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ESTION 2018\1. Pensamiento y Direccionamiento\Plan Estrategico\"/>
    </mc:Choice>
  </mc:AlternateContent>
  <bookViews>
    <workbookView xWindow="0" yWindow="0" windowWidth="28800" windowHeight="12435" firstSheet="4" activeTab="4"/>
  </bookViews>
  <sheets>
    <sheet name="EJE 1" sheetId="1" state="hidden" r:id="rId1"/>
    <sheet name="EJE 2" sheetId="2" state="hidden" r:id="rId2"/>
    <sheet name="EJE 3" sheetId="3" state="hidden" r:id="rId3"/>
    <sheet name="Hoja2" sheetId="5" state="hidden" r:id="rId4"/>
    <sheet name="Hoja1"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6" l="1"/>
  <c r="J4" i="6" l="1"/>
  <c r="J5" i="6"/>
  <c r="J6" i="6"/>
  <c r="J7" i="6"/>
  <c r="J8" i="6"/>
  <c r="J10" i="6"/>
  <c r="J11" i="6"/>
  <c r="J12" i="6"/>
  <c r="J13" i="6"/>
  <c r="J14" i="6"/>
  <c r="J15" i="6"/>
  <c r="J16" i="6"/>
  <c r="J17" i="6"/>
  <c r="J18" i="6"/>
  <c r="J19" i="6"/>
  <c r="J3" i="6"/>
  <c r="H19" i="6"/>
  <c r="H18" i="6"/>
  <c r="H17" i="6"/>
  <c r="H16" i="6"/>
  <c r="H15" i="6"/>
  <c r="H13" i="6"/>
  <c r="H12" i="6"/>
  <c r="H11" i="6"/>
  <c r="H10" i="6"/>
  <c r="H9" i="6"/>
  <c r="H8" i="6"/>
  <c r="H7" i="6"/>
  <c r="H6" i="6"/>
  <c r="H5" i="6"/>
  <c r="H4" i="6"/>
  <c r="H3" i="6"/>
  <c r="D18" i="5" l="1"/>
  <c r="D13" i="5"/>
</calcChain>
</file>

<file path=xl/sharedStrings.xml><?xml version="1.0" encoding="utf-8"?>
<sst xmlns="http://schemas.openxmlformats.org/spreadsheetml/2006/main" count="191" uniqueCount="132">
  <si>
    <r>
      <t xml:space="preserve">                    </t>
    </r>
    <r>
      <rPr>
        <b/>
        <sz val="8"/>
        <color rgb="FFFFFFFF"/>
        <rFont val="Arial Narrow"/>
        <family val="2"/>
      </rPr>
      <t>Objetivo Misional</t>
    </r>
  </si>
  <si>
    <t xml:space="preserve">Acciones </t>
  </si>
  <si>
    <t>Indicadores</t>
  </si>
  <si>
    <t xml:space="preserve">Metas  Cuatrienio </t>
  </si>
  <si>
    <t>Avance Cuatrienio</t>
  </si>
  <si>
    <t>Metas 2018</t>
  </si>
  <si>
    <t>Avance I Trimestre 2018</t>
  </si>
  <si>
    <t>Avance Cualitativo</t>
  </si>
  <si>
    <t xml:space="preserve">1, Fortalecer la cultura asociativa solidaria para su posicionamiento y contribución en los escenarios de Paz, Equidad y Educación. </t>
  </si>
  <si>
    <t>1.1.1 Ampliar la oferta de formación en el  modelo asociativo solidario y en temáticas  que contribuyan a su desarrollo</t>
  </si>
  <si>
    <t>Programas de formación en modelos asociativos solidarios y en temáticas  que contribuyan a su desarrollo diseñados o actualizados</t>
  </si>
  <si>
    <t xml:space="preserve">9 programas diseñados o actualizados </t>
  </si>
  <si>
    <t xml:space="preserve">Programas de formación en modelos asociativos solidarios ofrecidos a través de una plataforma virtual </t>
  </si>
  <si>
    <t>3 programas de formación ofrecidos</t>
  </si>
  <si>
    <t>Estudios o investigaciones realizadas</t>
  </si>
  <si>
    <t>6 Estudios o investigaciones realizadas</t>
  </si>
  <si>
    <t xml:space="preserve">1.1.2 Desarrollar estudios e investigaciones  que aporten al fomento y fortalecimiento del  sector solidario </t>
  </si>
  <si>
    <t xml:space="preserve">Actividades de promoción del modelo asociativo solidario </t>
  </si>
  <si>
    <t xml:space="preserve"> 100 actividades de promoción del  Modelo asociativo solidario </t>
  </si>
  <si>
    <t>1.1.3 Desarrollar campañas de promoción del modelo asociativo solidario.</t>
  </si>
  <si>
    <t>Eventos Nacionales o Internacionales del sector Solidario.</t>
  </si>
  <si>
    <t xml:space="preserve"> 9 eventos realizados</t>
  </si>
  <si>
    <t>Incremento en el número de personas informadas a través de los medios de comunicación.</t>
  </si>
  <si>
    <t>90% más de personas informadas.</t>
  </si>
  <si>
    <t>1.2.1 Difundir la cultura de la asociatividad solidaria, a través de medios de comunicación</t>
  </si>
  <si>
    <t>Estrategia anual de comunicación generada e implementada</t>
  </si>
  <si>
    <t>4 estrategias de comunicación generadas e implementadas</t>
  </si>
  <si>
    <t xml:space="preserve">1.2.2 Generar estrategias  de comunicación que permita visibilizar  el sector solidario </t>
  </si>
  <si>
    <t>Número de  programas  implementados</t>
  </si>
  <si>
    <t>1 programa generado e implementado</t>
  </si>
  <si>
    <t>Objetivo Misional</t>
  </si>
  <si>
    <t xml:space="preserve">Avance Cuatrienio </t>
  </si>
  <si>
    <t>Meta 2018</t>
  </si>
  <si>
    <t>2. Promover la asociatividad solidaria como estrategia de equidad que contribuye a: generación de ingresos, trabajo decente, inclusión social, igualdad de oportunidades y construcción de tejido social, como fundamento de una Colombia en paz.</t>
  </si>
  <si>
    <t>2.1.2 Fomentar o fortalecer organizaciones solidarias, en los sectores: agropecuario, cultura, turismo, minero, inclusión social y otros que se prioricen de acuerdo al PND.</t>
  </si>
  <si>
    <t xml:space="preserve">Número de personas  beneficiadas a través de procesos de promoción, fomento o fortalecimiento en organizaciones en marcha. </t>
  </si>
  <si>
    <t>28206 personas  beneficiadas</t>
  </si>
  <si>
    <t>2.2.1 Promover o dinamizar redes y cadenas productivas, como vehículos para el desarrollo de las organizaciones solidarias.</t>
  </si>
  <si>
    <t>Número de nuevas organizaciones de economía solidaria registradas.</t>
  </si>
  <si>
    <t xml:space="preserve">3350 organizaciones </t>
  </si>
  <si>
    <t>Redes o cadenas productivas promovidas o dinamizadas</t>
  </si>
  <si>
    <t>15 redes o cadenas promovidas o dinamizadas</t>
  </si>
  <si>
    <t>2.2.2 Articular esfuerzos con entes y actores nacionales o  territoriales  públicos o privados para la promoción de la asociatividad solidaria aprovechando la vocación productiva de las  regiones</t>
  </si>
  <si>
    <t>Alianzas  estratégicas establecidas</t>
  </si>
  <si>
    <t xml:space="preserve">64 alianzas  establecidas  </t>
  </si>
  <si>
    <t>Avance I trimestre 2018</t>
  </si>
  <si>
    <t xml:space="preserve">3. Fortalecer la institucionalidad de la Unidad Administrativa Especial de Organizaciones Solidarias  de modo que contribuya al cumplimiento de las metas de  buen gobierno  definidas en el PND </t>
  </si>
  <si>
    <t>3.1.1 Diseñar e implementar el modelo integrado de gestión y planeación 2015-2018</t>
  </si>
  <si>
    <t>Modelo integrado de gestión y planeación</t>
  </si>
  <si>
    <t>100% de implementación del Modelo</t>
  </si>
  <si>
    <t xml:space="preserve">3.2.1 Revisar y analizar la normatividad existente para el sector y proponer los desarrollos o cambios que se encuentren pertinentes para beneficio y desarrollo del mismo. </t>
  </si>
  <si>
    <t>Documento de análisis y propuestas gestionadas.</t>
  </si>
  <si>
    <t>100% elaboración de documento y gestión de propuestas.</t>
  </si>
  <si>
    <t xml:space="preserve">Meta  cumplida 2018     
"Reactivando el territorio: asociatividad solidaria” 
"Para solidarizarnos: conceptos básicos de economía solidaria"
Curso virtual del IDPAC
</t>
  </si>
  <si>
    <t>Se han realizado 63 jornadas de promoción en todos los territorios atendidos por la unidad</t>
  </si>
  <si>
    <t xml:space="preserve">Meta cumplida 2018
Agrosolidaria 
Asodamas
Corporación latinoamericana para el desarrollo del emprendimiento asociativo ciencia y tecnología
QUALITAS </t>
  </si>
  <si>
    <t xml:space="preserve">implementacion del 100% del modelo </t>
  </si>
  <si>
    <r>
      <rPr>
        <sz val="8"/>
        <color rgb="FFFF0000"/>
        <rFont val="Arial Narrow"/>
        <family val="2"/>
      </rPr>
      <t xml:space="preserve">512 </t>
    </r>
    <r>
      <rPr>
        <sz val="8"/>
        <color theme="1"/>
        <rFont val="Arial Narrow"/>
        <family val="2"/>
      </rPr>
      <t>nuevas organizaciones:. Fuente RUES</t>
    </r>
  </si>
  <si>
    <t>La meta de este indicador para el cuatrienio son 9  programas,  de los cuales 6 se adelantaron en vigencia 2015-2017. en el 2018 se adelantaron los siguientes programas:
1. Inducción a gestores de la UAEOS  - 100%
2. Formar para Servir a instructores SENA - Transferencia metodología  - 100%
3. Formar para Servir UAEOS - 100% 
4. Formador de Formadores a ECOMUN: 1000%</t>
  </si>
  <si>
    <t>1. Investigación propia -  El documento de investigación  Más allá del Discurso" Construyendo memoria intitucional"
2. Estudios de caso - en el marco del convenio 008-2018;  Se acompañaron los estudios de caso de:
Ubaté Coocarbocuba, informe en carpeta compartida comisiones. RRRM; 
Se realizo el acompañamoiento al estudio de caso de la Cooperativa Multiactiva Florecer en Ciudad Bolívar.
Coeducar.- El documento de Coeducar esta términado, los de Ubaté y Florecer</t>
  </si>
  <si>
    <t>A corte de Diciembre 31 se incrementó en 52%   el número de personas informadas a través de medios de comunicación digitales</t>
  </si>
  <si>
    <t>La estrategia de comunicación generada e implementada</t>
  </si>
  <si>
    <t>Durante el segundo trimestre se ejecutan las actividades para el fomento de 306 emprendimientos asociativos solidarios con los cuales se beneficiaron 8011 personas</t>
  </si>
  <si>
    <t>se dinamizaron 8 cadenas productivas de 6 cadenas productivas que te, logrando vincular a 154 organizaciones a redes
nariño 7 organizaciones
choco 30 organizaciones
guajira 11 organizaciones
tolima 23 organizaciones
casanare 10 organizaciones
antioquia 18 organizaciones
valle 47 organizaciones
cesar 8 organizaciones</t>
  </si>
  <si>
    <t>Actividad cumplida en el 2016
2016- En el marco de la  formulacion del Plan Nacional de Fomento a la economia solidaria y cooperativa rural se definio un eje de sinergias institucionales que se presentan como una estrategia escencial para el desarrollo de las organizaciones que conforman el sector</t>
  </si>
  <si>
    <r>
      <rPr>
        <sz val="9"/>
        <color theme="1"/>
        <rFont val="Calibri"/>
        <family val="2"/>
        <scheme val="minor"/>
      </rPr>
      <t xml:space="preserve">• ASCOOP Convenio 005
1. Jornada de Opinión  Cooperativa 25,26 y 27 de abril .
• Cartagena 
• (419 personas ) 
• ANALFE   Convenio 006
• “Romper paradigmas: aprovechar la era digital en el sector solidario”
• Lugar y Fecha: 26 y 27 de julio, Pereira Hotel Sonesta.  
• Participantes 153 Fondos de Empleados.
• Asistentes  450 personas
• FECOLFIN 
• Convenio 007 
• V Convención Financiera y cooperativa 2018 
• Asistentes : 387 Personas
• Lugar y fecha  Cartagena Hotel Estelar &amp; Convenciones  10 y 11 de octubre  
• RED COLOMBIA VERDE 11 Jornadas en los Departamentos:
• Antioquia, Huila, Boyacá, Tolima, Quindío, Caldas, Risaralda, Valle, Meta, Bolívar y Santander. 
       </t>
    </r>
    <r>
      <rPr>
        <sz val="11"/>
        <color theme="1"/>
        <rFont val="Calibri"/>
        <family val="2"/>
        <scheme val="minor"/>
      </rPr>
      <t xml:space="preserve">             </t>
    </r>
  </si>
  <si>
    <t>AÑO 1</t>
  </si>
  <si>
    <t>AÑO 2</t>
  </si>
  <si>
    <t>AÑO 3</t>
  </si>
  <si>
    <t xml:space="preserve">TOTAL 2018 </t>
  </si>
  <si>
    <t>TOTAL CUATRENIO</t>
  </si>
  <si>
    <t xml:space="preserve">Lineamientos curriculares en educación solidaria actualizados </t>
  </si>
  <si>
    <t xml:space="preserve">1   lineamientos curriculares en educación solidaria actualizados </t>
  </si>
  <si>
    <t xml:space="preserve">Programas de formación en modelos asociativos solidarios y en temáticas  que contribuyan a su desarrollo diseñados o actualizados
</t>
  </si>
  <si>
    <t>1.1.3 Desarrollar campañas de promoción del  modelo asociativo solidario.</t>
  </si>
  <si>
    <t>1.2.3 Diseñar un programa de transversalización del sector solidario en la política económica y social del Estado</t>
  </si>
  <si>
    <t>2.1.1 Desarrollar una estrategia para promover el modelo asociativo solidario, como herramienta para la generación de ingresos.</t>
  </si>
  <si>
    <t>Estrategia propuesta a la mesa de  generación de ingresos</t>
  </si>
  <si>
    <t>1 estrategia presentada</t>
  </si>
  <si>
    <t>13 redes o cadenas promovidas o dinamizadas</t>
  </si>
  <si>
    <t>3.1.2 Fortalecer el plan estadístico institucional</t>
  </si>
  <si>
    <t>Operaciones estadísticas certificadas por el DANE</t>
  </si>
  <si>
    <t xml:space="preserve">1 Operación estadística certificada </t>
  </si>
  <si>
    <t>META 2108</t>
  </si>
  <si>
    <t>META TOTAL 
CUATRENIO</t>
  </si>
  <si>
    <t>Actualización Lineamiento Curricular en Educación Solidaria 
100%  Actualizado-2017
inclusión conceptos de emprendimiento solidario en modelos flexible y lienamientos para educación para jóvenes y adultos</t>
  </si>
  <si>
    <t xml:space="preserve">2015- La entidad cuenta con un programa de formación de Economía Solidaria bajo la modalidad virtual con el cual se logrará ampliar cobertura en formación en asociatividad solidaria </t>
  </si>
  <si>
    <t>2016- 
Programa Integral
Programa Formar para Servir
Programa Forjador de Facilitadores presencial</t>
  </si>
  <si>
    <t>2017- 
Programa para Emprender
Programa "para solidarizarnos"
programa integral de intervención</t>
  </si>
  <si>
    <t>Curso en economía solidaria aplicada a la construcción de paz (Programa Formar para Servir )</t>
  </si>
  <si>
    <t>Meta  cumplida 2018     
"Reactivando el territorio: asociatividad solidaria” 
"Para solidarizarnos: conceptos básicos de economía solidaria"
Curso virtual del IDPAC</t>
  </si>
  <si>
    <t xml:space="preserve">2015- La actividad se adelanto a través de dos convenios.
Convenio con el CIRIEC, Modelo de intervención posconflicto
Convenio CIEC, IEMP Cooperativa más antigua y estudio de impacto de dos cooperativas
</t>
  </si>
  <si>
    <t xml:space="preserve">2016- Los temas de estudios e investigaciones identificados  
-Integración ecónomica con la Universidad Cooperativa de Colombia
-Territorio Solidario  con Fundación Coomuldesa y UniSanGil
-Estudios Normativos con el CIRIEC: Contrato finalizado  . 100% de cumplimiento </t>
  </si>
  <si>
    <t>2017- no hubo recursos de inversion</t>
  </si>
  <si>
    <t xml:space="preserve">12-
1- feria de atención al ciudadano en el municipio de turbo el 25 de abril de 2015
2- El 7 de mayo se realizó el foro de cooperativismo y paz en cooperación con el IEMP
3- feria de atención al ciudadano el 30 de mayo en Pitalito Huila
4- foro de la UNAD ECOSOL
5-Feria de atención al ciudadano en Buenaventura
6- Evento de cooperativas y mutuales del MEN
7- Jornada de actualización pedagógica de las entidades acreditadas
8-Jornada académica del día internacional del cooperativismo.
9-Feria de atencion al ciudadano de la Virginia (Risaralda)
10-Lanzamiento publicación libros Entidades sin ánimo de lucro 
11-1er Congreso y 3er seminario internacional de Entidades sin ánimo de lucro
12- 2da Feria Empresarial y de Emprendimiento de a UCC. </t>
  </si>
  <si>
    <t>30-
1.Sensibilización en economía solidaria en la jornada académica de ASCOOP los días 28 y 29 de abril de 2016 en cartagena-Bolivar con 435 personas.
2. Sensibilización en economía solidaria dentro de la jornada de comités de educación organizada por ASCOOP el dia 20 de mayo con asistencia de 118 personas.
3. Sensibilización en Consejo Municipal de Montería, en el marco de la Alianza Interinstitucional con CUSO International, como acción de fortalecimiento a los capítulos departamentales de voluntariado (Montería). 45 participantes
4. Pamplona, reunión asociados de Sendeprocoop, Coomuprolopam, Coomulproartes, Proalecoop los días 21 y 22 de julio de 2016. Participantes: 48  
5. Sensibilización en economía solidaria a Fondo de empleados "Pacho Valencia", el 22 de julio de 2016, con participación de 35 personas.
6. Sensibilización en economía solidaria a grupo de seis (6) operadores turísticos de diferentes regiones del país interesados en constituir una Corporación 33/1000
7. Se realizó curso básico de economía solidaria con grupo de 27 confeccionistas del municipio de Cocorna-Antioquia 
8. Sensibilización en economía solidaria a 138 jóvenes en Tolima – 20 de Mayo; 86 Mujeres en Tolima -21 de Mayo; 6 personas de la ACR en Bogotá  - 25 de Mayo; 11 personas recicladores de barrio de Cali. 
9. Sensibilización en economía solidaria a 39 personas en el municipio de Palmira-Valle.
10. Curso de economía solidaria en Corinto-Cauca para 52 personas y capacitación a 31 personas pescadores artesanales y agricultores familiares de San José del Guaviare 406/1000 
11. Se realizó capacitación sobre Gestión Administrativa y Estratégica con 16 directivos de  los organismos de administración y control de la Cooperativa para La Unidad Nortecaucana, Caucannabis en Corinto Cauca 621/1000 
12. Sensibilización en economía solidaria a 17 personas en municipio de Jamundí (Valle), Sensibilización en economía solidaria a 39 personas en Cali (Valle), 
13. Sensibilización en economía solidaria a 27 personas en el corregimiento La Buitrera del municipio de Cali (Valle), 
14. Curso básico de economía solidaria en el municipio de Palmira (Valle) con la participación de 35 personas, 
15. Sensibilización en economía solidaria y emprendimiento comunal a grupo de 83 jóvenes en Buga (Valle), 
16. Curso básico de economía solidaria en el municipio de Silvia (Cauca) con la participación de 14 personas
17. Feria de Economía en donde se invitó a la ciudadanía a conocer más de la entidad y del sector al que pertenecemos, se invitaron varias organizaciones para que mostraran sus productos y experiencias.
Avance tercer trimestre
La Unidad ha participado en tres Ferias Nacionales de Servicio al Ciudadano en las cuales se ha brindado información sobre la entidad. 
18. FNSC Villa del Rosario - 372 ciudadanos atendidos – 30 de julio 
19. FNSC Florencia - 283 ciudadanos atendidos – 20 de agosto
20. FNSC Puerto Asís- 70 ciudadanos atendidos - 3 de septiembre
21. En el mes de agosto se realizó en Bogotá la II Feria de Economía Solidaria en donde se invitó a la ciudadanía a conocer más de la entidad y del sector al que pertenecemos, se invitaron varias organizaciones para que mostraran sus productos y experiencias.
22. Se capacitaron en el curso de economía solidaria 227 personas en Guayabetal
23. Participaron en el foro de incidencia política de las org. Solidarias en el desarrollo rural en:
96 villa de Leyva, 28 Medellín, 30 V/cio, 60 Pereira.30 Neiva 
18 Estudiantes de 8 semestres de la Universidad Católica 
24. Se sensibilizaron en economía solidaria. 489 
25. Curso básico en economía solidaria a un grupo de Yuqueros de Sucre, con la que se beneficiarán 21 campesinos de los principales municipios cultivadores de yuca de Sucre y Córdoba.  
26. - 48 personas del corregimiento del remolino (productores de limón Tahití): la vereda la planada (24) - la vereda Leiva (24)-Nariño.
27. -36 personas de las veredas San Lorenzo, las vegas, los olivos y charguayaco de las asociaciones Aspromayo y Asocharguayaco.
28. - 10 personas que participaron en la VI Feria de economías propias de los pueblos indígenas, en Pasto  (Nariño)
29-  17 mujeres cabeza de familia que trabajan la semilla de Sagu en el municipio de la Capilla-Boyacá." 
48 indígenas de Colombia de 8 departamentos (Magdalena, Guajira, Meta, Cesar, Tolima, Antioquia, Cauca y Nariño) para 17 comunidades indígenas productores de cacao, café, aromáticas, quesos, plátano cachaco y panela.  
30- 50 personas lideres emprendedores y representantes de cooperativas y asociaciones en la ciudad de Bogotá.(Sacha-Colombia)" 
209 personas en Encuentros realizados a través de socializaciones en fomento - fortalecimiento y compras locales.</t>
  </si>
  <si>
    <t xml:space="preserve">37- 
1-4  Propais Monteria, Copetin, Rioblanco y Pimpineros
5- Garagoa: El 25 de Junio se realizo sensibilizacion de asociatividad y solidarias y los Tipos de organizaciones solidarias
6- evento San alberto Cesar
7-En el marco del convenio 002 se realizó evento. Cartagena
8-XXVI Encuentro de Comités de Educación el día 26 de Mayo de 2017 en el Hotel Bogotá Plaza.
9-12 Actividad financiera cognitiva el dia 8 de junio en el Centro de Convenciones Gonzálo Jiménez de Quesada.
 V Encuentro de Normas NIIF y NIAS- 9 de Junio de 2017.
Campameto junvenil Cooperatico : II Encuentro de Jóvenes luvent // Coop -17 y 18 junio en la Mesa Cundinamarca  
13- XVI Congreso Nacional de Fondo de Empleados -27 y 28 julio en la Ciudad de Cartagena.
14-15 Jornada de Visibilización y Promoción de nuevas empresas cooperativas 9 de agosto de 2017
Encuentro de comunicación cooperativa 11 de agosto de 2017
16- Encuentro de Gestión Financiera Cooperativa 20 de octubre de 2017
17-20 Gestarsalud 11 de noviembre de 2017 
Encuentro de Estrategia en la empresa Cooperativa 24 de noviembre de 2017
Encuentro de Equidad y Género en la empresa cooperativa 30 de noviembre de 2017
21- 27 jornada de promocion en:        1. Montelibano en el marco del convenio 03 
2. Alta Consejeria para las regiones de la presidencia de la republica
3. Mesa territorial en Magdalena (ET) 2do fase 
4, 3ERA Fase con productores y operadores Magdalena (Gobernacion)
5. ICBF y familia y comunidades
*Division de participacion y asociatividad
6.Tema PLANFES a la mesa de agricultura familiar - FAO y MADR
28-Jornada de promoción al sector apicola en el minagricultura
29-explicación resolución 360 en Orito Putumayo
30-33- Promoción del PLANFES en el marco del VI encuentro de investigación de la Universidad Francisco de Paula Santander de Ocaña el 14 de septiembre
31- Promoción del Programa de Territorio Solidario el 15 de septiembre en Ocaña
Promoción del Programa de Formar para Emprender el 15 de septiembre en Ocaña
(En el marco de jornadas de clausura proceso formativos contrato 071-2017:  Presentación del PLANFES en Barranquilla el viernes  22 de septiembre
En el marco de jornadas de clausura proceso formativos contrato 071-2017: Presentación del PLANFES en Cali el sábado 30 de septiembre  
34-37 Comités de Educación CINCOP -  el 26 de septiembre de 2017 en encuentro de Comités de educación organizado por la Central de  Integración Cooperativa CINCOOP se socializó el PLANFES.
El 24 de octubre se  en Panel Características de los Modelos Solidarios organizado por ARN en el marco de la VI gira de VI GIRA DE COOPERACIÓN TÉCNICA SUR SUR: ASOCIATIVIDAD, PARTICIPACIÓN POLÍTICA Y ENFOQUE COMUNITARIO EN EL POSACUERDO23
En el marco de jornadas de clausura proceso formativos contrato 071-2017: Presentación del PLANFES </t>
  </si>
  <si>
    <t xml:space="preserve">36- 
1-2 dos jornadas de promocion en Guajira y Chocó
3-5 tres jornadas de promoción:      -Sector trabajo SPE de la mano con el talento humano en Kennedy.
- Foro SPE de la mano con el talento humano de los empresarios en Arauca.
- Jornada de Promoción de compras públicas locales en Bucaramanga 
6-18 13 jornadas de promoción:            
1. Sector Trabajo “SPE de la mano con el Talento Humano en Teusaquillo.                 2. Sector Trabajo “SPE de la mano con el Talento Humano en Antonio Nariño.           3.Sector Trabajo  “SPE de la mano con el Talento Humano en   Tunjuelito. ”               4 - 5. Jornadas de Rueda de Empleabilidad en las localidades de Bosa y Soacha.                                           
6. Jornadas de Rueda de Empleabilidad en el departamento del Meta.                     7.Segundo encuentro entre la oferta y la demanda en Bucaramanga.                     8. Jornadas de Rueda de Empleabilidad  en Bucaramanga.                                     9. Indemnizaciones Administrativas y Cartas de Dignificación a  víctimas del conflicto armado en Floridablanca Santander.                                             10. Jornada de Opinión Cooperativa en Cartagena.                                              11-12-13. Sector Trabajo “SPE de la mano con el Talento Humano en   la localidad de Engativa, Santa fe y en la ciudad de Villavicencio” 
19-23 1. Sector Trabajo “SPE de la mano con el Talento Humano en Barrios Unidos" .  2. Sector Trabajo “SPE de la mano con el Talento Humano en Chapinero".3.“Primera Ferias de Servicios Colombia Renace"  en Vista Hermosa , Meta   4 -  Sector Trabajo “SPE de la mano con el Talento Humano en Usaquen".  5.  Feria de Servicios de Inspección Movil en Samacá, Boyacá " .
24-33 . Sector Trabajo “SPE de la mano con el Talento Humano en la localidad  Los Martires.  2.  Feria de Servicios Inspección Móvil en Castilla la Nueva,  Meta. 3.Jornada de capacitación en asociatividad y emprendimiento, Sesquilé Cundinamarca.4. Feria de Servicios Colombia Renace, El Retorno, Guaviare.                                            5.  Feria de Servicios CRAV Soacha                6.  Congreso de Innovación Paipa Boyac  7. Feria de Servicios Inspección Móvil, Acacias Meta                                                  8.  Encuentro Cooperativo de  Emprendimiento y Economía Digital, Villavicencio.                                                       9. Jornada de Imndenización de cartas de dignificación Giron Santander.                   10. Actividad Financiera Cooperativa 
34-36   presentación del Planfes a la entidad Francesa ADECIA y a la nueva funcionaria de posconflicto, Se adelantó presentación Planfes a la Cruz Roja en el marco de una visita institucional que adelantaron el 15 de febrero, Se realizó presentación del Programa Formar para Emprender  en la reunión de Comité de Educación de ASCOOP  llevada  a cabo  el 8 de febrero en las instalaciones del Club del Comercio 
37-  Sector Trabajo “SPE de la mano con el Talento Humano en Ciudad Bolívar” 
38-  Encuentro Nariño-Putumayo de entidades solidarias " Una alternativa para construir región"  en la ciudad de Pasto
39- Sector Trabajo “SPE de la mano con el Talento Humano en la  localidad de San Cristobal Sur”
40-Sector Trabajo “SPE de la mano con el Talento Humano en la  localidad de San Cristobal Sur”
41-Sector Trabajo “SPE de la mano con el Talento Humano en Kennedy ” 
42-Foro "SPE de la mano con el Talento Humano de los empresarios en Arauca"
43-Sensibilización vendedores ambulantes terminal de Tunja 
44-Feria de Empleo Departamental 
45-Sensibilización en Economía Solidaria 
46-Mesa de trabajo, estrategia de compras locales  
47-Sector Trabajo “SPE de la mano con el Talento Humano en Teusaquillo  ” 
48-Sector Trabajo “SPE de la mano con el Talento Humano en Antonio Nariño  ” 
49-Sector Trabajo “SPE de la mano con el Talento Humano en   Tunjuelito ” 
50-Jornadas de Rueda de Empleabilidad 
51-Jornadas de Rueda de Empleabilidad 
52-Jornadas de Rueda de Empleabilidad 
53-Sensibilización de emprendimiento solidario y asociatividad 
54-Segundo encuentro entre la oferta y la demanda 
55-Sector Trabajo “SPE de la mano con el Talento Humano en   santander  ” 
56-Jornadas de Rueda de Empleabilidad 
57-Indemnizaciones Administrativas y Cartas de Dignificación a  víctimas del conflicto armado
58-Jornada de Opinión Cooperativa 
59-Sector Trabajo “SPE de la mano con el Talento Humano en   Engativa  ” 
60-Sector Trabajo “SPE de la mano con el Talento Humano en   Localidad Santa Fe    ” 
61-Sector Trabajo “SPE de la mano con el Talento Humano en   Villavicencio   ”
62-“PRIMERA FERIA DE SERVICIOS “COLOMBIA RENACE” 
63-FORO DE EMPLEO-SERVICIO PUBLICO DE EMPLEO (SPE de la mano con el Talento Humano de los empresarios)
64-FORO DE EMPLEO-SERVICIO PUBLICO DE EMPLEO (SPE de la mano con el Talento Humano de los empresarios)
63- FERIA DE SERVICIO INSPECCION MOVIL
</t>
  </si>
  <si>
    <t>6- 
-Jornada de Inducción de la Alianza del Pacífico a realizarse en el segundo semestre de 2015
-Evento de Confecoop Nacional a realizarse en el segundo semestre de 2015.
-Evento Nacional de Fondos de Empleados  a realizarse en el segundo semestre de 2015
-Evento: Lanzamiento publicación libros Entidades sin ánimo de lucro 
Evento: 1er Congreso y 3er seminario internacional de Entidades sin ánimo de lucro
Evento: 2da Feria Empresarial y de Emprendimiento de a UCC.</t>
  </si>
  <si>
    <t>1-
El evento con Ascoop se llevó a cabo los días 28 y 29 de abril en Cartagena.</t>
  </si>
  <si>
    <t xml:space="preserve">1-
XVI Congreso Nacional de Fondo de Empleados -27 y 28 julio en la Ciudad de Cartagena.
</t>
  </si>
  <si>
    <t xml:space="preserve"> ASCOOP Convenio 005
1. Jornada de Opinión  Cooperativa 25,26 y 27 de abril .
• Cartagena 
• (419 personas ) 
• ANALFE   Convenio 006
• “Romper paradigmas: aprovechar la era digital en el sector solidario”
• Lugar y Fecha: 26 y 27 de julio, Pereira Hotel Sonesta.  
• Participantes 153 Fondos de Empleados.
• Asistentes  450 personas
• FECOLFIN 
• Convenio 007 
• V Convención Financiera y cooperativa 2018 
• Asistentes : 387 Personas
• Lugar y fecha  Cartagena Hotel Estelar &amp; Convenciones  10 y 11 de octubre  
• RED COLOMBIA VERDE 11 Jornadas en los Departamentos:
• Antioquia, Huila, Boyacá, Tolima, Quindío, Caldas, Risaralda, Valle, Meta, Bolívar y Santander. 
                    </t>
  </si>
  <si>
    <t>2015- Incremento del 10%en el número de personas informadas a través de los medios de comunicación.</t>
  </si>
  <si>
    <t>2016- A 31 de diciembre  se  incrementó en un 54% con relación a las 110.046 del año 2015 es decir se cierra con un total de 165.474 personas informado</t>
  </si>
  <si>
    <t xml:space="preserve">2017- Incremento del 26%en el número de personas informadas a través de los medios de comunicación.
</t>
  </si>
  <si>
    <t xml:space="preserve">2018-A corte de Diciembre 31 se incrementó en 52%   el número de personas informadas a través de medios de comunicación digitales
</t>
  </si>
  <si>
    <t xml:space="preserve">2015- 1 Estrategia anual de comunicación generada e implementada.
</t>
  </si>
  <si>
    <t xml:space="preserve">2016- 1 Estrategia anual de comunicación generada e implementada.
</t>
  </si>
  <si>
    <t xml:space="preserve">2017- 1 Estrategia anual de comunicación generada e implementada.
</t>
  </si>
  <si>
    <t xml:space="preserve">2018- La estrategia de comunicación generada e implementada
</t>
  </si>
  <si>
    <t>2016- En el marco de la  formulacion del Plan Nacional de Fomento a la economia solidaria y cooperativa rural se definio un eje de sinergias institucionales que se presentan como una estrategia escencial para el desarrollo de las organizaciones que conforman el sector</t>
  </si>
  <si>
    <t>2016- Se formuló el Plan Nacional de Fomento a la Economía Sollidaria y cooperativa rural y se definio una ruta de implemetacion en donde la asociatividad solidaria se presenta como una estrategia de generacion de ingreso, la misma se socializó en mesa de trabajo en la que participaron entidades que promueven la generacion de ingreso y el emprendimiento 
http://sitios.orgsolidarias.gov.co/PAZ/doc/PLANFES%2030_27042018[1259].pdf</t>
  </si>
  <si>
    <t xml:space="preserve">A través de los procesos adelantados de fomento y fortalecimiento de organizaciones solidarias en el territorio colombiano sr beneficiaron a 2261 personas directamente
100%
</t>
  </si>
  <si>
    <t xml:space="preserve">Los grupos de gestión de la Unidad reportaron a 30 de diciembre un total de 4.587 personas beneficiadas en los procesos de fomento y fortalecimiento vigencia 2016 para un acumulado de 6.848 personas beneficiadas, superando la meta prouesta para la presente vigencia.
100%
</t>
  </si>
  <si>
    <t>Se reportan 10286  personas beneficiadas de los procesos directos de creación y fortalecimiento de Organizaciones Solidarias, el incremento de número de personas beneficiadas se debe a  que la entidad recibió una adición presupuestal que permitió beneficiar a más familias . A la fecha estamps consolidando, revisando  la información reportado  por tanto el número de beneficiarios puede incrementarse 
100%</t>
  </si>
  <si>
    <t>Este indicador tiene periodicidad anual y se plantea una meta apartir de 2016
N:\GESTION 2015\1. Pensamiento y Direccionamiento\Plan estrategico sectorial\Seguimeinto trimestral</t>
  </si>
  <si>
    <t xml:space="preserve">Con corte a 31 de diciembre de la presente vigencia, se reporta un total de 730 organizaciones de economía registrdas en el el Registro ünico Empresarial y Social -RUES-. Durante el mes de enero se recibirá la información correspondiente al mes de diciembre, lo que permitirá alcanzar la meta propuesta
86%
N:\GESTION 2016\1. Pensamiento y  direccionamiento\Plan Estrategico Sectorial\IV trimestre
</t>
  </si>
  <si>
    <t>A corte a 31 de diciembre de la vigencia 2017, se reporta un total de 877 organizaciones de economía registradas en el  Registro Único Empresarial y Social -RUES- incluyendo las asociaciones  agropecuarias y campesinas
100%</t>
  </si>
  <si>
    <t>Este indicador tiene periodicidad anual y se plantea una meta apartir de 2016
N:\GESTION 2015\1. Pensamiento y Direccionamiento\Plan estrategico sectorial\Seguimeinto trimestral</t>
  </si>
  <si>
    <t xml:space="preserve">Redes o cadenas productivas promovidas o dinamizadas:
De acuerdo a la Estrategia de Compras locales, que tiene como objetivo: Propender por el fomento y fortalecimiento en desarrollo integral de la economía local, a partir de la oferta de alimentos, bienes y servicios de las organizaciones solidarias con destino a los programas sociales del país., se promovieron y dinamizaron las cadenas y redes productivas en los Departamentos de Boyacá, Meta, Cundinamarca y Risaralda, dando así cumplimiento a la meta propuesta.
100%
N:\GESTION 2016\1. Pensamiento y  direccionamiento\Plan Estrategico Sectorial\IV trimestre
</t>
  </si>
  <si>
    <t>Redes o cadenas productivas promovidas o dinamizadas:
De acuerdo a la Estrategia de Compras locales, que tiene como objetivo: Propender por el fomento y fortalecimiento en desarrollo integral de la economía local, a partir de la oferta de alimentos, bienes y servicios de las organizaciones solidarias con destino a los programas sociales del país., se promovieron y dinamizaron las cadenas y redes productivas en 5 departamentos. Se adelantaron seis  encuentros (Rueda de negocios) ICBF- MEN (Entidades Territoriales Gobernaciones y Secretarias Educación) en: 
 Seis  Encuentros (Rueda de negocios) ICBF- MEN (Entidades Territoriales Gobernaciones y Secretarias Educación)
 Departamentos: Sucre (Sincelejo), Caquetá (Florencia), Magdalena (Santa marta), Santander (Bucaramanga) y Putumayo (Mocoa).
 Municipio: Garagoa Boyacá 
 Operadores: 175 en los 5 encuentros 
 Organizaciones: 114 (Asociaciones, Cooperativas locales).
 Acuerdos Firmados: 158
Compras Mensuales: $ 944.269.121 USD: 314.756.
100%</t>
  </si>
  <si>
    <t xml:space="preserve">2015
1) Agrocoop
2) Confecoop oriente 
3) Qualitas.
4) Asoirunú 
5) Lazos de Honor 
6) CUC 
7) AGROSOLIDARIA
8) Agrocoop,
10) ACEV-IAVE (voluntariado)
11)  Confecoop Nacional
12) Colega 
13) Prosperitas 
14) Red Colombia Verde 
15) Cofesco
16) Confecoop Caldas
17) Cotregua 
18) Feducar
19) Fedegan FNG
20) Gestar Salud
21) Ministerio de Agricultura y Desarrollo Rural , 
22) Fedemutuales
23) ASOCOPH; 
24) CORFUPAZ; 
25) BIOINNOVA; 
26) Mutual Semilla; 
27 ) ASODAMAS.
</t>
  </si>
  <si>
    <t xml:space="preserve">2016
1.) Confecoop Oriente
2.) Asociación Mutual Semilla
3.) Agro solidaria Nacional
4.)  Properitas
5.)  Antropos
6.)  FAO
7.)  Asodamas
8.)  Corfuturo, DPS 
9.) CAMARA COLOMBAIAN DE LA CONFECCION Y MANFACTURAS ELLIOT, VICEMINISTERIO DE   TURISMO PARA EL PROGRAMA DE TURISMO, PAZ Y CONVICENCIA
10.) Asociación primeras damas de Colombia
11.) Corporaciones prosperitas
12.) Asociación colombiana de cooperativas ascoop
13.) Red cooperativa de medios de comunicación comunitarios de Santander limitada resander
14.) Confederación colombiana de cooperativas de trabajo asociado, de organismos sociales y solidarios – conacta 
16.)       Cooperativa de lecheros de guatavita
17.)       Confederación de cooperativas de Colombia
18.)      Asociación colombiana de esfuerzos voluntarios
19)      Asociación nacional de fondos de empleados -analfe-
</t>
  </si>
  <si>
    <t xml:space="preserve">2017 
1. Asociación colombiana de cooperativas ascoop
2.  Asociación prosumidores agroecológicos agrosolidaria seccional Riohacha 
3. Fundación para el desarrollo económico y empresarial qualitas training tools
4. Asociación colombiana de cooperativas ascoop 
5.  Asociación primeras damas de Colombia 
6. Fundación para el desarrollo económico y empresarial qualitas training tools
7. Fundación universitaria ESUMER
8. Red cooperativa de medios de comunicación comunitarios de Santander limitada resander
9. DANE
10. SUEJE
11. INSOR
12. INCI
13. Agencia de Renovación 
14. Ministerio de Minas 
15. Unidad Nacional Agropecuaria 
16. UNODC-PMA-FAO
</t>
  </si>
  <si>
    <t>2015- Se realizó y se publicó en la Web  el informe de Planeación Táctica y Operativa, correspondiente al cuarto trimestre del año, en donde se registra el avance de implementación, asi como el seguimiento del modelo integrado en el formato correspondiente</t>
  </si>
  <si>
    <t xml:space="preserve">2016- Se realizó y se publicó en la Web  el informe de Planeación Táctica y Operativa, correspondiente al cuarto trimestre del año, en donde se registra el avance de implementación, asi como el seguimiento del modelo integrado en el formato correspondiente
</t>
  </si>
  <si>
    <t xml:space="preserve">2017- Se realizó y se publicó en la Web  el informe de Planeación Táctica y Operativa, correspondiente al cuarto trimestre del año, en donde se registra el avance de implementación, asi como el seguimiento del modelo integrado en el formato correspondiente
</t>
  </si>
  <si>
    <t xml:space="preserve">2018- implementacion del 100% del modelo </t>
  </si>
  <si>
    <t xml:space="preserve">2017- La evaluación realizada por la Comisión de Expertos Independientes al Registro de Entidades Sin Ánimo de Lucro - ESALES, producida por la Unidad Administrativa Especial de Organizaciones Solidarias - UAEOS, conlleva a que se otorgue la certificacion a la entidad
</t>
  </si>
  <si>
    <t>2015- 2018 documento a cargo de la Direccion Nacional</t>
  </si>
  <si>
    <t>2015- 2018:  100% elaboración de documento y gestión de propuestas.</t>
  </si>
  <si>
    <t>517 nuevas organizaciones:. Fuente RUES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</si>
</sst>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8"/>
      <color theme="1"/>
      <name val="Arial Narrow"/>
      <family val="2"/>
    </font>
    <font>
      <b/>
      <sz val="8"/>
      <color rgb="FFFFFFFF"/>
      <name val="Arial Narrow"/>
      <family val="2"/>
    </font>
    <font>
      <sz val="8"/>
      <color rgb="FFFF0000"/>
      <name val="Arial Narrow"/>
      <family val="2"/>
    </font>
    <font>
      <sz val="9"/>
      <color theme="1"/>
      <name val="Calibri"/>
      <family val="2"/>
      <scheme val="minor"/>
    </font>
    <font>
      <sz val="8"/>
      <color theme="1"/>
      <name val="Calibri"/>
      <family val="2"/>
      <scheme val="minor"/>
    </font>
    <font>
      <sz val="11"/>
      <color theme="1"/>
      <name val="Calibri"/>
      <family val="2"/>
      <scheme val="minor"/>
    </font>
    <font>
      <b/>
      <sz val="8"/>
      <color indexed="9"/>
      <name val="Arial"/>
      <family val="2"/>
    </font>
    <font>
      <sz val="8"/>
      <name val="Arial"/>
      <family val="2"/>
    </font>
    <font>
      <b/>
      <sz val="8"/>
      <name val="Arial"/>
      <family val="2"/>
    </font>
  </fonts>
  <fills count="12">
    <fill>
      <patternFill patternType="none"/>
    </fill>
    <fill>
      <patternFill patternType="gray125"/>
    </fill>
    <fill>
      <patternFill patternType="solid">
        <fgColor rgb="FF365F9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indexed="64"/>
      </left>
      <right style="thin">
        <color auto="1"/>
      </right>
      <top style="thin">
        <color indexed="64"/>
      </top>
      <bottom style="medium">
        <color indexed="64"/>
      </bottom>
      <diagonal/>
    </border>
  </borders>
  <cellStyleXfs count="3">
    <xf numFmtId="0" fontId="0" fillId="0" borderId="0"/>
    <xf numFmtId="9" fontId="6" fillId="0" borderId="0" applyFont="0" applyFill="0" applyBorder="0" applyAlignment="0" applyProtection="0"/>
    <xf numFmtId="0" fontId="6" fillId="0" borderId="0"/>
  </cellStyleXfs>
  <cellXfs count="139">
    <xf numFmtId="0" fontId="0" fillId="0" borderId="0" xfId="0"/>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1" fillId="3" borderId="6" xfId="0" applyFont="1" applyFill="1" applyBorder="1" applyAlignment="1">
      <alignment vertical="center" wrapText="1"/>
    </xf>
    <xf numFmtId="0" fontId="1" fillId="3" borderId="6" xfId="0" applyFont="1" applyFill="1" applyBorder="1" applyAlignment="1">
      <alignment horizontal="center" vertical="center" wrapText="1"/>
    </xf>
    <xf numFmtId="9" fontId="1" fillId="3" borderId="6" xfId="0" applyNumberFormat="1" applyFont="1" applyFill="1" applyBorder="1" applyAlignment="1">
      <alignment horizontal="center" vertical="center" wrapText="1"/>
    </xf>
    <xf numFmtId="0" fontId="2" fillId="2" borderId="5" xfId="0" applyFont="1" applyFill="1" applyBorder="1" applyAlignment="1">
      <alignment vertical="center" wrapText="1"/>
    </xf>
    <xf numFmtId="0" fontId="0" fillId="2" borderId="6" xfId="0" applyFill="1" applyBorder="1" applyAlignment="1">
      <alignment vertical="top" wrapText="1"/>
    </xf>
    <xf numFmtId="0" fontId="1" fillId="0" borderId="5"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justify" vertical="center" wrapText="1"/>
    </xf>
    <xf numFmtId="9" fontId="1" fillId="0" borderId="6" xfId="0" applyNumberFormat="1" applyFont="1" applyBorder="1" applyAlignment="1">
      <alignment horizontal="center" vertical="center" wrapText="1"/>
    </xf>
    <xf numFmtId="9" fontId="1" fillId="4" borderId="6"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0" fontId="0" fillId="5" borderId="0" xfId="0" applyFill="1"/>
    <xf numFmtId="9" fontId="0" fillId="5" borderId="0" xfId="0" applyNumberFormat="1" applyFill="1"/>
    <xf numFmtId="0" fontId="0" fillId="4" borderId="0" xfId="0" applyFill="1"/>
    <xf numFmtId="0" fontId="0" fillId="6" borderId="0" xfId="0" applyFill="1"/>
    <xf numFmtId="9" fontId="0" fillId="6" borderId="0" xfId="0" applyNumberFormat="1" applyFill="1"/>
    <xf numFmtId="9" fontId="0" fillId="4" borderId="0" xfId="0" applyNumberFormat="1" applyFill="1"/>
    <xf numFmtId="10" fontId="0" fillId="0" borderId="0" xfId="0" applyNumberFormat="1"/>
    <xf numFmtId="0" fontId="5" fillId="7"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9" fontId="1" fillId="7" borderId="6" xfId="0" applyNumberFormat="1" applyFont="1" applyFill="1" applyBorder="1" applyAlignment="1">
      <alignment horizontal="center" vertical="center" wrapText="1"/>
    </xf>
    <xf numFmtId="0" fontId="1" fillId="7"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2" xfId="0" applyFont="1" applyFill="1" applyBorder="1" applyAlignment="1">
      <alignment vertical="center" wrapText="1"/>
    </xf>
    <xf numFmtId="0" fontId="2"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7" fillId="8" borderId="8" xfId="2" applyFont="1" applyFill="1" applyBorder="1" applyAlignment="1">
      <alignment horizontal="center" vertical="center"/>
    </xf>
    <xf numFmtId="0" fontId="7" fillId="8" borderId="8" xfId="2" applyFont="1" applyFill="1" applyBorder="1" applyAlignment="1">
      <alignment vertical="center"/>
    </xf>
    <xf numFmtId="0" fontId="7" fillId="8" borderId="8" xfId="2" applyFont="1" applyFill="1" applyBorder="1" applyAlignment="1">
      <alignment horizontal="center" vertical="center" wrapText="1"/>
    </xf>
    <xf numFmtId="0" fontId="5" fillId="0" borderId="0" xfId="0" applyFont="1"/>
    <xf numFmtId="0" fontId="8" fillId="7" borderId="7" xfId="2" applyFont="1" applyFill="1" applyBorder="1" applyAlignment="1">
      <alignment vertical="center" wrapText="1"/>
    </xf>
    <xf numFmtId="0" fontId="8" fillId="7" borderId="7" xfId="2" applyFont="1" applyFill="1" applyBorder="1" applyAlignment="1">
      <alignment horizontal="center" vertical="center" wrapText="1"/>
    </xf>
    <xf numFmtId="0" fontId="9" fillId="7" borderId="7" xfId="2" applyFont="1" applyFill="1" applyBorder="1" applyAlignment="1">
      <alignment horizontal="center" vertical="center" wrapText="1"/>
    </xf>
    <xf numFmtId="0" fontId="8" fillId="9" borderId="7" xfId="2" applyFont="1" applyFill="1" applyBorder="1" applyAlignment="1">
      <alignment horizontal="center" vertical="center" wrapText="1"/>
    </xf>
    <xf numFmtId="9" fontId="8" fillId="7" borderId="7" xfId="2" applyNumberFormat="1" applyFont="1" applyFill="1" applyBorder="1" applyAlignment="1">
      <alignment horizontal="center" vertical="center" wrapText="1"/>
    </xf>
    <xf numFmtId="0" fontId="8" fillId="7" borderId="7" xfId="2" applyFont="1" applyFill="1" applyBorder="1" applyAlignment="1">
      <alignment horizontal="left" vertical="center" wrapText="1"/>
    </xf>
    <xf numFmtId="0" fontId="8" fillId="7" borderId="7" xfId="2" applyFont="1" applyFill="1" applyBorder="1" applyAlignment="1">
      <alignment horizontal="justify" vertical="top" wrapText="1"/>
    </xf>
    <xf numFmtId="0" fontId="8" fillId="7" borderId="7" xfId="2" applyFont="1" applyFill="1" applyBorder="1" applyAlignment="1">
      <alignment wrapText="1"/>
    </xf>
    <xf numFmtId="0" fontId="8" fillId="7" borderId="8" xfId="2" applyFont="1" applyFill="1" applyBorder="1" applyAlignment="1">
      <alignment horizontal="justify" vertical="top" wrapText="1"/>
    </xf>
    <xf numFmtId="9" fontId="9" fillId="7" borderId="7" xfId="2" applyNumberFormat="1" applyFont="1" applyFill="1" applyBorder="1" applyAlignment="1">
      <alignment horizontal="center" vertical="center" wrapText="1"/>
    </xf>
    <xf numFmtId="9" fontId="9" fillId="7" borderId="7" xfId="1" applyFont="1" applyFill="1" applyBorder="1" applyAlignment="1">
      <alignment horizontal="center" vertical="center" wrapText="1"/>
    </xf>
    <xf numFmtId="9" fontId="8" fillId="9" borderId="7" xfId="1" applyFont="1" applyFill="1" applyBorder="1" applyAlignment="1">
      <alignment horizontal="center" vertical="center" wrapText="1"/>
    </xf>
    <xf numFmtId="0" fontId="8" fillId="10" borderId="7" xfId="2" applyFont="1" applyFill="1" applyBorder="1" applyAlignment="1">
      <alignment horizontal="justify" vertical="top" wrapText="1"/>
    </xf>
    <xf numFmtId="0" fontId="8" fillId="10" borderId="7" xfId="2" applyFont="1" applyFill="1" applyBorder="1" applyAlignment="1">
      <alignment vertical="center" wrapText="1"/>
    </xf>
    <xf numFmtId="0" fontId="8" fillId="10" borderId="7" xfId="2" applyFont="1" applyFill="1" applyBorder="1" applyAlignment="1">
      <alignment horizontal="center" vertical="center"/>
    </xf>
    <xf numFmtId="0" fontId="9" fillId="10" borderId="7" xfId="2" applyFont="1" applyFill="1" applyBorder="1" applyAlignment="1">
      <alignment horizontal="center" vertical="center"/>
    </xf>
    <xf numFmtId="0" fontId="8" fillId="10" borderId="7" xfId="2" applyFont="1" applyFill="1" applyBorder="1" applyAlignment="1">
      <alignment horizontal="center" vertical="center" wrapText="1"/>
    </xf>
    <xf numFmtId="0" fontId="9" fillId="10" borderId="7" xfId="2" applyFont="1" applyFill="1" applyBorder="1" applyAlignment="1">
      <alignment horizontal="center" vertical="center" wrapText="1"/>
    </xf>
    <xf numFmtId="0" fontId="8" fillId="10" borderId="7" xfId="2" applyFont="1" applyFill="1" applyBorder="1" applyAlignment="1">
      <alignment horizontal="left" vertical="center" wrapText="1"/>
    </xf>
    <xf numFmtId="0" fontId="8" fillId="0" borderId="7" xfId="2" applyFont="1" applyFill="1" applyBorder="1" applyAlignment="1">
      <alignment horizontal="justify" vertical="top" wrapText="1"/>
    </xf>
    <xf numFmtId="0" fontId="8" fillId="0" borderId="7" xfId="2" applyFont="1" applyFill="1" applyBorder="1" applyAlignment="1">
      <alignment vertical="center" wrapText="1"/>
    </xf>
    <xf numFmtId="0" fontId="8" fillId="0" borderId="7" xfId="2" applyFont="1" applyFill="1" applyBorder="1" applyAlignment="1">
      <alignment horizontal="left" vertical="center" wrapText="1"/>
    </xf>
    <xf numFmtId="9" fontId="8" fillId="0" borderId="7" xfId="2" applyNumberFormat="1" applyFont="1" applyFill="1" applyBorder="1" applyAlignment="1">
      <alignment horizontal="center" vertical="center" wrapText="1"/>
    </xf>
    <xf numFmtId="9" fontId="9" fillId="0" borderId="7" xfId="2" applyNumberFormat="1" applyFont="1" applyFill="1" applyBorder="1" applyAlignment="1">
      <alignment horizontal="center" vertical="center" wrapText="1"/>
    </xf>
    <xf numFmtId="0" fontId="8" fillId="0" borderId="7" xfId="2" applyFont="1" applyFill="1" applyBorder="1" applyAlignment="1">
      <alignment horizontal="center" vertical="center" wrapText="1"/>
    </xf>
    <xf numFmtId="0" fontId="9" fillId="0" borderId="7" xfId="2"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 fontId="8" fillId="0" borderId="7" xfId="2" applyNumberFormat="1" applyFont="1" applyFill="1" applyBorder="1" applyAlignment="1">
      <alignment horizontal="center" vertical="center" wrapText="1"/>
    </xf>
    <xf numFmtId="164" fontId="8" fillId="0" borderId="7" xfId="2" applyNumberFormat="1" applyFont="1" applyFill="1" applyBorder="1" applyAlignment="1">
      <alignment horizontal="center" vertical="center" wrapText="1"/>
    </xf>
    <xf numFmtId="2" fontId="8" fillId="0" borderId="7" xfId="2" applyNumberFormat="1" applyFont="1" applyFill="1" applyBorder="1" applyAlignment="1">
      <alignment horizontal="center" vertical="center" wrapText="1"/>
    </xf>
    <xf numFmtId="9" fontId="8" fillId="0" borderId="7" xfId="1" applyFont="1" applyFill="1" applyBorder="1" applyAlignment="1">
      <alignment horizontal="center" vertical="center" wrapText="1"/>
    </xf>
    <xf numFmtId="0" fontId="7" fillId="8" borderId="8" xfId="2" applyFont="1" applyFill="1" applyBorder="1" applyAlignment="1">
      <alignment vertical="center" wrapText="1"/>
    </xf>
    <xf numFmtId="0" fontId="8" fillId="7" borderId="7" xfId="0" applyFont="1" applyFill="1" applyBorder="1" applyAlignment="1">
      <alignment horizontal="left" vertical="center" wrapText="1"/>
    </xf>
    <xf numFmtId="9" fontId="8" fillId="7" borderId="7" xfId="0" applyNumberFormat="1"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7" xfId="0" applyFont="1" applyFill="1" applyBorder="1" applyAlignment="1">
      <alignment horizontal="left" vertical="center" wrapText="1"/>
    </xf>
    <xf numFmtId="3" fontId="8" fillId="0" borderId="7" xfId="0" applyNumberFormat="1" applyFont="1" applyFill="1" applyBorder="1" applyAlignment="1">
      <alignment horizontal="left" vertical="center" wrapText="1"/>
    </xf>
    <xf numFmtId="9" fontId="8" fillId="0" borderId="7" xfId="0" applyNumberFormat="1" applyFont="1" applyFill="1" applyBorder="1" applyAlignment="1">
      <alignment horizontal="left" vertical="center" wrapText="1"/>
    </xf>
    <xf numFmtId="9" fontId="8" fillId="0" borderId="12"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2" xfId="0" applyFont="1" applyBorder="1" applyAlignment="1">
      <alignment horizontal="left" vertical="center" wrapText="1"/>
    </xf>
    <xf numFmtId="0" fontId="8" fillId="7" borderId="9" xfId="2" applyFont="1" applyFill="1" applyBorder="1" applyAlignment="1">
      <alignment horizontal="left" vertical="center" wrapText="1"/>
    </xf>
    <xf numFmtId="0" fontId="8" fillId="7" borderId="8" xfId="2" applyFont="1" applyFill="1" applyBorder="1" applyAlignment="1">
      <alignment horizontal="left" vertical="center" wrapText="1"/>
    </xf>
    <xf numFmtId="0" fontId="8" fillId="10" borderId="9" xfId="2" applyFont="1" applyFill="1" applyBorder="1" applyAlignment="1">
      <alignment horizontal="justify" vertical="top" wrapText="1"/>
    </xf>
    <xf numFmtId="0" fontId="8" fillId="10" borderId="8" xfId="2" applyFont="1" applyFill="1" applyBorder="1" applyAlignment="1">
      <alignment horizontal="justify" vertical="top" wrapText="1"/>
    </xf>
    <xf numFmtId="0" fontId="7" fillId="11" borderId="11" xfId="0" applyFont="1" applyFill="1" applyBorder="1" applyAlignment="1">
      <alignment horizontal="center" vertical="center"/>
    </xf>
    <xf numFmtId="0" fontId="7" fillId="11" borderId="7" xfId="0" applyFont="1" applyFill="1" applyBorder="1" applyAlignment="1">
      <alignment horizontal="center" vertical="center"/>
    </xf>
    <xf numFmtId="0" fontId="8" fillId="7" borderId="9" xfId="2" applyFont="1" applyFill="1" applyBorder="1" applyAlignment="1">
      <alignment horizontal="justify" vertical="center" wrapText="1"/>
    </xf>
    <xf numFmtId="0" fontId="8" fillId="7" borderId="10" xfId="2" applyFont="1" applyFill="1" applyBorder="1" applyAlignment="1">
      <alignment horizontal="justify" vertical="center" wrapText="1"/>
    </xf>
    <xf numFmtId="0" fontId="8" fillId="7" borderId="8" xfId="2" applyFont="1" applyFill="1" applyBorder="1" applyAlignment="1">
      <alignment horizontal="justify" vertical="center" wrapText="1"/>
    </xf>
  </cellXfs>
  <cellStyles count="3">
    <cellStyle name="Normal" xfId="0" builtinId="0"/>
    <cellStyle name="Normal 5"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9" workbookViewId="0">
      <selection activeCell="O16" sqref="O16"/>
    </sheetView>
  </sheetViews>
  <sheetFormatPr baseColWidth="10" defaultRowHeight="15" x14ac:dyDescent="0.25"/>
  <cols>
    <col min="1" max="1" width="28.85546875" customWidth="1"/>
    <col min="2" max="2" width="17.85546875" customWidth="1"/>
    <col min="3" max="3" width="21.5703125" customWidth="1"/>
    <col min="8" max="8" width="15.5703125" customWidth="1"/>
    <col min="10" max="11" width="17.42578125" customWidth="1"/>
    <col min="12" max="12" width="56.85546875" customWidth="1"/>
  </cols>
  <sheetData>
    <row r="1" spans="1:12" ht="15.75" thickBot="1" x14ac:dyDescent="0.3"/>
    <row r="2" spans="1:12" x14ac:dyDescent="0.25">
      <c r="A2" s="82" t="s">
        <v>0</v>
      </c>
      <c r="B2" s="85" t="s">
        <v>1</v>
      </c>
      <c r="C2" s="85" t="s">
        <v>2</v>
      </c>
      <c r="D2" s="85" t="s">
        <v>3</v>
      </c>
      <c r="E2" s="85">
        <v>2015</v>
      </c>
      <c r="F2" s="85">
        <v>2016</v>
      </c>
      <c r="G2" s="85">
        <v>2017</v>
      </c>
      <c r="H2" s="88" t="s">
        <v>4</v>
      </c>
      <c r="I2" s="85" t="s">
        <v>5</v>
      </c>
      <c r="J2" s="85" t="s">
        <v>6</v>
      </c>
      <c r="K2" s="26"/>
      <c r="L2" s="2"/>
    </row>
    <row r="3" spans="1:12" x14ac:dyDescent="0.25">
      <c r="A3" s="83"/>
      <c r="B3" s="86"/>
      <c r="C3" s="86"/>
      <c r="D3" s="86"/>
      <c r="E3" s="86"/>
      <c r="F3" s="86"/>
      <c r="G3" s="86"/>
      <c r="H3" s="89"/>
      <c r="I3" s="86"/>
      <c r="J3" s="86"/>
      <c r="K3" s="27"/>
      <c r="L3" s="3"/>
    </row>
    <row r="4" spans="1:12" ht="15.75" thickBot="1" x14ac:dyDescent="0.3">
      <c r="A4" s="84"/>
      <c r="B4" s="87"/>
      <c r="C4" s="87"/>
      <c r="D4" s="87"/>
      <c r="E4" s="87"/>
      <c r="F4" s="87"/>
      <c r="G4" s="87"/>
      <c r="H4" s="90"/>
      <c r="I4" s="87"/>
      <c r="J4" s="87"/>
      <c r="K4" s="28"/>
      <c r="L4" s="4" t="s">
        <v>7</v>
      </c>
    </row>
    <row r="5" spans="1:12" ht="62.25" customHeight="1" thickBot="1" x14ac:dyDescent="0.3">
      <c r="A5" s="34"/>
      <c r="B5" s="35"/>
      <c r="C5" s="35"/>
      <c r="D5" s="35"/>
      <c r="E5" s="35"/>
      <c r="F5" s="35"/>
      <c r="G5" s="35"/>
      <c r="H5" s="36"/>
      <c r="I5" s="35"/>
      <c r="J5" s="35"/>
      <c r="K5" s="37"/>
      <c r="L5" s="38"/>
    </row>
    <row r="6" spans="1:12" ht="25.5" customHeight="1" x14ac:dyDescent="0.25">
      <c r="A6" s="91" t="s">
        <v>8</v>
      </c>
      <c r="B6" s="94" t="s">
        <v>9</v>
      </c>
      <c r="C6" s="91" t="s">
        <v>10</v>
      </c>
      <c r="D6" s="91" t="s">
        <v>11</v>
      </c>
      <c r="E6" s="97">
        <v>0</v>
      </c>
      <c r="F6" s="97">
        <v>0</v>
      </c>
      <c r="G6" s="97">
        <v>1</v>
      </c>
      <c r="H6" s="97">
        <v>6</v>
      </c>
      <c r="I6" s="97">
        <v>3</v>
      </c>
      <c r="J6" s="100">
        <v>3</v>
      </c>
      <c r="K6" s="100"/>
      <c r="L6" s="102" t="s">
        <v>58</v>
      </c>
    </row>
    <row r="7" spans="1:12" x14ac:dyDescent="0.25">
      <c r="A7" s="92"/>
      <c r="B7" s="95"/>
      <c r="C7" s="92"/>
      <c r="D7" s="92"/>
      <c r="E7" s="98"/>
      <c r="F7" s="98"/>
      <c r="G7" s="98"/>
      <c r="H7" s="98"/>
      <c r="I7" s="98"/>
      <c r="J7" s="105"/>
      <c r="K7" s="105"/>
      <c r="L7" s="104"/>
    </row>
    <row r="8" spans="1:12" x14ac:dyDescent="0.25">
      <c r="A8" s="92"/>
      <c r="B8" s="95"/>
      <c r="C8" s="92"/>
      <c r="D8" s="92"/>
      <c r="E8" s="98"/>
      <c r="F8" s="98"/>
      <c r="G8" s="98"/>
      <c r="H8" s="98"/>
      <c r="I8" s="98"/>
      <c r="J8" s="105"/>
      <c r="K8" s="105"/>
      <c r="L8" s="104"/>
    </row>
    <row r="9" spans="1:12" x14ac:dyDescent="0.25">
      <c r="A9" s="92"/>
      <c r="B9" s="95"/>
      <c r="C9" s="92"/>
      <c r="D9" s="92"/>
      <c r="E9" s="98"/>
      <c r="F9" s="98"/>
      <c r="G9" s="98"/>
      <c r="H9" s="98"/>
      <c r="I9" s="98"/>
      <c r="J9" s="105"/>
      <c r="K9" s="105"/>
      <c r="L9" s="104"/>
    </row>
    <row r="10" spans="1:12" x14ac:dyDescent="0.25">
      <c r="A10" s="92"/>
      <c r="B10" s="95"/>
      <c r="C10" s="92"/>
      <c r="D10" s="92"/>
      <c r="E10" s="98"/>
      <c r="F10" s="98"/>
      <c r="G10" s="98"/>
      <c r="H10" s="98"/>
      <c r="I10" s="98"/>
      <c r="J10" s="105"/>
      <c r="K10" s="105"/>
      <c r="L10" s="104"/>
    </row>
    <row r="11" spans="1:12" x14ac:dyDescent="0.25">
      <c r="A11" s="92"/>
      <c r="B11" s="95"/>
      <c r="C11" s="92"/>
      <c r="D11" s="92"/>
      <c r="E11" s="98"/>
      <c r="F11" s="98"/>
      <c r="G11" s="98"/>
      <c r="H11" s="98"/>
      <c r="I11" s="98"/>
      <c r="J11" s="105"/>
      <c r="K11" s="105"/>
      <c r="L11" s="104"/>
    </row>
    <row r="12" spans="1:12" x14ac:dyDescent="0.25">
      <c r="A12" s="92"/>
      <c r="B12" s="95"/>
      <c r="C12" s="92"/>
      <c r="D12" s="92"/>
      <c r="E12" s="98"/>
      <c r="F12" s="98"/>
      <c r="G12" s="98"/>
      <c r="H12" s="98"/>
      <c r="I12" s="98"/>
      <c r="J12" s="105"/>
      <c r="K12" s="105"/>
      <c r="L12" s="104"/>
    </row>
    <row r="13" spans="1:12" x14ac:dyDescent="0.25">
      <c r="A13" s="92"/>
      <c r="B13" s="95"/>
      <c r="C13" s="92"/>
      <c r="D13" s="92"/>
      <c r="E13" s="98"/>
      <c r="F13" s="98"/>
      <c r="G13" s="98"/>
      <c r="H13" s="98"/>
      <c r="I13" s="98"/>
      <c r="J13" s="105"/>
      <c r="K13" s="105"/>
      <c r="L13" s="104"/>
    </row>
    <row r="14" spans="1:12" ht="15.75" thickBot="1" x14ac:dyDescent="0.3">
      <c r="A14" s="92"/>
      <c r="B14" s="95"/>
      <c r="C14" s="93"/>
      <c r="D14" s="93"/>
      <c r="E14" s="99"/>
      <c r="F14" s="99"/>
      <c r="G14" s="99"/>
      <c r="H14" s="99"/>
      <c r="I14" s="99"/>
      <c r="J14" s="101"/>
      <c r="K14" s="101"/>
      <c r="L14" s="103"/>
    </row>
    <row r="15" spans="1:12" ht="25.5" customHeight="1" x14ac:dyDescent="0.25">
      <c r="A15" s="92"/>
      <c r="B15" s="95"/>
      <c r="C15" s="91" t="s">
        <v>12</v>
      </c>
      <c r="D15" s="91" t="s">
        <v>13</v>
      </c>
      <c r="E15" s="97">
        <v>1</v>
      </c>
      <c r="F15" s="97">
        <v>2</v>
      </c>
      <c r="G15" s="97">
        <v>3</v>
      </c>
      <c r="H15" s="97">
        <v>1</v>
      </c>
      <c r="I15" s="97">
        <v>2</v>
      </c>
      <c r="J15" s="100">
        <v>2</v>
      </c>
      <c r="K15" s="29"/>
      <c r="L15" s="102" t="s">
        <v>53</v>
      </c>
    </row>
    <row r="16" spans="1:12" x14ac:dyDescent="0.25">
      <c r="A16" s="92"/>
      <c r="B16" s="95"/>
      <c r="C16" s="92"/>
      <c r="D16" s="92"/>
      <c r="E16" s="98"/>
      <c r="F16" s="98"/>
      <c r="G16" s="98"/>
      <c r="H16" s="98"/>
      <c r="I16" s="98"/>
      <c r="J16" s="105"/>
      <c r="K16" s="30"/>
      <c r="L16" s="104"/>
    </row>
    <row r="17" spans="1:12" x14ac:dyDescent="0.25">
      <c r="A17" s="92"/>
      <c r="B17" s="95"/>
      <c r="C17" s="92"/>
      <c r="D17" s="92"/>
      <c r="E17" s="98"/>
      <c r="F17" s="98"/>
      <c r="G17" s="98"/>
      <c r="H17" s="98"/>
      <c r="I17" s="98"/>
      <c r="J17" s="105"/>
      <c r="K17" s="30"/>
      <c r="L17" s="104"/>
    </row>
    <row r="18" spans="1:12" x14ac:dyDescent="0.25">
      <c r="A18" s="92"/>
      <c r="B18" s="95"/>
      <c r="C18" s="92"/>
      <c r="D18" s="92"/>
      <c r="E18" s="98"/>
      <c r="F18" s="98"/>
      <c r="G18" s="98"/>
      <c r="H18" s="98"/>
      <c r="I18" s="98"/>
      <c r="J18" s="105"/>
      <c r="K18" s="30"/>
      <c r="L18" s="104"/>
    </row>
    <row r="19" spans="1:12" x14ac:dyDescent="0.25">
      <c r="A19" s="92"/>
      <c r="B19" s="95"/>
      <c r="C19" s="92"/>
      <c r="D19" s="92"/>
      <c r="E19" s="98"/>
      <c r="F19" s="98"/>
      <c r="G19" s="98"/>
      <c r="H19" s="98"/>
      <c r="I19" s="98"/>
      <c r="J19" s="105"/>
      <c r="K19" s="30"/>
      <c r="L19" s="104"/>
    </row>
    <row r="20" spans="1:12" x14ac:dyDescent="0.25">
      <c r="A20" s="92"/>
      <c r="B20" s="95"/>
      <c r="C20" s="92"/>
      <c r="D20" s="92"/>
      <c r="E20" s="98"/>
      <c r="F20" s="98"/>
      <c r="G20" s="98"/>
      <c r="H20" s="98"/>
      <c r="I20" s="98"/>
      <c r="J20" s="105"/>
      <c r="K20" s="30"/>
      <c r="L20" s="104"/>
    </row>
    <row r="21" spans="1:12" ht="15.75" thickBot="1" x14ac:dyDescent="0.3">
      <c r="A21" s="92"/>
      <c r="B21" s="95"/>
      <c r="C21" s="93"/>
      <c r="D21" s="93"/>
      <c r="E21" s="99"/>
      <c r="F21" s="99"/>
      <c r="G21" s="99"/>
      <c r="H21" s="99"/>
      <c r="I21" s="99"/>
      <c r="J21" s="101"/>
      <c r="K21" s="31"/>
      <c r="L21" s="103"/>
    </row>
    <row r="22" spans="1:12" ht="63.75" customHeight="1" x14ac:dyDescent="0.25">
      <c r="A22" s="92"/>
      <c r="B22" s="95"/>
      <c r="C22" s="91" t="s">
        <v>14</v>
      </c>
      <c r="D22" s="91" t="s">
        <v>15</v>
      </c>
      <c r="E22" s="97"/>
      <c r="F22" s="97"/>
      <c r="G22" s="97"/>
      <c r="H22" s="97">
        <v>4</v>
      </c>
      <c r="I22" s="97">
        <v>2</v>
      </c>
      <c r="J22" s="100">
        <v>2</v>
      </c>
      <c r="K22" s="29"/>
      <c r="L22" s="102" t="s">
        <v>59</v>
      </c>
    </row>
    <row r="23" spans="1:12" ht="65.25" customHeight="1" thickBot="1" x14ac:dyDescent="0.3">
      <c r="A23" s="92"/>
      <c r="B23" s="96"/>
      <c r="C23" s="93"/>
      <c r="D23" s="93"/>
      <c r="E23" s="99"/>
      <c r="F23" s="99"/>
      <c r="G23" s="99"/>
      <c r="H23" s="99"/>
      <c r="I23" s="99"/>
      <c r="J23" s="101"/>
      <c r="K23" s="31"/>
      <c r="L23" s="103"/>
    </row>
    <row r="24" spans="1:12" ht="15" customHeight="1" x14ac:dyDescent="0.25">
      <c r="A24" s="92"/>
      <c r="B24" s="94" t="s">
        <v>16</v>
      </c>
      <c r="C24" s="91" t="s">
        <v>17</v>
      </c>
      <c r="D24" s="91" t="s">
        <v>18</v>
      </c>
      <c r="E24" s="97"/>
      <c r="F24" s="97"/>
      <c r="G24" s="97"/>
      <c r="H24" s="97">
        <v>79</v>
      </c>
      <c r="I24" s="97">
        <v>21</v>
      </c>
      <c r="J24" s="100">
        <v>63</v>
      </c>
      <c r="K24" s="29"/>
      <c r="L24" s="94" t="s">
        <v>54</v>
      </c>
    </row>
    <row r="25" spans="1:12" x14ac:dyDescent="0.25">
      <c r="A25" s="92"/>
      <c r="B25" s="95"/>
      <c r="C25" s="92"/>
      <c r="D25" s="92"/>
      <c r="E25" s="98"/>
      <c r="F25" s="98"/>
      <c r="G25" s="98"/>
      <c r="H25" s="98"/>
      <c r="I25" s="98"/>
      <c r="J25" s="105"/>
      <c r="K25" s="30"/>
      <c r="L25" s="95"/>
    </row>
    <row r="26" spans="1:12" ht="15.75" thickBot="1" x14ac:dyDescent="0.3">
      <c r="A26" s="92"/>
      <c r="B26" s="96"/>
      <c r="C26" s="93"/>
      <c r="D26" s="93"/>
      <c r="E26" s="99"/>
      <c r="F26" s="99"/>
      <c r="G26" s="99"/>
      <c r="H26" s="99"/>
      <c r="I26" s="99"/>
      <c r="J26" s="101"/>
      <c r="K26" s="31"/>
      <c r="L26" s="96"/>
    </row>
    <row r="27" spans="1:12" ht="312.75" thickBot="1" x14ac:dyDescent="0.3">
      <c r="A27" s="92"/>
      <c r="B27" s="91" t="s">
        <v>19</v>
      </c>
      <c r="C27" s="6" t="s">
        <v>20</v>
      </c>
      <c r="D27" s="6" t="s">
        <v>21</v>
      </c>
      <c r="E27" s="6"/>
      <c r="F27" s="6"/>
      <c r="G27" s="6"/>
      <c r="H27" s="7">
        <v>8</v>
      </c>
      <c r="I27" s="7">
        <v>1</v>
      </c>
      <c r="J27" s="32">
        <v>2</v>
      </c>
      <c r="K27" s="32"/>
      <c r="L27" s="25" t="s">
        <v>65</v>
      </c>
    </row>
    <row r="28" spans="1:12" ht="39" thickBot="1" x14ac:dyDescent="0.3">
      <c r="A28" s="92"/>
      <c r="B28" s="93"/>
      <c r="C28" s="6" t="s">
        <v>22</v>
      </c>
      <c r="D28" s="6" t="s">
        <v>23</v>
      </c>
      <c r="E28" s="6"/>
      <c r="F28" s="6"/>
      <c r="G28" s="6"/>
      <c r="H28" s="8">
        <v>0.7</v>
      </c>
      <c r="I28" s="8">
        <v>0.2</v>
      </c>
      <c r="J28" s="33">
        <v>0.52</v>
      </c>
      <c r="K28" s="33"/>
      <c r="L28" s="5" t="s">
        <v>60</v>
      </c>
    </row>
    <row r="29" spans="1:12" ht="51.75" thickBot="1" x14ac:dyDescent="0.3">
      <c r="A29" s="92"/>
      <c r="B29" s="5" t="s">
        <v>24</v>
      </c>
      <c r="C29" s="6" t="s">
        <v>25</v>
      </c>
      <c r="D29" s="6" t="s">
        <v>26</v>
      </c>
      <c r="E29" s="6"/>
      <c r="F29" s="6"/>
      <c r="G29" s="6"/>
      <c r="H29" s="7">
        <v>3</v>
      </c>
      <c r="I29" s="7">
        <v>1</v>
      </c>
      <c r="J29" s="32">
        <v>1</v>
      </c>
      <c r="K29" s="32"/>
      <c r="L29" s="5" t="s">
        <v>61</v>
      </c>
    </row>
    <row r="30" spans="1:12" ht="15" customHeight="1" x14ac:dyDescent="0.25">
      <c r="A30" s="92"/>
      <c r="B30" s="94" t="s">
        <v>27</v>
      </c>
      <c r="C30" s="91" t="s">
        <v>28</v>
      </c>
      <c r="D30" s="91" t="s">
        <v>29</v>
      </c>
      <c r="E30" s="97"/>
      <c r="F30" s="97"/>
      <c r="G30" s="97"/>
      <c r="H30" s="97">
        <v>1</v>
      </c>
      <c r="I30" s="97">
        <v>1</v>
      </c>
      <c r="J30" s="100">
        <v>1</v>
      </c>
      <c r="K30" s="29"/>
      <c r="L30" s="102" t="s">
        <v>64</v>
      </c>
    </row>
    <row r="31" spans="1:12" x14ac:dyDescent="0.25">
      <c r="A31" s="92"/>
      <c r="B31" s="95"/>
      <c r="C31" s="92"/>
      <c r="D31" s="92"/>
      <c r="E31" s="98"/>
      <c r="F31" s="98"/>
      <c r="G31" s="98"/>
      <c r="H31" s="98"/>
      <c r="I31" s="98"/>
      <c r="J31" s="105"/>
      <c r="K31" s="30"/>
      <c r="L31" s="104"/>
    </row>
    <row r="32" spans="1:12" ht="44.25" customHeight="1" thickBot="1" x14ac:dyDescent="0.3">
      <c r="A32" s="93"/>
      <c r="B32" s="96"/>
      <c r="C32" s="93"/>
      <c r="D32" s="93"/>
      <c r="E32" s="99"/>
      <c r="F32" s="99"/>
      <c r="G32" s="99"/>
      <c r="H32" s="99"/>
      <c r="I32" s="99"/>
      <c r="J32" s="101"/>
      <c r="K32" s="31"/>
      <c r="L32" s="103"/>
    </row>
  </sheetData>
  <mergeCells count="61">
    <mergeCell ref="E30:E32"/>
    <mergeCell ref="F30:F32"/>
    <mergeCell ref="G30:G32"/>
    <mergeCell ref="G6:G14"/>
    <mergeCell ref="I2:I4"/>
    <mergeCell ref="J2:J4"/>
    <mergeCell ref="E24:E26"/>
    <mergeCell ref="F24:F26"/>
    <mergeCell ref="G24:G26"/>
    <mergeCell ref="L6:L14"/>
    <mergeCell ref="I15:I21"/>
    <mergeCell ref="J15:J21"/>
    <mergeCell ref="L15:L21"/>
    <mergeCell ref="I6:I14"/>
    <mergeCell ref="J6:J14"/>
    <mergeCell ref="K6:K14"/>
    <mergeCell ref="L22:L23"/>
    <mergeCell ref="L30:L32"/>
    <mergeCell ref="L24:L26"/>
    <mergeCell ref="B27:B28"/>
    <mergeCell ref="B30:B32"/>
    <mergeCell ref="C30:C32"/>
    <mergeCell ref="D30:D32"/>
    <mergeCell ref="H30:H32"/>
    <mergeCell ref="I30:I32"/>
    <mergeCell ref="J30:J32"/>
    <mergeCell ref="B24:B26"/>
    <mergeCell ref="C24:C26"/>
    <mergeCell ref="D24:D26"/>
    <mergeCell ref="H24:H26"/>
    <mergeCell ref="I24:I26"/>
    <mergeCell ref="J24:J26"/>
    <mergeCell ref="I22:I23"/>
    <mergeCell ref="J22:J23"/>
    <mergeCell ref="E22:E23"/>
    <mergeCell ref="F22:F23"/>
    <mergeCell ref="G22:G23"/>
    <mergeCell ref="A6:A32"/>
    <mergeCell ref="B6:B23"/>
    <mergeCell ref="C6:C14"/>
    <mergeCell ref="D6:D14"/>
    <mergeCell ref="H6:H14"/>
    <mergeCell ref="C15:C21"/>
    <mergeCell ref="D15:D21"/>
    <mergeCell ref="C22:C23"/>
    <mergeCell ref="D22:D23"/>
    <mergeCell ref="H22:H23"/>
    <mergeCell ref="H15:H21"/>
    <mergeCell ref="E15:E21"/>
    <mergeCell ref="F15:F21"/>
    <mergeCell ref="G15:G21"/>
    <mergeCell ref="E6:E14"/>
    <mergeCell ref="F6:F14"/>
    <mergeCell ref="A2:A4"/>
    <mergeCell ref="B2:B4"/>
    <mergeCell ref="C2:C4"/>
    <mergeCell ref="D2:D4"/>
    <mergeCell ref="H2:H4"/>
    <mergeCell ref="E2:E4"/>
    <mergeCell ref="F2:F4"/>
    <mergeCell ref="G2:G4"/>
  </mergeCells>
  <pageMargins left="0.7" right="0.7" top="0.75" bottom="0.75" header="0.3" footer="0.3"/>
  <pageSetup paperSize="1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O16" sqref="O16"/>
    </sheetView>
  </sheetViews>
  <sheetFormatPr baseColWidth="10" defaultRowHeight="15" x14ac:dyDescent="0.25"/>
  <cols>
    <col min="2" max="2" width="21.42578125" customWidth="1"/>
    <col min="3" max="3" width="23" customWidth="1"/>
    <col min="8" max="8" width="53" customWidth="1"/>
  </cols>
  <sheetData>
    <row r="1" spans="1:8" x14ac:dyDescent="0.25">
      <c r="A1" s="85" t="s">
        <v>30</v>
      </c>
      <c r="B1" s="85" t="s">
        <v>1</v>
      </c>
      <c r="C1" s="85" t="s">
        <v>2</v>
      </c>
      <c r="D1" s="85" t="s">
        <v>3</v>
      </c>
      <c r="E1" s="1"/>
      <c r="F1" s="106" t="s">
        <v>32</v>
      </c>
      <c r="G1" s="106" t="s">
        <v>6</v>
      </c>
      <c r="H1" s="1"/>
    </row>
    <row r="2" spans="1:8" ht="25.5" x14ac:dyDescent="0.25">
      <c r="A2" s="86"/>
      <c r="B2" s="86"/>
      <c r="C2" s="86"/>
      <c r="D2" s="86"/>
      <c r="E2" s="9" t="s">
        <v>31</v>
      </c>
      <c r="F2" s="107"/>
      <c r="G2" s="107"/>
      <c r="H2" s="9"/>
    </row>
    <row r="3" spans="1:8" ht="15.75" thickBot="1" x14ac:dyDescent="0.3">
      <c r="A3" s="87"/>
      <c r="B3" s="87"/>
      <c r="C3" s="87"/>
      <c r="D3" s="87"/>
      <c r="E3" s="10"/>
      <c r="F3" s="108"/>
      <c r="G3" s="108"/>
      <c r="H3" s="4" t="s">
        <v>7</v>
      </c>
    </row>
    <row r="4" spans="1:8" x14ac:dyDescent="0.25">
      <c r="A4" s="111" t="s">
        <v>33</v>
      </c>
      <c r="B4" s="114" t="s">
        <v>34</v>
      </c>
      <c r="C4" s="117" t="s">
        <v>35</v>
      </c>
      <c r="D4" s="117" t="s">
        <v>36</v>
      </c>
      <c r="E4" s="111">
        <v>20576</v>
      </c>
      <c r="F4" s="120">
        <v>7917</v>
      </c>
      <c r="G4" s="126">
        <v>8011</v>
      </c>
      <c r="H4" s="114" t="s">
        <v>62</v>
      </c>
    </row>
    <row r="5" spans="1:8" x14ac:dyDescent="0.25">
      <c r="A5" s="112"/>
      <c r="B5" s="115"/>
      <c r="C5" s="118"/>
      <c r="D5" s="118"/>
      <c r="E5" s="112"/>
      <c r="F5" s="121"/>
      <c r="G5" s="127"/>
      <c r="H5" s="115"/>
    </row>
    <row r="6" spans="1:8" ht="69" customHeight="1" thickBot="1" x14ac:dyDescent="0.3">
      <c r="A6" s="112"/>
      <c r="B6" s="116"/>
      <c r="C6" s="119"/>
      <c r="D6" s="119"/>
      <c r="E6" s="113"/>
      <c r="F6" s="122"/>
      <c r="G6" s="128"/>
      <c r="H6" s="116"/>
    </row>
    <row r="7" spans="1:8" ht="77.25" thickBot="1" x14ac:dyDescent="0.3">
      <c r="A7" s="112"/>
      <c r="B7" s="11" t="s">
        <v>34</v>
      </c>
      <c r="C7" s="13" t="s">
        <v>38</v>
      </c>
      <c r="D7" s="13" t="s">
        <v>39</v>
      </c>
      <c r="E7" s="12">
        <v>2378</v>
      </c>
      <c r="F7" s="12">
        <v>850</v>
      </c>
      <c r="G7" s="17">
        <v>512</v>
      </c>
      <c r="H7" s="14" t="s">
        <v>57</v>
      </c>
    </row>
    <row r="8" spans="1:8" ht="38.25" customHeight="1" x14ac:dyDescent="0.25">
      <c r="A8" s="112"/>
      <c r="B8" s="112" t="s">
        <v>37</v>
      </c>
      <c r="C8" s="117" t="s">
        <v>40</v>
      </c>
      <c r="D8" s="117" t="s">
        <v>41</v>
      </c>
      <c r="E8" s="111">
        <v>9</v>
      </c>
      <c r="F8" s="111">
        <v>6</v>
      </c>
      <c r="G8" s="123">
        <v>8</v>
      </c>
      <c r="H8" s="109" t="s">
        <v>63</v>
      </c>
    </row>
    <row r="9" spans="1:8" x14ac:dyDescent="0.25">
      <c r="A9" s="112"/>
      <c r="B9" s="112"/>
      <c r="C9" s="118"/>
      <c r="D9" s="118"/>
      <c r="E9" s="112"/>
      <c r="F9" s="112"/>
      <c r="G9" s="125"/>
      <c r="H9" s="129"/>
    </row>
    <row r="10" spans="1:8" x14ac:dyDescent="0.25">
      <c r="A10" s="112"/>
      <c r="B10" s="112"/>
      <c r="C10" s="118"/>
      <c r="D10" s="118"/>
      <c r="E10" s="112"/>
      <c r="F10" s="112"/>
      <c r="G10" s="125"/>
      <c r="H10" s="129"/>
    </row>
    <row r="11" spans="1:8" x14ac:dyDescent="0.25">
      <c r="A11" s="112"/>
      <c r="B11" s="112"/>
      <c r="C11" s="118"/>
      <c r="D11" s="118"/>
      <c r="E11" s="112"/>
      <c r="F11" s="112"/>
      <c r="G11" s="125"/>
      <c r="H11" s="129"/>
    </row>
    <row r="12" spans="1:8" x14ac:dyDescent="0.25">
      <c r="A12" s="112"/>
      <c r="B12" s="112"/>
      <c r="C12" s="118"/>
      <c r="D12" s="118"/>
      <c r="E12" s="112"/>
      <c r="F12" s="112"/>
      <c r="G12" s="125"/>
      <c r="H12" s="129"/>
    </row>
    <row r="13" spans="1:8" x14ac:dyDescent="0.25">
      <c r="A13" s="112"/>
      <c r="B13" s="112"/>
      <c r="C13" s="118"/>
      <c r="D13" s="118"/>
      <c r="E13" s="112"/>
      <c r="F13" s="112"/>
      <c r="G13" s="125"/>
      <c r="H13" s="129"/>
    </row>
    <row r="14" spans="1:8" ht="15.75" thickBot="1" x14ac:dyDescent="0.3">
      <c r="A14" s="112"/>
      <c r="B14" s="113"/>
      <c r="C14" s="119"/>
      <c r="D14" s="119"/>
      <c r="E14" s="113"/>
      <c r="F14" s="113"/>
      <c r="G14" s="124"/>
      <c r="H14" s="110"/>
    </row>
    <row r="15" spans="1:8" x14ac:dyDescent="0.25">
      <c r="A15" s="112"/>
      <c r="B15" s="114" t="s">
        <v>42</v>
      </c>
      <c r="C15" s="117" t="s">
        <v>43</v>
      </c>
      <c r="D15" s="117" t="s">
        <v>44</v>
      </c>
      <c r="E15" s="111">
        <v>60</v>
      </c>
      <c r="F15" s="111">
        <v>4</v>
      </c>
      <c r="G15" s="123">
        <v>4</v>
      </c>
      <c r="H15" s="109" t="s">
        <v>55</v>
      </c>
    </row>
    <row r="16" spans="1:8" ht="78" customHeight="1" thickBot="1" x14ac:dyDescent="0.3">
      <c r="A16" s="113"/>
      <c r="B16" s="116"/>
      <c r="C16" s="119"/>
      <c r="D16" s="119"/>
      <c r="E16" s="113"/>
      <c r="F16" s="113"/>
      <c r="G16" s="124"/>
      <c r="H16" s="110"/>
    </row>
  </sheetData>
  <mergeCells count="28">
    <mergeCell ref="F15:F16"/>
    <mergeCell ref="G15:G16"/>
    <mergeCell ref="E4:E6"/>
    <mergeCell ref="B8:B14"/>
    <mergeCell ref="H4:H6"/>
    <mergeCell ref="C8:C14"/>
    <mergeCell ref="D8:D14"/>
    <mergeCell ref="E8:E14"/>
    <mergeCell ref="F8:F14"/>
    <mergeCell ref="G8:G14"/>
    <mergeCell ref="G4:G6"/>
    <mergeCell ref="H8:H14"/>
    <mergeCell ref="G1:G3"/>
    <mergeCell ref="H15:H16"/>
    <mergeCell ref="A1:A3"/>
    <mergeCell ref="B1:B3"/>
    <mergeCell ref="C1:C3"/>
    <mergeCell ref="D1:D3"/>
    <mergeCell ref="F1:F3"/>
    <mergeCell ref="A4:A16"/>
    <mergeCell ref="B4:B6"/>
    <mergeCell ref="C4:C6"/>
    <mergeCell ref="D4:D6"/>
    <mergeCell ref="F4:F6"/>
    <mergeCell ref="B15:B16"/>
    <mergeCell ref="C15:C16"/>
    <mergeCell ref="D15:D16"/>
    <mergeCell ref="E15:E16"/>
  </mergeCells>
  <pageMargins left="0.7" right="0.7" top="0.75" bottom="0.75" header="0.3" footer="0.3"/>
  <pageSetup paperSize="1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O16" sqref="O16"/>
    </sheetView>
  </sheetViews>
  <sheetFormatPr baseColWidth="10" defaultRowHeight="15" x14ac:dyDescent="0.25"/>
  <cols>
    <col min="2" max="2" width="26.140625" customWidth="1"/>
    <col min="8" max="8" width="42.28515625" customWidth="1"/>
  </cols>
  <sheetData>
    <row r="1" spans="1:8" x14ac:dyDescent="0.25">
      <c r="A1" s="85" t="s">
        <v>30</v>
      </c>
      <c r="B1" s="85" t="s">
        <v>1</v>
      </c>
      <c r="C1" s="85" t="s">
        <v>2</v>
      </c>
      <c r="D1" s="85" t="s">
        <v>3</v>
      </c>
      <c r="E1" s="88" t="s">
        <v>31</v>
      </c>
      <c r="F1" s="106" t="s">
        <v>32</v>
      </c>
      <c r="G1" s="85" t="s">
        <v>45</v>
      </c>
      <c r="H1" s="2"/>
    </row>
    <row r="2" spans="1:8" ht="15.75" thickBot="1" x14ac:dyDescent="0.3">
      <c r="A2" s="87"/>
      <c r="B2" s="87"/>
      <c r="C2" s="87"/>
      <c r="D2" s="87"/>
      <c r="E2" s="90"/>
      <c r="F2" s="108"/>
      <c r="G2" s="87"/>
      <c r="H2" s="4" t="s">
        <v>7</v>
      </c>
    </row>
    <row r="3" spans="1:8" ht="39" thickBot="1" x14ac:dyDescent="0.3">
      <c r="A3" s="117" t="s">
        <v>46</v>
      </c>
      <c r="B3" s="14" t="s">
        <v>47</v>
      </c>
      <c r="C3" s="13" t="s">
        <v>48</v>
      </c>
      <c r="D3" s="13" t="s">
        <v>49</v>
      </c>
      <c r="E3" s="15">
        <v>1</v>
      </c>
      <c r="F3" s="15">
        <v>1</v>
      </c>
      <c r="G3" s="16">
        <v>1</v>
      </c>
      <c r="H3" s="12" t="s">
        <v>56</v>
      </c>
    </row>
    <row r="4" spans="1:8" ht="64.5" thickBot="1" x14ac:dyDescent="0.3">
      <c r="A4" s="119"/>
      <c r="B4" s="14" t="s">
        <v>50</v>
      </c>
      <c r="C4" s="13" t="s">
        <v>51</v>
      </c>
      <c r="D4" s="13" t="s">
        <v>52</v>
      </c>
      <c r="E4" s="15">
        <v>0.75</v>
      </c>
      <c r="F4" s="15">
        <v>0.25</v>
      </c>
      <c r="G4" s="16">
        <v>0.25</v>
      </c>
      <c r="H4" s="12" t="s">
        <v>52</v>
      </c>
    </row>
  </sheetData>
  <mergeCells count="8">
    <mergeCell ref="G1:G2"/>
    <mergeCell ref="A3:A4"/>
    <mergeCell ref="A1:A2"/>
    <mergeCell ref="B1:B2"/>
    <mergeCell ref="C1:C2"/>
    <mergeCell ref="D1:D2"/>
    <mergeCell ref="E1:E2"/>
    <mergeCell ref="F1: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8"/>
  <sheetViews>
    <sheetView workbookViewId="0">
      <selection activeCell="E34" sqref="E34"/>
    </sheetView>
  </sheetViews>
  <sheetFormatPr baseColWidth="10" defaultRowHeight="15" x14ac:dyDescent="0.25"/>
  <sheetData>
    <row r="4" spans="3:4" x14ac:dyDescent="0.25">
      <c r="C4" s="18">
        <v>1</v>
      </c>
      <c r="D4" s="19">
        <v>1</v>
      </c>
    </row>
    <row r="5" spans="3:4" x14ac:dyDescent="0.25">
      <c r="C5" s="18">
        <v>2</v>
      </c>
      <c r="D5" s="19">
        <v>1</v>
      </c>
    </row>
    <row r="6" spans="3:4" x14ac:dyDescent="0.25">
      <c r="C6" s="18">
        <v>3</v>
      </c>
      <c r="D6" s="19">
        <v>1</v>
      </c>
    </row>
    <row r="7" spans="3:4" x14ac:dyDescent="0.25">
      <c r="C7" s="18">
        <v>4</v>
      </c>
      <c r="D7" s="19">
        <v>1</v>
      </c>
    </row>
    <row r="8" spans="3:4" x14ac:dyDescent="0.25">
      <c r="C8" s="18">
        <v>5</v>
      </c>
      <c r="D8" s="19">
        <v>1</v>
      </c>
    </row>
    <row r="9" spans="3:4" x14ac:dyDescent="0.25">
      <c r="C9" s="18">
        <v>6</v>
      </c>
      <c r="D9" s="19">
        <v>1</v>
      </c>
    </row>
    <row r="10" spans="3:4" x14ac:dyDescent="0.25">
      <c r="C10" s="18">
        <v>7</v>
      </c>
      <c r="D10" s="19">
        <v>1</v>
      </c>
    </row>
    <row r="11" spans="3:4" x14ac:dyDescent="0.25">
      <c r="C11" s="18">
        <v>8</v>
      </c>
      <c r="D11" s="19">
        <v>1</v>
      </c>
    </row>
    <row r="12" spans="3:4" x14ac:dyDescent="0.25">
      <c r="C12" s="21">
        <v>1</v>
      </c>
      <c r="D12" s="22">
        <v>1</v>
      </c>
    </row>
    <row r="13" spans="3:4" x14ac:dyDescent="0.25">
      <c r="C13" s="21">
        <v>2</v>
      </c>
      <c r="D13" s="22">
        <f>512/850</f>
        <v>0.60235294117647054</v>
      </c>
    </row>
    <row r="14" spans="3:4" x14ac:dyDescent="0.25">
      <c r="C14" s="21">
        <v>3</v>
      </c>
      <c r="D14" s="22">
        <v>1</v>
      </c>
    </row>
    <row r="15" spans="3:4" x14ac:dyDescent="0.25">
      <c r="C15" s="21">
        <v>4</v>
      </c>
      <c r="D15" s="22">
        <v>1</v>
      </c>
    </row>
    <row r="16" spans="3:4" x14ac:dyDescent="0.25">
      <c r="C16" s="20">
        <v>1</v>
      </c>
      <c r="D16" s="23">
        <v>1</v>
      </c>
    </row>
    <row r="17" spans="3:4" x14ac:dyDescent="0.25">
      <c r="C17" s="20">
        <v>2</v>
      </c>
      <c r="D17" s="23">
        <v>1</v>
      </c>
    </row>
    <row r="18" spans="3:4" x14ac:dyDescent="0.25">
      <c r="D18" s="24">
        <f>AVERAGE(D4:D17)</f>
        <v>0.97159663865546209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85" zoomScaleNormal="85" workbookViewId="0">
      <selection activeCell="G17" sqref="G17"/>
    </sheetView>
  </sheetViews>
  <sheetFormatPr baseColWidth="10" defaultRowHeight="11.25" x14ac:dyDescent="0.2"/>
  <cols>
    <col min="1" max="1" width="23.5703125" style="42" customWidth="1"/>
    <col min="2" max="2" width="17.42578125" style="42" customWidth="1"/>
    <col min="3" max="10" width="11.42578125" style="42"/>
    <col min="11" max="14" width="38.28515625" style="42" customWidth="1"/>
    <col min="15" max="16384" width="11.42578125" style="42"/>
  </cols>
  <sheetData>
    <row r="1" spans="1:14" x14ac:dyDescent="0.2">
      <c r="K1" s="134">
        <v>2015</v>
      </c>
      <c r="L1" s="134">
        <v>2016</v>
      </c>
      <c r="M1" s="134">
        <v>2017</v>
      </c>
      <c r="N1" s="134">
        <v>2018</v>
      </c>
    </row>
    <row r="2" spans="1:14" ht="22.5" x14ac:dyDescent="0.2">
      <c r="A2" s="39" t="s">
        <v>1</v>
      </c>
      <c r="B2" s="39" t="s">
        <v>2</v>
      </c>
      <c r="C2" s="39" t="s">
        <v>3</v>
      </c>
      <c r="D2" s="40" t="s">
        <v>66</v>
      </c>
      <c r="E2" s="40" t="s">
        <v>67</v>
      </c>
      <c r="F2" s="40" t="s">
        <v>68</v>
      </c>
      <c r="G2" s="40" t="s">
        <v>83</v>
      </c>
      <c r="H2" s="74" t="s">
        <v>84</v>
      </c>
      <c r="I2" s="40" t="s">
        <v>69</v>
      </c>
      <c r="J2" s="41" t="s">
        <v>70</v>
      </c>
      <c r="K2" s="135"/>
      <c r="L2" s="135"/>
      <c r="M2" s="135"/>
      <c r="N2" s="135"/>
    </row>
    <row r="3" spans="1:14" ht="90" x14ac:dyDescent="0.2">
      <c r="A3" s="136" t="s">
        <v>9</v>
      </c>
      <c r="B3" s="43" t="s">
        <v>71</v>
      </c>
      <c r="C3" s="43" t="s">
        <v>72</v>
      </c>
      <c r="D3" s="44">
        <v>0</v>
      </c>
      <c r="E3" s="44">
        <v>0</v>
      </c>
      <c r="F3" s="44">
        <v>1</v>
      </c>
      <c r="G3" s="45">
        <v>0</v>
      </c>
      <c r="H3" s="45">
        <f>D3+E3+F3+G3</f>
        <v>1</v>
      </c>
      <c r="I3" s="67">
        <v>0</v>
      </c>
      <c r="J3" s="46">
        <f>D3+E3+F3+I3</f>
        <v>1</v>
      </c>
      <c r="K3" s="75"/>
      <c r="L3" s="75"/>
      <c r="M3" s="75" t="s">
        <v>85</v>
      </c>
      <c r="N3" s="75"/>
    </row>
    <row r="4" spans="1:14" ht="146.25" x14ac:dyDescent="0.2">
      <c r="A4" s="137"/>
      <c r="B4" s="43" t="s">
        <v>73</v>
      </c>
      <c r="C4" s="43" t="s">
        <v>11</v>
      </c>
      <c r="D4" s="44">
        <v>1</v>
      </c>
      <c r="E4" s="44">
        <v>2</v>
      </c>
      <c r="F4" s="44">
        <v>3</v>
      </c>
      <c r="G4" s="45">
        <v>3</v>
      </c>
      <c r="H4" s="45">
        <f t="shared" ref="H4:H19" si="0">D4+E4+F4+G4</f>
        <v>9</v>
      </c>
      <c r="I4" s="69">
        <v>3</v>
      </c>
      <c r="J4" s="46">
        <f t="shared" ref="J4:J19" si="1">D4+E4+F4+I4</f>
        <v>9</v>
      </c>
      <c r="K4" s="75" t="s">
        <v>86</v>
      </c>
      <c r="L4" s="75" t="s">
        <v>87</v>
      </c>
      <c r="M4" s="75" t="s">
        <v>88</v>
      </c>
      <c r="N4" s="75" t="s">
        <v>58</v>
      </c>
    </row>
    <row r="5" spans="1:14" ht="56.25" x14ac:dyDescent="0.2">
      <c r="A5" s="138"/>
      <c r="B5" s="48" t="s">
        <v>12</v>
      </c>
      <c r="C5" s="43" t="s">
        <v>13</v>
      </c>
      <c r="D5" s="44">
        <v>0</v>
      </c>
      <c r="E5" s="44">
        <v>0</v>
      </c>
      <c r="F5" s="44">
        <v>1</v>
      </c>
      <c r="G5" s="45">
        <v>2</v>
      </c>
      <c r="H5" s="45">
        <f t="shared" si="0"/>
        <v>3</v>
      </c>
      <c r="I5" s="70">
        <v>2</v>
      </c>
      <c r="J5" s="46">
        <f t="shared" si="1"/>
        <v>3</v>
      </c>
      <c r="K5" s="75"/>
      <c r="L5" s="75"/>
      <c r="M5" s="75" t="s">
        <v>89</v>
      </c>
      <c r="N5" s="75" t="s">
        <v>90</v>
      </c>
    </row>
    <row r="6" spans="1:14" ht="135" x14ac:dyDescent="0.2">
      <c r="A6" s="49" t="s">
        <v>16</v>
      </c>
      <c r="B6" s="43" t="s">
        <v>14</v>
      </c>
      <c r="C6" s="43" t="s">
        <v>15</v>
      </c>
      <c r="D6" s="44">
        <v>2</v>
      </c>
      <c r="E6" s="44">
        <v>2</v>
      </c>
      <c r="F6" s="44">
        <v>0</v>
      </c>
      <c r="G6" s="45">
        <v>2</v>
      </c>
      <c r="H6" s="45">
        <f t="shared" si="0"/>
        <v>6</v>
      </c>
      <c r="I6" s="71">
        <v>2</v>
      </c>
      <c r="J6" s="46">
        <f t="shared" si="1"/>
        <v>6</v>
      </c>
      <c r="K6" s="75" t="s">
        <v>91</v>
      </c>
      <c r="L6" s="75" t="s">
        <v>92</v>
      </c>
      <c r="M6" s="75" t="s">
        <v>93</v>
      </c>
      <c r="N6" s="75" t="s">
        <v>59</v>
      </c>
    </row>
    <row r="7" spans="1:14" ht="409.5" x14ac:dyDescent="0.2">
      <c r="A7" s="130" t="s">
        <v>74</v>
      </c>
      <c r="B7" s="43" t="s">
        <v>17</v>
      </c>
      <c r="C7" s="43" t="s">
        <v>18</v>
      </c>
      <c r="D7" s="44">
        <v>12</v>
      </c>
      <c r="E7" s="44">
        <v>30</v>
      </c>
      <c r="F7" s="44">
        <v>37</v>
      </c>
      <c r="G7" s="45">
        <v>21</v>
      </c>
      <c r="H7" s="45">
        <f t="shared" si="0"/>
        <v>100</v>
      </c>
      <c r="I7" s="67">
        <v>63</v>
      </c>
      <c r="J7" s="46">
        <f t="shared" si="1"/>
        <v>142</v>
      </c>
      <c r="K7" s="75" t="s">
        <v>94</v>
      </c>
      <c r="L7" s="75" t="s">
        <v>95</v>
      </c>
      <c r="M7" s="75" t="s">
        <v>96</v>
      </c>
      <c r="N7" s="75" t="s">
        <v>97</v>
      </c>
    </row>
    <row r="8" spans="1:14" ht="326.25" x14ac:dyDescent="0.2">
      <c r="A8" s="131"/>
      <c r="B8" s="43" t="s">
        <v>20</v>
      </c>
      <c r="C8" s="50" t="s">
        <v>21</v>
      </c>
      <c r="D8" s="44">
        <v>6</v>
      </c>
      <c r="E8" s="44">
        <v>1</v>
      </c>
      <c r="F8" s="44">
        <v>1</v>
      </c>
      <c r="G8" s="45">
        <v>1</v>
      </c>
      <c r="H8" s="45">
        <f t="shared" si="0"/>
        <v>9</v>
      </c>
      <c r="I8" s="67">
        <v>2</v>
      </c>
      <c r="J8" s="46">
        <f t="shared" si="1"/>
        <v>10</v>
      </c>
      <c r="K8" s="75" t="s">
        <v>98</v>
      </c>
      <c r="L8" s="75" t="s">
        <v>99</v>
      </c>
      <c r="M8" s="75" t="s">
        <v>100</v>
      </c>
      <c r="N8" s="75" t="s">
        <v>101</v>
      </c>
    </row>
    <row r="9" spans="1:14" ht="56.25" x14ac:dyDescent="0.2">
      <c r="A9" s="51" t="s">
        <v>24</v>
      </c>
      <c r="B9" s="43" t="s">
        <v>22</v>
      </c>
      <c r="C9" s="48" t="s">
        <v>23</v>
      </c>
      <c r="D9" s="47">
        <v>0.1</v>
      </c>
      <c r="E9" s="47">
        <v>0.4</v>
      </c>
      <c r="F9" s="47">
        <v>0.2</v>
      </c>
      <c r="G9" s="52">
        <v>0.2</v>
      </c>
      <c r="H9" s="53">
        <f t="shared" si="0"/>
        <v>0.89999999999999991</v>
      </c>
      <c r="I9" s="65">
        <v>0.52</v>
      </c>
      <c r="J9" s="54">
        <v>1</v>
      </c>
      <c r="K9" s="76" t="s">
        <v>102</v>
      </c>
      <c r="L9" s="76" t="s">
        <v>103</v>
      </c>
      <c r="M9" s="76" t="s">
        <v>104</v>
      </c>
      <c r="N9" s="76" t="s">
        <v>105</v>
      </c>
    </row>
    <row r="10" spans="1:14" ht="56.25" x14ac:dyDescent="0.2">
      <c r="A10" s="49" t="s">
        <v>27</v>
      </c>
      <c r="B10" s="43" t="s">
        <v>25</v>
      </c>
      <c r="C10" s="48" t="s">
        <v>26</v>
      </c>
      <c r="D10" s="44">
        <v>1</v>
      </c>
      <c r="E10" s="44">
        <v>1</v>
      </c>
      <c r="F10" s="44">
        <v>1</v>
      </c>
      <c r="G10" s="45">
        <v>1</v>
      </c>
      <c r="H10" s="45">
        <f t="shared" si="0"/>
        <v>4</v>
      </c>
      <c r="I10" s="72">
        <v>1</v>
      </c>
      <c r="J10" s="46">
        <f t="shared" si="1"/>
        <v>4</v>
      </c>
      <c r="K10" s="75" t="s">
        <v>106</v>
      </c>
      <c r="L10" s="75" t="s">
        <v>107</v>
      </c>
      <c r="M10" s="75" t="s">
        <v>108</v>
      </c>
      <c r="N10" s="75" t="s">
        <v>109</v>
      </c>
    </row>
    <row r="11" spans="1:14" ht="67.5" x14ac:dyDescent="0.2">
      <c r="A11" s="49" t="s">
        <v>75</v>
      </c>
      <c r="B11" s="43" t="s">
        <v>28</v>
      </c>
      <c r="C11" s="48" t="s">
        <v>29</v>
      </c>
      <c r="D11" s="44">
        <v>0</v>
      </c>
      <c r="E11" s="44">
        <v>1</v>
      </c>
      <c r="F11" s="44">
        <v>0</v>
      </c>
      <c r="G11" s="45">
        <v>0</v>
      </c>
      <c r="H11" s="45">
        <f t="shared" si="0"/>
        <v>1</v>
      </c>
      <c r="I11" s="67">
        <v>0</v>
      </c>
      <c r="J11" s="46">
        <f t="shared" si="1"/>
        <v>1</v>
      </c>
      <c r="K11" s="75"/>
      <c r="L11" s="75" t="s">
        <v>110</v>
      </c>
      <c r="M11" s="75"/>
      <c r="N11" s="75"/>
    </row>
    <row r="12" spans="1:14" ht="135" x14ac:dyDescent="0.2">
      <c r="A12" s="55" t="s">
        <v>76</v>
      </c>
      <c r="B12" s="56" t="s">
        <v>77</v>
      </c>
      <c r="C12" s="56" t="s">
        <v>78</v>
      </c>
      <c r="D12" s="57">
        <v>0</v>
      </c>
      <c r="E12" s="57">
        <v>1</v>
      </c>
      <c r="F12" s="57">
        <v>0</v>
      </c>
      <c r="G12" s="58">
        <v>0</v>
      </c>
      <c r="H12" s="45">
        <f t="shared" si="0"/>
        <v>1</v>
      </c>
      <c r="I12" s="67">
        <v>0</v>
      </c>
      <c r="J12" s="46">
        <f t="shared" si="1"/>
        <v>1</v>
      </c>
      <c r="K12" s="77"/>
      <c r="L12" s="78" t="s">
        <v>111</v>
      </c>
      <c r="M12" s="77"/>
      <c r="N12" s="77"/>
    </row>
    <row r="13" spans="1:14" ht="123.75" x14ac:dyDescent="0.2">
      <c r="A13" s="132" t="s">
        <v>34</v>
      </c>
      <c r="B13" s="56" t="s">
        <v>35</v>
      </c>
      <c r="C13" s="56" t="s">
        <v>36</v>
      </c>
      <c r="D13" s="59">
        <v>5382</v>
      </c>
      <c r="E13" s="59">
        <v>4625</v>
      </c>
      <c r="F13" s="59">
        <v>10282</v>
      </c>
      <c r="G13" s="60">
        <v>7917</v>
      </c>
      <c r="H13" s="45">
        <f t="shared" si="0"/>
        <v>28206</v>
      </c>
      <c r="I13" s="67">
        <v>8011</v>
      </c>
      <c r="J13" s="46">
        <f t="shared" si="1"/>
        <v>28300</v>
      </c>
      <c r="K13" s="79" t="s">
        <v>112</v>
      </c>
      <c r="L13" s="79" t="s">
        <v>113</v>
      </c>
      <c r="M13" s="79" t="s">
        <v>114</v>
      </c>
      <c r="N13" s="79" t="s">
        <v>62</v>
      </c>
    </row>
    <row r="14" spans="1:14" ht="168.75" x14ac:dyDescent="0.2">
      <c r="A14" s="133"/>
      <c r="B14" s="56" t="s">
        <v>38</v>
      </c>
      <c r="C14" s="56" t="s">
        <v>39</v>
      </c>
      <c r="D14" s="59">
        <v>596</v>
      </c>
      <c r="E14" s="59">
        <v>922</v>
      </c>
      <c r="F14" s="59">
        <v>896</v>
      </c>
      <c r="G14" s="60">
        <v>850</v>
      </c>
      <c r="H14" s="45">
        <f>D14+E14+F14+G14</f>
        <v>3264</v>
      </c>
      <c r="I14" s="67">
        <v>517</v>
      </c>
      <c r="J14" s="46">
        <f t="shared" si="1"/>
        <v>2931</v>
      </c>
      <c r="K14" s="79" t="s">
        <v>115</v>
      </c>
      <c r="L14" s="79" t="s">
        <v>116</v>
      </c>
      <c r="M14" s="79" t="s">
        <v>117</v>
      </c>
      <c r="N14" s="79" t="s">
        <v>131</v>
      </c>
    </row>
    <row r="15" spans="1:14" ht="315" x14ac:dyDescent="0.2">
      <c r="A15" s="55" t="s">
        <v>37</v>
      </c>
      <c r="B15" s="56" t="s">
        <v>40</v>
      </c>
      <c r="C15" s="61" t="s">
        <v>79</v>
      </c>
      <c r="D15" s="59">
        <v>0</v>
      </c>
      <c r="E15" s="59">
        <v>2</v>
      </c>
      <c r="F15" s="59">
        <v>5</v>
      </c>
      <c r="G15" s="60">
        <v>6</v>
      </c>
      <c r="H15" s="45">
        <f t="shared" si="0"/>
        <v>13</v>
      </c>
      <c r="I15" s="67">
        <v>8</v>
      </c>
      <c r="J15" s="46">
        <f t="shared" si="1"/>
        <v>15</v>
      </c>
      <c r="K15" s="78" t="s">
        <v>118</v>
      </c>
      <c r="L15" s="78" t="s">
        <v>119</v>
      </c>
      <c r="M15" s="78" t="s">
        <v>120</v>
      </c>
      <c r="N15" s="78" t="s">
        <v>63</v>
      </c>
    </row>
    <row r="16" spans="1:14" ht="315" x14ac:dyDescent="0.2">
      <c r="A16" s="55" t="s">
        <v>42</v>
      </c>
      <c r="B16" s="56" t="s">
        <v>43</v>
      </c>
      <c r="C16" s="61" t="s">
        <v>44</v>
      </c>
      <c r="D16" s="59">
        <v>27</v>
      </c>
      <c r="E16" s="59">
        <v>18</v>
      </c>
      <c r="F16" s="59">
        <v>15</v>
      </c>
      <c r="G16" s="60">
        <v>4</v>
      </c>
      <c r="H16" s="45">
        <f t="shared" si="0"/>
        <v>64</v>
      </c>
      <c r="I16" s="67">
        <v>4</v>
      </c>
      <c r="J16" s="46">
        <f t="shared" si="1"/>
        <v>64</v>
      </c>
      <c r="K16" s="78" t="s">
        <v>121</v>
      </c>
      <c r="L16" s="78" t="s">
        <v>122</v>
      </c>
      <c r="M16" s="78" t="s">
        <v>123</v>
      </c>
      <c r="N16" s="78" t="s">
        <v>55</v>
      </c>
    </row>
    <row r="17" spans="1:14" ht="67.5" x14ac:dyDescent="0.2">
      <c r="A17" s="62" t="s">
        <v>47</v>
      </c>
      <c r="B17" s="63" t="s">
        <v>48</v>
      </c>
      <c r="C17" s="64" t="s">
        <v>49</v>
      </c>
      <c r="D17" s="65">
        <v>1</v>
      </c>
      <c r="E17" s="65">
        <v>1</v>
      </c>
      <c r="F17" s="65">
        <v>1</v>
      </c>
      <c r="G17" s="66">
        <v>1</v>
      </c>
      <c r="H17" s="53">
        <f>(D17+E17+F17+G17)/4</f>
        <v>1</v>
      </c>
      <c r="I17" s="73">
        <v>1</v>
      </c>
      <c r="J17" s="46">
        <f t="shared" si="1"/>
        <v>4</v>
      </c>
      <c r="K17" s="80" t="s">
        <v>124</v>
      </c>
      <c r="L17" s="80" t="s">
        <v>125</v>
      </c>
      <c r="M17" s="80" t="s">
        <v>126</v>
      </c>
      <c r="N17" s="80" t="s">
        <v>127</v>
      </c>
    </row>
    <row r="18" spans="1:14" ht="78.75" x14ac:dyDescent="0.2">
      <c r="A18" s="62" t="s">
        <v>80</v>
      </c>
      <c r="B18" s="63" t="s">
        <v>81</v>
      </c>
      <c r="C18" s="63" t="s">
        <v>82</v>
      </c>
      <c r="D18" s="67">
        <v>0</v>
      </c>
      <c r="E18" s="67">
        <v>0</v>
      </c>
      <c r="F18" s="67">
        <v>1</v>
      </c>
      <c r="G18" s="68">
        <v>0</v>
      </c>
      <c r="H18" s="45">
        <f t="shared" si="0"/>
        <v>1</v>
      </c>
      <c r="I18" s="67">
        <v>0</v>
      </c>
      <c r="J18" s="46">
        <f t="shared" si="1"/>
        <v>1</v>
      </c>
      <c r="K18" s="78"/>
      <c r="L18" s="78"/>
      <c r="M18" s="78" t="s">
        <v>128</v>
      </c>
      <c r="N18" s="78"/>
    </row>
    <row r="19" spans="1:14" ht="79.5" thickBot="1" x14ac:dyDescent="0.25">
      <c r="A19" s="62" t="s">
        <v>50</v>
      </c>
      <c r="B19" s="63" t="s">
        <v>51</v>
      </c>
      <c r="C19" s="63" t="s">
        <v>52</v>
      </c>
      <c r="D19" s="65">
        <v>0.25</v>
      </c>
      <c r="E19" s="65">
        <v>0.25</v>
      </c>
      <c r="F19" s="65">
        <v>0.25</v>
      </c>
      <c r="G19" s="66">
        <v>0.25</v>
      </c>
      <c r="H19" s="53">
        <f t="shared" si="0"/>
        <v>1</v>
      </c>
      <c r="I19" s="65">
        <v>0.25</v>
      </c>
      <c r="J19" s="54">
        <f t="shared" si="1"/>
        <v>1</v>
      </c>
      <c r="K19" s="81" t="s">
        <v>129</v>
      </c>
      <c r="L19" s="81" t="s">
        <v>129</v>
      </c>
      <c r="M19" s="81" t="s">
        <v>129</v>
      </c>
      <c r="N19" s="81" t="s">
        <v>130</v>
      </c>
    </row>
  </sheetData>
  <mergeCells count="7">
    <mergeCell ref="N1:N2"/>
    <mergeCell ref="A3:A5"/>
    <mergeCell ref="A7:A8"/>
    <mergeCell ref="A13:A14"/>
    <mergeCell ref="K1:K2"/>
    <mergeCell ref="L1:L2"/>
    <mergeCell ref="M1:M2"/>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 1</vt:lpstr>
      <vt:lpstr>EJE 2</vt:lpstr>
      <vt:lpstr>EJE 3</vt:lpstr>
      <vt:lpstr>Hoja2</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dcterms:created xsi:type="dcterms:W3CDTF">2018-10-16T22:46:16Z</dcterms:created>
  <dcterms:modified xsi:type="dcterms:W3CDTF">2019-03-20T15:15:43Z</dcterms:modified>
</cp:coreProperties>
</file>