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4"/>
  <workbookPr/>
  <mc:AlternateContent xmlns:mc="http://schemas.openxmlformats.org/markup-compatibility/2006">
    <mc:Choice Requires="x15">
      <x15ac:absPath xmlns:x15ac="http://schemas.microsoft.com/office/spreadsheetml/2010/11/ac" url="C:\Users\marisol.viveros\Desktop\Trabajo en casa\1. Marisol Viveros\20, PAAC\SEGUIMIEMTOS\"/>
    </mc:Choice>
  </mc:AlternateContent>
  <xr:revisionPtr revIDLastSave="0" documentId="13_ncr:1_{4EB40067-8D89-4390-9C12-58EFC1588B36}" xr6:coauthVersionLast="36" xr6:coauthVersionMax="36" xr10:uidLastSave="{00000000-0000-0000-0000-000000000000}"/>
  <bookViews>
    <workbookView xWindow="0" yWindow="0" windowWidth="28800" windowHeight="11025" firstSheet="1" activeTab="1" xr2:uid="{00000000-000D-0000-FFFF-FFFF00000000}"/>
  </bookViews>
  <sheets>
    <sheet name="Gestión Riesgo Corrupción " sheetId="2" state="hidden" r:id="rId1"/>
    <sheet name="PAAC" sheetId="19" r:id="rId2"/>
    <sheet name="1 Gestion de Riesgo Corrupcion " sheetId="9" r:id="rId3"/>
    <sheet name="Estrategias de Racionalizacion" sheetId="10" r:id="rId4"/>
    <sheet name="3 Rendicion de Cuentas" sheetId="11" r:id="rId5"/>
    <sheet name="4 Atencion al Ciudadano  " sheetId="16" r:id="rId6"/>
    <sheet name="5 Transparencia y Acc " sheetId="20" r:id="rId7"/>
    <sheet name="AVANCES" sheetId="7" r:id="rId8"/>
    <sheet name="TOTAL" sheetId="15"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6" hidden="1">'5 Transparencia y Acc '!$A$7:$P$18</definedName>
    <definedName name="_xlnm._FilterDatabase" localSheetId="0" hidden="1">'Gestión Riesgo Corrupción '!$A$3:$G$14</definedName>
    <definedName name="A_Obj1" localSheetId="4">OFFSET(#REF!,0,0,COUNTA(#REF!)-1,1)</definedName>
    <definedName name="A_Obj1" localSheetId="5">OFFSET(#REF!,0,0,COUNTA(#REF!)-1,1)</definedName>
    <definedName name="A_Obj1" localSheetId="6">OFFSET(#REF!,0,0,COUNTA(#REF!)-1,1)</definedName>
    <definedName name="A_Obj1" localSheetId="3">OFFSET(#REF!,0,0,COUNTA(#REF!)-1,1)</definedName>
    <definedName name="A_Obj1" localSheetId="8">OFFSET(#REF!,0,0,COUNTA(#REF!)-1,1)</definedName>
    <definedName name="A_Obj1">OFFSET(#REF!,0,0,COUNTA(#REF!)-1,1)</definedName>
    <definedName name="A_Obj2" localSheetId="5">OFFSET(#REF!,0,0,COUNTA(#REF!)-1,1)</definedName>
    <definedName name="A_Obj2" localSheetId="3">OFFSET(#REF!,0,0,COUNTA(#REF!)-1,1)</definedName>
    <definedName name="A_Obj2" localSheetId="8">OFFSET(#REF!,0,0,COUNTA(#REF!)-1,1)</definedName>
    <definedName name="A_Obj2">OFFSET(#REF!,0,0,COUNTA(#REF!)-1,1)</definedName>
    <definedName name="A_Obj3" localSheetId="5">OFFSET(#REF!,0,0,COUNTA(#REF!)-1,1)</definedName>
    <definedName name="A_Obj3" localSheetId="3">OFFSET(#REF!,0,0,COUNTA(#REF!)-1,1)</definedName>
    <definedName name="A_Obj3" localSheetId="8">OFFSET(#REF!,0,0,COUNTA(#REF!)-1,1)</definedName>
    <definedName name="A_Obj3">OFFSET(#REF!,0,0,COUNTA(#REF!)-1,1)</definedName>
    <definedName name="A_Obj4" localSheetId="5">OFFSET(#REF!,0,0,COUNTA(#REF!)-1,1)</definedName>
    <definedName name="A_Obj4" localSheetId="3">OFFSET(#REF!,0,0,COUNTA(#REF!)-1,1)</definedName>
    <definedName name="A_Obj4" localSheetId="8">OFFSET(#REF!,0,0,COUNTA(#REF!)-1,1)</definedName>
    <definedName name="A_Obj4">OFFSET(#REF!,0,0,COUNTA(#REF!)-1,1)</definedName>
    <definedName name="Acc_1" localSheetId="4">#REF!</definedName>
    <definedName name="Acc_1" localSheetId="5">#REF!</definedName>
    <definedName name="Acc_1" localSheetId="6">#REF!</definedName>
    <definedName name="Acc_1" localSheetId="3">#REF!</definedName>
    <definedName name="Acc_1" localSheetId="8">#REF!</definedName>
    <definedName name="Acc_1">#REF!</definedName>
    <definedName name="Acc_2" localSheetId="4">#REF!</definedName>
    <definedName name="Acc_2" localSheetId="5">#REF!</definedName>
    <definedName name="Acc_2" localSheetId="6">#REF!</definedName>
    <definedName name="Acc_2" localSheetId="3">#REF!</definedName>
    <definedName name="Acc_2" localSheetId="8">#REF!</definedName>
    <definedName name="Acc_2">#REF!</definedName>
    <definedName name="Acc_3" localSheetId="5">#REF!</definedName>
    <definedName name="Acc_3" localSheetId="3">#REF!</definedName>
    <definedName name="Acc_3" localSheetId="8">#REF!</definedName>
    <definedName name="Acc_3">#REF!</definedName>
    <definedName name="Acc_4" localSheetId="5">#REF!</definedName>
    <definedName name="Acc_4" localSheetId="3">#REF!</definedName>
    <definedName name="Acc_4" localSheetId="8">#REF!</definedName>
    <definedName name="Acc_4">#REF!</definedName>
    <definedName name="Acc_5" localSheetId="5">#REF!</definedName>
    <definedName name="Acc_5" localSheetId="3">#REF!</definedName>
    <definedName name="Acc_5" localSheetId="8">#REF!</definedName>
    <definedName name="Acc_5">#REF!</definedName>
    <definedName name="Acc_6" localSheetId="5">#REF!</definedName>
    <definedName name="Acc_6" localSheetId="3">#REF!</definedName>
    <definedName name="Acc_6" localSheetId="8">#REF!</definedName>
    <definedName name="Acc_6">#REF!</definedName>
    <definedName name="Acc_7" localSheetId="5">#REF!</definedName>
    <definedName name="Acc_7" localSheetId="3">#REF!</definedName>
    <definedName name="Acc_7" localSheetId="8">#REF!</definedName>
    <definedName name="Acc_7">#REF!</definedName>
    <definedName name="Acc_8" localSheetId="5">#REF!</definedName>
    <definedName name="Acc_8" localSheetId="3">#REF!</definedName>
    <definedName name="Acc_8" localSheetId="8">#REF!</definedName>
    <definedName name="Acc_8">#REF!</definedName>
    <definedName name="Acc_9" localSheetId="5">#REF!</definedName>
    <definedName name="Acc_9" localSheetId="3">#REF!</definedName>
    <definedName name="Acc_9" localSheetId="8">#REF!</definedName>
    <definedName name="Acc_9">#REF!</definedName>
    <definedName name="Admin" localSheetId="5">[1]TABLA!$Q$2:$Q$3</definedName>
    <definedName name="Admin" localSheetId="3">[2]TABLA!$Q$2:$Q$3</definedName>
    <definedName name="Admin" localSheetId="8">[3]TABLA!$Q$2:$Q$3</definedName>
    <definedName name="Admin">[4]TABLA!$Q$2:$Q$3</definedName>
    <definedName name="Agricultura" localSheetId="5">[1]TABLA!#REF!</definedName>
    <definedName name="Agricultura" localSheetId="6">[4]TABLA!#REF!</definedName>
    <definedName name="Agricultura" localSheetId="3">[2]TABLA!#REF!</definedName>
    <definedName name="Agricultura" localSheetId="8">[3]TABLA!#REF!</definedName>
    <definedName name="Agricultura">[4]TABLA!#REF!</definedName>
    <definedName name="Agricultura_y_Desarrollo_Rural" localSheetId="5">[1]TABLA!#REF!</definedName>
    <definedName name="Agricultura_y_Desarrollo_Rural" localSheetId="6">[4]TABLA!#REF!</definedName>
    <definedName name="Agricultura_y_Desarrollo_Rural" localSheetId="3">[2]TABLA!#REF!</definedName>
    <definedName name="Agricultura_y_Desarrollo_Rural" localSheetId="8">[3]TABLA!#REF!</definedName>
    <definedName name="Agricultura_y_Desarrollo_Rural">[4]TABLA!#REF!</definedName>
    <definedName name="Ambiental" localSheetId="5">'[1]Tablas instituciones'!$D$2:$D$9</definedName>
    <definedName name="Ambiental" localSheetId="3">'[2]Tablas instituciones'!$D$2:$D$9</definedName>
    <definedName name="Ambiental" localSheetId="8">'[3]Tablas instituciones'!$D$2:$D$9</definedName>
    <definedName name="Ambiental">'[4]Tablas instituciones'!$D$2:$D$9</definedName>
    <definedName name="ambiente" localSheetId="5">[1]TABLA!#REF!</definedName>
    <definedName name="ambiente" localSheetId="6">[4]TABLA!#REF!</definedName>
    <definedName name="ambiente" localSheetId="3">[2]TABLA!#REF!</definedName>
    <definedName name="ambiente" localSheetId="8">[3]TABLA!#REF!</definedName>
    <definedName name="ambiente">[4]TABLA!#REF!</definedName>
    <definedName name="Ambiente_y_Desarrollo_Sostenible" localSheetId="5">[1]TABLA!#REF!</definedName>
    <definedName name="Ambiente_y_Desarrollo_Sostenible" localSheetId="6">[4]TABLA!#REF!</definedName>
    <definedName name="Ambiente_y_Desarrollo_Sostenible" localSheetId="3">[2]TABLA!#REF!</definedName>
    <definedName name="Ambiente_y_Desarrollo_Sostenible" localSheetId="8">[3]TABLA!#REF!</definedName>
    <definedName name="Ambiente_y_Desarrollo_Sostenible">[4]TABLA!#REF!</definedName>
    <definedName name="_xlnm.Print_Area" localSheetId="3">'Estrategias de Racionalizacion'!$A$5:$J$31</definedName>
    <definedName name="_xlnm.Print_Area" localSheetId="0">'Gestión Riesgo Corrupción '!$A$1:$H$14</definedName>
    <definedName name="Ciencia__Tecnología_e_innovación" localSheetId="4">[4]TABLA!#REF!</definedName>
    <definedName name="Ciencia__Tecnología_e_innovación" localSheetId="5">[1]TABLA!#REF!</definedName>
    <definedName name="Ciencia__Tecnología_e_innovación" localSheetId="6">[4]TABLA!#REF!</definedName>
    <definedName name="Ciencia__Tecnología_e_innovación" localSheetId="3">[2]TABLA!#REF!</definedName>
    <definedName name="Ciencia__Tecnología_e_innovación" localSheetId="8">[3]TABLA!#REF!</definedName>
    <definedName name="Ciencia__Tecnología_e_innovación">[4]TABLA!#REF!</definedName>
    <definedName name="clases1">[5]TABLA!$G$2:$G$5</definedName>
    <definedName name="Comercio__Industria_y_Turismo" localSheetId="5">[1]TABLA!#REF!</definedName>
    <definedName name="Comercio__Industria_y_Turismo" localSheetId="6">[4]TABLA!#REF!</definedName>
    <definedName name="Comercio__Industria_y_Turismo" localSheetId="3">[2]TABLA!#REF!</definedName>
    <definedName name="Comercio__Industria_y_Turismo" localSheetId="8">[3]TABLA!#REF!</definedName>
    <definedName name="Comercio__Industria_y_Turismo">[4]TABLA!#REF!</definedName>
    <definedName name="Departamentos" localSheetId="4">#REF!</definedName>
    <definedName name="Departamentos" localSheetId="5">#REF!</definedName>
    <definedName name="Departamentos" localSheetId="6">#REF!</definedName>
    <definedName name="departamentos" localSheetId="3">[2]TABLA!$D$2:$D$36</definedName>
    <definedName name="Departamentos" localSheetId="8">#REF!</definedName>
    <definedName name="Departamentos">#REF!</definedName>
    <definedName name="fdqs">'[1]Tablas instituciones'!$D$2:$D$9</definedName>
    <definedName name="Fuentes" localSheetId="4">#REF!</definedName>
    <definedName name="Fuentes" localSheetId="5">#REF!</definedName>
    <definedName name="Fuentes" localSheetId="6">#REF!</definedName>
    <definedName name="Fuentes" localSheetId="3">#REF!</definedName>
    <definedName name="Fuentes" localSheetId="8">#REF!</definedName>
    <definedName name="Fuentes">#REF!</definedName>
    <definedName name="Indicadores" localSheetId="4">#REF!</definedName>
    <definedName name="Indicadores" localSheetId="5">#REF!</definedName>
    <definedName name="Indicadores" localSheetId="6">#REF!</definedName>
    <definedName name="Indicadores" localSheetId="3">#REF!</definedName>
    <definedName name="Indicadores" localSheetId="8">#REF!</definedName>
    <definedName name="Indicadores">#REF!</definedName>
    <definedName name="nivel" localSheetId="5">[1]TABLA!$C$2:$C$3</definedName>
    <definedName name="nivel" localSheetId="3">[2]TABLA!$C$2:$C$3</definedName>
    <definedName name="nivel" localSheetId="8">[3]TABLA!$C$2:$C$3</definedName>
    <definedName name="nivel">[4]TABLA!$C$2:$C$3</definedName>
    <definedName name="Objetivos" localSheetId="4">OFFSET(#REF!,0,0,COUNTA(#REF!)-1,1)</definedName>
    <definedName name="Objetivos" localSheetId="5">OFFSET(#REF!,0,0,COUNTA(#REF!)-1,1)</definedName>
    <definedName name="Objetivos" localSheetId="6">OFFSET(#REF!,0,0,COUNTA(#REF!)-1,1)</definedName>
    <definedName name="Objetivos" localSheetId="8">OFFSET(#REF!,0,0,COUNTA(#REF!)-1,1)</definedName>
    <definedName name="Objetivos">OFFSET(#REF!,0,0,COUNTA(#REF!)-1,1)</definedName>
    <definedName name="orden" localSheetId="5">[1]TABLA!$A$3:$A$4</definedName>
    <definedName name="orden" localSheetId="3">[2]TABLA!$A$3:$A$4</definedName>
    <definedName name="orden" localSheetId="8">[3]TABLA!$A$3:$A$4</definedName>
    <definedName name="orden">[4]TABLA!$A$3:$A$4</definedName>
    <definedName name="sector" localSheetId="5">[1]TABLA!$B$2:$B$26</definedName>
    <definedName name="sector" localSheetId="3">[2]TABLA!$B$2:$B$26</definedName>
    <definedName name="sector" localSheetId="8">[3]TABLA!$B$2:$B$26</definedName>
    <definedName name="sector">[4]TABLA!$B$2:$B$26</definedName>
    <definedName name="Tipos" localSheetId="5">[1]TABLA!$G$2:$G$4</definedName>
    <definedName name="Tipos" localSheetId="3">[2]TABLA!$G$2:$G$4</definedName>
    <definedName name="Tipos" localSheetId="8">[3]TABLA!$G$2:$G$4</definedName>
    <definedName name="Tipos">[4]TABLA!$G$2:$G$4</definedName>
    <definedName name="_xlnm.Print_Titles" localSheetId="3">'Estrategias de Racionalizacion'!$5:$16</definedName>
    <definedName name="_xlnm.Print_Titles" localSheetId="0">'Gestión Riesgo Corrupción '!$1:$3</definedName>
    <definedName name="vigencias" localSheetId="5">[1]TABLA!$E$2:$E$7</definedName>
    <definedName name="vigencias" localSheetId="3">[2]TABLA!$E$2:$E$7</definedName>
    <definedName name="vigencias" localSheetId="8">[3]TABLA!$E$2:$E$7</definedName>
    <definedName name="vigencias">[4]TABLA!$E$2:$E$7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9" i="16" l="1"/>
  <c r="Q10" i="16"/>
  <c r="Q11" i="16"/>
  <c r="Q12" i="16"/>
  <c r="D12" i="7" l="1"/>
  <c r="D10" i="7"/>
  <c r="D9" i="7"/>
  <c r="Q22" i="20"/>
  <c r="Q10" i="20"/>
  <c r="Q11" i="20"/>
  <c r="Q12" i="20"/>
  <c r="Q13" i="20"/>
  <c r="Q14" i="20"/>
  <c r="Q15" i="20"/>
  <c r="Q16" i="20"/>
  <c r="Q17" i="20"/>
  <c r="Q18" i="20"/>
  <c r="Q19" i="20"/>
  <c r="Q20" i="20"/>
  <c r="Q21" i="20"/>
  <c r="Q9" i="20"/>
  <c r="Q8" i="20"/>
  <c r="Q13" i="16"/>
  <c r="D11" i="7" s="1"/>
  <c r="Q8" i="16"/>
  <c r="P16" i="11"/>
  <c r="P9" i="11"/>
  <c r="P10" i="11"/>
  <c r="P12" i="11"/>
  <c r="P13" i="11"/>
  <c r="P14" i="11"/>
  <c r="P15" i="11"/>
  <c r="P8" i="11"/>
  <c r="P7" i="11"/>
  <c r="P26" i="9"/>
  <c r="P25" i="9"/>
  <c r="P24" i="9"/>
  <c r="P23" i="9"/>
  <c r="P22" i="9"/>
  <c r="P21" i="9"/>
  <c r="P20" i="9"/>
  <c r="P19" i="9"/>
  <c r="P18" i="9"/>
  <c r="P17" i="9"/>
  <c r="P16" i="9"/>
  <c r="P15" i="9"/>
  <c r="P14" i="9"/>
  <c r="P13" i="9"/>
  <c r="P12" i="9"/>
  <c r="P11" i="9"/>
  <c r="P10" i="9"/>
  <c r="P9" i="9"/>
  <c r="F32" i="15" l="1"/>
  <c r="F31" i="15"/>
  <c r="D31" i="15"/>
  <c r="F30" i="15"/>
  <c r="D30" i="15"/>
  <c r="F29" i="15"/>
  <c r="D29" i="15"/>
  <c r="F28" i="15"/>
  <c r="D28" i="15"/>
  <c r="F27" i="15"/>
  <c r="D27" i="15"/>
  <c r="C8" i="15"/>
  <c r="F8" i="15" s="1"/>
  <c r="C7" i="15"/>
  <c r="F7" i="15" s="1"/>
  <c r="C6" i="15"/>
  <c r="F6" i="15" s="1"/>
  <c r="C5" i="15"/>
  <c r="F5" i="15" s="1"/>
  <c r="C4" i="15"/>
  <c r="F4" i="15" s="1"/>
  <c r="F9" i="15" s="1"/>
  <c r="E13" i="7"/>
  <c r="F12" i="7"/>
  <c r="F11" i="7"/>
  <c r="F10" i="7"/>
  <c r="F9" i="7"/>
  <c r="P21" i="20"/>
  <c r="O21" i="20"/>
  <c r="P20" i="20"/>
  <c r="O20" i="20"/>
  <c r="P19" i="20"/>
  <c r="O19" i="20"/>
  <c r="P18" i="20"/>
  <c r="O18" i="20"/>
  <c r="P17" i="20"/>
  <c r="O17" i="20"/>
  <c r="P16" i="20"/>
  <c r="O16" i="20"/>
  <c r="P15" i="20"/>
  <c r="O15" i="20"/>
  <c r="P14" i="20"/>
  <c r="O14" i="20"/>
  <c r="P13" i="20"/>
  <c r="O13" i="20"/>
  <c r="P12" i="20"/>
  <c r="O12" i="20"/>
  <c r="P11" i="20"/>
  <c r="O11" i="20"/>
  <c r="P10" i="20"/>
  <c r="O10" i="20"/>
  <c r="P9" i="20"/>
  <c r="O9" i="20"/>
  <c r="P8" i="20"/>
  <c r="O8" i="20"/>
  <c r="P12" i="16"/>
  <c r="O12" i="16"/>
  <c r="P11" i="16"/>
  <c r="O11" i="16"/>
  <c r="P10" i="16"/>
  <c r="O10" i="16"/>
  <c r="P9" i="16"/>
  <c r="O9" i="16"/>
  <c r="P8" i="16"/>
  <c r="O8" i="16"/>
  <c r="O15" i="11"/>
  <c r="N15" i="11"/>
  <c r="O14" i="11"/>
  <c r="N14" i="11"/>
  <c r="O13" i="11"/>
  <c r="N13" i="11"/>
  <c r="O12" i="11"/>
  <c r="N12" i="11"/>
  <c r="O11" i="11"/>
  <c r="N11" i="11"/>
  <c r="O10" i="11"/>
  <c r="N10" i="11"/>
  <c r="O9" i="11"/>
  <c r="N9" i="11"/>
  <c r="O8" i="11"/>
  <c r="N8" i="11"/>
  <c r="O7" i="11"/>
  <c r="N7" i="11"/>
  <c r="K19" i="10"/>
  <c r="R17" i="10"/>
  <c r="Q17" i="10"/>
  <c r="O26" i="9"/>
  <c r="N26" i="9"/>
  <c r="O25" i="9"/>
  <c r="N25" i="9"/>
  <c r="O24" i="9"/>
  <c r="N24" i="9"/>
  <c r="O23" i="9"/>
  <c r="N23" i="9"/>
  <c r="O22" i="9"/>
  <c r="N22" i="9"/>
  <c r="O21" i="9"/>
  <c r="N21" i="9"/>
  <c r="O20" i="9"/>
  <c r="N20" i="9"/>
  <c r="O19" i="9"/>
  <c r="O28" i="9" s="1"/>
  <c r="P28" i="9" s="1"/>
  <c r="D8" i="7" s="1"/>
  <c r="F8" i="7" s="1"/>
  <c r="N19" i="9"/>
  <c r="O18" i="9"/>
  <c r="N18" i="9"/>
  <c r="O17" i="9"/>
  <c r="N17" i="9"/>
  <c r="O16" i="9"/>
  <c r="N16" i="9"/>
  <c r="O15" i="9"/>
  <c r="N15" i="9"/>
  <c r="O14" i="9"/>
  <c r="N14" i="9"/>
  <c r="O13" i="9"/>
  <c r="N13" i="9"/>
  <c r="O12" i="9"/>
  <c r="N12" i="9"/>
  <c r="O11" i="9"/>
  <c r="N11" i="9"/>
  <c r="O10" i="9"/>
  <c r="N10" i="9"/>
  <c r="O9" i="9"/>
  <c r="N9" i="9"/>
  <c r="O8" i="9"/>
  <c r="P8" i="9" s="1"/>
  <c r="N8" i="9"/>
  <c r="P14" i="2"/>
  <c r="O14" i="2"/>
  <c r="L14" i="2"/>
  <c r="P13" i="2"/>
  <c r="O13" i="2"/>
  <c r="L13" i="2"/>
  <c r="P12" i="2"/>
  <c r="O12" i="2"/>
  <c r="L12" i="2"/>
  <c r="P11" i="2"/>
  <c r="O11" i="2"/>
  <c r="L11" i="2"/>
  <c r="P10" i="2"/>
  <c r="O10" i="2"/>
  <c r="L10" i="2"/>
  <c r="P9" i="2"/>
  <c r="O9" i="2"/>
  <c r="L9" i="2"/>
  <c r="P8" i="2"/>
  <c r="O8" i="2"/>
  <c r="L8" i="2"/>
  <c r="P7" i="2"/>
  <c r="O7" i="2"/>
  <c r="L7" i="2"/>
  <c r="P6" i="2"/>
  <c r="O6" i="2"/>
  <c r="L6" i="2"/>
  <c r="P5" i="2"/>
  <c r="O5" i="2"/>
  <c r="L5" i="2"/>
  <c r="P4" i="2"/>
  <c r="O4" i="2"/>
  <c r="L4" i="2"/>
  <c r="F13" i="7" l="1"/>
  <c r="D13" i="7"/>
  <c r="N2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Área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C21" authorId="3" shapeId="0" xr:uid="{00000000-0006-0000-0200-00000F000000}">
      <text>
        <r>
          <rPr>
            <b/>
            <sz val="9"/>
            <color indexed="81"/>
            <rFont val="Tahoma"/>
            <family val="2"/>
          </rPr>
          <t>Jorge Chávez:</t>
        </r>
        <r>
          <rPr>
            <sz val="9"/>
            <color indexed="81"/>
            <rFont val="Tahoma"/>
            <family val="2"/>
          </rPr>
          <t xml:space="preserve">
Relacionar el nombre del responsable del tramite, proceso o procedimiento</t>
        </r>
      </text>
    </comment>
    <comment ref="C23" authorId="3" shapeId="0" xr:uid="{00000000-0006-0000-0200-000011000000}">
      <text>
        <r>
          <rPr>
            <b/>
            <sz val="9"/>
            <color indexed="81"/>
            <rFont val="Tahoma"/>
            <family val="2"/>
          </rPr>
          <t>Jorge Chávez:</t>
        </r>
        <r>
          <rPr>
            <sz val="9"/>
            <color indexed="81"/>
            <rFont val="Tahoma"/>
            <family val="2"/>
          </rPr>
          <t xml:space="preserve">
Relacionar el correo electrónico del responsable</t>
        </r>
      </text>
    </comment>
  </commentList>
</comments>
</file>

<file path=xl/sharedStrings.xml><?xml version="1.0" encoding="utf-8"?>
<sst xmlns="http://schemas.openxmlformats.org/spreadsheetml/2006/main" count="636" uniqueCount="389">
  <si>
    <t xml:space="preserve">Plan Anticorrupción y de Atención al Ciudadano                                                                                                                                                                                   </t>
  </si>
  <si>
    <t>Componente 1: Gestión del Riesgo de Corrupción</t>
  </si>
  <si>
    <t>Subcomponente</t>
  </si>
  <si>
    <t xml:space="preserve"> Actividades</t>
  </si>
  <si>
    <t>Meta o producto</t>
  </si>
  <si>
    <t>Fecha programada</t>
  </si>
  <si>
    <t>Política de Administración de Riesgos de Corrupción</t>
  </si>
  <si>
    <t>1.1</t>
  </si>
  <si>
    <t>Director de Investigaciones y Planeación, y Coordinación de Planeación y Estadística.</t>
  </si>
  <si>
    <t>Construcción del Mapa de Riesgos de Corrupción</t>
  </si>
  <si>
    <t>2.1</t>
  </si>
  <si>
    <t>Coordinación de Planeación y Estadística y Líderes de procesos</t>
  </si>
  <si>
    <t>2.2</t>
  </si>
  <si>
    <t>Consolidación y publicación de la matriz de riesgos de corrupción para consulta de la ciudadanía</t>
  </si>
  <si>
    <t>Coordinación de Planeación y Estadística.</t>
  </si>
  <si>
    <t xml:space="preserve"> Consulta y divulgación </t>
  </si>
  <si>
    <t>3.1</t>
  </si>
  <si>
    <t>Recibir y consoldidar las observaciones enviadas por parte la ciudadanía con respecto al mapa de riesgos de corrupción</t>
  </si>
  <si>
    <t>3.2</t>
  </si>
  <si>
    <t>Publicación en firme del mapa de riesgos de corrupción pagina Web de la Entidad y en la pagina Gobierno en Línea- GEL</t>
  </si>
  <si>
    <t xml:space="preserve"> Monitoreo o revisión</t>
  </si>
  <si>
    <t>4.1</t>
  </si>
  <si>
    <t>Mapas de riesgo de los procesos con monitoreo y revisión diligenciado</t>
  </si>
  <si>
    <t>Líderes de proceso</t>
  </si>
  <si>
    <t>4.2</t>
  </si>
  <si>
    <t>4.3</t>
  </si>
  <si>
    <t>Seguimiento</t>
  </si>
  <si>
    <t>Seguimiento Oficina de control interno</t>
  </si>
  <si>
    <t>Jefe de Control Interno</t>
  </si>
  <si>
    <t>Enero - Marzo</t>
  </si>
  <si>
    <t>Abril - Junio</t>
  </si>
  <si>
    <t>Julio - Septiembre</t>
  </si>
  <si>
    <t>Octubre - Diciembre</t>
  </si>
  <si>
    <t>AVANCES</t>
  </si>
  <si>
    <t>META</t>
  </si>
  <si>
    <t>Ponderación actividad específica</t>
  </si>
  <si>
    <t>TOTAL Ejecutado</t>
  </si>
  <si>
    <t>Avance por Actividad Específica</t>
  </si>
  <si>
    <t>Descripción de Avance</t>
  </si>
  <si>
    <t>Avance por Actividad General</t>
  </si>
  <si>
    <t>5.1</t>
  </si>
  <si>
    <t>5.2</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</si>
  <si>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</si>
  <si>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</si>
  <si>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</si>
  <si>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</si>
  <si>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</si>
  <si>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</si>
  <si>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</si>
  <si>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</si>
  <si>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</si>
  <si>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</si>
  <si>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</si>
  <si>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5.3</t>
  </si>
  <si>
    <t>Realizar primer monitoreo a Mapas de riesgo de corrupción del proceso</t>
  </si>
  <si>
    <t>Realizar segundo monitoreo a Mapas de riesgo de corrupción del proceso</t>
  </si>
  <si>
    <t>Realizar tercer monitoreo a Mapas de riesgo de corrupción del proceso</t>
  </si>
  <si>
    <t>Realizar primer seguimiento a Mapas de riesgo de corrupción</t>
  </si>
  <si>
    <t>Realizar segundo seguimiento a Mapas de riesgo de corrupción</t>
  </si>
  <si>
    <t>Realizar tercer seguimiento a Mapas de riesgo de corrupción</t>
  </si>
  <si>
    <t>Revisión de la actual politica de administración de riesgos de la Unidad, para su actualizacion permanente</t>
  </si>
  <si>
    <t>Una Política de Administración de riesgos actualizada</t>
  </si>
  <si>
    <t xml:space="preserve">Una Matriz de riesgos de corrupción publicada en la página web de la Unidad www.orgsolidarias.gov.co </t>
  </si>
  <si>
    <t>Un documento de identificación y valoración de riesgos de corrupción por procesos</t>
  </si>
  <si>
    <t>Un documento de consolidación de las observaciones recibidas</t>
  </si>
  <si>
    <t>Un Mapa de riesgos de corrupción publicado</t>
  </si>
  <si>
    <t xml:space="preserve">Coordinador de Planeacion y Estadistica
</t>
  </si>
  <si>
    <t xml:space="preserve">Director de Investigaciones y Planeación 
Coordinador de Planeacion y Estadistica
</t>
  </si>
  <si>
    <t>Revisar y actualizar la identificación y valoración de los riesgos de corrupción de conformidad con la guia para la gestión del riesgo de corrupción 2018</t>
  </si>
  <si>
    <t>Revisión  de la política de administración de riesgos de la Unidad, para su actualización permanente</t>
  </si>
  <si>
    <t>Director Técnico</t>
  </si>
  <si>
    <t xml:space="preserve">Coordinador </t>
  </si>
  <si>
    <t>Revisar y actualizar la identificación y valoración de los riesgos de corrupción de conformidad con la guía para la gestión del riesgo de corrupción 2018</t>
  </si>
  <si>
    <t>Planeación y Estadística</t>
  </si>
  <si>
    <t>Recibir y consolidar las observaciones enviadas por parte la ciudadanía con respecto al mapa de riesgos de corrupción</t>
  </si>
  <si>
    <t>Publicación en firme del mapa de riesgos de corrupción página Web de la Entidad y en la página Gobierno en Línea- GEL</t>
  </si>
  <si>
    <t>Control Interno</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</si>
  <si>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</si>
  <si>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</si>
  <si>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</si>
  <si>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</si>
  <si>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</si>
  <si>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</si>
  <si>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</si>
  <si>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</si>
  <si>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</si>
  <si>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</si>
  <si>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</si>
  <si>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</si>
  <si>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</si>
  <si>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</si>
  <si>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</si>
  <si>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</si>
  <si>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</si>
  <si>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</si>
  <si>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</si>
  <si>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</si>
  <si>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</si>
  <si>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</si>
  <si>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</si>
  <si>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</si>
  <si>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</si>
  <si>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Acreditación</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</si>
  <si>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</si>
  <si>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</si>
  <si>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</si>
  <si>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</si>
  <si>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</si>
  <si>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</si>
  <si>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</si>
  <si>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</si>
  <si>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</si>
  <si>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</si>
  <si>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</si>
  <si>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</si>
  <si>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</si>
  <si>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 de calidad y en lenguaje comprensible</t>
  </si>
  <si>
    <t>Elaborar y publicar informes de atención al ciudadano, que incluya la medición de la satisfacción de los mismos</t>
  </si>
  <si>
    <t>1.2</t>
  </si>
  <si>
    <t>Se elaborarán y publicarán piezas divulgativas con lenguaje ciudadano en los canales propios de la Unidad Administrativa sobre  la gestión y  resultados  de la planeación estratégica de la entidad, compromisos relacionados con la estabilización de la PAZ</t>
  </si>
  <si>
    <t>Grupo de Comunicaciones y Prensa</t>
  </si>
  <si>
    <t>1.3</t>
  </si>
  <si>
    <t xml:space="preserve">1 documento </t>
  </si>
  <si>
    <t>1.4</t>
  </si>
  <si>
    <t>Se gestionará con los entes encargados de la televisión pública y privada, la inclusión de espacios promocionales que divulguen la Economía Solidaria, teniendo en cuenta, además, la disponibilidad presupuestal para el año en curso</t>
  </si>
  <si>
    <t>2 códigos cívicos gestionados</t>
  </si>
  <si>
    <t>Coordinador</t>
  </si>
  <si>
    <t xml:space="preserve"> Diálogo de doble vía con la ciudadanía y sus organizaciones</t>
  </si>
  <si>
    <t>Consultará con la ciudadanía propuestas, necesidades, problemáticas, etc., por medio de foros virtuales dispuestos en la página web.</t>
  </si>
  <si>
    <t>2.4</t>
  </si>
  <si>
    <t>La Entidad seguirá los lineamientos establecidos para la realización de la audiencia pública, garantizando la participación de la ciudadanía en todo el proceso.</t>
  </si>
  <si>
    <t>Una audiencia realizada</t>
  </si>
  <si>
    <t xml:space="preserve">Responsabilidad </t>
  </si>
  <si>
    <t>Se realizará seguimiento semestral para evaluar la participación de los ciudadanos y crear planes de mejoramiento que permitan mejorar y aumentar dicha participación</t>
  </si>
  <si>
    <t>2 Informes de seguimiento</t>
  </si>
  <si>
    <t>Plan Anticorrupción y de Atención al Ciudadano</t>
  </si>
  <si>
    <t>Componente 4: Atención al Ciudadano</t>
  </si>
  <si>
    <t>Actividad General</t>
  </si>
  <si>
    <t>Estructura administrativa y direccionamiento Estratégico</t>
  </si>
  <si>
    <t>Educación e Investigación</t>
  </si>
  <si>
    <t>Normativo y procedimental</t>
  </si>
  <si>
    <t>Realizar campañas informativas sobre la responsabilidad de los servidores públicos frente a los derechos de los ciudadanos</t>
  </si>
  <si>
    <t>Diseñar piezas comunicativas para ser divulgadas al interior de la Unidad sobre temáticas que permitan dar a conocer la responsabilidad de los servidores públicos frente a los derechos de los ciudadanos</t>
  </si>
  <si>
    <t>Relacionamiento con el ciudadano</t>
  </si>
  <si>
    <t>Componente 5: Transparencia y Acceso a la Información</t>
  </si>
  <si>
    <t>Indicadores</t>
  </si>
  <si>
    <t>Lineamientos de Transparencia Activa</t>
  </si>
  <si>
    <t xml:space="preserve">Número de informes publicados </t>
  </si>
  <si>
    <t>(Información mínima publicada / Información mínima obligada a publicar por la Ley) *100</t>
  </si>
  <si>
    <t>Oficina de Control Interno</t>
  </si>
  <si>
    <t>Conjunto de datos publicado en web y en datos.gov.co / Conjunto de datos abiertos obligado a publicar por Ley</t>
  </si>
  <si>
    <t>Grupo de Tecnologías de la Información</t>
  </si>
  <si>
    <t>3 reportes</t>
  </si>
  <si>
    <t>Verificar la publicación de la Información sobre Contratación Pública en SECOP II</t>
  </si>
  <si>
    <t>Información sobre Contratación Pública registrada en SECOP / Información sobre Contratación Pública Total de la Entidad</t>
  </si>
  <si>
    <t>Jefe Oficina Asesora Jurídica</t>
  </si>
  <si>
    <t>Oficina Asesora Jurídica</t>
  </si>
  <si>
    <t>Lineamientos de Transparencia Pasiva</t>
  </si>
  <si>
    <t>Elaboración los Instrumentos de Gestión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</si>
  <si>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</si>
  <si>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</si>
  <si>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</si>
  <si>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Grado de implementación de TRD.</t>
  </si>
  <si>
    <t>Grupo de Gestión Administrativa</t>
  </si>
  <si>
    <t>3.3</t>
  </si>
  <si>
    <t xml:space="preserve">Actualización y Publicación de la Información mínima exigida por la Ley 1712 de 2014 relacionada con Gestión Documental. </t>
  </si>
  <si>
    <t>((Información Mínima Publicada /Información Mínima Obligada a Publicar por la Ley) *100)</t>
  </si>
  <si>
    <t>Monitoreo del Acceso a la Información Pública</t>
  </si>
  <si>
    <t>TOTAL</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</si>
  <si>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</si>
  <si>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</si>
  <si>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</si>
  <si>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</si>
  <si>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</si>
  <si>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</si>
  <si>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</si>
  <si>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</si>
  <si>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</si>
  <si>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</si>
  <si>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</si>
  <si>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</si>
  <si>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</si>
  <si>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</si>
  <si>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</si>
  <si>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 xml:space="preserve">Enero 30 de Abril </t>
  </si>
  <si>
    <t xml:space="preserve">Mayo 30 de Agosto </t>
  </si>
  <si>
    <t xml:space="preserve">Septiembre a 30 Diciembre </t>
  </si>
  <si>
    <t>24/01/2020
24/07/2020</t>
  </si>
  <si>
    <t>01/02/2020 a 31/12/2020</t>
  </si>
  <si>
    <t>16/07/2020
31/12/2020</t>
  </si>
  <si>
    <t>1/07/2020
20/12/2020</t>
  </si>
  <si>
    <t>2.3</t>
  </si>
  <si>
    <t>Mapas de riesgos construidos</t>
  </si>
  <si>
    <t>Plan Anticorrupción 
 y de Atención al Ciudadano</t>
  </si>
  <si>
    <t xml:space="preserve">      Componentes:</t>
  </si>
  <si>
    <t xml:space="preserve">
Profesional Especializado grado 17 </t>
  </si>
  <si>
    <t xml:space="preserve">Informes de monitoreo </t>
  </si>
  <si>
    <t xml:space="preserve">Informe de monitoreo </t>
  </si>
  <si>
    <t>Aprobar documento por parte del Comité</t>
  </si>
  <si>
    <t>Estructurar requerimientos a TIC, para ajuste Modulo de Riesgos en SGI acorde a la nueva guía para la administración de riesgos (Lineamientos de Corrupción), Política y metodología de Riesgos de FP</t>
  </si>
  <si>
    <t>Documento requerimientos Modulo de Riesgos de SGI</t>
  </si>
  <si>
    <t>2.5</t>
  </si>
  <si>
    <t>Acompañar y validar requerimientos en Modulo de Riesgos entregado por TIC</t>
  </si>
  <si>
    <t>Modulo de Riesgos en SGI</t>
  </si>
  <si>
    <t>Capacitar grupo de mejoramiento, política, metodología y modulo de riesgos en SGI lineamientos Corrupción</t>
  </si>
  <si>
    <t>Mapa de Riesgos de Corrupción</t>
  </si>
  <si>
    <t>Elaborar banner informativo a Grupos de valor para consulta del Mapa de Riesgos de Corrupción</t>
  </si>
  <si>
    <t>Banner Informativo en Pagina Web</t>
  </si>
  <si>
    <t xml:space="preserve">Comité de Control Interno </t>
  </si>
  <si>
    <t>01/12/2019 a 10/01/2020</t>
  </si>
  <si>
    <t xml:space="preserve">
Profesional Especializado grado 17 
 </t>
  </si>
  <si>
    <t xml:space="preserve">Consulta y divulgación </t>
  </si>
  <si>
    <t>3.4</t>
  </si>
  <si>
    <t xml:space="preserve">Verificar el cumplimiento de Política  de riesgos </t>
  </si>
  <si>
    <t>01/01/2020 al 7/01/2020</t>
  </si>
  <si>
    <t xml:space="preserve">Realizar primer monitoreo a Mapas de riesgo de corrupción </t>
  </si>
  <si>
    <t xml:space="preserve">Realizar tercer monitoreo a Mapas de riesgo de corrupción </t>
  </si>
  <si>
    <t xml:space="preserve">Realizar monitoreo a Mapas de riesgo de proceso </t>
  </si>
  <si>
    <t>30/06/2020
15/12/2020</t>
  </si>
  <si>
    <t xml:space="preserve">Director de Investigaciones y Planeación, y Coordinación de Planeación y Estadística y lideres de proceso </t>
  </si>
  <si>
    <t>Planeación y Estadística
TIC</t>
  </si>
  <si>
    <t xml:space="preserve">Grupo de Planeación y Estadística
Grupo de Comunicaciones y Prensa </t>
  </si>
  <si>
    <t>Administrativa</t>
  </si>
  <si>
    <t xml:space="preserve">Grupo de Educación e Investigación
Grupo de Comunicaciones y Prensa </t>
  </si>
  <si>
    <t>Facilidad para la comprensión del manual de usuario del SIIA, pasando del documento escrito de uso a otras formas para pedagogizar su uso</t>
  </si>
  <si>
    <t>Socialización para el adecuado manejo de la plataforma SIIA</t>
  </si>
  <si>
    <t>Carolina Bonilla Cortés   -  José Efraín Cuy Esteban</t>
  </si>
  <si>
    <t>carolina.bonilla@orgsolidarias.gov.co -  jose.cuy@orgsolidarias.gov.co</t>
  </si>
  <si>
    <t>3275252 Ext 230 y 217</t>
  </si>
  <si>
    <t xml:space="preserve">Coordinadores </t>
  </si>
  <si>
    <t xml:space="preserve">Actualizar a lenguaje ciudadano las pautas mínimas de elaboración de respuestas escritas dirigidas a los ciudadanos </t>
  </si>
  <si>
    <t>Educación e investigación</t>
  </si>
  <si>
    <t xml:space="preserve">Archivo maestro para uso de servidores públicos con orientaciones para la gestión de peticiones </t>
  </si>
  <si>
    <t xml:space="preserve">Actualizar el archivo de respuestas para el  servicio al ciudadano en todos los canales de atención, atendiendo las premisas de lenguaje claro </t>
  </si>
  <si>
    <t>Archivo maestro para uso de servidores públicos evaluadores del trámite de acreditación</t>
  </si>
  <si>
    <t xml:space="preserve">Actualizar el archivo de respuestas para el  servicio al ciudadano en el procedimiento de Acreditación, atendiendo las premisas de lenguaje claro </t>
  </si>
  <si>
    <t xml:space="preserve">Coordinador Profesional </t>
  </si>
  <si>
    <t>Realización y divulgación de por lo menos dos piezas multimedia y/o digitales, que orienten al adecuado manejo de la plataforma SIIA, atendiendo las premisas de lenguaje claro</t>
  </si>
  <si>
    <t>Realizar acciones de divulgación donde se informe a la ciudadanía sobre la gratuidad de los productos, servicios y trámite de la Entidad</t>
  </si>
  <si>
    <t xml:space="preserve">2 piezas de divulgación elaboradas y socializadas por medios web </t>
  </si>
  <si>
    <t xml:space="preserve">Número de piezas publicadas </t>
  </si>
  <si>
    <t>Educación e investigación (elaboración)
Comunicaciones y Prensa (publicación)</t>
  </si>
  <si>
    <t>24/03/2020
24/09/2020</t>
  </si>
  <si>
    <t>Profesional 
Coordinador</t>
  </si>
  <si>
    <t>En los diez primeros días hábiles de cada mes</t>
  </si>
  <si>
    <t>2 informes elaborados y publicados (último 2019 y primer semestre 2020)</t>
  </si>
  <si>
    <t>30/06/2020
31/10/2020</t>
  </si>
  <si>
    <t>2  actividades de socialización del proceso de servicio al ciudadano una interna y otra externa</t>
  </si>
  <si>
    <t>Identificar y definir  los temas  recurrentes, para publicarlos a través de ayudas audiovisuales en el portal web</t>
  </si>
  <si>
    <t xml:space="preserve">2 actividades de publicación de ayudas audiovisuales </t>
  </si>
  <si>
    <t>Publicar ayudas audiovisuales en el portal web los temas  recurrentes</t>
  </si>
  <si>
    <t>4 foros  virtuales realizados</t>
  </si>
  <si>
    <t xml:space="preserve">Dirección de Investigación y Planeación
Grupo de Comunicaciones y Prensa
Grupo de Planeación Estadística </t>
  </si>
  <si>
    <t>Evaluar y verificar, por parte de la oficina de control interno, el cumplimiento de la estrategia de  rendición de cuentas incluyendo la eficacia y pertinencia de los mecanismos de participación ciudadana establecidos en el cronograma.</t>
  </si>
  <si>
    <t xml:space="preserve">Jefe de Control Interno </t>
  </si>
  <si>
    <t>Grupo de Comunicaciones y Prensa - Grupo de Tecnologías de la Información</t>
  </si>
  <si>
    <t>1 informe de capacitaciones y reporte de la publicación de los tips.</t>
  </si>
  <si>
    <t>1 capacitación y  6 tips en la intranet</t>
  </si>
  <si>
    <t>Realizar capacitaciones y sensibilización a funcionarios de la UAEOS sobre ley 1712 ley de transparencia y acceso a la información Pública</t>
  </si>
  <si>
    <t>30/04/2020
31/08/2020
31/12/2020</t>
  </si>
  <si>
    <t>Informe de cumplimiento botón  del transparencia de la información pública.</t>
  </si>
  <si>
    <t xml:space="preserve">3 informes </t>
  </si>
  <si>
    <t>Revisar y actualizar el botón de transparencia de la pagina Web de la entidad.</t>
  </si>
  <si>
    <t>Informe de actualización y publicación del esquema</t>
  </si>
  <si>
    <t>Actualizar y publicar el esquema de publicación de información. Permite identificar la información que debe ser publicada en la pagina web y la frecuencia con la que se debe actualizar esta información.</t>
  </si>
  <si>
    <t>Grupo de Planeación - Grupo de Tecnologías de la Información</t>
  </si>
  <si>
    <t>3 reportes de actualización de las bases de datos registradas ante la SIC</t>
  </si>
  <si>
    <t xml:space="preserve">1 encuesta de satisfacción </t>
  </si>
  <si>
    <t>31/06/2020</t>
  </si>
  <si>
    <t>Verificar la publicación de la información mínima obligatoria de la Entidad en las secciones de la Web Institucional que determina la Ley 1712 de 2014 y la resolución 3564 de 2015 de Min TIC, en el marco de la auditoría de evaluación independiente.</t>
  </si>
  <si>
    <t>Educación e investigación 
Comunicaciones y Prensa</t>
  </si>
  <si>
    <t xml:space="preserve">Grupo de Planeación - Grupo de Tecnologías de la Información-Grupo de Comunicaciones y Prensa </t>
  </si>
  <si>
    <t>Verificar que  los conjuntos de Datos abiertos sean publicados tanto en la web institucional como en el portal datos.gov.co</t>
  </si>
  <si>
    <t>Elaborar encuesta de satisfacción del ciudadana sobre transparencia de información pública en la página web de la entidad</t>
  </si>
  <si>
    <t xml:space="preserve">Revisar los estándares de oportunidad de las respuestas a las peticiones formuladas por los ciudadanos, acorde al tipo de petición </t>
  </si>
  <si>
    <t xml:space="preserve">100% estrategia de Comunicaciones implementada </t>
  </si>
  <si>
    <t>Grupo de Educación e Investigación - Grupo de Comunicaciones y Prensa</t>
  </si>
  <si>
    <t xml:space="preserve">Publicar los informes  de tareas y compromisos de la entidad  como aporte a la estabilización y consolidación de  la PAZ  </t>
  </si>
  <si>
    <t>Director Técnico
Coordinadores</t>
  </si>
  <si>
    <t xml:space="preserve">1  informes de seguimiento </t>
  </si>
  <si>
    <t xml:space="preserve">Jefe de área </t>
  </si>
  <si>
    <t xml:space="preserve">Comunicaciones y Prensa
Planeación y Estadística </t>
  </si>
  <si>
    <t xml:space="preserve">Socializar la política de servicio al ciudadano y  protocolos de atención </t>
  </si>
  <si>
    <t>Diseñar piezas comunicativas de las política de servicio al ciudadano y  protocolos de atención , para ser divulgadas por los diferentes canales digitales hacia la ciudadanía en general.</t>
  </si>
  <si>
    <t>11 informes de la gestión de peticiones que relacionen los tiempos de respuesta por petición</t>
  </si>
  <si>
    <t>Número de informes remitidos a la Dirección técnica</t>
  </si>
  <si>
    <t xml:space="preserve">TOTAL Alcanzado </t>
  </si>
  <si>
    <t>1 informes de evidencias sobre las publicaciones en la WEB</t>
  </si>
  <si>
    <t xml:space="preserve">Realizar foros de temas de interés para la ciudadanía. </t>
  </si>
  <si>
    <t>10 foros  virtuales realizados</t>
  </si>
  <si>
    <t>2 Transferencias documentales primarias publicadas en la web institucional.</t>
  </si>
  <si>
    <t xml:space="preserve">30/04/2020
</t>
  </si>
  <si>
    <t>4 3</t>
  </si>
  <si>
    <t>4.4</t>
  </si>
  <si>
    <t>1/10/2020 a 31/11/2020</t>
  </si>
  <si>
    <t>Actualizado 31 de julio de 2020</t>
  </si>
  <si>
    <t>DESCRIPCION DEL AVANCE 1ER CUATRIMESTRE</t>
  </si>
  <si>
    <t>DESCRIPCION DEL AVANCE 2DO CUATRIMESTRE</t>
  </si>
  <si>
    <t>DESCRIPCION DEL AVANCE 3ER CUATRIMESTRE</t>
  </si>
  <si>
    <t>Para la construcción de los Planes 2020 la Unidad Administrativa Especial de Organizaciones Solidarias tuvo en cuenta la opinión de la ciudadana, se socializó la propuesta de planeación 2020 a través de un formulario virtual dispuesto en el portal web www.orgsolidarias.gov del 20 de diciembre de 2019 a 15 de enero de 2020, la ciudadanía envió sugerencias y observaciones que fueron analizados por los grupos a quienes hacía referencia.</t>
  </si>
  <si>
    <t>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t>
  </si>
  <si>
    <t xml:space="preserve">A 11 de mayo se presentó el seguimiento al mapa de riesgos de corrupción con corte a 30 de abril, cada líder envió el seguimiento de los controles de cada riesgo del su proceso, se revisó y analizó desde planeación y se envió para respectiva revisión de Control Interno </t>
  </si>
  <si>
    <t>PORCENTAJE CUMPLIDO</t>
  </si>
  <si>
    <t>DESCRIPCION AVANCE 1ER CUATRIMESTRE</t>
  </si>
  <si>
    <t>DESCRIPCION AVANCE 2DO CUATRIMESTRE</t>
  </si>
  <si>
    <t>Se publicaron dos micro videos por medio de los cuales se muestra paso a paso cómo crear y actualizar el perfil de la organización en la solicitud del trámite de acreditación. Estos videos se publican en la página web de la entidad www.orgsolidarias.gov.co - Trámites y servicios - Trámite de acreditación - 4. Instructivo paso a paso. O en el siguiente enlace: https://www.orgsolidarias.gov.co/Tr%C3%A1mites-y-servicios/acreditaci%C3%B3n
Para el próximo cuatrimestre se prevé la elaboración y publicación de otro  microvideo, que complementa el objetivo de hacer más amigable y dinámico el manual de usuario del SIIA</t>
  </si>
  <si>
    <t>DESCRIPCION AVANCE SEGUNDO</t>
  </si>
  <si>
    <t>DESCRIPCION AVANCE TERCERO</t>
  </si>
  <si>
    <t xml:space="preserve">Se realizaron dos piezas divulgativas y se socializaron en nuestros canales de atención. Evidencia que reposa en informe. </t>
  </si>
  <si>
    <t xml:space="preserve">Se realizaron dos foros:
- Foros Conexión Solidaria
- Consulta ciudadana: Compras Públicas Locales </t>
  </si>
  <si>
    <t>DESCRIPCION AVANCE 3ER CUATRIMESTRE</t>
  </si>
  <si>
    <t>El grupo de educación solicitó, debido a la contingencia presentada por el COVID - 19, al grupo de comunicaciones la publicación de  piezas comunicativas que facilitarán la respuesta a la pregunta frecuente de ¿cómo acceder a los servicios y trámite de la Unidad en medio de l situación de aislamiento?
Lo anterior llevó a tener piezas comunicativas que permitieran recordar el trámite en línea y la gratuidad de los servicios apoyando además la campaña QuédateenCasa. Estas se publicaron en redes a partir del 18 de marzo de 2020 y se fueron publicando periódicamente.</t>
  </si>
  <si>
    <t>El grupo de comunicaciones y prensa, reporta:
Campaña con 2 piezas comunicativas que son: a). Tema Trámite de Acreditación, compartido externamente en redes sociales, Facebook, Instagram, Twitter el día 24 de abril de 2020. b). Servicios de Educación e investigación, compartido externamente en redes sociales, Facebook, Instagram, Twitter el día 24 de abril de 2020. 
La relación de las piezas comunicativas con protocolos de atención se centró en canales virtuales y socialización del número de la línea móvil para la atención canal telefónico.
Las evidencias se encuentran en el one drive del grupo de educación y también en archivos de gestión del grupo de comunicaciones</t>
  </si>
  <si>
    <t>Se desarrollan dos Microvideos: 
*¡Gracias por su labor! fue enviado al correo de las y los funcionarios y fue publicado en redes el día 27-03-2020. 
*Y tú ¿también eres héroe del servicio? fue enviado al correo de las y los funcionarios y fue publicado en redes el día 30-03-2020. 
Estos dos microvideos responden a los derechos de las y los ciudadanos: 
*Obtener respuesta oportuna y eficaz a sus peticiones en los plazos establecidos para el efecto.
*Ser tratado con el respeto y la consideración debida a la dignidad de la persona.
Se revisa la carta de derechos y deberes ciudadanos, se está preparando una manera más didáctica o pedagógica para presentarla de cara a la ciudadanía. 
Se expide circular interna N. 03 de 2020 donde se señalan las medidas para la contención del COVID - 19 y los servicios que continúan en Atención al ciudadano.</t>
  </si>
  <si>
    <t>No se esperaban avances para este primer cuatrimestre, la fecha de la acción está para el mes de junio de 2020.</t>
  </si>
  <si>
    <t xml:space="preserve">Se trabajó en la revisión del documento adelantado con responsable del proceso, se hicieron ajustes a observaciones formularios del 1 al 5 y se inició con formulario 6 de la plataforma SIIA teniendo en cuenta las premisas de lenguaje claro. </t>
  </si>
  <si>
    <t>Se realizó la publicación de los conjuntos de datos abiertos durante los meses de Mayo, Junio y Julio, en el portal de datos abiertos del estado colombiano. https://www.datos.gov.co</t>
  </si>
  <si>
    <t>Se elaboró encuesta de satisfacción sobre el botón de Transparencia y Acceso a la Información Pública, la encuesta fue aprobada por los Grupos de Planeación y Estadística, Comunicaciones y prensa, Educación e investigación y el Grupo TICS. La encuesta se encuentra publicada en el portal: https://virtuales.orgsolidarias.gov.co/encuestaPortal/public/</t>
  </si>
  <si>
    <t xml:space="preserve">Mayo: se reporta  en comité directivo el 5 de mayo y se envía a Dirección de Planeación vía correo electrónico el 12 de junio. 
Junio: se reporta  en comité directivo el 2 de Junio y se envía a Dirección de Planeación vía correo electrónico el 13 de julio. Por ser informe semestral se publicó en la web el día 15 de junio.
Julio: se reporta  en comité directivo el 7 de julio y se envía a Dirección de Planeación vía correo electrónico el 20 de agosto.
Agosto: Se reporta en los 10 primeros días hábiles del mes de septiembre y se espera enviar informe a Dirección de Planeación el día 15 de septiembre como fecha límite.  
Las evidencias se encuentran en el one drive del grupo de educación. </t>
  </si>
  <si>
    <t>Se realizó el registro de la base de datos "Reporte solicitudes oficina servicio al ciudadano" y registro biométrico en el aplicativo de la SIC (Superintendencia de Industria y Comercio) llamado RNBD.
Reporte: Tecnología/Gestión GEL2020/SIC/Reporte2
Certificado registro biométrico</t>
  </si>
  <si>
    <t xml:space="preserve">Debido a la contingencia COVID-19 y a la programación de los líderes de proceso de la entidad la revisión del inventario de activos de información se realizará en el mes de septiembre de la presente vigencia.
</t>
  </si>
  <si>
    <t>Se solicita modificación en la meta propuesta, ya que no es posible su cumplimiento debido a que esta sujeto a las Medida de Emergencia Sanitaria en todo el territorio Nacional de COVID -19 tomada por el Gobierno Nacional mediante Decreto 593 y  457 de 2020, por lo tanto se trasladara para el primer semestre de la vigencia 2021.</t>
  </si>
  <si>
    <r>
      <t xml:space="preserve">Constantemente se realiza la alcalización y la publicación en a pagina Web, evidencia que reposa en la carpeta de comunicaciones. 
https://www.orgsolidarias.gov.co/Planeaci%C3%B3n-gesti%C3%B3n-y-control/Gesti%C3%B3n/gestion-de-informacion/Administraci%C3%B3n-Web
Se realizó revisión del esquema de publicación de la información 2020, se identifica la información que por ley de transparencia 1712 de 2014 se debe publicar en la página web en la sección de transparencia.  El esquema se encuentra en revisión y disponible en: </t>
    </r>
    <r>
      <rPr>
        <sz val="10"/>
        <rFont val="Arial Narrow"/>
        <family val="2"/>
      </rPr>
      <t>N:\ARCHIVO GTI_TRD_2020\GESTION_GEL_2020\Transparencia</t>
    </r>
  </si>
  <si>
    <t xml:space="preserve">Constantemente se realiza la alcalización y la publicación en a pagina Web, evidencia que reposa en la carpeta de comunicaciones. </t>
  </si>
  <si>
    <t>Se puede evidenciar que en el periodo comprendido de  mayo, junio julio y agosto se encuentran publicado en aplicativo secoop el 100% de los contratos que se han suscrito en la Entidad.</t>
  </si>
  <si>
    <t>Actividad cumplida</t>
  </si>
  <si>
    <t>Esta actividad se tiene programada para el ultimo cuatrimestre del 2020</t>
  </si>
  <si>
    <t xml:space="preserve">Realizar segundo monitoreo a Mapas de riesgo de corrupción </t>
  </si>
  <si>
    <t>El segundo seguimiento se realizará  en el  segundo cuatrimestre del 2020</t>
  </si>
  <si>
    <t>Se realizará el monitoreo de los mapas de riesgo en el segundo cuatrimestre del 2020</t>
  </si>
  <si>
    <t xml:space="preserve">Se realizó seguimiento a la implementación del mapa de riesgos de corrupción de los procesos Gestión de programas y proyectos, Gestión Humana y Gestión Administrativa, los resultados del seguimiento hacen parte del informe de evaluación independiente remitido al director Nacional y a los miembros del Comité Institucional de Coordinación de Control Interno.
</t>
  </si>
  <si>
    <t>El segundo seguimiento se hará en el  segundo cuatrimestre del 2020</t>
  </si>
  <si>
    <t>El tercer seguimiento se hará en el ultimo cuatrimestre del 2020</t>
  </si>
  <si>
    <t>Director Técnico
Coordinador
Profesional especializado grado 17</t>
  </si>
  <si>
    <t>Profesional especializado grado 17</t>
  </si>
  <si>
    <t xml:space="preserve">A la fecha se han realizado las actividades de construcción de mapas de riesgo de la UAEOS, seguimientos de acuerdo a cada línea de defensa, se ha brindado acompañamiento a los lideres de proceso en la revisión de los riesgos para su actualización </t>
  </si>
  <si>
    <t>Se adelantó acompañamiento y asesoría para la definición de matrices de riesgos 2020  bajo la metodología establecida por Función Pública , las cuales se encuentran publicadas en la página web de la UAEOS https://www.orgsolidarias.gov.co/Planeaci%C3%B3n-gesti%C3%B3n-y-control/Planeaci%C3%B3n/Riesgos/Mapa-de-riesgos-2020</t>
  </si>
  <si>
    <t xml:space="preserve">Profesional especializado grado 17
Profesional Grupo TIC </t>
  </si>
  <si>
    <t xml:space="preserve">Se estructuró requerimientos  de TIC, esta en proceso actualización de  mapa de riesgos </t>
  </si>
  <si>
    <t xml:space="preserve">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 se informo a través de banner y redes sociales </t>
  </si>
  <si>
    <t>Lideres
Director Técnico
Coordinador
Profesional especializado grado 17</t>
  </si>
  <si>
    <t xml:space="preserve">Con corte a 30 de abril se solicitó  a todos los lideres el seguimiento a mapa de riesgo de corrupción el cual se consolidará durante los 10 primeros días del mes de mayo </t>
  </si>
  <si>
    <t>Con corte a 31 de agosto  se solicitó  a todos los lideres el seguimiento a mapa de riesgo de corrupción el cual se consolidará durante los 10 primeros días del mes de septiembre</t>
  </si>
  <si>
    <t xml:space="preserve">
Lideres
Director Técnico
Coordinador
Profesional especializado grado 17</t>
  </si>
  <si>
    <t>Acompañamiento y asesoría en la construcción de mapa de riesgos de procesos y de corrupción 2020</t>
  </si>
  <si>
    <t xml:space="preserve">Una propuesta de Matriz de riesgos de corrupción y proceso publicada en la página web de la Unidad www.orgsolidarias.gov.co </t>
  </si>
  <si>
    <t xml:space="preserve">Dentro de los primeros 10 días del mes de julio se presento seguimiento al mapa de riesgos de procesos de gestión, con corte a 30 de junio de la actual vigencia, cada líder de proceso envío la información de los seguimientos y desarrollo de las actividades de control de los riesgos identificados. Se revisó y analizó desde la Dirección de Investigación y Planeación, remitiendo a la Oficina de Control Interno para su respectiva  revisión. </t>
  </si>
  <si>
    <t xml:space="preserve">Socializar la propuesta de mapa de riesgo para  retroalimentación de  la ciudadanía </t>
  </si>
  <si>
    <t>La Oficina de Control Interno realizó seguimiento a la gestión de los riesgos de corrupción identificados en la Unidad, de lo cual se evidenció un total de 25 riesgos de corrupción de los cuales 5 se encuentran en riesgo residual extremo, 7 en riesgo alto y 13 en riesgo moderado. Se evidenció con base en el reporte del grupo de planeación y estadística que durante el primer trimestre de 2020 no se tuvo registro de materialización de ninguno de los riesgos de corrupción. Esta información fue presentada por el Jefe de Control Interno a los Miembros del Comité Institucional de Control Interno, en sesión desarrolladas el 3 de marzo de 2020, El Director Nacional asignó un asesor para apoyar el seguimiento y control de los riesgos identificados con riesgo residual en nivel extremo.</t>
  </si>
  <si>
    <t xml:space="preserve">El profesional especializado  grado 17 del  grupo de planeación  acompaña el seguimiento a la política de riesgos,  asesoró y esta trabajando de la mano con el Grupo TIC la actualización de los riesgos informáticos </t>
  </si>
  <si>
    <t>FIN
de/mm/a</t>
  </si>
  <si>
    <t xml:space="preserve">Durante la vigencia 2018 se puso en producción el aplicativo SIIA, que permite un mayor  dinamismo para el trámite de acreditación; en su momento esta acción se trabajó como un tipo de racionalización tecnológica. Un año después de la entrada a producción de este desarrollo tecnológico observamos que ha sido dispendioso para los ciudadanos familiarizarse con el  uso de la plataforma lo que ha originado demoras en el proceso de registro de la información para su evaluación, generando la percepción ciudadana de haber complejizado el trámite. </t>
  </si>
  <si>
    <t xml:space="preserve">No se esperaba avance en el diseño de piezas para este cuatrimestre.
Se proponen 2 piezas mejoradas en lenguaje claro, para el trabajo, que son:
* Observaciones al procedimiento de evaluación como parte del trámite
* Mejora al instructivo SIIA, posiblemente video tutorial.
De enero a abril,  se adelantó un archivo en excel en el que se proponen ajustes de las observaciones que se encuentran en la plataforma, para revisión del cumplimiento mínimo de requisitos teniendo en cuenta las premisas de lenguaje claro. </t>
  </si>
  <si>
    <t>INICIO
de/mm/a</t>
  </si>
  <si>
    <t xml:space="preserve">Se tiene los dos  videos editados, se están adelantando las  gestiones necesarias del lenguaje de señas, para enviar a Presidencia. </t>
  </si>
  <si>
    <t xml:space="preserve">Se realizo un foro virtual con la ciudadanía “Encuesta virtual: nuevo espacio de educación solidaria”. </t>
  </si>
  <si>
    <t>Publicaciones de experiencias solidarias en la página WEB de la entidad y en revistas publicadas en el año</t>
  </si>
  <si>
    <t xml:space="preserve">Comunicaciones y  Prensa </t>
  </si>
  <si>
    <t>Se cumplió al 100% con esta actividad, en la realización de foros con temas de interés para la ciudadanía. 
Foro 1:  Alivios Tributarios y Régimen Tributario Especial para las ESAL en tiempos de pandemia
Foro 2:  Economía social y solidaria: Resiliencia, Recursividad, Resistencia.
Foro 3: Mercados Campesinos Solidarios: inclusión participativa territorial
Foro 4: Mujer rural y su rol en la economía campesina
Foro 5: Territorios sostenibles: paz y desarrollo para las economías rurales
Foro 6: Compras Públicas Locales y Comercio Justo: alternativa social y solidaria para la reactivación económica
Foro 7: Día Internacional de las Cooperativas: Todos unidos por el sector solidario
Foro 8:  Cooperativismo y sector solidario en las regiones
Foro 9:  Foro: Formas Asociativas Solidarias
Foro 10:  Foro “Papel de las organizaciones solidarias en los ODS”
Foro 11:  Foro "Construcción PESEM, Educación Solidaria y Trámite de Acreditación"</t>
  </si>
  <si>
    <t>Se realizó informe de rendición de cuentas corte del 30 de junio de 2020,  evidencia que reposa en la carpeta compartida de comunicaciones</t>
  </si>
  <si>
    <t xml:space="preserve">Los  grupos de comunicaciones y planeación reportaron:
Se realizaron piezas comunicativas que facilitarán la respuesta a la pregunta frecuente de ¿cómo acceder a los servicios y trámite de la Unidad en medio de la situación de aislamiento?, acompañado de la campaña QuédateenCasa. 
La evidencia se encuentra en la carpeta - One Drive del grupo de comunicaciones. 
</t>
  </si>
  <si>
    <t xml:space="preserve">Los  grupos de comunicaciones y planeación reportaron:
Se realizaron dos  actividades de socialización del proceso de servicio al ciudadano una interna y otra externa. 
Externo: Trámite de Acreditación y protocolos de atención 
Interna: Recuerde, si recibe una PQR y ¡Gracias por tu compromiso y autogestión!
La evidencia se encuentra en la carpeta - One Drive del grupo de comunicaciones. </t>
  </si>
  <si>
    <t xml:space="preserve">Se publican en la página web de la entidad dos videos, uno con los derechos y otro con los deberes de las y los ciudadanos, se encuentra en el enlace https://www.orgsolidarias.gov.co/Atencion-al-ciudadano/Mecanismos-de-participaci%C3%B3n/deberes-y-derechos-del-ciudadano. 
Estos videos fueron difundidos también en las redes sociales de la entidad, como Facebook, twitter e instagram. 
Se proyectan piezas de comunicación que serán enviadas a los correos de los funcionarios de manera esporádica, se hicieron dos primeros envíos dentro del segundo cuatrimestre. 
Evidencias guardadas en la One Drive del grupo de comunicaciones. </t>
  </si>
  <si>
    <t>Quedó actualizado el archivo de respuestas para el  servicio al ciudadano en todos los canales de atención, atendiendo las premisas de lenguaje claro ; este se iniciará a utilizar en el proceso a partir de la segunda semana de septiembre.</t>
  </si>
  <si>
    <t>Actualizar a lenguaje ciudadano las pautas mínimas de elaboración de respuestas escritas que forman parte del proceso de evaluación del trámite de acreditación</t>
  </si>
  <si>
    <t xml:space="preserve">Se adelanta archivo en Excel en el que se proponen ajustes de las observaciones que se encuentran en la plataforma para revisión del cumplimiento mínimo de requisitos teniendo en cuenta las premisas de lenguaje claro. </t>
  </si>
  <si>
    <t>Se realiza la publicación en el portal de datos abiertos del conjunto de datos de entidades Acreditadas, en las siguientes fechas 24 de enero, 11 de marzo y 20 de abril 2020
El conjunto de datos abiertos del 20 de abril presenta la siguiente información:
Vistas: 13
Descargas: 2
https://www.datos.gov.co/browse?q=Entidades%20Acreditadas%20SIIA&amp;sortBy=relevance
El índice de información clasificada y reservada así como el inventario de activos de información que se encuentran publicados en el portal de datos abiertos, se actualizan semestralmente.</t>
  </si>
  <si>
    <t xml:space="preserve">Se difundieron nuevamente en redes sociales los videos acerca de gratuidad en los servicios, trámite de acreditación y educación solidaria. 
Se desarrolló un tercer video que se difundió en redes sociales acerca de los servicios que se prestan en acompañamiento a la creación de organizaciones y resaltando su gratuidad. </t>
  </si>
  <si>
    <t xml:space="preserve">Enero: se reporta  en comité directivo el 4 de febrero y se envía a Dirección de Planeación vía correo electrónico el 10 de febrero. 
Febrero: se reporta  en comité directivo el 3 de marzo y se envía a Dirección de Planeación vía correo electrónico el 10 de marzo.
Marzo:  se reporta  en comité directivo el 14 de abril y se envía a Dirección de Planeación vía correo electrónico el 17 de abril (días hábiles después del 10 de abril con ocasión de semana mayor)
Abril: Se reporta en los 10 primeros días hábiles del mes de mayo, el 4 de mayo se envió información para el comité directivo citado para el día 5 de mayo y se espera enviar informe a Dirección de Planeación el día 15 de mayo como fecha límite.  
Las evidencias se encuentran en el one drive del grupo de educación. </t>
  </si>
  <si>
    <t>Realizar la actualización de las bases de datos que contienen información personal en el aplicativo RNBD de la Superintendencia  de Industria y Comercio.</t>
  </si>
  <si>
    <t xml:space="preserve">Campaña con 2 piezas comunicativas que son: a). Tema Gratuidad Trámite de Acreditación, compartido externamente en redes sociales, Facebook, Instagram, twitter el día 24 de abril de 2020. b). Gratuidad Productos y servicios de Educación e investigación, compartido externamente en redes sociales, facebook, instagram, twitter el día 24 de abril de 2020. 
Las evidencias se encuentran en el one drive del grupo de educación. 
Comunicaciones - Se realizaron dos micro comerciales de "Educación Solidaria y de Acreditación" los cuales se socializaron en las redes sociales de la Unidad Administrativa. </t>
  </si>
  <si>
    <t>Se realizó informe sobre la gestión adelantada en el botón de Transparencia de la página web, se corrigieron los hallazgos del primer informe sobre links rotos y demás. Adicionalmente se realizó diseño de la página web con sus secciones.
Tecnología/GESTIONGEL2020/Transparencia/Informe  Transparencia II
Tecnología/GESTIONGEL2020/Transparencia/Sede electrónica
Se realizó la actualización del boton de transparencia en la pagina Web constante informe que reposa en la carpeta compartida de comunicaciones.</t>
  </si>
  <si>
    <t xml:space="preserve">Se realizó capacitación a los funcionarios de la UAEOS sobre le tema de Trasparencia y Acceso a la Información Pública, la capacitación se realizó en el mes de Julio de la presente vigencia. Se publicaron dos tips en la intranet institucional relacionados con Transparencia Activa y Transparencia Pasiva.
Soporte: Presentación Transparencia y Acceso a la Información Pública - Tips:  Transparencia.
Se realizó capacitación con todos los funcionarios por vía Teams y se envio un tip sobre transparencia y acceso a la información Pública. </t>
  </si>
  <si>
    <t>Se elaboró y envío informe para publicación, la cual se efctúa el día 15 de enero de 2020. 
Las evidencias se encuentran en el one drive del grupo de educación y en la pagina web https://www.orgsolidarias.gov.co/sites/default/files/archivos/Informe%20Consolidado%202019_%20Servicio%20al%20Ciudadano%20y%20Satisfacci%C3%B3n%20Ciudadana.pdf
De acuerdo a la información que nos envía el grupo de Educación, se publico el informe consolidado de 2019 “Servicio al Ciudadano y Satisfacción Ciudadana”
https://www.orgsolidarias.gov.co/Atenci%C3%B3n-al-ciudadano/Mecanismos-de-participaci%C3%B3n/resultados-de-mediciones-satisfacci%C3%B3n-ciudadana/Informe-consolidado-2019</t>
  </si>
  <si>
    <t>Se elaboró y envío informe para publicación, la cual se efectúa el día 15 de julio de 2020. 
Reporte en https://www.orgsolidarias.gov.co/Atencion-al-ciudadano/Mecanismos-de-participaci%C3%B3n/resultados-de-mediciones-satisfacci%C3%B3n-ciudadana 
De acuerdo a la información que nos envía el grupo de Educación, se publico el informe consolidado del primer semestre del 2020 “Servicio al Ciudadano y Satisfacción Ciudadana”
https://www.orgsolidarias.gov.co/Atenci%C3%B3n-al-ciudadano/Mecanismos-de-participaci%C3%B3n/resultados-de-mediciones-satisfacci%C3%B3n-ciudadana/Informe-consolidado-2020</t>
  </si>
  <si>
    <t xml:space="preserve">La verificación de la publicación de la información que determina la Ley 1712 de 2014 y la resolución 3564 de 2015 serán realizadas en el marco de la auditoría de evaluación independiente al proceso de gestión informática, la cual quedó programada en el programa de auditoría para el mes de diciembre, esto fue aprobado en el Comité institucional de control interno </t>
  </si>
  <si>
    <t>Se realiza la revisión de las bases de datos consignadas en el aplicativo de la SIC. Hasta el momento las bases de datos no requieren de actualización. Se identificaron 3 bases de datos a registrar que son: registro biométrico, cámaras de vigilancia y PQRDS. Estas bases deben registrarse en el aplicativo.  
N:\ARCHIVO GTI_TRD_2020\GESTION_GEL_2020\Sic\Reporte 1</t>
  </si>
  <si>
    <t>Se realizó transferencia primaria del área de Gestión Financiera y Subdirecciòn. La meta fue ajustada debido a las medidas de confinnamiento por el COVID-19 tomadas por el gobierno nacional.</t>
  </si>
  <si>
    <t>Los instrumentos archivísticos, se encuentran publicados en su totalidad</t>
  </si>
  <si>
    <t>Se realiza revisión  en el botón de tranparencia y acceso ala informacion de la pagina web, los hallazgos se envuentran en el informame. Hallazgos Boton de Transparencia y la ruta informae del Informe del boton de tranparencia de acuerod a lo revisado por Tics. 
N:\ARCHIVO GTI_TRD_2020\GESTION_GEL_2020\Transparencia</t>
  </si>
  <si>
    <t>Se puede evidenciar que a la fecha se encuentran publicado en aplicativo Secop el 100% de los contratos que se han suscrito en la Entidad.</t>
  </si>
  <si>
    <t xml:space="preserve">El profesional especializado brindó asesoría a  los lideres para el levantamiento de mapas de riesgo 2020 y al grupo de Planeación para la actualización de los riesgos del proceso de seguimiento y medición y esta asesorando la actualización de riesgos  de TIC . Durante le segundo semestre se realizará jornada a los grupos </t>
  </si>
  <si>
    <t xml:space="preserve">Función Publica esta revisando y retroalimentado la gestión del reisgo de la Entidad, durante el mes de agosto se generó una propuesta de actualización de lo política de riesgo de la UAEOS la cual será revisado por dicha Entidad </t>
  </si>
  <si>
    <t>La Política de riesgos  fue actualizada durante la vigencia  2019l se ajustó a todo lo contemplado y estipulado en la "Guía de Administración de Riesgos y Diseño de Controles" del DAFP.  A la fecha no hay versiones nuevas de dicha Guía, ni directiva en tal sentido. Por lo que la Política se encuentra actualizada conforme a necesidades y a la última Guía para la Administración del Riesgo. Por ende, los Mapas de Riesgos de Proceso y de Corrupción para la actual vigencia 2020, se encuentra actualizados y publicados a la fecha.</t>
  </si>
  <si>
    <t>La actual política  de Administración de Riesgos se encuentra actualizada y aprobada</t>
  </si>
  <si>
    <t>Se realizó la publicación de rendición de cuentas paz, se organizó la información de rendición de cuentas paz 2017, 2018 y 2019. Anexo link https://www.orgsolidarias.gov.co/atenci%C3%B3n-al-ciudadano/transparencia-y-acceso-la-informaci%C3%B3n-p%C3%BAblica/Informes-de-gesti%C3%B3n%2Cevaluaci%C3%B3n-y-auditor%C3%ADa/Informe-rendici%C3%B3n-de-cuentas-de-Paz</t>
  </si>
  <si>
    <t>Durante el mes de julio se tramitó a través del Ministerio del Trabajo en la plataforma SAMI la emisión de dos mensajes institucionales, los cuales fueron aprobados por contenido, pero nos indicaron que: “En respuesta a la solicitud de aprobación del TV ref. Mujeres ,me permito manifestar que la Consejería Presidencial para las Comunicaciones no encuentra observación al mensaje del video y considera pertinente su difusión por redes sociales y medios propios digitales.</t>
  </si>
  <si>
    <t>Eesta actividad se tiene programada para el último cuatrimestre del 2020</t>
  </si>
  <si>
    <r>
      <rPr>
        <i/>
        <sz val="9"/>
        <color theme="1"/>
        <rFont val="Arial Narrow"/>
        <family val="2"/>
      </rPr>
      <t>2</t>
    </r>
    <r>
      <rPr>
        <b/>
        <i/>
        <sz val="9"/>
        <color theme="1"/>
        <rFont val="Arial Narrow"/>
        <family val="2"/>
      </rPr>
      <t xml:space="preserve"> </t>
    </r>
    <r>
      <rPr>
        <i/>
        <sz val="9"/>
        <color theme="1"/>
        <rFont val="Arial Narrow"/>
        <family val="2"/>
      </rPr>
      <t>actividades informativas realizadas sobre  responsabilidad de los servidores públicos frente a los derechos de los ciudadanos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</si>
</sst>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70"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
      <i/>
      <sz val="11"/>
      <color theme="1"/>
      <name val="Calibri"/>
      <family val="2"/>
    </font>
    <font>
      <i/>
      <sz val="11"/>
      <name val="Calibri"/>
      <family val="2"/>
    </font>
    <font>
      <sz val="11"/>
      <color theme="1"/>
      <name val="Calibri"/>
      <family val="2"/>
    </font>
    <font>
      <i/>
      <sz val="11"/>
      <color theme="1"/>
      <name val="Calibri"/>
      <family val="2"/>
      <scheme val="minor"/>
    </font>
    <font>
      <sz val="10"/>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sz val="10"/>
      <color rgb="FF000000"/>
      <name val="Arial Narrow"/>
      <family val="2"/>
    </font>
    <font>
      <b/>
      <i/>
      <sz val="10"/>
      <color rgb="FF000000"/>
      <name val="Arial Narrow"/>
      <family val="2"/>
    </font>
    <font>
      <sz val="12"/>
      <color theme="1"/>
      <name val="Arial"/>
      <family val="2"/>
    </font>
    <font>
      <b/>
      <i/>
      <sz val="12"/>
      <color theme="1"/>
      <name val="Arial"/>
      <family val="2"/>
    </font>
    <font>
      <b/>
      <sz val="8"/>
      <color theme="1"/>
      <name val="Arial"/>
      <family val="2"/>
    </font>
    <font>
      <b/>
      <sz val="12"/>
      <name val="Arial"/>
      <family val="2"/>
    </font>
    <font>
      <b/>
      <sz val="10"/>
      <color indexed="8"/>
      <name val="Arial"/>
      <family val="2"/>
    </font>
    <font>
      <sz val="10"/>
      <color indexed="8"/>
      <name val="Arial Narrow"/>
      <family val="2"/>
    </font>
    <font>
      <b/>
      <sz val="20"/>
      <color indexed="21"/>
      <name val="Arial Narrow"/>
      <family val="2"/>
    </font>
    <font>
      <b/>
      <sz val="12"/>
      <color indexed="8"/>
      <name val="Arial Narrow"/>
      <family val="2"/>
    </font>
    <font>
      <b/>
      <sz val="12"/>
      <color indexed="8"/>
      <name val="Arial"/>
      <family val="2"/>
    </font>
    <font>
      <b/>
      <sz val="10"/>
      <name val="Arial"/>
      <family val="2"/>
    </font>
    <font>
      <sz val="10"/>
      <name val="Arial Narrow"/>
      <family val="2"/>
    </font>
    <font>
      <b/>
      <sz val="10"/>
      <color indexed="9"/>
      <name val="Arial Narrow"/>
      <family val="2"/>
    </font>
    <font>
      <sz val="11"/>
      <color indexed="8"/>
      <name val="Arial"/>
      <family val="2"/>
    </font>
    <font>
      <sz val="12"/>
      <color indexed="8"/>
      <name val="Arial"/>
      <family val="2"/>
    </font>
    <font>
      <b/>
      <sz val="9"/>
      <color indexed="8"/>
      <name val="Arial"/>
      <family val="2"/>
    </font>
    <font>
      <b/>
      <sz val="14"/>
      <name val="Arial"/>
      <family val="2"/>
    </font>
    <font>
      <sz val="11"/>
      <name val="Arial"/>
      <family val="2"/>
    </font>
    <font>
      <b/>
      <sz val="11"/>
      <name val="Arial"/>
      <family val="2"/>
    </font>
    <font>
      <sz val="14"/>
      <name val="Arial"/>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10"/>
      <color rgb="FF00B050"/>
      <name val="Arial"/>
      <family val="2"/>
    </font>
    <font>
      <b/>
      <sz val="10"/>
      <color rgb="FF00B050"/>
      <name val="Arial"/>
      <family val="2"/>
    </font>
    <font>
      <sz val="11"/>
      <color rgb="FF00B050"/>
      <name val="Arial"/>
      <family val="2"/>
    </font>
    <font>
      <b/>
      <sz val="9"/>
      <color rgb="FF00B050"/>
      <name val="Arial"/>
      <family val="2"/>
    </font>
    <font>
      <sz val="12"/>
      <color rgb="FF00B050"/>
      <name val="Arial"/>
      <family val="2"/>
    </font>
    <font>
      <sz val="8"/>
      <name val="Calibri"/>
      <family val="2"/>
      <scheme val="minor"/>
    </font>
    <font>
      <i/>
      <sz val="10"/>
      <name val="Arial Narrow"/>
      <family val="2"/>
    </font>
    <font>
      <sz val="11"/>
      <color rgb="FF000000"/>
      <name val="Arial Narrow"/>
      <family val="2"/>
    </font>
    <font>
      <sz val="11"/>
      <color theme="1"/>
      <name val="Arial Narrow"/>
      <family val="2"/>
    </font>
    <font>
      <sz val="10"/>
      <color rgb="FF00B0F0"/>
      <name val="Arial Narrow"/>
      <family val="2"/>
    </font>
    <font>
      <sz val="11"/>
      <color theme="0"/>
      <name val="Calibri"/>
      <family val="2"/>
      <scheme val="minor"/>
    </font>
    <font>
      <sz val="11"/>
      <name val="Arial Narrow"/>
      <family val="2"/>
    </font>
    <font>
      <b/>
      <sz val="11"/>
      <color theme="1"/>
      <name val="Arial Narrow"/>
      <family val="2"/>
    </font>
    <font>
      <b/>
      <sz val="9"/>
      <color theme="0"/>
      <name val="Arial Narrow"/>
      <family val="2"/>
    </font>
    <font>
      <b/>
      <sz val="9"/>
      <color rgb="FF000000"/>
      <name val="Arial Narrow"/>
      <family val="2"/>
    </font>
    <font>
      <b/>
      <i/>
      <sz val="9"/>
      <color theme="1"/>
      <name val="Arial Narrow"/>
      <family val="2"/>
    </font>
    <font>
      <b/>
      <i/>
      <sz val="9"/>
      <color rgb="FF000000"/>
      <name val="Arial Narrow"/>
      <family val="2"/>
    </font>
    <font>
      <i/>
      <sz val="9"/>
      <color theme="1"/>
      <name val="Arial Narrow"/>
      <family val="2"/>
    </font>
  </fonts>
  <fills count="1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s>
  <borders count="105">
    <border>
      <left/>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medium">
        <color theme="3"/>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theme="3"/>
      </left>
      <right/>
      <top/>
      <bottom style="thin">
        <color theme="3"/>
      </bottom>
      <diagonal/>
    </border>
    <border>
      <left style="thin">
        <color theme="3"/>
      </left>
      <right/>
      <top style="thin">
        <color theme="3"/>
      </top>
      <bottom style="thin">
        <color theme="3"/>
      </bottom>
      <diagonal/>
    </border>
    <border>
      <left style="thin">
        <color theme="3"/>
      </left>
      <right/>
      <top style="thin">
        <color theme="3"/>
      </top>
      <bottom style="medium">
        <color theme="3"/>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style="medium">
        <color theme="3"/>
      </right>
      <top/>
      <bottom style="medium">
        <color theme="3"/>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medium">
        <color theme="3"/>
      </left>
      <right style="medium">
        <color theme="3"/>
      </right>
      <top style="thin">
        <color indexed="64"/>
      </top>
      <bottom style="thin">
        <color indexed="64"/>
      </bottom>
      <diagonal/>
    </border>
    <border>
      <left style="medium">
        <color theme="3"/>
      </left>
      <right style="medium">
        <color theme="3"/>
      </right>
      <top style="thin">
        <color indexed="64"/>
      </top>
      <bottom style="medium">
        <color theme="3"/>
      </bottom>
      <diagonal/>
    </border>
    <border>
      <left style="thin">
        <color theme="3"/>
      </left>
      <right style="thin">
        <color theme="3"/>
      </right>
      <top/>
      <bottom style="medium">
        <color theme="3"/>
      </bottom>
      <diagonal/>
    </border>
    <border>
      <left/>
      <right style="thin">
        <color theme="3"/>
      </right>
      <top style="medium">
        <color theme="3"/>
      </top>
      <bottom style="thin">
        <color theme="3"/>
      </bottom>
      <diagonal/>
    </border>
    <border>
      <left/>
      <right style="thin">
        <color theme="3"/>
      </right>
      <top style="thin">
        <color theme="3"/>
      </top>
      <bottom style="thin">
        <color theme="3"/>
      </bottom>
      <diagonal/>
    </border>
    <border>
      <left/>
      <right style="thin">
        <color theme="3"/>
      </right>
      <top style="thin">
        <color theme="3"/>
      </top>
      <bottom style="medium">
        <color theme="3"/>
      </bottom>
      <diagonal/>
    </border>
    <border>
      <left style="medium">
        <color theme="3"/>
      </left>
      <right/>
      <top/>
      <bottom style="medium">
        <color theme="3"/>
      </bottom>
      <diagonal/>
    </border>
    <border>
      <left/>
      <right/>
      <top/>
      <bottom style="medium">
        <color theme="3"/>
      </bottom>
      <diagonal/>
    </border>
    <border>
      <left style="thin">
        <color theme="3"/>
      </left>
      <right style="medium">
        <color theme="4" tint="-0.24994659260841701"/>
      </right>
      <top/>
      <bottom style="medium">
        <color theme="3"/>
      </bottom>
      <diagonal/>
    </border>
    <border>
      <left style="medium">
        <color theme="4" tint="-0.24994659260841701"/>
      </left>
      <right style="thin">
        <color theme="3"/>
      </right>
      <top/>
      <bottom style="medium">
        <color theme="3"/>
      </bottom>
      <diagonal/>
    </border>
    <border>
      <left style="thin">
        <color indexed="64"/>
      </left>
      <right/>
      <top/>
      <bottom/>
      <diagonal/>
    </border>
    <border>
      <left style="thin">
        <color indexed="64"/>
      </left>
      <right style="medium">
        <color theme="3"/>
      </right>
      <top/>
      <bottom/>
      <diagonal/>
    </border>
    <border>
      <left/>
      <right/>
      <top/>
      <bottom style="medium">
        <color rgb="FF44546A"/>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44546A"/>
      </left>
      <right/>
      <top/>
      <bottom style="medium">
        <color rgb="FF44546A"/>
      </bottom>
      <diagonal/>
    </border>
    <border>
      <left/>
      <right style="medium">
        <color rgb="FF44546A"/>
      </right>
      <top/>
      <bottom/>
      <diagonal/>
    </border>
    <border>
      <left style="medium">
        <color indexed="64"/>
      </left>
      <right style="medium">
        <color indexed="64"/>
      </right>
      <top style="medium">
        <color indexed="64"/>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44546A"/>
      </left>
      <right/>
      <top/>
      <bottom/>
      <diagonal/>
    </border>
    <border>
      <left style="double">
        <color theme="4"/>
      </left>
      <right/>
      <top style="double">
        <color theme="4"/>
      </top>
      <bottom/>
      <diagonal/>
    </border>
    <border>
      <left/>
      <right/>
      <top style="double">
        <color theme="4"/>
      </top>
      <bottom/>
      <diagonal/>
    </border>
    <border>
      <left/>
      <right style="double">
        <color theme="4"/>
      </right>
      <top style="double">
        <color theme="4"/>
      </top>
      <bottom/>
      <diagonal/>
    </border>
    <border>
      <left style="double">
        <color theme="4"/>
      </left>
      <right/>
      <top/>
      <bottom/>
      <diagonal/>
    </border>
    <border>
      <left/>
      <right style="double">
        <color theme="4"/>
      </right>
      <top/>
      <bottom/>
      <diagonal/>
    </border>
    <border>
      <left style="double">
        <color theme="4"/>
      </left>
      <right/>
      <top/>
      <bottom style="double">
        <color theme="4"/>
      </bottom>
      <diagonal/>
    </border>
    <border>
      <left/>
      <right/>
      <top/>
      <bottom style="double">
        <color theme="4"/>
      </bottom>
      <diagonal/>
    </border>
    <border>
      <left/>
      <right style="double">
        <color theme="4"/>
      </right>
      <top/>
      <bottom style="double">
        <color theme="4"/>
      </bottom>
      <diagonal/>
    </border>
    <border>
      <left style="medium">
        <color rgb="FF44546A"/>
      </left>
      <right/>
      <top style="medium">
        <color indexed="64"/>
      </top>
      <bottom/>
      <diagonal/>
    </border>
    <border>
      <left/>
      <right style="medium">
        <color rgb="FF44546A"/>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44546A"/>
      </left>
      <right/>
      <top style="medium">
        <color rgb="FF44546A"/>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s>
  <cellStyleXfs count="6">
    <xf numFmtId="0" fontId="0" fillId="0" borderId="0"/>
    <xf numFmtId="9" fontId="1" fillId="0" borderId="0" applyFont="0" applyFill="0" applyBorder="0" applyAlignment="0" applyProtection="0"/>
    <xf numFmtId="0" fontId="12" fillId="0" borderId="0"/>
    <xf numFmtId="0" fontId="12" fillId="0" borderId="0"/>
    <xf numFmtId="41" fontId="1" fillId="0" borderId="0" applyFont="0" applyFill="0" applyBorder="0" applyAlignment="0" applyProtection="0"/>
    <xf numFmtId="41" fontId="1" fillId="0" borderId="0" applyFont="0" applyFill="0" applyBorder="0" applyAlignment="0" applyProtection="0"/>
  </cellStyleXfs>
  <cellXfs count="542">
    <xf numFmtId="0" fontId="0" fillId="0" borderId="0" xfId="0"/>
    <xf numFmtId="0" fontId="0" fillId="2" borderId="0" xfId="0" applyFill="1"/>
    <xf numFmtId="0" fontId="6" fillId="3"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7" fillId="2" borderId="4" xfId="0" applyFont="1" applyFill="1" applyBorder="1" applyAlignment="1">
      <alignment horizontal="justify" vertical="center" wrapText="1"/>
    </xf>
    <xf numFmtId="0" fontId="2" fillId="2" borderId="6" xfId="0" applyFont="1" applyFill="1" applyBorder="1" applyAlignment="1">
      <alignment horizontal="center" vertical="center" wrapText="1"/>
    </xf>
    <xf numFmtId="0" fontId="7" fillId="2" borderId="6" xfId="0" applyFont="1" applyFill="1" applyBorder="1" applyAlignment="1">
      <alignment horizontal="justify" vertical="center" wrapText="1"/>
    </xf>
    <xf numFmtId="0" fontId="0" fillId="2" borderId="0" xfId="0" applyFill="1" applyAlignment="1">
      <alignment horizontal="center"/>
    </xf>
    <xf numFmtId="9" fontId="11" fillId="2" borderId="6" xfId="1" applyFont="1" applyFill="1" applyBorder="1" applyAlignment="1" applyProtection="1">
      <alignment horizontal="center" vertical="center"/>
      <protection locked="0"/>
    </xf>
    <xf numFmtId="9" fontId="11" fillId="2" borderId="6" xfId="1" applyFont="1" applyFill="1" applyBorder="1" applyAlignment="1">
      <alignment horizontal="center" vertical="center"/>
    </xf>
    <xf numFmtId="9" fontId="11" fillId="2" borderId="6" xfId="0" applyNumberFormat="1" applyFont="1" applyFill="1" applyBorder="1" applyAlignment="1">
      <alignment horizontal="center" vertical="center"/>
    </xf>
    <xf numFmtId="9" fontId="11" fillId="2" borderId="18" xfId="1" applyFont="1" applyFill="1" applyBorder="1" applyAlignment="1" applyProtection="1">
      <alignment horizontal="center" vertical="center"/>
      <protection locked="0"/>
    </xf>
    <xf numFmtId="9" fontId="11" fillId="2" borderId="18" xfId="1" applyFont="1" applyFill="1" applyBorder="1" applyAlignment="1">
      <alignment horizontal="center" vertical="center"/>
    </xf>
    <xf numFmtId="9" fontId="11" fillId="2" borderId="18" xfId="0" applyNumberFormat="1" applyFont="1" applyFill="1" applyBorder="1" applyAlignment="1">
      <alignment horizontal="center" vertical="center"/>
    </xf>
    <xf numFmtId="9" fontId="11" fillId="2" borderId="9" xfId="1" applyFont="1" applyFill="1" applyBorder="1" applyAlignment="1" applyProtection="1">
      <alignment horizontal="center" vertical="center"/>
      <protection locked="0"/>
    </xf>
    <xf numFmtId="9" fontId="11" fillId="2" borderId="9" xfId="1" applyFont="1" applyFill="1" applyBorder="1" applyAlignment="1">
      <alignment horizontal="center" vertical="center"/>
    </xf>
    <xf numFmtId="9" fontId="11" fillId="2" borderId="9" xfId="0" applyNumberFormat="1" applyFont="1" applyFill="1" applyBorder="1" applyAlignment="1">
      <alignment horizontal="center" vertical="center"/>
    </xf>
    <xf numFmtId="0" fontId="13" fillId="0" borderId="23" xfId="0" applyFont="1" applyBorder="1"/>
    <xf numFmtId="0" fontId="13" fillId="0" borderId="24" xfId="0" applyFont="1" applyBorder="1"/>
    <xf numFmtId="0" fontId="13" fillId="0" borderId="25" xfId="0" applyFont="1" applyBorder="1"/>
    <xf numFmtId="164" fontId="14" fillId="0" borderId="21" xfId="0" applyNumberFormat="1" applyFont="1" applyBorder="1" applyAlignment="1">
      <alignment horizontal="center"/>
    </xf>
    <xf numFmtId="9" fontId="14" fillId="0" borderId="21" xfId="0" applyNumberFormat="1" applyFont="1" applyBorder="1" applyAlignment="1">
      <alignment horizontal="center"/>
    </xf>
    <xf numFmtId="164" fontId="14" fillId="0" borderId="21" xfId="1" applyNumberFormat="1" applyFont="1" applyBorder="1" applyAlignment="1">
      <alignment horizontal="center"/>
    </xf>
    <xf numFmtId="164" fontId="14" fillId="0" borderId="26" xfId="0" applyNumberFormat="1" applyFont="1" applyBorder="1" applyAlignment="1">
      <alignment horizontal="center"/>
    </xf>
    <xf numFmtId="164" fontId="14" fillId="0" borderId="27" xfId="0" applyNumberFormat="1" applyFont="1" applyBorder="1" applyAlignment="1">
      <alignment horizontal="center"/>
    </xf>
    <xf numFmtId="9" fontId="14" fillId="0" borderId="22" xfId="0" applyNumberFormat="1" applyFont="1" applyBorder="1" applyAlignment="1">
      <alignment horizontal="center"/>
    </xf>
    <xf numFmtId="164" fontId="14" fillId="0" borderId="22" xfId="1" applyNumberFormat="1" applyFont="1" applyBorder="1" applyAlignment="1">
      <alignment horizontal="center"/>
    </xf>
    <xf numFmtId="164" fontId="14" fillId="2" borderId="1" xfId="0" applyNumberFormat="1" applyFont="1" applyFill="1" applyBorder="1" applyAlignment="1">
      <alignment horizontal="center" vertical="center"/>
    </xf>
    <xf numFmtId="9" fontId="14" fillId="2" borderId="20" xfId="0" applyNumberFormat="1" applyFont="1" applyFill="1" applyBorder="1" applyAlignment="1">
      <alignment horizontal="center" vertical="center"/>
    </xf>
    <xf numFmtId="164" fontId="14" fillId="2" borderId="2"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15" fillId="4" borderId="20" xfId="0" applyFont="1" applyFill="1" applyBorder="1" applyAlignment="1">
      <alignment horizontal="center" vertical="center" wrapText="1"/>
    </xf>
    <xf numFmtId="0" fontId="10" fillId="2" borderId="19" xfId="0" applyFont="1" applyFill="1" applyBorder="1" applyAlignment="1" applyProtection="1">
      <alignment horizontal="justify" vertical="center" wrapText="1"/>
      <protection locked="0"/>
    </xf>
    <xf numFmtId="0" fontId="10" fillId="2" borderId="7" xfId="0" applyFont="1" applyFill="1" applyBorder="1" applyAlignment="1" applyProtection="1">
      <alignment horizontal="justify" vertical="center" wrapText="1"/>
      <protection locked="0"/>
    </xf>
    <xf numFmtId="0" fontId="10" fillId="2" borderId="10" xfId="0" applyFont="1" applyFill="1" applyBorder="1" applyAlignment="1" applyProtection="1">
      <alignment horizontal="justify" vertical="center" wrapText="1"/>
      <protection locked="0"/>
    </xf>
    <xf numFmtId="0" fontId="7" fillId="2" borderId="12" xfId="0" applyFont="1" applyFill="1" applyBorder="1" applyAlignment="1">
      <alignment horizontal="justify" vertical="center" wrapText="1"/>
    </xf>
    <xf numFmtId="0" fontId="7" fillId="2" borderId="13" xfId="0" applyFont="1" applyFill="1" applyBorder="1" applyAlignment="1">
      <alignment horizontal="justify" vertical="center" wrapText="1"/>
    </xf>
    <xf numFmtId="0" fontId="7" fillId="2" borderId="13" xfId="0" applyFont="1" applyFill="1" applyBorder="1" applyAlignment="1">
      <alignment horizontal="justify" vertical="center"/>
    </xf>
    <xf numFmtId="0" fontId="7" fillId="2" borderId="13" xfId="0" applyFont="1" applyFill="1" applyBorder="1" applyAlignment="1">
      <alignment horizontal="center" vertical="center"/>
    </xf>
    <xf numFmtId="9" fontId="11" fillId="2" borderId="29" xfId="1" applyFont="1" applyFill="1" applyBorder="1" applyAlignment="1" applyProtection="1">
      <alignment horizontal="center" vertical="center"/>
      <protection locked="0"/>
    </xf>
    <xf numFmtId="9" fontId="11" fillId="2" borderId="30" xfId="1" applyFont="1" applyFill="1" applyBorder="1" applyAlignment="1" applyProtection="1">
      <alignment horizontal="center" vertical="center"/>
      <protection locked="0"/>
    </xf>
    <xf numFmtId="9" fontId="11" fillId="2" borderId="31" xfId="1" applyFont="1" applyFill="1" applyBorder="1" applyAlignment="1" applyProtection="1">
      <alignment horizontal="center" vertical="center"/>
      <protection locked="0"/>
    </xf>
    <xf numFmtId="14" fontId="8" fillId="0" borderId="11" xfId="0" applyNumberFormat="1" applyFont="1" applyFill="1" applyBorder="1" applyAlignment="1">
      <alignment horizontal="center" vertical="center"/>
    </xf>
    <xf numFmtId="14" fontId="7" fillId="2" borderId="11" xfId="0" applyNumberFormat="1" applyFont="1" applyFill="1" applyBorder="1" applyAlignment="1">
      <alignment horizontal="center" vertical="center"/>
    </xf>
    <xf numFmtId="0" fontId="10" fillId="2" borderId="17" xfId="0" applyFont="1" applyFill="1" applyBorder="1" applyAlignment="1">
      <alignment horizontal="center" vertical="center" wrapText="1"/>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28" xfId="0" applyFont="1" applyFill="1" applyBorder="1" applyAlignment="1">
      <alignment horizontal="center" vertical="center"/>
    </xf>
    <xf numFmtId="0" fontId="6" fillId="2" borderId="15"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7" fillId="2" borderId="4" xfId="0" applyFont="1" applyFill="1" applyBorder="1" applyAlignment="1">
      <alignment horizontal="left" vertical="center" wrapText="1"/>
    </xf>
    <xf numFmtId="0" fontId="7" fillId="2" borderId="13" xfId="0" applyFont="1" applyFill="1" applyBorder="1" applyAlignment="1">
      <alignment horizontal="left" vertical="center"/>
    </xf>
    <xf numFmtId="0" fontId="2" fillId="0" borderId="6" xfId="0" applyFont="1" applyFill="1" applyBorder="1" applyAlignment="1">
      <alignment horizontal="center" vertical="center" wrapText="1"/>
    </xf>
    <xf numFmtId="0" fontId="7" fillId="0" borderId="6" xfId="0" applyFont="1" applyFill="1" applyBorder="1" applyAlignment="1">
      <alignment horizontal="justify" vertical="center" wrapText="1"/>
    </xf>
    <xf numFmtId="0" fontId="7" fillId="0" borderId="9" xfId="0" applyFont="1" applyFill="1" applyBorder="1" applyAlignment="1">
      <alignment horizontal="justify" vertical="center" wrapText="1"/>
    </xf>
    <xf numFmtId="0" fontId="7" fillId="0" borderId="13" xfId="0" applyFont="1" applyFill="1" applyBorder="1" applyAlignment="1">
      <alignment horizontal="center" vertical="center"/>
    </xf>
    <xf numFmtId="14" fontId="7" fillId="0" borderId="11"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9" fillId="0" borderId="14" xfId="0" applyFont="1" applyFill="1" applyBorder="1" applyAlignment="1">
      <alignment horizontal="center" vertical="center"/>
    </xf>
    <xf numFmtId="14" fontId="9" fillId="0" borderId="11" xfId="0" applyNumberFormat="1" applyFont="1" applyFill="1" applyBorder="1" applyAlignment="1">
      <alignment horizontal="center" vertical="center"/>
    </xf>
    <xf numFmtId="14" fontId="8" fillId="2" borderId="11" xfId="0" applyNumberFormat="1" applyFont="1" applyFill="1" applyBorder="1" applyAlignment="1">
      <alignment horizontal="center" vertical="center"/>
    </xf>
    <xf numFmtId="0" fontId="12" fillId="0" borderId="0" xfId="3"/>
    <xf numFmtId="0" fontId="24" fillId="0" borderId="51" xfId="3" applyFont="1" applyBorder="1" applyAlignment="1" applyProtection="1">
      <alignment horizontal="center" vertical="center" wrapText="1"/>
    </xf>
    <xf numFmtId="0" fontId="24" fillId="0" borderId="0" xfId="3" applyFont="1" applyBorder="1" applyAlignment="1" applyProtection="1">
      <alignment horizontal="center" vertical="center" wrapText="1"/>
    </xf>
    <xf numFmtId="0" fontId="24" fillId="0" borderId="15" xfId="3" applyFont="1" applyBorder="1" applyAlignment="1" applyProtection="1">
      <alignment horizontal="center" vertical="center" wrapText="1"/>
    </xf>
    <xf numFmtId="0" fontId="12" fillId="0" borderId="51" xfId="3" applyBorder="1" applyProtection="1"/>
    <xf numFmtId="0" fontId="25" fillId="5" borderId="0" xfId="3" applyFont="1" applyFill="1" applyBorder="1" applyAlignment="1" applyProtection="1">
      <alignment vertical="center" wrapText="1"/>
    </xf>
    <xf numFmtId="0" fontId="12" fillId="0" borderId="0" xfId="3" applyBorder="1" applyProtection="1"/>
    <xf numFmtId="0" fontId="26" fillId="0" borderId="51" xfId="3" applyFont="1" applyBorder="1" applyAlignment="1" applyProtection="1">
      <alignment horizontal="justify" vertical="top" wrapText="1"/>
    </xf>
    <xf numFmtId="0" fontId="27" fillId="0" borderId="0" xfId="3" applyFont="1" applyBorder="1" applyAlignment="1" applyProtection="1">
      <alignment horizontal="center" vertical="center" wrapText="1"/>
    </xf>
    <xf numFmtId="0" fontId="27" fillId="0" borderId="15" xfId="3" applyFont="1" applyBorder="1" applyAlignment="1" applyProtection="1">
      <alignment horizontal="center" vertical="center" wrapText="1"/>
    </xf>
    <xf numFmtId="0" fontId="25" fillId="0" borderId="0" xfId="3" applyFont="1" applyBorder="1" applyAlignment="1" applyProtection="1">
      <alignment vertical="center" wrapText="1"/>
    </xf>
    <xf numFmtId="0" fontId="25" fillId="0" borderId="0" xfId="3" applyFont="1" applyBorder="1" applyAlignment="1" applyProtection="1">
      <alignment horizontal="right" vertical="center" wrapText="1"/>
    </xf>
    <xf numFmtId="0" fontId="25" fillId="0" borderId="11" xfId="3" applyFont="1" applyFill="1" applyBorder="1" applyAlignment="1" applyProtection="1">
      <alignment horizontal="center" vertical="center" wrapText="1"/>
    </xf>
    <xf numFmtId="0" fontId="12" fillId="0" borderId="15" xfId="3" applyBorder="1" applyProtection="1"/>
    <xf numFmtId="0" fontId="28" fillId="0" borderId="51" xfId="3" applyFont="1" applyBorder="1" applyAlignment="1" applyProtection="1">
      <alignment horizontal="justify" vertical="top" wrapText="1"/>
    </xf>
    <xf numFmtId="0" fontId="29" fillId="5" borderId="0" xfId="3" applyFont="1" applyFill="1" applyBorder="1" applyAlignment="1" applyProtection="1">
      <alignment horizontal="left" vertical="center" wrapText="1"/>
    </xf>
    <xf numFmtId="0" fontId="29" fillId="0" borderId="0" xfId="3" applyFont="1" applyFill="1" applyBorder="1" applyAlignment="1" applyProtection="1">
      <alignment horizontal="left" vertical="center" wrapText="1"/>
    </xf>
    <xf numFmtId="0" fontId="12" fillId="0" borderId="0" xfId="3" applyFill="1" applyBorder="1"/>
    <xf numFmtId="0" fontId="28" fillId="0" borderId="15" xfId="3" applyFont="1" applyFill="1" applyBorder="1" applyAlignment="1" applyProtection="1">
      <alignment horizontal="left" vertical="top" wrapText="1"/>
    </xf>
    <xf numFmtId="0" fontId="25" fillId="5" borderId="0" xfId="3" applyFont="1" applyFill="1" applyBorder="1" applyAlignment="1" applyProtection="1">
      <alignment horizontal="center" vertical="center" wrapText="1"/>
    </xf>
    <xf numFmtId="0" fontId="25" fillId="0" borderId="0" xfId="3" applyFont="1" applyFill="1" applyBorder="1" applyAlignment="1" applyProtection="1">
      <alignment horizontal="center" vertical="center" wrapText="1"/>
    </xf>
    <xf numFmtId="0" fontId="25" fillId="0" borderId="51" xfId="3" applyFont="1" applyBorder="1" applyAlignment="1" applyProtection="1">
      <alignment horizontal="left" vertical="center" wrapText="1"/>
    </xf>
    <xf numFmtId="0" fontId="25" fillId="0" borderId="0" xfId="3" applyFont="1" applyBorder="1" applyAlignment="1" applyProtection="1">
      <alignment horizontal="left" vertical="center" wrapText="1"/>
    </xf>
    <xf numFmtId="0" fontId="25" fillId="0" borderId="0" xfId="3" applyFont="1" applyFill="1" applyBorder="1" applyAlignment="1" applyProtection="1">
      <alignment vertical="center" wrapText="1"/>
    </xf>
    <xf numFmtId="0" fontId="12" fillId="0" borderId="0" xfId="3" applyFont="1" applyBorder="1" applyProtection="1"/>
    <xf numFmtId="0" fontId="29" fillId="0" borderId="0" xfId="3" applyFont="1" applyBorder="1" applyAlignment="1" applyProtection="1">
      <alignment horizontal="center" vertical="top" wrapText="1"/>
    </xf>
    <xf numFmtId="0" fontId="29" fillId="0" borderId="0" xfId="3" applyFont="1" applyBorder="1" applyAlignment="1" applyProtection="1">
      <alignment horizontal="left" vertical="top" wrapText="1"/>
    </xf>
    <xf numFmtId="0" fontId="29" fillId="0" borderId="0" xfId="3" applyFont="1" applyBorder="1" applyAlignment="1" applyProtection="1">
      <alignment horizontal="justify" vertical="top" wrapText="1"/>
    </xf>
    <xf numFmtId="0" fontId="29" fillId="0" borderId="15" xfId="3" applyFont="1" applyBorder="1" applyAlignment="1" applyProtection="1">
      <alignment horizontal="justify" vertical="top" wrapText="1"/>
    </xf>
    <xf numFmtId="0" fontId="30" fillId="7" borderId="62" xfId="3" applyFont="1" applyFill="1" applyBorder="1" applyAlignment="1" applyProtection="1">
      <alignment horizontal="center" vertical="center" wrapText="1"/>
    </xf>
    <xf numFmtId="0" fontId="30" fillId="0" borderId="58" xfId="3" applyFont="1" applyFill="1" applyBorder="1" applyAlignment="1" applyProtection="1">
      <alignment horizontal="center" vertical="center" wrapText="1"/>
    </xf>
    <xf numFmtId="0" fontId="12" fillId="0" borderId="0" xfId="3" applyFill="1"/>
    <xf numFmtId="0" fontId="31" fillId="5" borderId="63" xfId="3" applyFont="1" applyFill="1" applyBorder="1" applyAlignment="1" applyProtection="1">
      <alignment horizontal="center" vertical="center" wrapText="1"/>
      <protection locked="0"/>
    </xf>
    <xf numFmtId="0" fontId="31" fillId="5" borderId="64" xfId="3" applyFont="1" applyFill="1" applyBorder="1" applyAlignment="1" applyProtection="1">
      <alignment horizontal="left" vertical="top" wrapText="1"/>
      <protection locked="0"/>
    </xf>
    <xf numFmtId="0" fontId="31" fillId="5" borderId="64" xfId="3" applyFont="1" applyFill="1" applyBorder="1" applyAlignment="1" applyProtection="1">
      <alignment horizontal="center" vertical="center" wrapText="1"/>
      <protection locked="0"/>
    </xf>
    <xf numFmtId="0" fontId="31" fillId="5" borderId="65" xfId="3" applyFont="1" applyFill="1" applyBorder="1" applyAlignment="1" applyProtection="1">
      <alignment horizontal="left" vertical="top" wrapText="1"/>
      <protection locked="0"/>
    </xf>
    <xf numFmtId="0" fontId="26" fillId="0" borderId="0" xfId="3" applyFont="1" applyBorder="1" applyAlignment="1" applyProtection="1">
      <alignment horizontal="justify" vertical="top" wrapText="1"/>
    </xf>
    <xf numFmtId="0" fontId="32" fillId="0" borderId="0" xfId="3" applyFont="1" applyFill="1" applyBorder="1" applyAlignment="1" applyProtection="1">
      <alignment horizontal="justify" vertical="top" wrapText="1"/>
    </xf>
    <xf numFmtId="0" fontId="32" fillId="0" borderId="0" xfId="3" applyFont="1" applyFill="1" applyBorder="1" applyAlignment="1" applyProtection="1">
      <alignment vertical="top" wrapText="1"/>
    </xf>
    <xf numFmtId="0" fontId="32" fillId="0" borderId="15" xfId="3" applyFont="1" applyFill="1" applyBorder="1" applyAlignment="1" applyProtection="1">
      <alignment vertical="top" wrapText="1"/>
    </xf>
    <xf numFmtId="0" fontId="25"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center" vertical="top" wrapText="1"/>
      <protection locked="0"/>
    </xf>
    <xf numFmtId="0" fontId="35" fillId="5" borderId="0" xfId="3" applyFont="1" applyFill="1" applyBorder="1" applyAlignment="1" applyProtection="1">
      <alignment vertical="center" wrapText="1"/>
    </xf>
    <xf numFmtId="0" fontId="33" fillId="0" borderId="0" xfId="3" applyFont="1" applyFill="1" applyBorder="1" applyAlignment="1" applyProtection="1">
      <alignment vertical="top" wrapText="1"/>
    </xf>
    <xf numFmtId="0" fontId="25" fillId="0" borderId="0" xfId="3" applyFont="1" applyFill="1" applyBorder="1" applyAlignment="1" applyProtection="1">
      <alignment horizontal="right" vertical="top" wrapText="1"/>
    </xf>
    <xf numFmtId="0" fontId="25" fillId="0" borderId="15" xfId="3" applyFont="1" applyFill="1" applyBorder="1" applyAlignment="1" applyProtection="1">
      <alignment horizontal="right" vertical="top" wrapText="1"/>
    </xf>
    <xf numFmtId="0" fontId="25" fillId="5" borderId="51" xfId="3" applyFont="1" applyFill="1" applyBorder="1" applyAlignment="1" applyProtection="1">
      <alignment vertical="center" wrapText="1"/>
    </xf>
    <xf numFmtId="0" fontId="30" fillId="5" borderId="52" xfId="3" applyFont="1" applyFill="1" applyBorder="1" applyAlignment="1" applyProtection="1">
      <alignment horizontal="left"/>
    </xf>
    <xf numFmtId="0" fontId="30" fillId="5" borderId="53" xfId="3" applyFont="1" applyFill="1" applyBorder="1" applyAlignment="1" applyProtection="1">
      <alignment horizontal="left"/>
    </xf>
    <xf numFmtId="0" fontId="25" fillId="0" borderId="53" xfId="3" applyFont="1" applyFill="1" applyBorder="1" applyAlignment="1" applyProtection="1">
      <alignment horizontal="left" vertical="top" wrapText="1"/>
    </xf>
    <xf numFmtId="0" fontId="12" fillId="0" borderId="53" xfId="3" applyBorder="1" applyProtection="1"/>
    <xf numFmtId="0" fontId="12" fillId="0" borderId="54" xfId="3" applyBorder="1" applyProtection="1"/>
    <xf numFmtId="0" fontId="30"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justify" vertical="top" wrapText="1"/>
    </xf>
    <xf numFmtId="0" fontId="33" fillId="0" borderId="0" xfId="3" applyFont="1" applyFill="1" applyBorder="1" applyAlignment="1" applyProtection="1">
      <alignment horizontal="left" vertical="top" wrapText="1"/>
    </xf>
    <xf numFmtId="0" fontId="33" fillId="0" borderId="0" xfId="3" applyFont="1" applyFill="1" applyBorder="1" applyAlignment="1" applyProtection="1">
      <alignment horizontal="center" vertical="top" wrapText="1"/>
    </xf>
    <xf numFmtId="0" fontId="33" fillId="0" borderId="15" xfId="3" applyFont="1" applyFill="1" applyBorder="1" applyAlignment="1" applyProtection="1">
      <alignment horizontal="center" vertical="top" wrapText="1"/>
    </xf>
    <xf numFmtId="0" fontId="36" fillId="0" borderId="0" xfId="3" applyFont="1" applyBorder="1" applyProtection="1"/>
    <xf numFmtId="0" fontId="37" fillId="0" borderId="51" xfId="3" applyFont="1" applyBorder="1" applyProtection="1"/>
    <xf numFmtId="0" fontId="38" fillId="0" borderId="0" xfId="3" applyFont="1" applyBorder="1" applyProtection="1"/>
    <xf numFmtId="0" fontId="37" fillId="0" borderId="0" xfId="3" applyFont="1" applyBorder="1" applyProtection="1"/>
    <xf numFmtId="0" fontId="37" fillId="0" borderId="15" xfId="3" applyFont="1" applyBorder="1" applyProtection="1"/>
    <xf numFmtId="0" fontId="37" fillId="0" borderId="0" xfId="3" applyFont="1"/>
    <xf numFmtId="14" fontId="37" fillId="0" borderId="0" xfId="3" applyNumberFormat="1" applyFont="1" applyBorder="1" applyAlignment="1" applyProtection="1">
      <alignment horizontal="left"/>
    </xf>
    <xf numFmtId="0" fontId="12" fillId="0" borderId="52" xfId="3" applyBorder="1" applyProtection="1"/>
    <xf numFmtId="0" fontId="12" fillId="0" borderId="0" xfId="3" applyProtection="1"/>
    <xf numFmtId="0" fontId="39" fillId="0" borderId="0" xfId="3" applyFont="1" applyProtection="1"/>
    <xf numFmtId="0" fontId="36" fillId="0" borderId="0" xfId="3" applyFont="1" applyProtection="1"/>
    <xf numFmtId="14" fontId="12" fillId="0" borderId="0" xfId="3" applyNumberFormat="1" applyAlignment="1" applyProtection="1">
      <alignment horizontal="left"/>
    </xf>
    <xf numFmtId="0" fontId="45" fillId="8" borderId="40" xfId="0" applyFont="1" applyFill="1" applyBorder="1" applyAlignment="1">
      <alignment horizontal="center" vertical="center"/>
    </xf>
    <xf numFmtId="0" fontId="45" fillId="8" borderId="54" xfId="0" applyFont="1" applyFill="1" applyBorder="1" applyAlignment="1">
      <alignment horizontal="center" vertical="center" wrapText="1"/>
    </xf>
    <xf numFmtId="0" fontId="18" fillId="0" borderId="43" xfId="0" applyFont="1" applyBorder="1" applyAlignment="1">
      <alignment horizontal="justify" vertical="center" wrapText="1"/>
    </xf>
    <xf numFmtId="14" fontId="18" fillId="0" borderId="15" xfId="0" applyNumberFormat="1" applyFont="1" applyBorder="1" applyAlignment="1">
      <alignment horizontal="center" vertical="center" wrapText="1"/>
    </xf>
    <xf numFmtId="0" fontId="44" fillId="8" borderId="53" xfId="0" applyFont="1" applyFill="1" applyBorder="1" applyAlignment="1">
      <alignment horizontal="center" vertical="center" wrapText="1"/>
    </xf>
    <xf numFmtId="0" fontId="18" fillId="0" borderId="39" xfId="0" applyFont="1" applyBorder="1" applyAlignment="1">
      <alignment horizontal="justify" vertical="center" wrapText="1"/>
    </xf>
    <xf numFmtId="0" fontId="18" fillId="0" borderId="47" xfId="0" applyFont="1" applyBorder="1" applyAlignment="1">
      <alignment vertical="center" wrapText="1"/>
    </xf>
    <xf numFmtId="14" fontId="18" fillId="0" borderId="47" xfId="0" applyNumberFormat="1" applyFont="1" applyBorder="1" applyAlignment="1">
      <alignment horizontal="center" vertical="center" wrapText="1"/>
    </xf>
    <xf numFmtId="0" fontId="44" fillId="8" borderId="54" xfId="0" applyFont="1" applyFill="1" applyBorder="1" applyAlignment="1">
      <alignment horizontal="center" vertical="center" wrapText="1"/>
    </xf>
    <xf numFmtId="0" fontId="18" fillId="0" borderId="54" xfId="0" applyFont="1" applyBorder="1" applyAlignment="1">
      <alignment horizontal="justify" vertical="center" wrapText="1"/>
    </xf>
    <xf numFmtId="0" fontId="18" fillId="0" borderId="54" xfId="0" applyFont="1" applyBorder="1" applyAlignment="1">
      <alignment vertical="center" wrapText="1"/>
    </xf>
    <xf numFmtId="0" fontId="18" fillId="0" borderId="54" xfId="0" applyFont="1" applyBorder="1" applyAlignment="1">
      <alignment horizontal="center" vertical="center" wrapText="1"/>
    </xf>
    <xf numFmtId="14" fontId="18" fillId="0" borderId="54" xfId="0" applyNumberFormat="1" applyFont="1" applyBorder="1" applyAlignment="1">
      <alignment horizontal="center" vertical="center" wrapText="1"/>
    </xf>
    <xf numFmtId="0" fontId="0" fillId="6" borderId="11" xfId="0" applyFill="1" applyBorder="1"/>
    <xf numFmtId="9" fontId="0" fillId="2" borderId="11" xfId="1" applyFont="1" applyFill="1" applyBorder="1" applyAlignment="1">
      <alignment horizontal="center" vertical="center"/>
    </xf>
    <xf numFmtId="9" fontId="31" fillId="5" borderId="0" xfId="3" applyNumberFormat="1" applyFont="1" applyFill="1" applyBorder="1" applyAlignment="1" applyProtection="1">
      <alignment horizontal="left" vertical="top" wrapText="1"/>
      <protection locked="0"/>
    </xf>
    <xf numFmtId="0" fontId="31" fillId="5" borderId="0" xfId="3" applyFont="1" applyFill="1" applyBorder="1" applyAlignment="1" applyProtection="1">
      <alignment horizontal="left" vertical="top" wrapText="1"/>
      <protection locked="0"/>
    </xf>
    <xf numFmtId="0" fontId="30" fillId="7" borderId="69" xfId="3" applyFont="1" applyFill="1" applyBorder="1" applyAlignment="1" applyProtection="1">
      <alignment horizontal="center" vertical="center" wrapText="1"/>
    </xf>
    <xf numFmtId="9" fontId="0" fillId="11" borderId="11" xfId="1" applyFont="1" applyFill="1" applyBorder="1" applyAlignment="1">
      <alignment horizontal="center" vertical="center"/>
    </xf>
    <xf numFmtId="0" fontId="45" fillId="8" borderId="53" xfId="0" applyFont="1" applyFill="1" applyBorder="1" applyAlignment="1">
      <alignment horizontal="center" vertical="center" wrapText="1"/>
    </xf>
    <xf numFmtId="0" fontId="0" fillId="0" borderId="11" xfId="0" applyBorder="1"/>
    <xf numFmtId="9" fontId="0" fillId="0" borderId="11" xfId="0" applyNumberFormat="1" applyBorder="1"/>
    <xf numFmtId="10" fontId="0" fillId="0" borderId="11" xfId="0" applyNumberFormat="1" applyBorder="1"/>
    <xf numFmtId="10" fontId="0" fillId="0" borderId="0" xfId="0" applyNumberFormat="1"/>
    <xf numFmtId="9" fontId="2" fillId="0" borderId="11" xfId="0" applyNumberFormat="1" applyFont="1" applyBorder="1"/>
    <xf numFmtId="9" fontId="0" fillId="0" borderId="0" xfId="0" applyNumberFormat="1"/>
    <xf numFmtId="0" fontId="18" fillId="0" borderId="47" xfId="0" applyFont="1" applyFill="1" applyBorder="1" applyAlignment="1">
      <alignment horizontal="center" vertical="center" wrapText="1"/>
    </xf>
    <xf numFmtId="0" fontId="18" fillId="0" borderId="54" xfId="0" applyFont="1" applyFill="1" applyBorder="1" applyAlignment="1">
      <alignment horizontal="center" vertical="center" wrapText="1"/>
    </xf>
    <xf numFmtId="0" fontId="13" fillId="0" borderId="0" xfId="0" applyFont="1"/>
    <xf numFmtId="0" fontId="20" fillId="3" borderId="44" xfId="0" applyFont="1" applyFill="1" applyBorder="1" applyAlignment="1">
      <alignment horizontal="center" vertical="center" wrapText="1"/>
    </xf>
    <xf numFmtId="0" fontId="0" fillId="2" borderId="0" xfId="0" applyFill="1" applyProtection="1">
      <protection hidden="1"/>
    </xf>
    <xf numFmtId="0" fontId="48" fillId="0" borderId="79" xfId="0" applyFont="1" applyBorder="1"/>
    <xf numFmtId="41" fontId="48" fillId="0" borderId="79" xfId="4" applyFont="1" applyBorder="1"/>
    <xf numFmtId="41" fontId="48" fillId="0" borderId="80" xfId="4" applyFont="1" applyBorder="1"/>
    <xf numFmtId="41" fontId="48" fillId="0" borderId="81" xfId="4" applyFont="1" applyBorder="1"/>
    <xf numFmtId="0" fontId="48" fillId="0" borderId="82" xfId="0" applyFont="1" applyBorder="1"/>
    <xf numFmtId="41" fontId="48" fillId="0" borderId="82" xfId="4" applyFont="1" applyBorder="1"/>
    <xf numFmtId="41" fontId="48" fillId="0" borderId="0" xfId="4" applyFont="1" applyBorder="1"/>
    <xf numFmtId="41" fontId="48" fillId="0" borderId="83" xfId="4" applyFont="1" applyBorder="1"/>
    <xf numFmtId="0" fontId="0" fillId="0" borderId="0" xfId="0" applyBorder="1"/>
    <xf numFmtId="0" fontId="49" fillId="0" borderId="0" xfId="0" applyFont="1" applyAlignment="1">
      <alignment vertical="center"/>
    </xf>
    <xf numFmtId="41" fontId="50" fillId="0" borderId="0" xfId="4" applyFont="1" applyBorder="1" applyAlignment="1">
      <alignment horizontal="center" vertical="center"/>
    </xf>
    <xf numFmtId="41" fontId="0" fillId="2" borderId="0" xfId="4" applyFont="1" applyFill="1" applyBorder="1" applyAlignment="1" applyProtection="1">
      <alignment wrapText="1"/>
      <protection hidden="1"/>
    </xf>
    <xf numFmtId="41" fontId="0" fillId="2" borderId="0" xfId="4" applyFont="1" applyFill="1" applyBorder="1" applyProtection="1">
      <protection hidden="1"/>
    </xf>
    <xf numFmtId="41" fontId="0" fillId="0" borderId="0" xfId="4" applyFont="1" applyBorder="1"/>
    <xf numFmtId="0" fontId="48" fillId="0" borderId="84" xfId="0" applyFont="1" applyBorder="1"/>
    <xf numFmtId="41" fontId="48" fillId="0" borderId="84" xfId="4" applyFont="1" applyBorder="1"/>
    <xf numFmtId="41" fontId="48" fillId="0" borderId="85" xfId="4" applyFont="1" applyBorder="1"/>
    <xf numFmtId="41" fontId="48" fillId="0" borderId="86" xfId="4" applyFont="1" applyBorder="1"/>
    <xf numFmtId="0" fontId="48" fillId="0" borderId="0" xfId="0" applyFont="1" applyBorder="1"/>
    <xf numFmtId="0" fontId="20" fillId="3" borderId="78" xfId="0" applyFont="1" applyFill="1" applyBorder="1" applyAlignment="1">
      <alignment horizontal="center" vertical="center"/>
    </xf>
    <xf numFmtId="0" fontId="20" fillId="3" borderId="42" xfId="0" applyFont="1" applyFill="1" applyBorder="1" applyAlignment="1">
      <alignment horizontal="center" vertical="center"/>
    </xf>
    <xf numFmtId="0" fontId="17" fillId="2" borderId="11" xfId="0" applyFont="1" applyFill="1" applyBorder="1" applyAlignment="1">
      <alignment horizontal="justify" vertical="center" wrapText="1"/>
    </xf>
    <xf numFmtId="0" fontId="18" fillId="2" borderId="11" xfId="0" applyFont="1" applyFill="1" applyBorder="1" applyAlignment="1">
      <alignment vertical="center" wrapText="1"/>
    </xf>
    <xf numFmtId="0" fontId="17" fillId="2" borderId="11" xfId="0" applyFont="1" applyFill="1" applyBorder="1" applyAlignment="1">
      <alignment horizontal="center" vertical="center" wrapText="1"/>
    </xf>
    <xf numFmtId="0" fontId="17" fillId="2" borderId="59" xfId="0" applyFont="1" applyFill="1" applyBorder="1" applyAlignment="1">
      <alignment horizontal="justify" vertical="center" wrapText="1"/>
    </xf>
    <xf numFmtId="0" fontId="16" fillId="2" borderId="58" xfId="0" applyFont="1" applyFill="1" applyBorder="1" applyAlignment="1">
      <alignment horizontal="center" vertical="center" wrapText="1"/>
    </xf>
    <xf numFmtId="0" fontId="18" fillId="2" borderId="59" xfId="0" applyFont="1" applyFill="1" applyBorder="1" applyAlignment="1">
      <alignment vertical="center" wrapText="1"/>
    </xf>
    <xf numFmtId="0" fontId="16" fillId="2" borderId="90" xfId="0" applyFont="1" applyFill="1" applyBorder="1" applyAlignment="1">
      <alignment horizontal="center" vertical="center" wrapText="1"/>
    </xf>
    <xf numFmtId="0" fontId="16" fillId="2" borderId="76" xfId="0" applyFont="1" applyFill="1" applyBorder="1" applyAlignment="1">
      <alignment horizontal="center" vertical="center" wrapText="1"/>
    </xf>
    <xf numFmtId="0" fontId="17" fillId="2" borderId="91" xfId="0" applyFont="1" applyFill="1" applyBorder="1" applyAlignment="1">
      <alignment horizontal="justify" vertical="center" wrapText="1"/>
    </xf>
    <xf numFmtId="0" fontId="18" fillId="2" borderId="91" xfId="0" applyFont="1" applyFill="1" applyBorder="1" applyAlignment="1">
      <alignment vertical="center" wrapText="1"/>
    </xf>
    <xf numFmtId="0" fontId="16" fillId="2" borderId="61" xfId="0" applyFont="1" applyFill="1" applyBorder="1" applyAlignment="1">
      <alignment horizontal="center" vertical="center" wrapText="1"/>
    </xf>
    <xf numFmtId="0" fontId="17" fillId="2" borderId="62" xfId="0" applyFont="1" applyFill="1" applyBorder="1" applyAlignment="1">
      <alignment horizontal="justify" vertical="center" wrapText="1"/>
    </xf>
    <xf numFmtId="0" fontId="18" fillId="2" borderId="62" xfId="0" applyFont="1" applyFill="1" applyBorder="1" applyAlignment="1">
      <alignment vertical="center" wrapText="1"/>
    </xf>
    <xf numFmtId="0" fontId="17" fillId="2" borderId="11" xfId="0" applyFont="1" applyFill="1" applyBorder="1" applyAlignment="1">
      <alignment horizontal="center" vertical="center"/>
    </xf>
    <xf numFmtId="0" fontId="17" fillId="2" borderId="64" xfId="0" applyFont="1" applyFill="1" applyBorder="1" applyAlignment="1">
      <alignment horizontal="justify" vertical="center" wrapText="1"/>
    </xf>
    <xf numFmtId="0" fontId="18" fillId="2" borderId="64" xfId="0" applyFont="1" applyFill="1" applyBorder="1" applyAlignment="1">
      <alignment vertical="center" wrapText="1"/>
    </xf>
    <xf numFmtId="0" fontId="17" fillId="2" borderId="64" xfId="0" applyFont="1" applyFill="1" applyBorder="1" applyAlignment="1">
      <alignment horizontal="center" vertical="center" wrapText="1"/>
    </xf>
    <xf numFmtId="0" fontId="16" fillId="2" borderId="93" xfId="0" applyFont="1" applyFill="1" applyBorder="1" applyAlignment="1">
      <alignment horizontal="center" vertical="center" wrapText="1"/>
    </xf>
    <xf numFmtId="0" fontId="16" fillId="2" borderId="94" xfId="0" applyFont="1" applyFill="1" applyBorder="1" applyAlignment="1">
      <alignment horizontal="center" vertical="center" wrapText="1"/>
    </xf>
    <xf numFmtId="0" fontId="16" fillId="2" borderId="95"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7" fillId="2" borderId="91" xfId="0" applyFont="1" applyFill="1" applyBorder="1" applyAlignment="1">
      <alignment horizontal="center" vertical="center"/>
    </xf>
    <xf numFmtId="0" fontId="17" fillId="2" borderId="62" xfId="0" applyFont="1" applyFill="1" applyBorder="1" applyAlignment="1">
      <alignment horizontal="center" vertical="center"/>
    </xf>
    <xf numFmtId="0" fontId="19" fillId="2" borderId="91" xfId="0" applyFont="1" applyFill="1" applyBorder="1" applyAlignment="1">
      <alignment horizontal="center" vertical="center"/>
    </xf>
    <xf numFmtId="0" fontId="16" fillId="2" borderId="63" xfId="0" applyFont="1" applyFill="1" applyBorder="1" applyAlignment="1">
      <alignment horizontal="center" vertical="center" wrapText="1"/>
    </xf>
    <xf numFmtId="0" fontId="17" fillId="2" borderId="64" xfId="0" applyFont="1" applyFill="1" applyBorder="1" applyAlignment="1">
      <alignment horizontal="center" vertical="center"/>
    </xf>
    <xf numFmtId="0" fontId="17" fillId="2" borderId="91" xfId="0" applyFont="1" applyFill="1" applyBorder="1" applyAlignment="1">
      <alignment horizontal="center" vertical="center" wrapText="1"/>
    </xf>
    <xf numFmtId="0" fontId="17" fillId="2" borderId="58" xfId="0" applyFont="1" applyFill="1" applyBorder="1" applyAlignment="1">
      <alignment horizontal="justify" vertical="center" wrapText="1"/>
    </xf>
    <xf numFmtId="0" fontId="17" fillId="2" borderId="90" xfId="0" applyFont="1" applyFill="1" applyBorder="1" applyAlignment="1">
      <alignment horizontal="justify" vertical="center" wrapText="1"/>
    </xf>
    <xf numFmtId="0" fontId="17" fillId="2" borderId="76" xfId="0" applyFont="1" applyFill="1" applyBorder="1" applyAlignment="1">
      <alignment horizontal="justify" vertical="center" wrapText="1"/>
    </xf>
    <xf numFmtId="0" fontId="53" fillId="0" borderId="11" xfId="3" applyFont="1" applyFill="1" applyBorder="1" applyAlignment="1" applyProtection="1">
      <alignment horizontal="center" vertical="center" wrapText="1"/>
    </xf>
    <xf numFmtId="0" fontId="54" fillId="0" borderId="0" xfId="3" applyFont="1" applyBorder="1" applyProtection="1"/>
    <xf numFmtId="0" fontId="55" fillId="5" borderId="0" xfId="3" applyFont="1" applyFill="1" applyBorder="1" applyAlignment="1" applyProtection="1">
      <alignment vertical="center" wrapText="1"/>
    </xf>
    <xf numFmtId="0" fontId="12" fillId="0" borderId="59" xfId="3" applyFont="1" applyFill="1" applyBorder="1" applyAlignment="1" applyProtection="1">
      <alignment horizontal="center" vertical="center" wrapText="1"/>
    </xf>
    <xf numFmtId="0" fontId="12" fillId="0" borderId="59" xfId="3" applyFont="1" applyFill="1" applyBorder="1" applyAlignment="1" applyProtection="1">
      <alignment horizontal="justify" vertical="center" wrapText="1"/>
    </xf>
    <xf numFmtId="14" fontId="12" fillId="0" borderId="59" xfId="3" applyNumberFormat="1" applyFont="1" applyFill="1" applyBorder="1" applyAlignment="1" applyProtection="1">
      <alignment horizontal="center" vertical="center" wrapText="1"/>
    </xf>
    <xf numFmtId="14" fontId="12" fillId="0" borderId="73" xfId="3" applyNumberFormat="1" applyFont="1" applyFill="1" applyBorder="1" applyAlignment="1" applyProtection="1">
      <alignment horizontal="center" vertical="center" wrapText="1"/>
    </xf>
    <xf numFmtId="41" fontId="47" fillId="11" borderId="11" xfId="4" applyFont="1" applyFill="1" applyBorder="1" applyAlignment="1">
      <alignment horizontal="center" vertical="center"/>
    </xf>
    <xf numFmtId="41" fontId="47" fillId="2" borderId="11" xfId="4" applyFont="1" applyFill="1" applyBorder="1" applyAlignment="1">
      <alignment horizontal="center" vertical="center"/>
    </xf>
    <xf numFmtId="0" fontId="18" fillId="2" borderId="43" xfId="0" applyFont="1" applyFill="1" applyBorder="1" applyAlignment="1">
      <alignment horizontal="justify" vertical="center" wrapText="1"/>
    </xf>
    <xf numFmtId="0" fontId="18" fillId="2" borderId="43" xfId="0" applyFont="1" applyFill="1" applyBorder="1" applyAlignment="1">
      <alignment vertical="center" wrapText="1"/>
    </xf>
    <xf numFmtId="14" fontId="18" fillId="2" borderId="39" xfId="0" applyNumberFormat="1" applyFont="1" applyFill="1" applyBorder="1" applyAlignment="1">
      <alignment horizontal="center" vertical="center" wrapText="1"/>
    </xf>
    <xf numFmtId="0" fontId="18" fillId="2" borderId="43" xfId="0" applyFont="1" applyFill="1" applyBorder="1" applyAlignment="1">
      <alignment horizontal="center" vertical="center" wrapText="1"/>
    </xf>
    <xf numFmtId="0" fontId="18" fillId="2" borderId="54" xfId="0" applyFont="1" applyFill="1" applyBorder="1" applyAlignment="1">
      <alignment vertical="center" wrapText="1"/>
    </xf>
    <xf numFmtId="0" fontId="44" fillId="8" borderId="15" xfId="0" applyFont="1" applyFill="1" applyBorder="1" applyAlignment="1">
      <alignment horizontal="center" vertical="center" wrapText="1"/>
    </xf>
    <xf numFmtId="0" fontId="18" fillId="0" borderId="50" xfId="0" applyFont="1" applyBorder="1" applyAlignment="1">
      <alignment vertical="center" wrapText="1"/>
    </xf>
    <xf numFmtId="0" fontId="18" fillId="0" borderId="5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1" xfId="0" applyFont="1" applyFill="1" applyBorder="1" applyAlignment="1">
      <alignment horizontal="justify" vertical="center" wrapText="1"/>
    </xf>
    <xf numFmtId="0" fontId="18" fillId="0" borderId="11" xfId="0" applyFont="1" applyFill="1" applyBorder="1" applyAlignment="1">
      <alignment vertical="center" wrapText="1"/>
    </xf>
    <xf numFmtId="14" fontId="18" fillId="0" borderId="89" xfId="0" applyNumberFormat="1" applyFont="1" applyFill="1" applyBorder="1" applyAlignment="1">
      <alignment horizontal="center" vertical="center" wrapText="1"/>
    </xf>
    <xf numFmtId="0" fontId="18" fillId="2" borderId="91" xfId="0" applyFont="1" applyFill="1" applyBorder="1" applyAlignment="1">
      <alignment horizontal="center" vertical="center" wrapText="1"/>
    </xf>
    <xf numFmtId="14" fontId="18" fillId="0" borderId="77" xfId="0" applyNumberFormat="1" applyFont="1" applyFill="1" applyBorder="1" applyAlignment="1">
      <alignment horizontal="center" vertical="center" wrapText="1"/>
    </xf>
    <xf numFmtId="0" fontId="18" fillId="2" borderId="91" xfId="0" applyFont="1" applyFill="1" applyBorder="1" applyAlignment="1">
      <alignment horizontal="justify" vertical="center" wrapText="1"/>
    </xf>
    <xf numFmtId="0" fontId="18" fillId="0" borderId="97" xfId="0" applyFont="1" applyBorder="1" applyAlignment="1">
      <alignment horizontal="justify" vertical="center" wrapText="1"/>
    </xf>
    <xf numFmtId="0" fontId="18" fillId="0" borderId="98" xfId="0" applyFont="1" applyBorder="1" applyAlignment="1">
      <alignment horizontal="justify" vertical="center" wrapText="1"/>
    </xf>
    <xf numFmtId="0" fontId="18" fillId="0" borderId="99" xfId="0" applyFont="1" applyBorder="1" applyAlignment="1">
      <alignment horizontal="justify" vertical="center" wrapText="1"/>
    </xf>
    <xf numFmtId="0" fontId="18" fillId="0" borderId="97" xfId="0" applyFont="1" applyBorder="1" applyAlignment="1">
      <alignment vertical="center" wrapText="1"/>
    </xf>
    <xf numFmtId="0" fontId="18" fillId="0" borderId="98" xfId="0" applyFont="1" applyBorder="1" applyAlignment="1">
      <alignment vertical="center" wrapText="1"/>
    </xf>
    <xf numFmtId="0" fontId="58" fillId="0" borderId="11" xfId="0" applyFont="1" applyFill="1" applyBorder="1" applyAlignment="1">
      <alignment horizontal="center" vertical="center" wrapText="1"/>
    </xf>
    <xf numFmtId="0" fontId="45" fillId="0" borderId="40" xfId="0" applyFont="1" applyBorder="1" applyAlignment="1">
      <alignment horizontal="center" vertical="center"/>
    </xf>
    <xf numFmtId="0" fontId="45" fillId="0" borderId="15" xfId="0" applyFont="1" applyBorder="1" applyAlignment="1">
      <alignment horizontal="center" vertical="center" wrapText="1"/>
    </xf>
    <xf numFmtId="0" fontId="45" fillId="0" borderId="15" xfId="0" applyFont="1" applyBorder="1" applyAlignment="1">
      <alignment horizontal="center" vertical="center"/>
    </xf>
    <xf numFmtId="0" fontId="44" fillId="8" borderId="97" xfId="0" applyFont="1" applyFill="1" applyBorder="1" applyAlignment="1">
      <alignment horizontal="center" vertical="center" wrapText="1"/>
    </xf>
    <xf numFmtId="0" fontId="18" fillId="0" borderId="100" xfId="0" applyFont="1" applyBorder="1" applyAlignment="1">
      <alignment horizontal="justify" vertical="center" wrapText="1"/>
    </xf>
    <xf numFmtId="9" fontId="18" fillId="0" borderId="59" xfId="0" applyNumberFormat="1" applyFont="1" applyBorder="1" applyAlignment="1">
      <alignment horizontal="center" vertical="center"/>
    </xf>
    <xf numFmtId="0" fontId="18" fillId="0" borderId="59" xfId="0" applyFont="1" applyBorder="1" applyAlignment="1">
      <alignment horizontal="center" vertical="center" wrapText="1"/>
    </xf>
    <xf numFmtId="0" fontId="18" fillId="0" borderId="75" xfId="0" applyFont="1" applyBorder="1" applyAlignment="1">
      <alignment horizontal="center" vertical="center"/>
    </xf>
    <xf numFmtId="9" fontId="46" fillId="2" borderId="57" xfId="1" applyFont="1" applyFill="1" applyBorder="1" applyAlignment="1">
      <alignment horizontal="center" vertical="center"/>
    </xf>
    <xf numFmtId="9" fontId="46" fillId="11" borderId="11" xfId="1" applyFont="1" applyFill="1" applyBorder="1" applyAlignment="1">
      <alignment horizontal="center" vertical="center"/>
    </xf>
    <xf numFmtId="9" fontId="46" fillId="2" borderId="11" xfId="1" applyFont="1" applyFill="1" applyBorder="1" applyAlignment="1">
      <alignment horizontal="center" vertical="center"/>
    </xf>
    <xf numFmtId="0" fontId="44" fillId="8" borderId="98" xfId="0" applyFont="1" applyFill="1" applyBorder="1" applyAlignment="1">
      <alignment horizontal="center" vertical="center" wrapText="1"/>
    </xf>
    <xf numFmtId="0" fontId="18" fillId="2" borderId="57" xfId="0" applyFont="1" applyFill="1" applyBorder="1" applyAlignment="1">
      <alignment vertical="center" wrapText="1"/>
    </xf>
    <xf numFmtId="9" fontId="18" fillId="0" borderId="11" xfId="0" applyNumberFormat="1"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14" fontId="18" fillId="0" borderId="89" xfId="0" applyNumberFormat="1" applyFont="1" applyBorder="1" applyAlignment="1">
      <alignment horizontal="center" vertical="center" wrapText="1"/>
    </xf>
    <xf numFmtId="9" fontId="46" fillId="2" borderId="11" xfId="0" applyNumberFormat="1" applyFont="1" applyFill="1" applyBorder="1" applyAlignment="1">
      <alignment horizontal="center" vertical="center"/>
    </xf>
    <xf numFmtId="0" fontId="18" fillId="0" borderId="57" xfId="0" applyFont="1" applyBorder="1" applyAlignment="1">
      <alignment horizontal="justify" vertical="center" wrapText="1"/>
    </xf>
    <xf numFmtId="0" fontId="44" fillId="8" borderId="101" xfId="0" applyFont="1" applyFill="1" applyBorder="1" applyAlignment="1">
      <alignment horizontal="center" vertical="center" wrapText="1"/>
    </xf>
    <xf numFmtId="0" fontId="18" fillId="0" borderId="70" xfId="0" applyFont="1" applyBorder="1" applyAlignment="1">
      <alignment horizontal="justify" vertical="center" wrapText="1"/>
    </xf>
    <xf numFmtId="9" fontId="18" fillId="0" borderId="62" xfId="0" applyNumberFormat="1" applyFont="1" applyBorder="1" applyAlignment="1">
      <alignment horizontal="center" vertical="center" wrapText="1"/>
    </xf>
    <xf numFmtId="0" fontId="18" fillId="0" borderId="62" xfId="0" applyFont="1" applyBorder="1" applyAlignment="1">
      <alignment vertical="center" wrapText="1"/>
    </xf>
    <xf numFmtId="0" fontId="18" fillId="2" borderId="62" xfId="0" applyFont="1" applyFill="1" applyBorder="1" applyAlignment="1">
      <alignment horizontal="center" vertical="center" wrapText="1"/>
    </xf>
    <xf numFmtId="14" fontId="18" fillId="0" borderId="92" xfId="0" applyNumberFormat="1" applyFont="1" applyBorder="1" applyAlignment="1">
      <alignment horizontal="center" vertical="center" wrapText="1"/>
    </xf>
    <xf numFmtId="1" fontId="46" fillId="2" borderId="57" xfId="1" applyNumberFormat="1" applyFont="1" applyFill="1" applyBorder="1" applyAlignment="1">
      <alignment horizontal="center" vertical="center"/>
    </xf>
    <xf numFmtId="1" fontId="46" fillId="11" borderId="11" xfId="1" applyNumberFormat="1" applyFont="1" applyFill="1" applyBorder="1" applyAlignment="1">
      <alignment horizontal="center" vertical="center"/>
    </xf>
    <xf numFmtId="1" fontId="46" fillId="2" borderId="11" xfId="0" applyNumberFormat="1" applyFont="1" applyFill="1" applyBorder="1" applyAlignment="1">
      <alignment horizontal="center" vertical="center"/>
    </xf>
    <xf numFmtId="1" fontId="46" fillId="2" borderId="11" xfId="1" applyNumberFormat="1" applyFont="1" applyFill="1" applyBorder="1" applyAlignment="1">
      <alignment horizontal="center" vertical="center"/>
    </xf>
    <xf numFmtId="0" fontId="45" fillId="10" borderId="48" xfId="0" applyFont="1" applyFill="1" applyBorder="1" applyAlignment="1">
      <alignment vertical="center" wrapText="1"/>
    </xf>
    <xf numFmtId="0" fontId="44" fillId="0" borderId="90" xfId="0" applyFont="1" applyFill="1" applyBorder="1" applyAlignment="1">
      <alignment horizontal="center" vertical="center" wrapText="1"/>
    </xf>
    <xf numFmtId="0" fontId="45" fillId="10" borderId="51" xfId="0" applyFont="1" applyFill="1" applyBorder="1" applyAlignment="1">
      <alignment vertical="center" wrapText="1"/>
    </xf>
    <xf numFmtId="0" fontId="45" fillId="10" borderId="52" xfId="0" applyFont="1" applyFill="1" applyBorder="1" applyAlignment="1">
      <alignment vertical="center" wrapText="1"/>
    </xf>
    <xf numFmtId="0" fontId="44" fillId="2" borderId="61" xfId="0" applyFont="1" applyFill="1" applyBorder="1" applyAlignment="1">
      <alignment horizontal="center" vertical="center" wrapText="1"/>
    </xf>
    <xf numFmtId="9" fontId="18" fillId="2" borderId="62" xfId="0" applyNumberFormat="1" applyFont="1" applyFill="1" applyBorder="1" applyAlignment="1">
      <alignment horizontal="center" vertical="center" wrapText="1"/>
    </xf>
    <xf numFmtId="0" fontId="44" fillId="2" borderId="58" xfId="0" applyFont="1" applyFill="1" applyBorder="1" applyAlignment="1">
      <alignment horizontal="center" vertical="center" wrapText="1"/>
    </xf>
    <xf numFmtId="0" fontId="18" fillId="2" borderId="59" xfId="0" applyFont="1" applyFill="1" applyBorder="1" applyAlignment="1">
      <alignment horizontal="center" vertical="center" wrapText="1"/>
    </xf>
    <xf numFmtId="14" fontId="18" fillId="0" borderId="75" xfId="0" applyNumberFormat="1" applyFont="1" applyBorder="1" applyAlignment="1">
      <alignment horizontal="center" vertical="center" wrapText="1"/>
    </xf>
    <xf numFmtId="0" fontId="46" fillId="2" borderId="57" xfId="0" applyFont="1" applyFill="1" applyBorder="1" applyAlignment="1">
      <alignment horizontal="center" vertical="center"/>
    </xf>
    <xf numFmtId="0" fontId="46" fillId="2" borderId="11" xfId="0" applyFont="1" applyFill="1" applyBorder="1" applyAlignment="1">
      <alignment horizontal="center" vertical="center"/>
    </xf>
    <xf numFmtId="0" fontId="46" fillId="11" borderId="11" xfId="0" applyFont="1" applyFill="1" applyBorder="1" applyAlignment="1">
      <alignment horizontal="center" vertical="center"/>
    </xf>
    <xf numFmtId="0" fontId="44" fillId="2" borderId="90" xfId="0" applyFont="1" applyFill="1" applyBorder="1" applyAlignment="1">
      <alignment horizontal="center" vertical="center" wrapText="1"/>
    </xf>
    <xf numFmtId="0" fontId="18" fillId="2" borderId="11" xfId="0" applyFont="1" applyFill="1" applyBorder="1" applyAlignment="1">
      <alignment horizontal="center" vertical="center" wrapText="1"/>
    </xf>
    <xf numFmtId="9" fontId="18" fillId="2" borderId="11" xfId="0" applyNumberFormat="1" applyFont="1" applyFill="1" applyBorder="1" applyAlignment="1">
      <alignment horizontal="center" vertical="center" wrapText="1"/>
    </xf>
    <xf numFmtId="0" fontId="18" fillId="2" borderId="62" xfId="0" applyFont="1" applyFill="1" applyBorder="1" applyAlignment="1">
      <alignment horizontal="justify" vertical="center" wrapText="1"/>
    </xf>
    <xf numFmtId="0" fontId="44" fillId="2" borderId="76" xfId="0" applyFont="1" applyFill="1" applyBorder="1" applyAlignment="1">
      <alignment horizontal="center" vertical="center" wrapText="1"/>
    </xf>
    <xf numFmtId="0" fontId="46" fillId="0" borderId="57" xfId="0" applyFont="1" applyBorder="1" applyAlignment="1">
      <alignment horizontal="center" vertical="center"/>
    </xf>
    <xf numFmtId="0" fontId="44" fillId="8" borderId="39" xfId="0" applyFont="1" applyFill="1" applyBorder="1" applyAlignment="1">
      <alignment horizontal="center" vertical="center" wrapText="1"/>
    </xf>
    <xf numFmtId="0" fontId="46" fillId="11" borderId="57" xfId="0" applyFont="1" applyFill="1" applyBorder="1" applyAlignment="1">
      <alignment horizontal="center" vertical="center"/>
    </xf>
    <xf numFmtId="2" fontId="46" fillId="2" borderId="11" xfId="0" applyNumberFormat="1" applyFont="1" applyFill="1" applyBorder="1" applyAlignment="1">
      <alignment horizontal="center" vertical="center"/>
    </xf>
    <xf numFmtId="0" fontId="18" fillId="0" borderId="102" xfId="0" applyFont="1" applyBorder="1" applyAlignment="1">
      <alignment vertical="center" wrapText="1"/>
    </xf>
    <xf numFmtId="0" fontId="18" fillId="0" borderId="56" xfId="0" applyFont="1" applyBorder="1" applyAlignment="1">
      <alignment vertical="center" wrapText="1"/>
    </xf>
    <xf numFmtId="0" fontId="18" fillId="0" borderId="102" xfId="0" applyFont="1" applyFill="1" applyBorder="1" applyAlignment="1">
      <alignment horizontal="center" vertical="center" wrapText="1"/>
    </xf>
    <xf numFmtId="0" fontId="18" fillId="0" borderId="56" xfId="0" applyFont="1" applyFill="1" applyBorder="1" applyAlignment="1">
      <alignment horizontal="center" vertical="center" wrapText="1"/>
    </xf>
    <xf numFmtId="14" fontId="18" fillId="0" borderId="97" xfId="0" applyNumberFormat="1" applyFont="1" applyBorder="1" applyAlignment="1">
      <alignment horizontal="center" vertical="center" wrapText="1"/>
    </xf>
    <xf numFmtId="14" fontId="18" fillId="0" borderId="98" xfId="0" applyNumberFormat="1" applyFont="1" applyBorder="1" applyAlignment="1">
      <alignment horizontal="center" vertical="center" wrapText="1"/>
    </xf>
    <xf numFmtId="9" fontId="0" fillId="2" borderId="11" xfId="1" applyFont="1" applyFill="1" applyBorder="1" applyAlignment="1">
      <alignment horizontal="center" vertical="center"/>
    </xf>
    <xf numFmtId="0" fontId="0" fillId="12" borderId="11" xfId="0" applyFill="1" applyBorder="1"/>
    <xf numFmtId="9" fontId="60" fillId="2" borderId="11" xfId="1" applyFont="1" applyFill="1" applyBorder="1" applyAlignment="1">
      <alignment horizontal="left" vertical="center" wrapText="1"/>
    </xf>
    <xf numFmtId="0" fontId="60" fillId="12" borderId="11" xfId="0" applyFont="1" applyFill="1" applyBorder="1"/>
    <xf numFmtId="1" fontId="0" fillId="2" borderId="11" xfId="1" applyNumberFormat="1" applyFont="1" applyFill="1" applyBorder="1" applyAlignment="1">
      <alignment horizontal="center" vertical="center"/>
    </xf>
    <xf numFmtId="9" fontId="46" fillId="2" borderId="11" xfId="1" applyFont="1" applyFill="1" applyBorder="1" applyAlignment="1">
      <alignment horizontal="left" vertical="center" wrapText="1"/>
    </xf>
    <xf numFmtId="9" fontId="31" fillId="0" borderId="11" xfId="1" applyFont="1" applyFill="1" applyBorder="1" applyAlignment="1">
      <alignment horizontal="left" vertical="center" wrapText="1"/>
    </xf>
    <xf numFmtId="9" fontId="46" fillId="0" borderId="11" xfId="1" applyFont="1" applyFill="1" applyBorder="1" applyAlignment="1">
      <alignment horizontal="left" vertical="center" wrapText="1"/>
    </xf>
    <xf numFmtId="9" fontId="61" fillId="0" borderId="11" xfId="1" applyFont="1" applyFill="1" applyBorder="1" applyAlignment="1">
      <alignment horizontal="left" vertical="center" wrapText="1"/>
    </xf>
    <xf numFmtId="0" fontId="0" fillId="2" borderId="11" xfId="0" applyFill="1" applyBorder="1"/>
    <xf numFmtId="0" fontId="20" fillId="3" borderId="0" xfId="0" applyFont="1" applyFill="1" applyBorder="1" applyAlignment="1">
      <alignment horizontal="center" vertical="center" wrapText="1"/>
    </xf>
    <xf numFmtId="14" fontId="18" fillId="2" borderId="73" xfId="0" applyNumberFormat="1" applyFont="1" applyFill="1" applyBorder="1" applyAlignment="1">
      <alignment horizontal="center" vertical="center" wrapText="1"/>
    </xf>
    <xf numFmtId="14" fontId="18" fillId="2" borderId="55" xfId="0" applyNumberFormat="1" applyFont="1" applyFill="1" applyBorder="1" applyAlignment="1">
      <alignment horizontal="center" vertical="center" wrapText="1"/>
    </xf>
    <xf numFmtId="14" fontId="18" fillId="2" borderId="104" xfId="0" applyNumberFormat="1" applyFont="1" applyFill="1" applyBorder="1" applyAlignment="1">
      <alignment horizontal="center" vertical="center"/>
    </xf>
    <xf numFmtId="14" fontId="18" fillId="2" borderId="71" xfId="0" applyNumberFormat="1" applyFont="1" applyFill="1" applyBorder="1" applyAlignment="1">
      <alignment horizontal="center" vertical="center" wrapText="1"/>
    </xf>
    <xf numFmtId="14" fontId="18" fillId="2" borderId="55" xfId="0" applyNumberFormat="1" applyFont="1" applyFill="1" applyBorder="1" applyAlignment="1">
      <alignment horizontal="center" vertical="center"/>
    </xf>
    <xf numFmtId="14" fontId="18" fillId="2" borderId="69" xfId="0" applyNumberFormat="1" applyFont="1" applyFill="1" applyBorder="1" applyAlignment="1">
      <alignment horizontal="center" vertical="center"/>
    </xf>
    <xf numFmtId="14" fontId="17" fillId="2" borderId="73" xfId="0" applyNumberFormat="1" applyFont="1" applyFill="1" applyBorder="1" applyAlignment="1">
      <alignment horizontal="center" vertical="center"/>
    </xf>
    <xf numFmtId="14" fontId="17" fillId="2" borderId="55" xfId="0" applyNumberFormat="1" applyFont="1" applyFill="1" applyBorder="1" applyAlignment="1">
      <alignment horizontal="center" vertical="center"/>
    </xf>
    <xf numFmtId="14" fontId="17" fillId="2" borderId="104" xfId="0" applyNumberFormat="1" applyFont="1" applyFill="1" applyBorder="1" applyAlignment="1">
      <alignment horizontal="center" vertical="center" wrapText="1"/>
    </xf>
    <xf numFmtId="14" fontId="17" fillId="2" borderId="71" xfId="0" applyNumberFormat="1" applyFont="1" applyFill="1" applyBorder="1" applyAlignment="1">
      <alignment horizontal="center" vertical="center"/>
    </xf>
    <xf numFmtId="14" fontId="19" fillId="2" borderId="104" xfId="0" applyNumberFormat="1" applyFont="1" applyFill="1" applyBorder="1" applyAlignment="1">
      <alignment horizontal="center" vertical="center"/>
    </xf>
    <xf numFmtId="0" fontId="59" fillId="0" borderId="11" xfId="0" applyFont="1" applyBorder="1" applyAlignment="1">
      <alignment vertical="center" wrapText="1"/>
    </xf>
    <xf numFmtId="0" fontId="60" fillId="2" borderId="11" xfId="0" applyFont="1" applyFill="1" applyBorder="1" applyAlignment="1">
      <alignment horizontal="center" vertical="center"/>
    </xf>
    <xf numFmtId="0" fontId="60" fillId="11" borderId="11" xfId="0" applyFont="1" applyFill="1" applyBorder="1" applyAlignment="1">
      <alignment horizontal="center" vertical="center"/>
    </xf>
    <xf numFmtId="9" fontId="60" fillId="2" borderId="11" xfId="1" applyFont="1" applyFill="1" applyBorder="1" applyAlignment="1">
      <alignment horizontal="justify" vertical="center" wrapText="1"/>
    </xf>
    <xf numFmtId="9" fontId="60" fillId="2" borderId="11" xfId="1" applyFont="1" applyFill="1" applyBorder="1" applyAlignment="1">
      <alignment horizontal="center" vertical="center" wrapText="1"/>
    </xf>
    <xf numFmtId="0" fontId="60" fillId="2" borderId="11" xfId="0" applyFont="1" applyFill="1" applyBorder="1" applyAlignment="1">
      <alignment horizontal="center" vertical="center" wrapText="1"/>
    </xf>
    <xf numFmtId="9" fontId="60" fillId="2" borderId="11" xfId="1" applyFont="1" applyFill="1" applyBorder="1" applyAlignment="1">
      <alignment horizontal="left" vertical="center"/>
    </xf>
    <xf numFmtId="0" fontId="60" fillId="2" borderId="11" xfId="0" applyFont="1" applyFill="1" applyBorder="1" applyAlignment="1">
      <alignment horizontal="justify" vertical="top" wrapText="1"/>
    </xf>
    <xf numFmtId="0" fontId="60" fillId="0" borderId="0" xfId="0" applyFont="1"/>
    <xf numFmtId="9" fontId="60" fillId="2" borderId="11" xfId="1" applyFont="1" applyFill="1" applyBorder="1" applyAlignment="1">
      <alignment horizontal="center" vertical="center"/>
    </xf>
    <xf numFmtId="9" fontId="60" fillId="11" borderId="11" xfId="1" applyFont="1" applyFill="1" applyBorder="1" applyAlignment="1">
      <alignment horizontal="center" vertical="center"/>
    </xf>
    <xf numFmtId="9" fontId="63" fillId="2" borderId="11" xfId="1" applyFont="1" applyFill="1" applyBorder="1" applyAlignment="1">
      <alignment horizontal="center" vertical="center"/>
    </xf>
    <xf numFmtId="9" fontId="63" fillId="11" borderId="11" xfId="1" applyFont="1" applyFill="1" applyBorder="1" applyAlignment="1">
      <alignment horizontal="center" vertical="center"/>
    </xf>
    <xf numFmtId="9" fontId="63" fillId="11" borderId="11" xfId="0" applyNumberFormat="1" applyFont="1" applyFill="1" applyBorder="1" applyAlignment="1">
      <alignment horizontal="center" vertical="center"/>
    </xf>
    <xf numFmtId="9" fontId="60" fillId="2" borderId="11" xfId="0" applyNumberFormat="1" applyFont="1" applyFill="1" applyBorder="1" applyAlignment="1">
      <alignment horizontal="center" vertical="center"/>
    </xf>
    <xf numFmtId="0" fontId="60" fillId="0" borderId="0" xfId="0" applyFont="1" applyAlignment="1">
      <alignment horizontal="left" vertical="center" wrapText="1"/>
    </xf>
    <xf numFmtId="0" fontId="63" fillId="2" borderId="11" xfId="0" applyFont="1" applyFill="1" applyBorder="1" applyAlignment="1">
      <alignment horizontal="center" vertical="center"/>
    </xf>
    <xf numFmtId="0" fontId="63" fillId="11" borderId="11" xfId="0" applyFont="1" applyFill="1" applyBorder="1" applyAlignment="1">
      <alignment horizontal="center" vertical="center"/>
    </xf>
    <xf numFmtId="0" fontId="60" fillId="0" borderId="0" xfId="0" applyFont="1" applyAlignment="1">
      <alignment vertical="center" wrapText="1"/>
    </xf>
    <xf numFmtId="0" fontId="60" fillId="2" borderId="57" xfId="0" applyFont="1" applyFill="1" applyBorder="1" applyAlignment="1">
      <alignment horizontal="center" vertical="center"/>
    </xf>
    <xf numFmtId="0" fontId="64" fillId="0" borderId="99" xfId="0" applyFont="1" applyBorder="1" applyAlignment="1">
      <alignment horizontal="center" vertical="center"/>
    </xf>
    <xf numFmtId="0" fontId="60" fillId="0" borderId="103" xfId="0" applyFont="1" applyBorder="1" applyAlignment="1">
      <alignment vertical="center"/>
    </xf>
    <xf numFmtId="0" fontId="60" fillId="0" borderId="99" xfId="0" applyFont="1" applyBorder="1" applyAlignment="1">
      <alignment vertical="center"/>
    </xf>
    <xf numFmtId="0" fontId="60" fillId="0" borderId="103" xfId="0" applyFont="1" applyBorder="1" applyAlignment="1">
      <alignment horizontal="center" vertical="center"/>
    </xf>
    <xf numFmtId="14" fontId="60" fillId="0" borderId="99" xfId="0" applyNumberFormat="1" applyFont="1" applyBorder="1" applyAlignment="1">
      <alignment horizontal="center" vertical="center"/>
    </xf>
    <xf numFmtId="0" fontId="63" fillId="0" borderId="57" xfId="0" applyFont="1" applyBorder="1"/>
    <xf numFmtId="0" fontId="60" fillId="0" borderId="11" xfId="0" applyFont="1" applyBorder="1"/>
    <xf numFmtId="0" fontId="60" fillId="0" borderId="11" xfId="0" applyFont="1" applyBorder="1" applyAlignment="1">
      <alignment horizontal="left" vertical="center" wrapText="1"/>
    </xf>
    <xf numFmtId="0" fontId="63" fillId="0" borderId="0" xfId="0" applyFont="1"/>
    <xf numFmtId="9" fontId="60" fillId="0" borderId="11" xfId="0" applyNumberFormat="1" applyFont="1" applyBorder="1"/>
    <xf numFmtId="0" fontId="67" fillId="14" borderId="39" xfId="0" applyFont="1" applyFill="1" applyBorder="1" applyAlignment="1">
      <alignment horizontal="center" vertical="center"/>
    </xf>
    <xf numFmtId="0" fontId="67" fillId="14" borderId="47" xfId="0" applyFont="1" applyFill="1" applyBorder="1" applyAlignment="1">
      <alignment horizontal="center" vertical="center" wrapText="1"/>
    </xf>
    <xf numFmtId="0" fontId="67" fillId="14" borderId="47" xfId="0" applyFont="1" applyFill="1" applyBorder="1" applyAlignment="1">
      <alignment horizontal="center" vertical="center"/>
    </xf>
    <xf numFmtId="0" fontId="67" fillId="2" borderId="64" xfId="0" applyFont="1" applyFill="1" applyBorder="1" applyAlignment="1">
      <alignment horizontal="center" vertical="center"/>
    </xf>
    <xf numFmtId="0" fontId="69" fillId="2" borderId="64" xfId="0" applyFont="1" applyFill="1" applyBorder="1" applyAlignment="1">
      <alignment vertical="center" wrapText="1"/>
    </xf>
    <xf numFmtId="14" fontId="69" fillId="2" borderId="64" xfId="0" applyNumberFormat="1" applyFont="1" applyFill="1" applyBorder="1" applyAlignment="1">
      <alignment vertical="center" wrapText="1"/>
    </xf>
    <xf numFmtId="0" fontId="46" fillId="2" borderId="11" xfId="0" applyFont="1" applyFill="1" applyBorder="1" applyAlignment="1">
      <alignment horizontal="left" vertical="center" wrapText="1"/>
    </xf>
    <xf numFmtId="0" fontId="67" fillId="2" borderId="11" xfId="0" applyFont="1" applyFill="1" applyBorder="1" applyAlignment="1">
      <alignment horizontal="center" vertical="center"/>
    </xf>
    <xf numFmtId="0" fontId="69" fillId="2" borderId="11" xfId="0" applyFont="1" applyFill="1" applyBorder="1" applyAlignment="1">
      <alignment vertical="center" wrapText="1"/>
    </xf>
    <xf numFmtId="14" fontId="69" fillId="2" borderId="11" xfId="0" applyNumberFormat="1" applyFont="1" applyFill="1" applyBorder="1" applyAlignment="1">
      <alignment vertical="center" wrapText="1"/>
    </xf>
    <xf numFmtId="0" fontId="68" fillId="14" borderId="11" xfId="0" applyFont="1" applyFill="1" applyBorder="1" applyAlignment="1">
      <alignment horizontal="center" vertical="center" wrapText="1"/>
    </xf>
    <xf numFmtId="0" fontId="66" fillId="0" borderId="11" xfId="0" applyFont="1" applyFill="1" applyBorder="1" applyAlignment="1">
      <alignment horizontal="center" vertical="center" wrapText="1"/>
    </xf>
    <xf numFmtId="0" fontId="69" fillId="0" borderId="11" xfId="0" applyFont="1" applyFill="1" applyBorder="1" applyAlignment="1">
      <alignment horizontal="justify" vertical="center" wrapText="1"/>
    </xf>
    <xf numFmtId="0" fontId="67" fillId="0" borderId="11" xfId="0" applyFont="1" applyFill="1" applyBorder="1" applyAlignment="1">
      <alignment horizontal="center" vertical="center" wrapText="1"/>
    </xf>
    <xf numFmtId="14" fontId="69" fillId="0" borderId="11" xfId="0" applyNumberFormat="1" applyFont="1" applyFill="1" applyBorder="1" applyAlignment="1">
      <alignment horizontal="center" vertical="center" wrapText="1"/>
    </xf>
    <xf numFmtId="0" fontId="69" fillId="0" borderId="11" xfId="0" applyFont="1" applyFill="1" applyBorder="1" applyAlignment="1">
      <alignment vertical="center" wrapText="1"/>
    </xf>
    <xf numFmtId="9" fontId="46" fillId="2" borderId="11" xfId="1" applyFont="1" applyFill="1" applyBorder="1" applyAlignment="1">
      <alignment horizontal="center" vertical="center" wrapText="1"/>
    </xf>
    <xf numFmtId="0" fontId="69" fillId="0" borderId="11" xfId="0" applyFont="1" applyFill="1" applyBorder="1" applyAlignment="1">
      <alignment horizontal="center" vertical="center" wrapText="1"/>
    </xf>
    <xf numFmtId="1" fontId="60" fillId="0" borderId="0" xfId="0" applyNumberFormat="1" applyFont="1"/>
    <xf numFmtId="0" fontId="12" fillId="0" borderId="11" xfId="3" applyFill="1" applyBorder="1"/>
    <xf numFmtId="0" fontId="67" fillId="14" borderId="46" xfId="0" applyFont="1" applyFill="1" applyBorder="1" applyAlignment="1">
      <alignment horizontal="center" vertical="center"/>
    </xf>
    <xf numFmtId="0" fontId="60" fillId="2" borderId="64" xfId="0" applyFont="1" applyFill="1" applyBorder="1" applyAlignment="1">
      <alignment horizontal="center" vertical="center"/>
    </xf>
    <xf numFmtId="0" fontId="60" fillId="11" borderId="64" xfId="0" applyFont="1" applyFill="1" applyBorder="1" applyAlignment="1">
      <alignment horizontal="center" vertical="center"/>
    </xf>
    <xf numFmtId="0" fontId="46" fillId="2" borderId="64" xfId="0" applyFont="1" applyFill="1" applyBorder="1" applyAlignment="1">
      <alignment horizontal="left" vertical="center" wrapText="1"/>
    </xf>
    <xf numFmtId="0" fontId="46" fillId="2" borderId="64" xfId="0" applyFont="1" applyFill="1" applyBorder="1" applyAlignment="1">
      <alignment horizontal="center" vertical="center" wrapText="1"/>
    </xf>
    <xf numFmtId="14" fontId="18" fillId="2" borderId="73" xfId="0" applyNumberFormat="1" applyFont="1" applyFill="1" applyBorder="1" applyAlignment="1">
      <alignment horizontal="center" vertical="center"/>
    </xf>
    <xf numFmtId="0" fontId="63" fillId="12" borderId="11" xfId="0" applyFont="1" applyFill="1" applyBorder="1"/>
    <xf numFmtId="0" fontId="46" fillId="12" borderId="11" xfId="0" applyFont="1" applyFill="1" applyBorder="1"/>
    <xf numFmtId="0" fontId="62" fillId="2" borderId="0" xfId="0" applyFont="1" applyFill="1"/>
    <xf numFmtId="9" fontId="0" fillId="2" borderId="39" xfId="1" applyFont="1" applyFill="1" applyBorder="1" applyAlignment="1">
      <alignment horizontal="center"/>
    </xf>
    <xf numFmtId="9" fontId="12" fillId="0" borderId="39" xfId="3" applyNumberFormat="1" applyBorder="1" applyAlignment="1">
      <alignment horizontal="center" vertical="center"/>
    </xf>
    <xf numFmtId="9" fontId="60" fillId="0" borderId="55" xfId="0" applyNumberFormat="1" applyFont="1" applyBorder="1"/>
    <xf numFmtId="9" fontId="60" fillId="2" borderId="62" xfId="1" applyFont="1" applyFill="1" applyBorder="1" applyAlignment="1">
      <alignment horizontal="center" vertical="center"/>
    </xf>
    <xf numFmtId="0" fontId="60" fillId="0" borderId="0" xfId="0" applyFont="1" applyAlignment="1">
      <alignment vertical="center"/>
    </xf>
    <xf numFmtId="9" fontId="60" fillId="0" borderId="39" xfId="0" applyNumberFormat="1" applyFont="1" applyBorder="1" applyAlignment="1">
      <alignment horizontal="center"/>
    </xf>
    <xf numFmtId="9" fontId="60" fillId="0" borderId="39" xfId="1" applyFont="1" applyBorder="1" applyAlignment="1">
      <alignment horizontal="center" vertical="center"/>
    </xf>
    <xf numFmtId="9" fontId="46" fillId="2" borderId="62" xfId="1" applyFont="1" applyFill="1" applyBorder="1" applyAlignment="1">
      <alignment horizontal="center" vertical="center"/>
    </xf>
    <xf numFmtId="9" fontId="0" fillId="0" borderId="39" xfId="0" applyNumberFormat="1" applyBorder="1" applyAlignment="1">
      <alignment horizontal="center"/>
    </xf>
    <xf numFmtId="0" fontId="6" fillId="3" borderId="5"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4" fillId="3" borderId="11" xfId="0" applyFont="1" applyFill="1" applyBorder="1" applyAlignment="1">
      <alignment horizontal="center" vertical="center"/>
    </xf>
    <xf numFmtId="0" fontId="5" fillId="3" borderId="11" xfId="0" applyFont="1" applyFill="1" applyBorder="1" applyAlignment="1">
      <alignment vertical="center"/>
    </xf>
    <xf numFmtId="0" fontId="6" fillId="2" borderId="34" xfId="0" applyFont="1" applyFill="1" applyBorder="1" applyAlignment="1">
      <alignment horizontal="center" vertical="center"/>
    </xf>
    <xf numFmtId="0" fontId="6" fillId="2" borderId="35" xfId="0" applyFont="1" applyFill="1" applyBorder="1" applyAlignment="1">
      <alignment horizontal="center" vertical="center"/>
    </xf>
    <xf numFmtId="0" fontId="6" fillId="3" borderId="5" xfId="0" applyFont="1" applyFill="1" applyBorder="1" applyAlignment="1">
      <alignment horizontal="center"/>
    </xf>
    <xf numFmtId="41" fontId="49" fillId="0" borderId="82" xfId="4" applyFont="1" applyBorder="1" applyAlignment="1">
      <alignment horizontal="center" vertical="center" wrapText="1"/>
    </xf>
    <xf numFmtId="41" fontId="49" fillId="0" borderId="0" xfId="4" applyFont="1" applyBorder="1" applyAlignment="1">
      <alignment horizontal="center" vertical="center" wrapText="1"/>
    </xf>
    <xf numFmtId="41" fontId="49" fillId="0" borderId="83" xfId="4" applyFont="1" applyBorder="1" applyAlignment="1">
      <alignment horizontal="center" vertical="center" wrapText="1"/>
    </xf>
    <xf numFmtId="41" fontId="51" fillId="0" borderId="0" xfId="4" applyFont="1" applyBorder="1" applyAlignment="1">
      <alignment horizontal="center" vertical="center"/>
    </xf>
    <xf numFmtId="0" fontId="60" fillId="12" borderId="11" xfId="0" applyFont="1" applyFill="1" applyBorder="1" applyAlignment="1">
      <alignment horizontal="center" vertical="center" wrapText="1"/>
    </xf>
    <xf numFmtId="0" fontId="60" fillId="12" borderId="11" xfId="0" applyFont="1" applyFill="1" applyBorder="1" applyAlignment="1">
      <alignment horizontal="center" vertical="center"/>
    </xf>
    <xf numFmtId="0" fontId="0" fillId="12" borderId="11" xfId="0" applyFill="1" applyBorder="1" applyAlignment="1">
      <alignment horizontal="center" vertical="center" wrapText="1"/>
    </xf>
    <xf numFmtId="0" fontId="60" fillId="12" borderId="69" xfId="0" applyFont="1" applyFill="1" applyBorder="1" applyAlignment="1">
      <alignment horizontal="center"/>
    </xf>
    <xf numFmtId="0" fontId="60" fillId="12" borderId="70" xfId="0" applyFont="1" applyFill="1" applyBorder="1" applyAlignment="1">
      <alignment horizontal="center"/>
    </xf>
    <xf numFmtId="0" fontId="60" fillId="12" borderId="71" xfId="0" applyFont="1" applyFill="1" applyBorder="1" applyAlignment="1">
      <alignment horizontal="center"/>
    </xf>
    <xf numFmtId="0" fontId="60" fillId="12" borderId="72" xfId="0" applyFont="1" applyFill="1" applyBorder="1" applyAlignment="1">
      <alignment horizontal="center"/>
    </xf>
    <xf numFmtId="0" fontId="20" fillId="3" borderId="96" xfId="0" applyFont="1" applyFill="1" applyBorder="1" applyAlignment="1">
      <alignment horizontal="center" vertical="center" wrapText="1"/>
    </xf>
    <xf numFmtId="0" fontId="20" fillId="3" borderId="78"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16" fillId="3" borderId="45" xfId="0" applyFont="1" applyFill="1" applyBorder="1" applyAlignment="1">
      <alignment horizontal="center" vertical="center" wrapText="1"/>
    </xf>
    <xf numFmtId="0" fontId="16" fillId="3" borderId="46" xfId="0" applyFont="1" applyFill="1" applyBorder="1" applyAlignment="1">
      <alignment horizontal="center" vertical="center" wrapText="1"/>
    </xf>
    <xf numFmtId="0" fontId="16" fillId="3" borderId="45" xfId="0" applyFont="1" applyFill="1" applyBorder="1" applyAlignment="1">
      <alignment horizontal="center" vertical="center"/>
    </xf>
    <xf numFmtId="0" fontId="16" fillId="3" borderId="46" xfId="0" applyFont="1" applyFill="1" applyBorder="1" applyAlignment="1">
      <alignment horizontal="center" vertical="center"/>
    </xf>
    <xf numFmtId="0" fontId="20" fillId="3" borderId="87" xfId="0" applyFont="1" applyFill="1" applyBorder="1" applyAlignment="1">
      <alignment horizontal="center" vertical="center"/>
    </xf>
    <xf numFmtId="0" fontId="20" fillId="3" borderId="88" xfId="0" applyFont="1" applyFill="1" applyBorder="1" applyAlignment="1">
      <alignment horizontal="center" vertical="center"/>
    </xf>
    <xf numFmtId="0" fontId="17" fillId="2" borderId="60"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20" fillId="3" borderId="48"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20" fillId="3" borderId="87"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68"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14" fillId="12" borderId="11" xfId="0" applyFont="1" applyFill="1" applyBorder="1" applyAlignment="1">
      <alignment horizontal="center" wrapText="1"/>
    </xf>
    <xf numFmtId="0" fontId="25" fillId="6" borderId="55" xfId="3" applyFont="1" applyFill="1" applyBorder="1" applyAlignment="1" applyProtection="1">
      <alignment horizontal="center" vertical="center" wrapText="1"/>
    </xf>
    <xf numFmtId="0" fontId="25" fillId="6" borderId="56" xfId="3" applyFont="1" applyFill="1" applyBorder="1" applyAlignment="1" applyProtection="1">
      <alignment horizontal="center" vertical="center" wrapText="1"/>
    </xf>
    <xf numFmtId="0" fontId="30" fillId="5" borderId="51" xfId="3" applyFont="1" applyFill="1" applyBorder="1" applyAlignment="1" applyProtection="1">
      <alignment horizontal="left" vertical="center" wrapText="1"/>
    </xf>
    <xf numFmtId="0" fontId="30" fillId="5" borderId="0" xfId="3" applyFont="1" applyFill="1" applyBorder="1" applyAlignment="1" applyProtection="1">
      <alignment horizontal="left" vertical="center" wrapText="1"/>
    </xf>
    <xf numFmtId="0" fontId="37" fillId="0" borderId="0" xfId="3" applyFont="1" applyBorder="1" applyAlignment="1" applyProtection="1">
      <alignment horizontal="left" wrapText="1"/>
    </xf>
    <xf numFmtId="0" fontId="0" fillId="12" borderId="11" xfId="0" applyFill="1" applyBorder="1" applyAlignment="1">
      <alignment horizontal="center"/>
    </xf>
    <xf numFmtId="0" fontId="25" fillId="6" borderId="52" xfId="3" applyFont="1" applyFill="1" applyBorder="1" applyAlignment="1" applyProtection="1">
      <alignment horizontal="center" vertical="center" wrapText="1"/>
    </xf>
    <xf numFmtId="0" fontId="25" fillId="6" borderId="53" xfId="3" applyFont="1" applyFill="1" applyBorder="1" applyAlignment="1" applyProtection="1">
      <alignment horizontal="center" vertical="center" wrapText="1"/>
    </xf>
    <xf numFmtId="0" fontId="52" fillId="5" borderId="55" xfId="3" applyFont="1" applyFill="1" applyBorder="1" applyAlignment="1" applyProtection="1">
      <alignment horizontal="center" vertical="center" wrapText="1"/>
    </xf>
    <xf numFmtId="0" fontId="52" fillId="5" borderId="56" xfId="3" applyFont="1" applyFill="1" applyBorder="1" applyAlignment="1" applyProtection="1">
      <alignment horizontal="center" vertical="center" wrapText="1"/>
    </xf>
    <xf numFmtId="0" fontId="52" fillId="5" borderId="57" xfId="3" applyFont="1" applyFill="1" applyBorder="1" applyAlignment="1" applyProtection="1">
      <alignment horizontal="center" vertical="center" wrapText="1"/>
    </xf>
    <xf numFmtId="0" fontId="25" fillId="5" borderId="0" xfId="3" applyFont="1" applyFill="1" applyBorder="1" applyAlignment="1" applyProtection="1">
      <alignment horizontal="right" vertical="center" wrapText="1"/>
    </xf>
    <xf numFmtId="0" fontId="25" fillId="5" borderId="66" xfId="3" applyFont="1" applyFill="1" applyBorder="1" applyAlignment="1" applyProtection="1">
      <alignment horizontal="right" vertical="center" wrapText="1"/>
    </xf>
    <xf numFmtId="165" fontId="56" fillId="5" borderId="55" xfId="3" applyNumberFormat="1" applyFont="1" applyFill="1" applyBorder="1" applyAlignment="1" applyProtection="1">
      <alignment horizontal="center" vertical="center" wrapText="1"/>
      <protection locked="0"/>
    </xf>
    <xf numFmtId="165" fontId="56" fillId="5" borderId="67" xfId="3" applyNumberFormat="1" applyFont="1" applyFill="1" applyBorder="1" applyAlignment="1" applyProtection="1">
      <alignment horizontal="center" vertical="center" wrapText="1"/>
      <protection locked="0"/>
    </xf>
    <xf numFmtId="165" fontId="34" fillId="2" borderId="55" xfId="3" applyNumberFormat="1" applyFont="1" applyFill="1" applyBorder="1" applyAlignment="1" applyProtection="1">
      <alignment horizontal="center" vertical="center" wrapText="1"/>
      <protection locked="0"/>
    </xf>
    <xf numFmtId="165" fontId="34" fillId="2" borderId="67" xfId="3" applyNumberFormat="1" applyFont="1" applyFill="1" applyBorder="1" applyAlignment="1" applyProtection="1">
      <alignment horizontal="center" vertical="center" wrapText="1"/>
      <protection locked="0"/>
    </xf>
    <xf numFmtId="0" fontId="25" fillId="0" borderId="55" xfId="3" applyFont="1" applyBorder="1" applyAlignment="1" applyProtection="1">
      <alignment horizontal="center" vertical="center" wrapText="1"/>
    </xf>
    <xf numFmtId="0" fontId="25" fillId="0" borderId="56" xfId="3" applyFont="1" applyBorder="1" applyAlignment="1" applyProtection="1">
      <alignment horizontal="center" vertical="center" wrapText="1"/>
    </xf>
    <xf numFmtId="0" fontId="25" fillId="0" borderId="57" xfId="3" applyFont="1" applyBorder="1" applyAlignment="1" applyProtection="1">
      <alignment horizontal="center" vertical="center" wrapText="1"/>
    </xf>
    <xf numFmtId="0" fontId="25" fillId="0" borderId="55" xfId="3" applyFont="1" applyFill="1" applyBorder="1" applyAlignment="1" applyProtection="1">
      <alignment horizontal="center" vertical="center" wrapText="1"/>
    </xf>
    <xf numFmtId="0" fontId="25" fillId="0" borderId="56" xfId="3" applyFont="1" applyFill="1" applyBorder="1" applyAlignment="1" applyProtection="1">
      <alignment horizontal="center" vertical="center" wrapText="1"/>
    </xf>
    <xf numFmtId="0" fontId="25" fillId="0" borderId="57" xfId="3" applyFont="1" applyFill="1" applyBorder="1" applyAlignment="1" applyProtection="1">
      <alignment horizontal="center" vertical="center" wrapText="1"/>
    </xf>
    <xf numFmtId="0" fontId="25" fillId="6" borderId="45" xfId="3" applyFont="1" applyFill="1" applyBorder="1" applyAlignment="1" applyProtection="1">
      <alignment horizontal="center" vertical="center" wrapText="1"/>
    </xf>
    <xf numFmtId="0" fontId="25" fillId="6" borderId="46" xfId="3" applyFont="1" applyFill="1" applyBorder="1" applyAlignment="1" applyProtection="1">
      <alignment horizontal="center" vertical="center" wrapText="1"/>
    </xf>
    <xf numFmtId="0" fontId="30" fillId="7" borderId="58" xfId="3" applyFont="1" applyFill="1" applyBorder="1" applyAlignment="1" applyProtection="1">
      <alignment horizontal="center" vertical="center" wrapText="1"/>
    </xf>
    <xf numFmtId="0" fontId="30" fillId="7" borderId="61" xfId="3" applyFont="1" applyFill="1" applyBorder="1" applyAlignment="1" applyProtection="1">
      <alignment horizontal="center" vertical="center" wrapText="1"/>
    </xf>
    <xf numFmtId="0" fontId="30" fillId="7" borderId="59" xfId="3" applyFont="1" applyFill="1" applyBorder="1" applyAlignment="1" applyProtection="1">
      <alignment horizontal="center" vertical="center" wrapText="1"/>
    </xf>
    <xf numFmtId="0" fontId="30" fillId="7" borderId="62" xfId="3" applyFont="1" applyFill="1" applyBorder="1" applyAlignment="1" applyProtection="1">
      <alignment horizontal="center" vertical="center" wrapText="1"/>
    </xf>
    <xf numFmtId="0" fontId="30" fillId="7" borderId="60" xfId="3" applyFont="1" applyFill="1" applyBorder="1" applyAlignment="1" applyProtection="1">
      <alignment horizontal="center" vertical="center" wrapText="1"/>
    </xf>
    <xf numFmtId="0" fontId="30" fillId="7" borderId="17" xfId="3" applyFont="1" applyFill="1" applyBorder="1" applyAlignment="1" applyProtection="1">
      <alignment horizontal="center" vertical="center" wrapText="1"/>
    </xf>
    <xf numFmtId="0" fontId="30" fillId="7" borderId="73" xfId="3" applyFont="1" applyFill="1" applyBorder="1" applyAlignment="1" applyProtection="1">
      <alignment horizontal="center" vertical="center" wrapText="1"/>
    </xf>
    <xf numFmtId="0" fontId="25" fillId="5" borderId="55" xfId="3" applyFont="1" applyFill="1" applyBorder="1" applyAlignment="1" applyProtection="1">
      <alignment horizontal="center" vertical="center" wrapText="1"/>
    </xf>
    <xf numFmtId="0" fontId="25" fillId="5" borderId="56" xfId="3" applyFont="1" applyFill="1" applyBorder="1" applyAlignment="1" applyProtection="1">
      <alignment horizontal="center" vertical="center" wrapText="1"/>
    </xf>
    <xf numFmtId="0" fontId="25" fillId="5" borderId="57" xfId="3" applyFont="1" applyFill="1" applyBorder="1" applyAlignment="1" applyProtection="1">
      <alignment horizontal="center" vertical="center" wrapText="1"/>
    </xf>
    <xf numFmtId="0" fontId="21" fillId="2" borderId="48" xfId="0" applyFont="1" applyFill="1" applyBorder="1" applyAlignment="1">
      <alignment horizontal="center"/>
    </xf>
    <xf numFmtId="0" fontId="21" fillId="2" borderId="49" xfId="0" applyFont="1" applyFill="1" applyBorder="1" applyAlignment="1">
      <alignment horizontal="center"/>
    </xf>
    <xf numFmtId="0" fontId="21" fillId="2" borderId="50" xfId="0" applyFont="1" applyFill="1" applyBorder="1" applyAlignment="1">
      <alignment horizontal="center"/>
    </xf>
    <xf numFmtId="0" fontId="21" fillId="2" borderId="51" xfId="0" applyFont="1" applyFill="1" applyBorder="1" applyAlignment="1">
      <alignment horizontal="center"/>
    </xf>
    <xf numFmtId="0" fontId="21" fillId="2" borderId="0" xfId="0" applyFont="1" applyFill="1" applyBorder="1" applyAlignment="1">
      <alignment horizontal="center"/>
    </xf>
    <xf numFmtId="0" fontId="21" fillId="2" borderId="15" xfId="0" applyFont="1" applyFill="1" applyBorder="1" applyAlignment="1">
      <alignment horizontal="center"/>
    </xf>
    <xf numFmtId="0" fontId="21" fillId="2" borderId="52" xfId="0" applyFont="1" applyFill="1" applyBorder="1" applyAlignment="1">
      <alignment horizontal="center"/>
    </xf>
    <xf numFmtId="0" fontId="21" fillId="2" borderId="53" xfId="0" applyFont="1" applyFill="1" applyBorder="1" applyAlignment="1">
      <alignment horizontal="center"/>
    </xf>
    <xf numFmtId="0" fontId="21" fillId="2" borderId="54" xfId="0" applyFont="1" applyFill="1" applyBorder="1" applyAlignment="1">
      <alignment horizontal="center"/>
    </xf>
    <xf numFmtId="0" fontId="22" fillId="2" borderId="48"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50"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3" fillId="2" borderId="45" xfId="0" applyFont="1" applyFill="1" applyBorder="1" applyAlignment="1">
      <alignment horizontal="center" vertical="center"/>
    </xf>
    <xf numFmtId="0" fontId="23" fillId="2" borderId="46" xfId="0" applyFont="1" applyFill="1" applyBorder="1" applyAlignment="1">
      <alignment horizontal="center" vertical="center"/>
    </xf>
    <xf numFmtId="0" fontId="23" fillId="2" borderId="47" xfId="0" applyFont="1" applyFill="1" applyBorder="1" applyAlignment="1">
      <alignment horizontal="center" vertical="center"/>
    </xf>
    <xf numFmtId="0" fontId="60" fillId="12" borderId="62" xfId="0" applyFont="1" applyFill="1" applyBorder="1" applyAlignment="1">
      <alignment horizontal="center" vertical="center" wrapText="1"/>
    </xf>
    <xf numFmtId="0" fontId="60" fillId="12" borderId="17" xfId="0" applyFont="1" applyFill="1" applyBorder="1" applyAlignment="1">
      <alignment horizontal="center" vertical="center" wrapText="1"/>
    </xf>
    <xf numFmtId="0" fontId="60" fillId="12" borderId="64" xfId="0" applyFont="1" applyFill="1" applyBorder="1" applyAlignment="1">
      <alignment horizontal="center" vertical="center" wrapText="1"/>
    </xf>
    <xf numFmtId="0" fontId="45" fillId="9" borderId="93" xfId="0" applyFont="1" applyFill="1" applyBorder="1" applyAlignment="1">
      <alignment horizontal="center" vertical="center" wrapText="1"/>
    </xf>
    <xf numFmtId="0" fontId="45" fillId="9" borderId="94" xfId="0" applyFont="1" applyFill="1" applyBorder="1" applyAlignment="1">
      <alignment horizontal="center" vertical="center" wrapText="1"/>
    </xf>
    <xf numFmtId="0" fontId="45" fillId="9" borderId="95" xfId="0" applyFont="1" applyFill="1" applyBorder="1" applyAlignment="1">
      <alignment horizontal="center" vertical="center" wrapText="1"/>
    </xf>
    <xf numFmtId="0" fontId="45" fillId="9" borderId="43" xfId="0" applyFont="1" applyFill="1" applyBorder="1" applyAlignment="1">
      <alignment horizontal="center" vertical="center" wrapText="1"/>
    </xf>
    <xf numFmtId="0" fontId="45" fillId="9" borderId="68" xfId="0" applyFont="1" applyFill="1" applyBorder="1" applyAlignment="1">
      <alignment horizontal="center" vertical="center" wrapText="1"/>
    </xf>
    <xf numFmtId="0" fontId="45" fillId="9" borderId="40" xfId="0" applyFont="1" applyFill="1" applyBorder="1" applyAlignment="1">
      <alignment horizontal="center" vertical="center" wrapText="1"/>
    </xf>
    <xf numFmtId="0" fontId="63" fillId="0" borderId="74" xfId="0" applyFont="1" applyBorder="1" applyAlignment="1">
      <alignment horizontal="center" vertical="center"/>
    </xf>
    <xf numFmtId="16" fontId="63" fillId="0" borderId="74" xfId="0" applyNumberFormat="1" applyFont="1" applyBorder="1" applyAlignment="1">
      <alignment horizontal="center" vertical="center" wrapText="1"/>
    </xf>
    <xf numFmtId="0" fontId="60" fillId="12" borderId="62" xfId="0" applyFont="1" applyFill="1" applyBorder="1" applyAlignment="1">
      <alignment horizontal="center" vertical="center"/>
    </xf>
    <xf numFmtId="0" fontId="60" fillId="12" borderId="17" xfId="0" applyFont="1" applyFill="1" applyBorder="1" applyAlignment="1">
      <alignment horizontal="center" vertical="center"/>
    </xf>
    <xf numFmtId="0" fontId="60" fillId="12" borderId="64" xfId="0" applyFont="1" applyFill="1" applyBorder="1" applyAlignment="1">
      <alignment horizontal="center" vertical="center"/>
    </xf>
    <xf numFmtId="0" fontId="44" fillId="8" borderId="45" xfId="0" applyFont="1" applyFill="1" applyBorder="1" applyAlignment="1">
      <alignment horizontal="center" vertical="center" wrapText="1"/>
    </xf>
    <xf numFmtId="0" fontId="44" fillId="8" borderId="46" xfId="0" applyFont="1" applyFill="1" applyBorder="1" applyAlignment="1">
      <alignment horizontal="center" vertical="center" wrapText="1"/>
    </xf>
    <xf numFmtId="0" fontId="44" fillId="9" borderId="45" xfId="0" applyFont="1" applyFill="1" applyBorder="1" applyAlignment="1">
      <alignment horizontal="center" vertical="center"/>
    </xf>
    <xf numFmtId="0" fontId="44" fillId="9" borderId="46" xfId="0" applyFont="1" applyFill="1" applyBorder="1" applyAlignment="1">
      <alignment horizontal="center" vertical="center"/>
    </xf>
    <xf numFmtId="0" fontId="45" fillId="8" borderId="45" xfId="0" applyFont="1" applyFill="1" applyBorder="1" applyAlignment="1">
      <alignment horizontal="center" vertical="center"/>
    </xf>
    <xf numFmtId="0" fontId="45" fillId="8" borderId="47" xfId="0" applyFont="1" applyFill="1" applyBorder="1" applyAlignment="1">
      <alignment horizontal="center" vertical="center"/>
    </xf>
    <xf numFmtId="0" fontId="63" fillId="12" borderId="11" xfId="0" applyFont="1" applyFill="1" applyBorder="1" applyAlignment="1">
      <alignment horizontal="center"/>
    </xf>
    <xf numFmtId="0" fontId="60" fillId="12" borderId="11" xfId="0" applyFont="1" applyFill="1" applyBorder="1" applyAlignment="1">
      <alignment horizontal="center"/>
    </xf>
    <xf numFmtId="0" fontId="46" fillId="12" borderId="11" xfId="0" applyFont="1" applyFill="1" applyBorder="1" applyAlignment="1">
      <alignment horizontal="center" vertical="center" wrapText="1"/>
    </xf>
    <xf numFmtId="0" fontId="68" fillId="14" borderId="11" xfId="0" applyFont="1" applyFill="1" applyBorder="1" applyAlignment="1">
      <alignment horizontal="center" vertical="center" wrapText="1"/>
    </xf>
    <xf numFmtId="0" fontId="66" fillId="14" borderId="45" xfId="0" applyFont="1" applyFill="1" applyBorder="1" applyAlignment="1">
      <alignment horizontal="center" vertical="center"/>
    </xf>
    <xf numFmtId="0" fontId="66" fillId="14" borderId="46" xfId="0" applyFont="1" applyFill="1" applyBorder="1" applyAlignment="1">
      <alignment horizontal="center" vertical="center"/>
    </xf>
    <xf numFmtId="0" fontId="67" fillId="14" borderId="45" xfId="0" applyFont="1" applyFill="1" applyBorder="1" applyAlignment="1">
      <alignment horizontal="center" vertical="center"/>
    </xf>
    <xf numFmtId="0" fontId="67" fillId="14" borderId="47" xfId="0" applyFont="1" applyFill="1" applyBorder="1" applyAlignment="1">
      <alignment horizontal="center" vertical="center"/>
    </xf>
    <xf numFmtId="0" fontId="65" fillId="13" borderId="45" xfId="0" applyFont="1" applyFill="1" applyBorder="1" applyAlignment="1">
      <alignment horizontal="center" vertical="center"/>
    </xf>
    <xf numFmtId="0" fontId="65" fillId="13" borderId="46" xfId="0" applyFont="1" applyFill="1" applyBorder="1" applyAlignment="1">
      <alignment horizontal="center" vertical="center"/>
    </xf>
    <xf numFmtId="0" fontId="68" fillId="14" borderId="64" xfId="0" applyFont="1" applyFill="1" applyBorder="1" applyAlignment="1">
      <alignment horizontal="center" vertical="center" wrapText="1"/>
    </xf>
    <xf numFmtId="0" fontId="45" fillId="10" borderId="49" xfId="0" applyFont="1" applyFill="1" applyBorder="1" applyAlignment="1">
      <alignment horizontal="center" vertical="center" wrapText="1"/>
    </xf>
    <xf numFmtId="0" fontId="45" fillId="10" borderId="0" xfId="0" applyFont="1" applyFill="1" applyBorder="1" applyAlignment="1">
      <alignment horizontal="center" vertical="center" wrapText="1"/>
    </xf>
    <xf numFmtId="0" fontId="46" fillId="12" borderId="11" xfId="0" applyFont="1" applyFill="1" applyBorder="1" applyAlignment="1">
      <alignment horizontal="center"/>
    </xf>
    <xf numFmtId="0" fontId="46" fillId="12" borderId="62" xfId="0" applyFont="1" applyFill="1" applyBorder="1" applyAlignment="1">
      <alignment horizontal="center" vertical="center"/>
    </xf>
    <xf numFmtId="0" fontId="46" fillId="12" borderId="17" xfId="0" applyFont="1" applyFill="1" applyBorder="1" applyAlignment="1">
      <alignment horizontal="center" vertical="center"/>
    </xf>
    <xf numFmtId="0" fontId="46" fillId="12" borderId="64" xfId="0" applyFont="1" applyFill="1" applyBorder="1" applyAlignment="1">
      <alignment horizontal="center" vertical="center"/>
    </xf>
    <xf numFmtId="0" fontId="44" fillId="0" borderId="45" xfId="0" applyFont="1" applyBorder="1" applyAlignment="1">
      <alignment horizontal="center" vertical="center"/>
    </xf>
    <xf numFmtId="0" fontId="44" fillId="0" borderId="46" xfId="0" applyFont="1" applyBorder="1" applyAlignment="1">
      <alignment horizontal="center" vertical="center"/>
    </xf>
    <xf numFmtId="0" fontId="44" fillId="0" borderId="47" xfId="0" applyFont="1" applyBorder="1" applyAlignment="1">
      <alignment horizontal="center" vertical="center"/>
    </xf>
    <xf numFmtId="0" fontId="44" fillId="10" borderId="45" xfId="0" applyFont="1" applyFill="1" applyBorder="1" applyAlignment="1">
      <alignment horizontal="center" vertical="center"/>
    </xf>
    <xf numFmtId="0" fontId="44" fillId="10" borderId="46" xfId="0" applyFont="1" applyFill="1" applyBorder="1" applyAlignment="1">
      <alignment horizontal="center" vertical="center"/>
    </xf>
    <xf numFmtId="0" fontId="44" fillId="10" borderId="47" xfId="0" applyFont="1" applyFill="1" applyBorder="1" applyAlignment="1">
      <alignment horizontal="center" vertical="center"/>
    </xf>
    <xf numFmtId="0" fontId="45" fillId="0" borderId="48" xfId="0" applyFont="1" applyBorder="1" applyAlignment="1">
      <alignment horizontal="center" vertical="center"/>
    </xf>
    <xf numFmtId="0" fontId="45" fillId="0" borderId="50" xfId="0" applyFont="1" applyBorder="1" applyAlignment="1">
      <alignment horizontal="center" vertical="center"/>
    </xf>
    <xf numFmtId="0" fontId="45" fillId="10" borderId="48" xfId="0" applyFont="1" applyFill="1" applyBorder="1" applyAlignment="1">
      <alignment horizontal="center" vertical="center" wrapText="1"/>
    </xf>
    <xf numFmtId="0" fontId="45" fillId="10" borderId="51" xfId="0" applyFont="1" applyFill="1" applyBorder="1" applyAlignment="1">
      <alignment horizontal="center" vertical="center" wrapText="1"/>
    </xf>
    <xf numFmtId="0" fontId="45" fillId="10" borderId="52" xfId="0" applyFont="1" applyFill="1" applyBorder="1" applyAlignment="1">
      <alignment horizontal="center" vertical="center" wrapText="1"/>
    </xf>
    <xf numFmtId="0" fontId="46" fillId="12" borderId="62" xfId="0" applyFont="1" applyFill="1" applyBorder="1" applyAlignment="1">
      <alignment horizontal="center" vertical="center" wrapText="1"/>
    </xf>
    <xf numFmtId="0" fontId="46" fillId="12" borderId="17" xfId="0" applyFont="1" applyFill="1" applyBorder="1" applyAlignment="1">
      <alignment horizontal="center" vertical="center" wrapText="1"/>
    </xf>
    <xf numFmtId="0" fontId="46" fillId="12" borderId="64" xfId="0" applyFont="1" applyFill="1" applyBorder="1" applyAlignment="1">
      <alignment horizontal="center" vertical="center" wrapText="1"/>
    </xf>
    <xf numFmtId="0" fontId="0" fillId="6" borderId="55" xfId="0" applyFill="1" applyBorder="1" applyAlignment="1">
      <alignment horizontal="center"/>
    </xf>
    <xf numFmtId="0" fontId="0" fillId="6" borderId="56" xfId="0" applyFill="1" applyBorder="1" applyAlignment="1">
      <alignment horizontal="center"/>
    </xf>
    <xf numFmtId="0" fontId="0" fillId="6" borderId="57" xfId="0" applyFill="1" applyBorder="1" applyAlignment="1">
      <alignment horizontal="center"/>
    </xf>
    <xf numFmtId="9" fontId="13" fillId="2" borderId="11" xfId="1" applyFont="1" applyFill="1" applyBorder="1" applyAlignment="1">
      <alignment horizontal="left" vertical="center" wrapText="1"/>
    </xf>
  </cellXfs>
  <cellStyles count="6">
    <cellStyle name="Millares [0]" xfId="4" builtinId="6"/>
    <cellStyle name="Millares [0] 2" xfId="5" xr:uid="{00000000-0005-0000-0000-000033000000}"/>
    <cellStyle name="Normal" xfId="0" builtinId="0"/>
    <cellStyle name="Normal 2" xfId="2" xr:uid="{00000000-0005-0000-0000-000002000000}"/>
    <cellStyle name="Normal 3" xfId="3" xr:uid="{00000000-0005-0000-0000-000003000000}"/>
    <cellStyle name="Porcentaje" xfId="1" builtinId="5"/>
  </cellStyles>
  <dxfs count="44">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AVANCES!$D$7</c:f>
              <c:strCache>
                <c:ptCount val="1"/>
                <c:pt idx="0">
                  <c:v>Avance de cada Componente</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AVANCES!$D$8:$D$12</c:f>
              <c:numCache>
                <c:formatCode>0.0%</c:formatCode>
                <c:ptCount val="5"/>
                <c:pt idx="0">
                  <c:v>0.78260869565217395</c:v>
                </c:pt>
                <c:pt idx="1">
                  <c:v>0.5</c:v>
                </c:pt>
                <c:pt idx="2">
                  <c:v>0.49</c:v>
                </c:pt>
                <c:pt idx="3">
                  <c:v>0.83200000000000007</c:v>
                </c:pt>
                <c:pt idx="4">
                  <c:v>0.71670995670995674</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220847024"/>
        <c:axId val="220852904"/>
        <c:axId val="0"/>
      </c:bar3DChart>
      <c:catAx>
        <c:axId val="220847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220852904"/>
        <c:crosses val="autoZero"/>
        <c:auto val="1"/>
        <c:lblAlgn val="ctr"/>
        <c:lblOffset val="100"/>
        <c:noMultiLvlLbl val="0"/>
      </c:catAx>
      <c:valAx>
        <c:axId val="220852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084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[6]TOTAL!$C$4:$C$8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219065800"/>
        <c:axId val="219065016"/>
      </c:barChart>
      <c:catAx>
        <c:axId val="219065800"/>
        <c:scaling>
          <c:orientation val="minMax"/>
        </c:scaling>
        <c:delete val="0"/>
        <c:axPos val="b"/>
        <c:numFmt formatCode="General" sourceLinked="0"/>
        <c:majorTickMark val="none"/>
        <c:minorTickMark val="none"/>
        <c:tickLblPos val="nextTo"/>
        <c:crossAx val="219065016"/>
        <c:crosses val="autoZero"/>
        <c:auto val="1"/>
        <c:lblAlgn val="ctr"/>
        <c:lblOffset val="100"/>
        <c:noMultiLvlLbl val="0"/>
      </c:catAx>
      <c:valAx>
        <c:axId val="219065016"/>
        <c:scaling>
          <c:orientation val="minMax"/>
        </c:scaling>
        <c:delete val="0"/>
        <c:axPos val="l"/>
        <c:numFmt formatCode="General" sourceLinked="1"/>
        <c:majorTickMark val="none"/>
        <c:minorTickMark val="none"/>
        <c:tickLblPos val="nextTo"/>
        <c:crossAx val="2190658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219064232"/>
        <c:axId val="219066192"/>
      </c:barChart>
      <c:catAx>
        <c:axId val="219064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6192"/>
        <c:crosses val="autoZero"/>
        <c:auto val="1"/>
        <c:lblAlgn val="ctr"/>
        <c:lblOffset val="100"/>
        <c:noMultiLvlLbl val="0"/>
      </c:catAx>
      <c:valAx>
        <c:axId val="2190661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219063448"/>
        <c:axId val="219067368"/>
      </c:barChart>
      <c:catAx>
        <c:axId val="2190634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7368"/>
        <c:crosses val="autoZero"/>
        <c:auto val="1"/>
        <c:lblAlgn val="ctr"/>
        <c:lblOffset val="100"/>
        <c:noMultiLvlLbl val="0"/>
      </c:catAx>
      <c:valAx>
        <c:axId val="21906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344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TOTAL!$D$27:$D$31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219061880"/>
        <c:axId val="219062272"/>
      </c:barChart>
      <c:catAx>
        <c:axId val="219061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2272"/>
        <c:crosses val="autoZero"/>
        <c:auto val="1"/>
        <c:lblAlgn val="ctr"/>
        <c:lblOffset val="100"/>
        <c:noMultiLvlLbl val="0"/>
      </c:catAx>
      <c:valAx>
        <c:axId val="219062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18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1 Gestion de Riesgo Corrupcion '!A1"/><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5 Transparencia y Acc. Info'!A1"/><Relationship Id="rId5" Type="http://schemas.openxmlformats.org/officeDocument/2006/relationships/hyperlink" Target="#'4 Atencion al Ciudadano  (2)'!A1"/><Relationship Id="rId4" Type="http://schemas.openxmlformats.org/officeDocument/2006/relationships/hyperlink" Target="#'3 Rendicion de Cuentas'!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467116</xdr:colOff>
      <xdr:row>35</xdr:row>
      <xdr:rowOff>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325116" cy="8138583"/>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4"/>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5"/>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6"/>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202407</xdr:colOff>
      <xdr:row>0</xdr:row>
      <xdr:rowOff>0</xdr:rowOff>
    </xdr:from>
    <xdr:to>
      <xdr:col>15</xdr:col>
      <xdr:colOff>756127</xdr:colOff>
      <xdr:row>2</xdr:row>
      <xdr:rowOff>952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39376" y="0"/>
          <a:ext cx="2839720" cy="596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515620</xdr:colOff>
      <xdr:row>2</xdr:row>
      <xdr:rowOff>174519</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MENÚ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2</xdr:row>
      <xdr:rowOff>212619</xdr:rowOff>
    </xdr:to>
    <xdr:pic>
      <xdr:nvPicPr>
        <xdr:cNvPr id="3" name="Imagen 2">
          <a:extLst>
            <a:ext uri="{FF2B5EF4-FFF2-40B4-BE49-F238E27FC236}">
              <a16:creationId xmlns:a16="http://schemas.microsoft.com/office/drawing/2014/main" id="{452049AD-355C-452A-A65A-1DF8A09BF7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xdr:from>
      <xdr:col>3</xdr:col>
      <xdr:colOff>1438276</xdr:colOff>
      <xdr:row>0</xdr:row>
      <xdr:rowOff>47624</xdr:rowOff>
    </xdr:from>
    <xdr:to>
      <xdr:col>5</xdr:col>
      <xdr:colOff>123826</xdr:colOff>
      <xdr:row>2</xdr:row>
      <xdr:rowOff>237257</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72A2C0-D64C-4BD3-A6BF-F70F782685C1}"/>
            </a:ext>
          </a:extLst>
        </xdr:cNvPr>
        <xdr:cNvSpPr/>
      </xdr:nvSpPr>
      <xdr:spPr>
        <a:xfrm>
          <a:off x="6838951" y="47624"/>
          <a:ext cx="1695450" cy="57063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1049020</xdr:colOff>
      <xdr:row>3</xdr:row>
      <xdr:rowOff>117369</xdr:rowOff>
    </xdr:to>
    <xdr:pic>
      <xdr:nvPicPr>
        <xdr:cNvPr id="2" name="Imagen 1">
          <a:extLst>
            <a:ext uri="{FF2B5EF4-FFF2-40B4-BE49-F238E27FC236}">
              <a16:creationId xmlns:a16="http://schemas.microsoft.com/office/drawing/2014/main" id="{463CF013-7504-437F-892A-73A3E735FE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C01E5424-2A27-4DC8-ADFF-F5FF2BEDEA5A}"/>
            </a:ext>
          </a:extLst>
        </xdr:cNvPr>
        <xdr:cNvSpPr/>
      </xdr:nvSpPr>
      <xdr:spPr>
        <a:xfrm>
          <a:off x="10277475" y="47625"/>
          <a:ext cx="18002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839720" cy="593619"/>
    <xdr:pic>
      <xdr:nvPicPr>
        <xdr:cNvPr id="2" name="Imagen 1">
          <a:extLst>
            <a:ext uri="{FF2B5EF4-FFF2-40B4-BE49-F238E27FC236}">
              <a16:creationId xmlns:a16="http://schemas.microsoft.com/office/drawing/2014/main" id="{267713E1-5799-4832-BFB9-905D7C9860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oneCellAnchor>
  <xdr:twoCellAnchor>
    <xdr:from>
      <xdr:col>11</xdr:col>
      <xdr:colOff>209551</xdr:colOff>
      <xdr:row>0</xdr:row>
      <xdr:rowOff>47625</xdr:rowOff>
    </xdr:from>
    <xdr:to>
      <xdr:col>13</xdr:col>
      <xdr:colOff>228601</xdr:colOff>
      <xdr:row>3</xdr:row>
      <xdr:rowOff>56282</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2B91048F-F4CF-4084-9FCC-97524AB65E05}"/>
            </a:ext>
          </a:extLst>
        </xdr:cNvPr>
        <xdr:cNvSpPr/>
      </xdr:nvSpPr>
      <xdr:spPr>
        <a:xfrm>
          <a:off x="8591551" y="47625"/>
          <a:ext cx="1543050" cy="58015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723900</xdr:colOff>
      <xdr:row>14</xdr:row>
      <xdr:rowOff>80962</xdr:rowOff>
    </xdr:from>
    <xdr:to>
      <xdr:col>6</xdr:col>
      <xdr:colOff>9525</xdr:colOff>
      <xdr:row>33</xdr:row>
      <xdr:rowOff>123825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695325</xdr:colOff>
      <xdr:row>19</xdr:row>
      <xdr:rowOff>176212</xdr:rowOff>
    </xdr:from>
    <xdr:to>
      <xdr:col>13</xdr:col>
      <xdr:colOff>676275</xdr:colOff>
      <xdr:row>34</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40</xdr:row>
      <xdr:rowOff>147637</xdr:rowOff>
    </xdr:from>
    <xdr:to>
      <xdr:col>6</xdr:col>
      <xdr:colOff>547687</xdr:colOff>
      <xdr:row>55</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37</xdr:row>
      <xdr:rowOff>14287</xdr:rowOff>
    </xdr:from>
    <xdr:to>
      <xdr:col>5</xdr:col>
      <xdr:colOff>866775</xdr:colOff>
      <xdr:row>72</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arolina.bonilla@orgsolidaria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Q14"/>
  <sheetViews>
    <sheetView zoomScale="120" zoomScaleNormal="120" zoomScaleSheetLayoutView="100" workbookViewId="0">
      <selection activeCell="C6" sqref="C6"/>
    </sheetView>
  </sheetViews>
  <sheetFormatPr baseColWidth="10" defaultColWidth="11.42578125" defaultRowHeight="15" x14ac:dyDescent="0.25"/>
  <cols>
    <col min="1" max="1" width="24.7109375" style="7" customWidth="1"/>
    <col min="2" max="2" width="8.85546875" style="1" customWidth="1"/>
    <col min="3" max="3" width="45.7109375" style="1" customWidth="1"/>
    <col min="4" max="5" width="31.7109375" style="1" customWidth="1"/>
    <col min="6" max="6" width="31.28515625" style="1" customWidth="1"/>
    <col min="7" max="7" width="16" style="1" customWidth="1"/>
    <col min="8" max="8" width="15.7109375" style="1" hidden="1" customWidth="1"/>
    <col min="9" max="9" width="12.140625" style="1" hidden="1" customWidth="1"/>
    <col min="10" max="10" width="14.42578125" style="1" hidden="1" customWidth="1"/>
    <col min="11" max="11" width="13.28515625" style="1" hidden="1" customWidth="1"/>
    <col min="12" max="12" width="14.7109375" style="1" hidden="1" customWidth="1"/>
    <col min="13" max="13" width="0" style="1" hidden="1" customWidth="1"/>
    <col min="14" max="16" width="18.7109375" style="1" hidden="1" customWidth="1"/>
    <col min="17" max="17" width="36.85546875" style="1" hidden="1" customWidth="1"/>
    <col min="18" max="16384" width="11.42578125" style="1"/>
  </cols>
  <sheetData>
    <row r="1" spans="1:17" ht="19.5" customHeight="1" x14ac:dyDescent="0.25">
      <c r="A1" s="396" t="s">
        <v>0</v>
      </c>
      <c r="B1" s="396"/>
      <c r="C1" s="396"/>
      <c r="D1" s="396"/>
      <c r="E1" s="396"/>
      <c r="F1" s="396"/>
      <c r="G1" s="396"/>
      <c r="H1" s="396"/>
      <c r="I1" s="396"/>
      <c r="J1" s="396"/>
      <c r="K1" s="396"/>
      <c r="L1" s="396"/>
      <c r="M1" s="396"/>
      <c r="N1" s="396"/>
      <c r="O1" s="396"/>
      <c r="P1" s="396"/>
      <c r="Q1" s="396"/>
    </row>
    <row r="2" spans="1:17" ht="15.75" x14ac:dyDescent="0.25">
      <c r="A2" s="397" t="s">
        <v>1</v>
      </c>
      <c r="B2" s="398"/>
      <c r="C2" s="398"/>
      <c r="D2" s="398"/>
      <c r="E2" s="398"/>
      <c r="F2" s="398"/>
      <c r="G2" s="398"/>
      <c r="H2" s="395" t="s">
        <v>33</v>
      </c>
      <c r="I2" s="395"/>
      <c r="J2" s="395"/>
      <c r="K2" s="395"/>
      <c r="L2" s="395"/>
      <c r="M2" s="395"/>
      <c r="N2" s="395"/>
      <c r="O2" s="395"/>
      <c r="P2" s="395"/>
      <c r="Q2" s="395"/>
    </row>
    <row r="3" spans="1:17" ht="30.75" thickBot="1" x14ac:dyDescent="0.3">
      <c r="A3" s="45" t="s">
        <v>2</v>
      </c>
      <c r="B3" s="399" t="s">
        <v>3</v>
      </c>
      <c r="C3" s="400"/>
      <c r="D3" s="46" t="s">
        <v>4</v>
      </c>
      <c r="E3" s="47" t="s">
        <v>52</v>
      </c>
      <c r="F3" s="48" t="s">
        <v>51</v>
      </c>
      <c r="G3" s="49" t="s">
        <v>5</v>
      </c>
      <c r="H3" s="50" t="s">
        <v>29</v>
      </c>
      <c r="I3" s="51" t="s">
        <v>30</v>
      </c>
      <c r="J3" s="44" t="s">
        <v>31</v>
      </c>
      <c r="K3" s="52" t="s">
        <v>32</v>
      </c>
      <c r="L3" s="44" t="s">
        <v>36</v>
      </c>
      <c r="M3" s="52" t="s">
        <v>34</v>
      </c>
      <c r="N3" s="52" t="s">
        <v>35</v>
      </c>
      <c r="O3" s="52" t="s">
        <v>37</v>
      </c>
      <c r="P3" s="52" t="s">
        <v>39</v>
      </c>
      <c r="Q3" s="53" t="s">
        <v>38</v>
      </c>
    </row>
    <row r="4" spans="1:17" ht="90" x14ac:dyDescent="0.25">
      <c r="A4" s="2" t="s">
        <v>6</v>
      </c>
      <c r="B4" s="3" t="s">
        <v>7</v>
      </c>
      <c r="C4" s="4" t="s">
        <v>60</v>
      </c>
      <c r="D4" s="4" t="s">
        <v>61</v>
      </c>
      <c r="E4" s="54" t="s">
        <v>67</v>
      </c>
      <c r="F4" s="35" t="s">
        <v>8</v>
      </c>
      <c r="G4" s="64">
        <v>43707</v>
      </c>
      <c r="H4" s="39"/>
      <c r="I4" s="11"/>
      <c r="J4" s="11"/>
      <c r="K4" s="11"/>
      <c r="L4" s="12">
        <f>SUM(H4:K4)</f>
        <v>0</v>
      </c>
      <c r="M4" s="13">
        <v>1</v>
      </c>
      <c r="N4" s="12">
        <v>8.3299999999999999E-2</v>
      </c>
      <c r="O4" s="12">
        <f>L4/M4</f>
        <v>0</v>
      </c>
      <c r="P4" s="12">
        <f>O4*N4</f>
        <v>0</v>
      </c>
      <c r="Q4" s="32"/>
    </row>
    <row r="5" spans="1:17" ht="60" customHeight="1" x14ac:dyDescent="0.25">
      <c r="A5" s="392" t="s">
        <v>9</v>
      </c>
      <c r="B5" s="5" t="s">
        <v>10</v>
      </c>
      <c r="C5" s="6" t="s">
        <v>68</v>
      </c>
      <c r="D5" s="6" t="s">
        <v>63</v>
      </c>
      <c r="E5" s="4" t="s">
        <v>66</v>
      </c>
      <c r="F5" s="36" t="s">
        <v>11</v>
      </c>
      <c r="G5" s="42">
        <v>43539</v>
      </c>
      <c r="H5" s="40"/>
      <c r="I5" s="8"/>
      <c r="J5" s="8"/>
      <c r="K5" s="8"/>
      <c r="L5" s="9">
        <f t="shared" ref="L5:L14" si="0">SUM(H5:K5)</f>
        <v>0</v>
      </c>
      <c r="M5" s="10">
        <v>1</v>
      </c>
      <c r="N5" s="9">
        <v>8.3299999999999999E-2</v>
      </c>
      <c r="O5" s="9">
        <f t="shared" ref="O5:O14" si="1">L5/M5</f>
        <v>0</v>
      </c>
      <c r="P5" s="9">
        <f t="shared" ref="P5:P13" si="2">O5*N5</f>
        <v>0</v>
      </c>
      <c r="Q5" s="33"/>
    </row>
    <row r="6" spans="1:17" ht="60" x14ac:dyDescent="0.25">
      <c r="A6" s="401"/>
      <c r="B6" s="5" t="s">
        <v>12</v>
      </c>
      <c r="C6" s="6" t="s">
        <v>13</v>
      </c>
      <c r="D6" s="6" t="s">
        <v>62</v>
      </c>
      <c r="E6" s="4" t="s">
        <v>66</v>
      </c>
      <c r="F6" s="37" t="s">
        <v>14</v>
      </c>
      <c r="G6" s="42">
        <v>43544</v>
      </c>
      <c r="H6" s="40"/>
      <c r="I6" s="8"/>
      <c r="J6" s="8"/>
      <c r="K6" s="8"/>
      <c r="L6" s="9">
        <f t="shared" si="0"/>
        <v>0</v>
      </c>
      <c r="M6" s="10">
        <v>1</v>
      </c>
      <c r="N6" s="9">
        <v>8.3299999999999999E-2</v>
      </c>
      <c r="O6" s="9">
        <f t="shared" si="1"/>
        <v>0</v>
      </c>
      <c r="P6" s="9">
        <f t="shared" si="2"/>
        <v>0</v>
      </c>
      <c r="Q6" s="33"/>
    </row>
    <row r="7" spans="1:17" ht="45" x14ac:dyDescent="0.25">
      <c r="A7" s="392" t="s">
        <v>15</v>
      </c>
      <c r="B7" s="5" t="s">
        <v>16</v>
      </c>
      <c r="C7" s="6" t="s">
        <v>17</v>
      </c>
      <c r="D7" s="6" t="s">
        <v>64</v>
      </c>
      <c r="E7" s="4" t="s">
        <v>66</v>
      </c>
      <c r="F7" s="37" t="s">
        <v>14</v>
      </c>
      <c r="G7" s="42">
        <v>43549</v>
      </c>
      <c r="H7" s="40"/>
      <c r="I7" s="8"/>
      <c r="J7" s="8"/>
      <c r="K7" s="8"/>
      <c r="L7" s="9">
        <f t="shared" si="0"/>
        <v>0</v>
      </c>
      <c r="M7" s="10">
        <v>1</v>
      </c>
      <c r="N7" s="9">
        <v>8.3299999999999999E-2</v>
      </c>
      <c r="O7" s="9">
        <f t="shared" si="1"/>
        <v>0</v>
      </c>
      <c r="P7" s="9">
        <f t="shared" si="2"/>
        <v>0</v>
      </c>
      <c r="Q7" s="33"/>
    </row>
    <row r="8" spans="1:17" ht="45" x14ac:dyDescent="0.25">
      <c r="A8" s="401"/>
      <c r="B8" s="5" t="s">
        <v>18</v>
      </c>
      <c r="C8" s="6" t="s">
        <v>19</v>
      </c>
      <c r="D8" s="6" t="s">
        <v>65</v>
      </c>
      <c r="E8" s="4" t="s">
        <v>66</v>
      </c>
      <c r="F8" s="37" t="s">
        <v>14</v>
      </c>
      <c r="G8" s="42">
        <v>43553</v>
      </c>
      <c r="H8" s="40"/>
      <c r="I8" s="8"/>
      <c r="J8" s="8"/>
      <c r="K8" s="8"/>
      <c r="L8" s="9">
        <f t="shared" si="0"/>
        <v>0</v>
      </c>
      <c r="M8" s="10">
        <v>1</v>
      </c>
      <c r="N8" s="9">
        <v>8.3299999999999999E-2</v>
      </c>
      <c r="O8" s="9">
        <f t="shared" si="1"/>
        <v>0</v>
      </c>
      <c r="P8" s="9">
        <f t="shared" si="2"/>
        <v>0</v>
      </c>
      <c r="Q8" s="33"/>
    </row>
    <row r="9" spans="1:17" ht="45" x14ac:dyDescent="0.25">
      <c r="A9" s="392" t="s">
        <v>20</v>
      </c>
      <c r="B9" s="5" t="s">
        <v>21</v>
      </c>
      <c r="C9" s="6" t="s">
        <v>54</v>
      </c>
      <c r="D9" s="6" t="s">
        <v>22</v>
      </c>
      <c r="E9" s="55" t="s">
        <v>23</v>
      </c>
      <c r="F9" s="38" t="s">
        <v>23</v>
      </c>
      <c r="G9" s="43">
        <v>43585</v>
      </c>
      <c r="H9" s="40"/>
      <c r="I9" s="8"/>
      <c r="J9" s="8"/>
      <c r="K9" s="8"/>
      <c r="L9" s="9">
        <f t="shared" si="0"/>
        <v>0</v>
      </c>
      <c r="M9" s="10">
        <v>1</v>
      </c>
      <c r="N9" s="9">
        <v>8.3299999999999999E-2</v>
      </c>
      <c r="O9" s="9">
        <f t="shared" si="1"/>
        <v>0</v>
      </c>
      <c r="P9" s="9">
        <f t="shared" si="2"/>
        <v>0</v>
      </c>
      <c r="Q9" s="33"/>
    </row>
    <row r="10" spans="1:17" ht="45" x14ac:dyDescent="0.25">
      <c r="A10" s="401"/>
      <c r="B10" s="5" t="s">
        <v>24</v>
      </c>
      <c r="C10" s="6" t="s">
        <v>55</v>
      </c>
      <c r="D10" s="6" t="s">
        <v>22</v>
      </c>
      <c r="E10" s="55" t="s">
        <v>23</v>
      </c>
      <c r="F10" s="38" t="s">
        <v>23</v>
      </c>
      <c r="G10" s="43">
        <v>43708</v>
      </c>
      <c r="H10" s="40"/>
      <c r="I10" s="8"/>
      <c r="J10" s="8"/>
      <c r="K10" s="8"/>
      <c r="L10" s="9">
        <f t="shared" si="0"/>
        <v>0</v>
      </c>
      <c r="M10" s="10">
        <v>1</v>
      </c>
      <c r="N10" s="9">
        <v>8.3299999999999999E-2</v>
      </c>
      <c r="O10" s="9">
        <f t="shared" si="1"/>
        <v>0</v>
      </c>
      <c r="P10" s="9">
        <f t="shared" si="2"/>
        <v>0</v>
      </c>
      <c r="Q10" s="33"/>
    </row>
    <row r="11" spans="1:17" ht="45" x14ac:dyDescent="0.25">
      <c r="A11" s="401"/>
      <c r="B11" s="5" t="s">
        <v>25</v>
      </c>
      <c r="C11" s="6" t="s">
        <v>56</v>
      </c>
      <c r="D11" s="6" t="s">
        <v>22</v>
      </c>
      <c r="E11" s="55" t="s">
        <v>23</v>
      </c>
      <c r="F11" s="38" t="s">
        <v>23</v>
      </c>
      <c r="G11" s="43">
        <v>43830</v>
      </c>
      <c r="H11" s="40"/>
      <c r="I11" s="8"/>
      <c r="J11" s="8"/>
      <c r="K11" s="8"/>
      <c r="L11" s="9">
        <f t="shared" si="0"/>
        <v>0</v>
      </c>
      <c r="M11" s="10">
        <v>1</v>
      </c>
      <c r="N11" s="9">
        <v>8.3299999999999999E-2</v>
      </c>
      <c r="O11" s="9">
        <f t="shared" si="1"/>
        <v>0</v>
      </c>
      <c r="P11" s="9">
        <f t="shared" si="2"/>
        <v>0</v>
      </c>
      <c r="Q11" s="33"/>
    </row>
    <row r="12" spans="1:17" ht="30.75" thickBot="1" x14ac:dyDescent="0.3">
      <c r="A12" s="392" t="s">
        <v>26</v>
      </c>
      <c r="B12" s="56" t="s">
        <v>40</v>
      </c>
      <c r="C12" s="57" t="s">
        <v>57</v>
      </c>
      <c r="D12" s="57" t="s">
        <v>27</v>
      </c>
      <c r="E12" s="58" t="s">
        <v>28</v>
      </c>
      <c r="F12" s="59" t="s">
        <v>28</v>
      </c>
      <c r="G12" s="60">
        <v>43600</v>
      </c>
      <c r="H12" s="40"/>
      <c r="I12" s="8"/>
      <c r="J12" s="8"/>
      <c r="K12" s="8"/>
      <c r="L12" s="9">
        <f t="shared" si="0"/>
        <v>0</v>
      </c>
      <c r="M12" s="10">
        <v>1</v>
      </c>
      <c r="N12" s="9">
        <v>8.3299999999999999E-2</v>
      </c>
      <c r="O12" s="9">
        <f t="shared" si="1"/>
        <v>0</v>
      </c>
      <c r="P12" s="9">
        <f t="shared" si="2"/>
        <v>0</v>
      </c>
      <c r="Q12" s="33"/>
    </row>
    <row r="13" spans="1:17" ht="37.5" customHeight="1" thickBot="1" x14ac:dyDescent="0.3">
      <c r="A13" s="393"/>
      <c r="B13" s="56" t="s">
        <v>41</v>
      </c>
      <c r="C13" s="57" t="s">
        <v>58</v>
      </c>
      <c r="D13" s="57" t="s">
        <v>27</v>
      </c>
      <c r="E13" s="58" t="s">
        <v>28</v>
      </c>
      <c r="F13" s="59" t="s">
        <v>28</v>
      </c>
      <c r="G13" s="60">
        <v>43721</v>
      </c>
      <c r="H13" s="40"/>
      <c r="I13" s="8"/>
      <c r="J13" s="8"/>
      <c r="K13" s="8"/>
      <c r="L13" s="9">
        <f t="shared" si="0"/>
        <v>0</v>
      </c>
      <c r="M13" s="10">
        <v>1</v>
      </c>
      <c r="N13" s="9">
        <v>8.3299999999999999E-2</v>
      </c>
      <c r="O13" s="9">
        <f t="shared" si="1"/>
        <v>0</v>
      </c>
      <c r="P13" s="9">
        <f t="shared" si="2"/>
        <v>0</v>
      </c>
      <c r="Q13" s="33"/>
    </row>
    <row r="14" spans="1:17" ht="37.5" customHeight="1" thickBot="1" x14ac:dyDescent="0.3">
      <c r="A14" s="394"/>
      <c r="B14" s="61" t="s">
        <v>53</v>
      </c>
      <c r="C14" s="58" t="s">
        <v>59</v>
      </c>
      <c r="D14" s="58" t="s">
        <v>27</v>
      </c>
      <c r="E14" s="58" t="s">
        <v>28</v>
      </c>
      <c r="F14" s="62" t="s">
        <v>28</v>
      </c>
      <c r="G14" s="63">
        <v>43846</v>
      </c>
      <c r="H14" s="41"/>
      <c r="I14" s="14"/>
      <c r="J14" s="14"/>
      <c r="K14" s="14"/>
      <c r="L14" s="15">
        <f t="shared" si="0"/>
        <v>0</v>
      </c>
      <c r="M14" s="16">
        <v>1</v>
      </c>
      <c r="N14" s="15">
        <v>8.3299999999999999E-2</v>
      </c>
      <c r="O14" s="15">
        <f t="shared" si="1"/>
        <v>0</v>
      </c>
      <c r="P14" s="15">
        <f>O14*N14</f>
        <v>0</v>
      </c>
      <c r="Q14" s="34"/>
    </row>
  </sheetData>
  <mergeCells count="8">
    <mergeCell ref="A12:A14"/>
    <mergeCell ref="H2:Q2"/>
    <mergeCell ref="A1:Q1"/>
    <mergeCell ref="A2:G2"/>
    <mergeCell ref="B3:C3"/>
    <mergeCell ref="A5:A6"/>
    <mergeCell ref="A7:A8"/>
    <mergeCell ref="A9:A11"/>
  </mergeCells>
  <conditionalFormatting sqref="L4:L14">
    <cfRule type="iconSet" priority="15">
      <iconSet iconSet="3Symbols">
        <cfvo type="percent" val="0"/>
        <cfvo type="percent" val="75"/>
        <cfvo type="percent" val="91"/>
      </iconSet>
    </cfRule>
    <cfRule type="dataBar" priority="16">
      <dataBar>
        <cfvo type="min"/>
        <cfvo type="max"/>
        <color rgb="FF63C384"/>
      </dataBar>
      <extLst>
        <ext xmlns:x14="http://schemas.microsoft.com/office/spreadsheetml/2009/9/main" uri="{B025F937-C7B1-47D3-B67F-A62EFF666E3E}">
          <x14:id>{86AB0C1F-8911-45DF-86FE-835B305A938E}</x14:id>
        </ext>
      </extLst>
    </cfRule>
  </conditionalFormatting>
  <printOptions horizontalCentered="1"/>
  <pageMargins left="0.70866141732283472" right="0.70866141732283472" top="0.74803149606299213" bottom="0.74803149606299213" header="0.31496062992125984" footer="0.31496062992125984"/>
  <pageSetup scale="60" orientation="landscape" horizontalDpi="4294967293" verticalDpi="4294967293" r:id="rId1"/>
  <headerFooter>
    <oddFooter>&amp;C
&amp;RPágina &amp;P</oddFooter>
  </headerFooter>
  <ignoredErrors>
    <ignoredError sqref="L4:L7 L8:L14" formulaRange="1"/>
  </ignoredErrors>
  <extLst>
    <ext xmlns:x14="http://schemas.microsoft.com/office/spreadsheetml/2009/9/main" uri="{78C0D931-6437-407d-A8EE-F0AAD7539E65}">
      <x14:conditionalFormattings>
        <x14:conditionalFormatting xmlns:xm="http://schemas.microsoft.com/office/excel/2006/main">
          <x14:cfRule type="dataBar" id="{86AB0C1F-8911-45DF-86FE-835B305A938E}">
            <x14:dataBar minLength="0" maxLength="100" border="1" negativeBarBorderColorSameAsPositive="0">
              <x14:cfvo type="autoMin"/>
              <x14:cfvo type="autoMax"/>
              <x14:borderColor rgb="FF63C384"/>
              <x14:negativeFillColor rgb="FFFF0000"/>
              <x14:negativeBorderColor rgb="FFFF0000"/>
              <x14:axisColor rgb="FF000000"/>
            </x14:dataBar>
          </x14:cfRule>
          <xm:sqref>L4:L14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86C0E-213A-4311-9EC5-CA8D6994C037}">
  <dimension ref="H1:R36"/>
  <sheetViews>
    <sheetView showGridLines="0" tabSelected="1" view="pageBreakPreview" topLeftCell="A4" zoomScaleNormal="80" zoomScaleSheetLayoutView="100" workbookViewId="0">
      <selection activeCell="V21" sqref="V21"/>
    </sheetView>
  </sheetViews>
  <sheetFormatPr baseColWidth="10" defaultRowHeight="15" x14ac:dyDescent="0.25"/>
  <cols>
    <col min="10" max="10" width="24.85546875" customWidth="1"/>
    <col min="16" max="16" width="11.42578125" customWidth="1"/>
    <col min="17" max="17" width="11.42578125" hidden="1" customWidth="1"/>
    <col min="18" max="19" width="0" hidden="1" customWidth="1"/>
  </cols>
  <sheetData>
    <row r="1" spans="8:17" ht="15.75" thickTop="1" x14ac:dyDescent="0.25">
      <c r="H1" s="165"/>
      <c r="I1" s="166"/>
      <c r="J1" s="167"/>
      <c r="K1" s="167"/>
      <c r="L1" s="167"/>
      <c r="M1" s="167"/>
      <c r="N1" s="167"/>
      <c r="O1" s="167"/>
      <c r="P1" s="168"/>
    </row>
    <row r="2" spans="8:17" ht="30.75" customHeight="1" x14ac:dyDescent="0.25">
      <c r="H2" s="169"/>
      <c r="I2" s="170"/>
      <c r="J2" s="171"/>
      <c r="K2" s="171"/>
      <c r="L2" s="171"/>
      <c r="M2" s="171"/>
      <c r="N2" s="171"/>
      <c r="O2" s="171"/>
      <c r="P2" s="172"/>
    </row>
    <row r="3" spans="8:17" ht="30.75" customHeight="1" x14ac:dyDescent="0.25">
      <c r="H3" s="183"/>
      <c r="I3" s="170"/>
      <c r="J3" s="171"/>
      <c r="K3" s="171"/>
      <c r="L3" s="171"/>
      <c r="M3" s="171"/>
      <c r="N3" s="171"/>
      <c r="O3" s="171"/>
      <c r="P3" s="172"/>
    </row>
    <row r="4" spans="8:17" ht="72.75" customHeight="1" x14ac:dyDescent="0.25">
      <c r="H4" s="173"/>
      <c r="I4" s="402" t="s">
        <v>193</v>
      </c>
      <c r="J4" s="403"/>
      <c r="K4" s="403"/>
      <c r="L4" s="403"/>
      <c r="M4" s="403"/>
      <c r="N4" s="403"/>
      <c r="O4" s="403"/>
      <c r="P4" s="404"/>
      <c r="Q4" s="174"/>
    </row>
    <row r="5" spans="8:17" x14ac:dyDescent="0.25">
      <c r="H5" s="169"/>
      <c r="I5" s="170"/>
      <c r="J5" s="171"/>
      <c r="K5" s="171"/>
      <c r="L5" s="171"/>
      <c r="M5" s="171"/>
      <c r="N5" s="171"/>
      <c r="O5" s="171"/>
      <c r="P5" s="172"/>
    </row>
    <row r="6" spans="8:17" ht="21" x14ac:dyDescent="0.25">
      <c r="H6" s="169"/>
      <c r="I6" s="170"/>
      <c r="K6" s="171"/>
      <c r="L6" s="171"/>
      <c r="M6" s="171"/>
      <c r="N6" s="171"/>
      <c r="O6" s="175"/>
      <c r="P6" s="172"/>
    </row>
    <row r="7" spans="8:17" x14ac:dyDescent="0.25">
      <c r="H7" s="169"/>
      <c r="I7" s="170"/>
      <c r="J7" s="176"/>
      <c r="K7" s="177"/>
      <c r="L7" s="177"/>
      <c r="M7" s="177"/>
      <c r="N7" s="177"/>
      <c r="O7" s="177"/>
      <c r="P7" s="177"/>
      <c r="Q7" s="164"/>
    </row>
    <row r="8" spans="8:17" ht="23.25" x14ac:dyDescent="0.25">
      <c r="H8" s="169"/>
      <c r="I8" s="170"/>
      <c r="J8" s="405" t="s">
        <v>194</v>
      </c>
      <c r="K8" s="405"/>
      <c r="L8" s="405"/>
      <c r="M8" s="177"/>
      <c r="N8" s="177"/>
      <c r="O8" s="177"/>
      <c r="P8" s="177"/>
      <c r="Q8" s="164"/>
    </row>
    <row r="9" spans="8:17" ht="24" customHeight="1" x14ac:dyDescent="0.25">
      <c r="H9" s="169"/>
      <c r="I9" s="170"/>
      <c r="J9" s="177"/>
      <c r="K9" s="177"/>
      <c r="L9" s="173"/>
      <c r="M9" s="177"/>
      <c r="N9" s="177"/>
      <c r="O9" s="173"/>
      <c r="P9" s="177"/>
      <c r="Q9" s="164"/>
    </row>
    <row r="10" spans="8:17" x14ac:dyDescent="0.25">
      <c r="H10" s="169"/>
      <c r="I10" s="170"/>
      <c r="J10" s="177"/>
      <c r="K10" s="177"/>
      <c r="L10" s="177"/>
      <c r="M10" s="177"/>
      <c r="N10" s="177"/>
      <c r="O10" s="177"/>
      <c r="P10" s="177"/>
      <c r="Q10" s="164"/>
    </row>
    <row r="11" spans="8:17" x14ac:dyDescent="0.25">
      <c r="H11" s="169"/>
      <c r="I11" s="170"/>
      <c r="J11" s="177"/>
      <c r="K11" s="177"/>
      <c r="L11" s="177"/>
      <c r="M11" s="177"/>
      <c r="N11" s="177"/>
      <c r="O11" s="177"/>
      <c r="P11" s="177"/>
      <c r="Q11" s="164"/>
    </row>
    <row r="12" spans="8:17" x14ac:dyDescent="0.25">
      <c r="H12" s="169"/>
      <c r="I12" s="170"/>
      <c r="J12" s="177"/>
      <c r="K12" s="177"/>
      <c r="L12" s="177"/>
      <c r="M12" s="177"/>
      <c r="N12" s="177"/>
      <c r="O12" s="177"/>
      <c r="P12" s="177"/>
      <c r="Q12" s="164"/>
    </row>
    <row r="13" spans="8:17" x14ac:dyDescent="0.25">
      <c r="H13" s="169"/>
      <c r="I13" s="170"/>
      <c r="J13" s="177"/>
      <c r="K13" s="177"/>
      <c r="L13" s="177"/>
      <c r="M13" s="177"/>
      <c r="N13" s="177"/>
      <c r="O13" s="177"/>
      <c r="P13" s="177"/>
      <c r="Q13" s="164"/>
    </row>
    <row r="14" spans="8:17" x14ac:dyDescent="0.25">
      <c r="H14" s="169"/>
      <c r="I14" s="170"/>
      <c r="J14" s="173"/>
      <c r="K14" s="173"/>
      <c r="L14" s="173"/>
      <c r="M14" s="173"/>
      <c r="N14" s="177"/>
      <c r="O14" s="177"/>
      <c r="P14" s="177"/>
      <c r="Q14" s="164"/>
    </row>
    <row r="15" spans="8:17" x14ac:dyDescent="0.25">
      <c r="H15" s="169"/>
      <c r="I15" s="170"/>
      <c r="J15" s="173"/>
      <c r="K15" s="173"/>
      <c r="L15" s="173"/>
      <c r="M15" s="173"/>
      <c r="N15" s="177"/>
      <c r="O15" s="177"/>
      <c r="P15" s="177"/>
      <c r="Q15" s="164"/>
    </row>
    <row r="16" spans="8:17" x14ac:dyDescent="0.25">
      <c r="H16" s="169"/>
      <c r="I16" s="170"/>
      <c r="J16" s="178"/>
      <c r="K16" s="173"/>
      <c r="L16" s="173"/>
      <c r="M16" s="173"/>
      <c r="N16" s="177"/>
      <c r="O16" s="177"/>
      <c r="P16" s="177"/>
      <c r="Q16" s="164"/>
    </row>
    <row r="17" spans="8:17" x14ac:dyDescent="0.25">
      <c r="H17" s="169"/>
      <c r="I17" s="170"/>
      <c r="J17" s="173"/>
      <c r="K17" s="173"/>
      <c r="L17" s="173"/>
      <c r="M17" s="173"/>
      <c r="N17" s="177"/>
      <c r="O17" s="177"/>
      <c r="P17" s="177"/>
      <c r="Q17" s="164"/>
    </row>
    <row r="18" spans="8:17" x14ac:dyDescent="0.25">
      <c r="H18" s="169"/>
      <c r="I18" s="170"/>
      <c r="J18" s="177"/>
      <c r="K18" s="177"/>
      <c r="L18" s="177"/>
      <c r="M18" s="177"/>
      <c r="N18" s="177"/>
      <c r="O18" s="177"/>
      <c r="P18" s="177"/>
      <c r="Q18" s="164"/>
    </row>
    <row r="19" spans="8:17" x14ac:dyDescent="0.25">
      <c r="H19" s="169"/>
      <c r="I19" s="170"/>
      <c r="J19" s="177"/>
      <c r="K19" s="177"/>
      <c r="L19" s="177"/>
      <c r="M19" s="177"/>
      <c r="N19" s="177"/>
      <c r="O19" s="177"/>
      <c r="P19" s="177"/>
      <c r="Q19" s="164"/>
    </row>
    <row r="20" spans="8:17" x14ac:dyDescent="0.25">
      <c r="H20" s="169"/>
      <c r="I20" s="170"/>
      <c r="J20" s="177"/>
      <c r="K20" s="177"/>
      <c r="L20" s="177"/>
      <c r="M20" s="177"/>
      <c r="N20" s="177"/>
      <c r="O20" s="177"/>
      <c r="P20" s="177"/>
      <c r="Q20" s="164"/>
    </row>
    <row r="21" spans="8:17" x14ac:dyDescent="0.25">
      <c r="H21" s="169"/>
      <c r="I21" s="170"/>
      <c r="J21" s="177"/>
      <c r="K21" s="177"/>
      <c r="L21" s="177"/>
      <c r="M21" s="177"/>
      <c r="N21" s="177"/>
      <c r="O21" s="177"/>
      <c r="P21" s="177"/>
      <c r="Q21" s="164"/>
    </row>
    <row r="22" spans="8:17" x14ac:dyDescent="0.25">
      <c r="H22" s="169"/>
      <c r="I22" s="170"/>
      <c r="J22" s="177"/>
      <c r="K22" s="177"/>
      <c r="L22" s="177"/>
      <c r="M22" s="177"/>
      <c r="N22" s="177"/>
      <c r="O22" s="177"/>
      <c r="P22" s="177"/>
      <c r="Q22" s="164"/>
    </row>
    <row r="23" spans="8:17" x14ac:dyDescent="0.25">
      <c r="H23" s="169"/>
      <c r="I23" s="170"/>
      <c r="J23" s="177"/>
      <c r="K23" s="177"/>
      <c r="L23" s="177"/>
      <c r="M23" s="177"/>
      <c r="N23" s="177"/>
      <c r="O23" s="177"/>
      <c r="P23" s="177"/>
      <c r="Q23" s="164"/>
    </row>
    <row r="24" spans="8:17" x14ac:dyDescent="0.25">
      <c r="H24" s="169"/>
      <c r="I24" s="170"/>
      <c r="J24" s="177"/>
      <c r="K24" s="177"/>
      <c r="L24" s="177"/>
      <c r="M24" s="177"/>
      <c r="N24" s="177"/>
      <c r="O24" s="177"/>
      <c r="P24" s="177"/>
      <c r="Q24" s="164"/>
    </row>
    <row r="25" spans="8:17" x14ac:dyDescent="0.25">
      <c r="H25" s="169"/>
      <c r="I25" s="170"/>
      <c r="J25" s="171"/>
      <c r="K25" s="171"/>
      <c r="L25" s="171"/>
      <c r="M25" s="171"/>
      <c r="N25" s="171"/>
      <c r="O25" s="171"/>
      <c r="P25" s="171"/>
    </row>
    <row r="26" spans="8:17" x14ac:dyDescent="0.25">
      <c r="H26" s="169"/>
      <c r="I26" s="170"/>
      <c r="J26" s="171"/>
      <c r="K26" s="171"/>
      <c r="L26" s="171"/>
      <c r="M26" s="171"/>
      <c r="N26" s="171"/>
      <c r="O26" s="171"/>
      <c r="P26" s="171"/>
    </row>
    <row r="27" spans="8:17" x14ac:dyDescent="0.25">
      <c r="H27" s="169"/>
      <c r="I27" s="170"/>
      <c r="J27" s="171"/>
      <c r="K27" s="171"/>
      <c r="L27" s="171"/>
      <c r="M27" s="171"/>
      <c r="N27" s="171"/>
      <c r="O27" s="171"/>
      <c r="P27" s="171"/>
    </row>
    <row r="28" spans="8:17" x14ac:dyDescent="0.25">
      <c r="H28" s="169"/>
      <c r="I28" s="170"/>
      <c r="J28" s="171"/>
      <c r="K28" s="171"/>
      <c r="L28" s="171"/>
      <c r="M28" s="171"/>
      <c r="N28" s="171"/>
      <c r="O28" s="171"/>
      <c r="P28" s="171"/>
    </row>
    <row r="29" spans="8:17" x14ac:dyDescent="0.25">
      <c r="H29" s="169"/>
      <c r="I29" s="170"/>
      <c r="J29" s="171"/>
      <c r="K29" s="171"/>
      <c r="L29" s="171"/>
      <c r="M29" s="171"/>
      <c r="N29" s="171"/>
      <c r="O29" s="171"/>
      <c r="P29" s="171"/>
    </row>
    <row r="30" spans="8:17" x14ac:dyDescent="0.25">
      <c r="H30" s="169"/>
      <c r="I30" s="170"/>
      <c r="J30" s="171"/>
      <c r="K30" s="171"/>
      <c r="L30" s="171"/>
      <c r="M30" s="171"/>
      <c r="N30" s="171"/>
      <c r="O30" s="171"/>
      <c r="P30" s="172"/>
    </row>
    <row r="31" spans="8:17" x14ac:dyDescent="0.25">
      <c r="H31" s="169"/>
      <c r="I31" s="170"/>
      <c r="J31" s="171"/>
      <c r="K31" s="171"/>
      <c r="L31" s="171"/>
      <c r="M31" s="171"/>
      <c r="N31" s="171"/>
      <c r="O31" s="171"/>
      <c r="P31" s="172"/>
    </row>
    <row r="32" spans="8:17" x14ac:dyDescent="0.25">
      <c r="H32" s="169"/>
      <c r="I32" s="170"/>
      <c r="J32" s="171"/>
      <c r="K32" s="171"/>
      <c r="L32" s="171"/>
      <c r="M32" s="171"/>
      <c r="N32" s="171"/>
      <c r="O32" s="171"/>
      <c r="P32" s="172"/>
    </row>
    <row r="33" spans="8:18" x14ac:dyDescent="0.25">
      <c r="H33" s="169"/>
      <c r="I33" s="170"/>
      <c r="J33" s="171"/>
      <c r="K33" s="171"/>
      <c r="L33" s="171"/>
      <c r="M33" s="171"/>
      <c r="N33" s="171"/>
      <c r="O33" s="171"/>
      <c r="P33" s="172"/>
    </row>
    <row r="34" spans="8:18" ht="15.75" thickBot="1" x14ac:dyDescent="0.3">
      <c r="H34" s="179"/>
      <c r="I34" s="180"/>
      <c r="J34" s="181"/>
      <c r="K34" s="181"/>
      <c r="L34" s="181"/>
      <c r="M34" s="181"/>
      <c r="N34" s="181"/>
      <c r="O34" s="181"/>
      <c r="P34" s="182"/>
      <c r="Q34" s="182"/>
      <c r="R34" s="182"/>
    </row>
    <row r="35" spans="8:18" ht="16.5" thickTop="1" thickBot="1" x14ac:dyDescent="0.3">
      <c r="P35" s="182"/>
    </row>
    <row r="36" spans="8:18" ht="15.75" thickTop="1" x14ac:dyDescent="0.25"/>
  </sheetData>
  <mergeCells count="2">
    <mergeCell ref="I4:P4"/>
    <mergeCell ref="J8:L8"/>
  </mergeCells>
  <pageMargins left="0.7" right="0.7" top="0.75" bottom="0.75" header="0.3" footer="0.3"/>
  <pageSetup scale="77" orientation="portrait" horizontalDpi="4294967294" verticalDpi="4294967294" r:id="rId1"/>
  <colBreaks count="1" manualBreakCount="1">
    <brk id="7" max="3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28"/>
  <sheetViews>
    <sheetView topLeftCell="G7" zoomScale="80" zoomScaleNormal="80" workbookViewId="0">
      <selection activeCell="L24" sqref="L24"/>
    </sheetView>
  </sheetViews>
  <sheetFormatPr baseColWidth="10" defaultColWidth="11.42578125" defaultRowHeight="15" x14ac:dyDescent="0.25"/>
  <cols>
    <col min="1" max="1" width="23.42578125" style="1" customWidth="1"/>
    <col min="2" max="2" width="11.42578125" style="1"/>
    <col min="3" max="3" width="27.85546875" style="1" customWidth="1"/>
    <col min="4" max="4" width="22.140625" style="1" customWidth="1"/>
    <col min="5" max="5" width="21.42578125" style="1" customWidth="1"/>
    <col min="6" max="6" width="23.85546875" style="1" customWidth="1"/>
    <col min="7" max="7" width="18.5703125" style="1" customWidth="1"/>
    <col min="8" max="8" width="11.42578125" style="1"/>
    <col min="9" max="9" width="10.7109375" style="1" bestFit="1" customWidth="1"/>
    <col min="10" max="10" width="11.42578125" style="1" customWidth="1"/>
    <col min="11" max="11" width="10.7109375" style="1" customWidth="1"/>
    <col min="12" max="12" width="11.42578125" style="1" customWidth="1"/>
    <col min="13" max="13" width="10.7109375" style="1" customWidth="1"/>
    <col min="14" max="15" width="11.42578125" style="1" customWidth="1"/>
    <col min="16" max="16" width="17" style="1" customWidth="1"/>
    <col min="17" max="17" width="81.5703125" style="1" customWidth="1"/>
    <col min="18" max="18" width="62" style="1" customWidth="1"/>
    <col min="19" max="19" width="45.140625" style="1" customWidth="1"/>
    <col min="20" max="16384" width="11.42578125" style="1"/>
  </cols>
  <sheetData>
    <row r="4" spans="1:19" ht="15.75" thickBot="1" x14ac:dyDescent="0.3"/>
    <row r="5" spans="1:19" ht="15.75" customHeight="1" thickBot="1" x14ac:dyDescent="0.35">
      <c r="A5" s="416" t="s">
        <v>0</v>
      </c>
      <c r="B5" s="417"/>
      <c r="C5" s="417"/>
      <c r="D5" s="417"/>
      <c r="E5" s="417"/>
      <c r="F5" s="417"/>
      <c r="G5" s="417"/>
      <c r="H5" s="409" t="s">
        <v>181</v>
      </c>
      <c r="I5" s="410"/>
      <c r="J5" s="409" t="s">
        <v>182</v>
      </c>
      <c r="K5" s="410"/>
      <c r="L5" s="409" t="s">
        <v>183</v>
      </c>
      <c r="M5" s="410"/>
      <c r="N5" s="305"/>
      <c r="O5" s="305"/>
      <c r="P5" s="303"/>
      <c r="Q5" s="305"/>
      <c r="R5" s="305"/>
      <c r="S5" s="305"/>
    </row>
    <row r="6" spans="1:19" ht="15.75" customHeight="1" thickBot="1" x14ac:dyDescent="0.3">
      <c r="A6" s="418" t="s">
        <v>1</v>
      </c>
      <c r="B6" s="419"/>
      <c r="C6" s="419"/>
      <c r="D6" s="419"/>
      <c r="E6" s="419"/>
      <c r="F6" s="419"/>
      <c r="G6" s="419"/>
      <c r="H6" s="411"/>
      <c r="I6" s="412"/>
      <c r="J6" s="411"/>
      <c r="K6" s="412"/>
      <c r="L6" s="411"/>
      <c r="M6" s="412"/>
      <c r="N6" s="406" t="s">
        <v>286</v>
      </c>
      <c r="O6" s="407" t="s">
        <v>34</v>
      </c>
      <c r="P6" s="408" t="s">
        <v>302</v>
      </c>
      <c r="Q6" s="406" t="s">
        <v>296</v>
      </c>
      <c r="R6" s="406" t="s">
        <v>297</v>
      </c>
      <c r="S6" s="406" t="s">
        <v>298</v>
      </c>
    </row>
    <row r="7" spans="1:19" ht="17.25" thickBot="1" x14ac:dyDescent="0.35">
      <c r="A7" s="184" t="s">
        <v>2</v>
      </c>
      <c r="B7" s="420" t="s">
        <v>3</v>
      </c>
      <c r="C7" s="421"/>
      <c r="D7" s="312" t="s">
        <v>4</v>
      </c>
      <c r="E7" s="163" t="s">
        <v>52</v>
      </c>
      <c r="F7" s="185" t="s">
        <v>51</v>
      </c>
      <c r="G7" s="312" t="s">
        <v>5</v>
      </c>
      <c r="H7" s="305" t="s">
        <v>169</v>
      </c>
      <c r="I7" s="305" t="s">
        <v>170</v>
      </c>
      <c r="J7" s="305" t="s">
        <v>169</v>
      </c>
      <c r="K7" s="305" t="s">
        <v>170</v>
      </c>
      <c r="L7" s="305" t="s">
        <v>169</v>
      </c>
      <c r="M7" s="305" t="s">
        <v>170</v>
      </c>
      <c r="N7" s="406"/>
      <c r="O7" s="407"/>
      <c r="P7" s="408"/>
      <c r="Q7" s="406"/>
      <c r="R7" s="406"/>
      <c r="S7" s="406"/>
    </row>
    <row r="8" spans="1:19" ht="157.5" customHeight="1" x14ac:dyDescent="0.25">
      <c r="A8" s="424" t="s">
        <v>6</v>
      </c>
      <c r="B8" s="190" t="s">
        <v>7</v>
      </c>
      <c r="C8" s="189" t="s">
        <v>69</v>
      </c>
      <c r="D8" s="422" t="s">
        <v>61</v>
      </c>
      <c r="E8" s="191" t="s">
        <v>333</v>
      </c>
      <c r="F8" s="422" t="s">
        <v>219</v>
      </c>
      <c r="G8" s="379">
        <v>43921</v>
      </c>
      <c r="H8" s="325">
        <v>1</v>
      </c>
      <c r="I8" s="326">
        <v>1</v>
      </c>
      <c r="J8" s="325"/>
      <c r="K8" s="326"/>
      <c r="L8" s="325"/>
      <c r="M8" s="326"/>
      <c r="N8" s="325">
        <f t="shared" ref="N8:O11" si="0">H8+J8+L8</f>
        <v>1</v>
      </c>
      <c r="O8" s="325">
        <f t="shared" si="0"/>
        <v>1</v>
      </c>
      <c r="P8" s="302">
        <f>N8/O8</f>
        <v>1</v>
      </c>
      <c r="Q8" s="324" t="s">
        <v>383</v>
      </c>
      <c r="R8" s="327" t="s">
        <v>382</v>
      </c>
      <c r="S8" s="328"/>
    </row>
    <row r="9" spans="1:19" ht="41.25" customHeight="1" x14ac:dyDescent="0.25">
      <c r="A9" s="425"/>
      <c r="B9" s="192" t="s">
        <v>118</v>
      </c>
      <c r="C9" s="186" t="s">
        <v>198</v>
      </c>
      <c r="D9" s="423"/>
      <c r="E9" s="187" t="s">
        <v>208</v>
      </c>
      <c r="F9" s="423"/>
      <c r="G9" s="317">
        <v>43921</v>
      </c>
      <c r="H9" s="325">
        <v>1</v>
      </c>
      <c r="I9" s="326">
        <v>1</v>
      </c>
      <c r="J9" s="325"/>
      <c r="K9" s="326"/>
      <c r="L9" s="325"/>
      <c r="M9" s="326">
        <v>0</v>
      </c>
      <c r="N9" s="325">
        <f>H9+J9+L9</f>
        <v>1</v>
      </c>
      <c r="O9" s="325">
        <f>I9+K9+M9</f>
        <v>1</v>
      </c>
      <c r="P9" s="302">
        <f>N9/O9</f>
        <v>1</v>
      </c>
      <c r="Q9" s="324" t="s">
        <v>384</v>
      </c>
      <c r="R9" s="327" t="s">
        <v>325</v>
      </c>
      <c r="S9" s="328"/>
    </row>
    <row r="10" spans="1:19" ht="89.25" customHeight="1" thickBot="1" x14ac:dyDescent="0.3">
      <c r="A10" s="425"/>
      <c r="B10" s="196" t="s">
        <v>121</v>
      </c>
      <c r="C10" s="197" t="s">
        <v>213</v>
      </c>
      <c r="D10" s="423"/>
      <c r="E10" s="198" t="s">
        <v>334</v>
      </c>
      <c r="F10" s="423"/>
      <c r="G10" s="318">
        <v>44196</v>
      </c>
      <c r="H10" s="325">
        <v>1</v>
      </c>
      <c r="I10" s="326">
        <v>1</v>
      </c>
      <c r="J10" s="325">
        <v>1</v>
      </c>
      <c r="K10" s="326">
        <v>1</v>
      </c>
      <c r="L10" s="325"/>
      <c r="M10" s="326">
        <v>1</v>
      </c>
      <c r="N10" s="325">
        <f t="shared" si="0"/>
        <v>2</v>
      </c>
      <c r="O10" s="325">
        <f>I10+K10+M10</f>
        <v>3</v>
      </c>
      <c r="P10" s="302">
        <f>N10/O10</f>
        <v>0.66666666666666663</v>
      </c>
      <c r="Q10" s="324" t="s">
        <v>335</v>
      </c>
      <c r="R10" s="324" t="s">
        <v>335</v>
      </c>
      <c r="S10" s="328"/>
    </row>
    <row r="11" spans="1:19" ht="109.5" customHeight="1" x14ac:dyDescent="0.25">
      <c r="A11" s="426" t="s">
        <v>9</v>
      </c>
      <c r="B11" s="190" t="s">
        <v>10</v>
      </c>
      <c r="C11" s="189" t="s">
        <v>344</v>
      </c>
      <c r="D11" s="189" t="s">
        <v>192</v>
      </c>
      <c r="E11" s="191" t="s">
        <v>195</v>
      </c>
      <c r="F11" s="206" t="s">
        <v>73</v>
      </c>
      <c r="G11" s="313" t="s">
        <v>209</v>
      </c>
      <c r="H11" s="325">
        <v>1</v>
      </c>
      <c r="I11" s="326">
        <v>1</v>
      </c>
      <c r="J11" s="325"/>
      <c r="K11" s="326"/>
      <c r="L11" s="325"/>
      <c r="M11" s="326"/>
      <c r="N11" s="325">
        <f t="shared" si="0"/>
        <v>1</v>
      </c>
      <c r="O11" s="325">
        <f t="shared" si="0"/>
        <v>1</v>
      </c>
      <c r="P11" s="302">
        <f>N11/O11</f>
        <v>1</v>
      </c>
      <c r="Q11" s="304" t="s">
        <v>336</v>
      </c>
      <c r="R11" s="327" t="s">
        <v>325</v>
      </c>
      <c r="S11" s="328"/>
    </row>
    <row r="12" spans="1:19" ht="90" customHeight="1" x14ac:dyDescent="0.25">
      <c r="A12" s="414"/>
      <c r="B12" s="192" t="s">
        <v>12</v>
      </c>
      <c r="C12" s="186" t="s">
        <v>72</v>
      </c>
      <c r="D12" s="186" t="s">
        <v>63</v>
      </c>
      <c r="E12" s="187" t="s">
        <v>195</v>
      </c>
      <c r="F12" s="188" t="s">
        <v>73</v>
      </c>
      <c r="G12" s="314" t="s">
        <v>209</v>
      </c>
      <c r="H12" s="325">
        <v>1</v>
      </c>
      <c r="I12" s="326">
        <v>1</v>
      </c>
      <c r="J12" s="325"/>
      <c r="K12" s="326"/>
      <c r="L12" s="325"/>
      <c r="M12" s="326"/>
      <c r="N12" s="325">
        <f t="shared" ref="N12:O26" si="1">H12+J12+L12</f>
        <v>1</v>
      </c>
      <c r="O12" s="325">
        <f t="shared" si="1"/>
        <v>1</v>
      </c>
      <c r="P12" s="302">
        <f>N12/O12</f>
        <v>1</v>
      </c>
      <c r="Q12" s="304" t="s">
        <v>336</v>
      </c>
      <c r="R12" s="327" t="s">
        <v>325</v>
      </c>
      <c r="S12" s="328"/>
    </row>
    <row r="13" spans="1:19" ht="75.75" customHeight="1" x14ac:dyDescent="0.25">
      <c r="A13" s="414"/>
      <c r="B13" s="192" t="s">
        <v>191</v>
      </c>
      <c r="C13" s="186" t="s">
        <v>199</v>
      </c>
      <c r="D13" s="186" t="s">
        <v>200</v>
      </c>
      <c r="E13" s="186" t="s">
        <v>337</v>
      </c>
      <c r="F13" s="188" t="s">
        <v>220</v>
      </c>
      <c r="G13" s="314" t="s">
        <v>209</v>
      </c>
      <c r="H13" s="325">
        <v>1</v>
      </c>
      <c r="I13" s="326">
        <v>1</v>
      </c>
      <c r="J13" s="325"/>
      <c r="K13" s="326"/>
      <c r="L13" s="325"/>
      <c r="M13" s="326"/>
      <c r="N13" s="325">
        <f t="shared" ref="N13:O17" si="2">H13+J13+L13</f>
        <v>1</v>
      </c>
      <c r="O13" s="325">
        <f t="shared" si="2"/>
        <v>1</v>
      </c>
      <c r="P13" s="302">
        <f t="shared" ref="P13:P16" si="3">N13/O13</f>
        <v>1</v>
      </c>
      <c r="Q13" s="304" t="s">
        <v>338</v>
      </c>
      <c r="R13" s="327" t="s">
        <v>325</v>
      </c>
      <c r="S13" s="328"/>
    </row>
    <row r="14" spans="1:19" ht="101.25" customHeight="1" x14ac:dyDescent="0.25">
      <c r="A14" s="414"/>
      <c r="B14" s="192" t="s">
        <v>129</v>
      </c>
      <c r="C14" s="186" t="s">
        <v>202</v>
      </c>
      <c r="D14" s="186" t="s">
        <v>203</v>
      </c>
      <c r="E14" s="186" t="s">
        <v>337</v>
      </c>
      <c r="F14" s="188" t="s">
        <v>220</v>
      </c>
      <c r="G14" s="314" t="s">
        <v>209</v>
      </c>
      <c r="H14" s="325">
        <v>1</v>
      </c>
      <c r="I14" s="326">
        <v>1</v>
      </c>
      <c r="J14" s="325"/>
      <c r="K14" s="326"/>
      <c r="L14" s="325"/>
      <c r="M14" s="326"/>
      <c r="N14" s="325">
        <f t="shared" si="2"/>
        <v>1</v>
      </c>
      <c r="O14" s="325">
        <f t="shared" si="2"/>
        <v>1</v>
      </c>
      <c r="P14" s="302">
        <f t="shared" si="3"/>
        <v>1</v>
      </c>
      <c r="Q14" s="304" t="s">
        <v>349</v>
      </c>
      <c r="R14" s="327" t="s">
        <v>325</v>
      </c>
      <c r="S14" s="328"/>
    </row>
    <row r="15" spans="1:19" ht="95.25" customHeight="1" thickBot="1" x14ac:dyDescent="0.3">
      <c r="A15" s="414"/>
      <c r="B15" s="193" t="s">
        <v>201</v>
      </c>
      <c r="C15" s="194" t="s">
        <v>204</v>
      </c>
      <c r="D15" s="194" t="s">
        <v>205</v>
      </c>
      <c r="E15" s="194" t="s">
        <v>210</v>
      </c>
      <c r="F15" s="207" t="s">
        <v>73</v>
      </c>
      <c r="G15" s="315">
        <v>44195</v>
      </c>
      <c r="H15" s="325">
        <v>1</v>
      </c>
      <c r="I15" s="326">
        <v>1</v>
      </c>
      <c r="J15" s="325"/>
      <c r="K15" s="326"/>
      <c r="L15" s="325"/>
      <c r="M15" s="326">
        <v>1</v>
      </c>
      <c r="N15" s="325">
        <f t="shared" si="2"/>
        <v>1</v>
      </c>
      <c r="O15" s="325">
        <f t="shared" si="2"/>
        <v>2</v>
      </c>
      <c r="P15" s="302">
        <f t="shared" si="3"/>
        <v>0.5</v>
      </c>
      <c r="Q15" s="304" t="s">
        <v>381</v>
      </c>
      <c r="R15" s="327" t="s">
        <v>325</v>
      </c>
      <c r="S15" s="328"/>
    </row>
    <row r="16" spans="1:19" ht="136.5" customHeight="1" x14ac:dyDescent="0.25">
      <c r="A16" s="427" t="s">
        <v>211</v>
      </c>
      <c r="B16" s="210" t="s">
        <v>16</v>
      </c>
      <c r="C16" s="200" t="s">
        <v>347</v>
      </c>
      <c r="D16" s="200" t="s">
        <v>345</v>
      </c>
      <c r="E16" s="201" t="s">
        <v>195</v>
      </c>
      <c r="F16" s="202" t="s">
        <v>73</v>
      </c>
      <c r="G16" s="316">
        <v>43819</v>
      </c>
      <c r="H16" s="325">
        <v>1</v>
      </c>
      <c r="I16" s="326">
        <v>1</v>
      </c>
      <c r="J16" s="325"/>
      <c r="K16" s="326"/>
      <c r="L16" s="325"/>
      <c r="M16" s="326"/>
      <c r="N16" s="325">
        <f t="shared" si="2"/>
        <v>1</v>
      </c>
      <c r="O16" s="325">
        <f t="shared" si="2"/>
        <v>1</v>
      </c>
      <c r="P16" s="302">
        <f t="shared" si="3"/>
        <v>1</v>
      </c>
      <c r="Q16" s="304" t="s">
        <v>299</v>
      </c>
      <c r="R16" s="327" t="s">
        <v>325</v>
      </c>
      <c r="S16" s="328"/>
    </row>
    <row r="17" spans="1:19" ht="162" customHeight="1" x14ac:dyDescent="0.25">
      <c r="A17" s="428"/>
      <c r="B17" s="192" t="s">
        <v>18</v>
      </c>
      <c r="C17" s="186" t="s">
        <v>74</v>
      </c>
      <c r="D17" s="186" t="s">
        <v>64</v>
      </c>
      <c r="E17" s="187" t="s">
        <v>195</v>
      </c>
      <c r="F17" s="199" t="s">
        <v>73</v>
      </c>
      <c r="G17" s="314" t="s">
        <v>214</v>
      </c>
      <c r="H17" s="325">
        <v>1</v>
      </c>
      <c r="I17" s="326">
        <v>1</v>
      </c>
      <c r="J17" s="325"/>
      <c r="K17" s="326"/>
      <c r="L17" s="325"/>
      <c r="M17" s="326"/>
      <c r="N17" s="325">
        <f t="shared" si="2"/>
        <v>1</v>
      </c>
      <c r="O17" s="325">
        <f t="shared" si="2"/>
        <v>1</v>
      </c>
      <c r="P17" s="302">
        <f>N17/O17</f>
        <v>1</v>
      </c>
      <c r="Q17" s="304" t="s">
        <v>299</v>
      </c>
      <c r="R17" s="327" t="s">
        <v>325</v>
      </c>
      <c r="S17" s="328"/>
    </row>
    <row r="18" spans="1:19" ht="99.75" customHeight="1" x14ac:dyDescent="0.25">
      <c r="A18" s="428"/>
      <c r="B18" s="192" t="s">
        <v>164</v>
      </c>
      <c r="C18" s="186" t="s">
        <v>75</v>
      </c>
      <c r="D18" s="186" t="s">
        <v>65</v>
      </c>
      <c r="E18" s="186" t="s">
        <v>71</v>
      </c>
      <c r="F18" s="199" t="s">
        <v>73</v>
      </c>
      <c r="G18" s="317">
        <v>43860</v>
      </c>
      <c r="H18" s="325">
        <v>1</v>
      </c>
      <c r="I18" s="326">
        <v>1</v>
      </c>
      <c r="J18" s="325"/>
      <c r="K18" s="326"/>
      <c r="L18" s="325"/>
      <c r="M18" s="326"/>
      <c r="N18" s="325">
        <f t="shared" si="1"/>
        <v>1</v>
      </c>
      <c r="O18" s="325">
        <f t="shared" si="1"/>
        <v>1</v>
      </c>
      <c r="P18" s="302">
        <f t="shared" ref="P18:P26" si="4">N18/O18</f>
        <v>1</v>
      </c>
      <c r="Q18" s="304" t="s">
        <v>300</v>
      </c>
      <c r="R18" s="327" t="s">
        <v>325</v>
      </c>
      <c r="S18" s="328"/>
    </row>
    <row r="19" spans="1:19" ht="94.5" customHeight="1" thickBot="1" x14ac:dyDescent="0.3">
      <c r="A19" s="429"/>
      <c r="B19" s="196" t="s">
        <v>212</v>
      </c>
      <c r="C19" s="197" t="s">
        <v>206</v>
      </c>
      <c r="D19" s="197" t="s">
        <v>207</v>
      </c>
      <c r="E19" s="198" t="s">
        <v>195</v>
      </c>
      <c r="F19" s="208" t="s">
        <v>73</v>
      </c>
      <c r="G19" s="318">
        <v>43860</v>
      </c>
      <c r="H19" s="325">
        <v>1</v>
      </c>
      <c r="I19" s="326">
        <v>1</v>
      </c>
      <c r="J19" s="325"/>
      <c r="K19" s="326"/>
      <c r="L19" s="325"/>
      <c r="M19" s="326"/>
      <c r="N19" s="325">
        <f>H19+J19+L19</f>
        <v>1</v>
      </c>
      <c r="O19" s="325">
        <f>I19+K19+M19</f>
        <v>1</v>
      </c>
      <c r="P19" s="302">
        <f t="shared" si="4"/>
        <v>1</v>
      </c>
      <c r="Q19" s="304" t="s">
        <v>339</v>
      </c>
      <c r="R19" s="327" t="s">
        <v>325</v>
      </c>
      <c r="S19" s="328"/>
    </row>
    <row r="20" spans="1:19" ht="116.25" customHeight="1" x14ac:dyDescent="0.25">
      <c r="A20" s="430" t="s">
        <v>20</v>
      </c>
      <c r="B20" s="203" t="s">
        <v>21</v>
      </c>
      <c r="C20" s="213" t="s">
        <v>215</v>
      </c>
      <c r="D20" s="189" t="s">
        <v>197</v>
      </c>
      <c r="E20" s="191" t="s">
        <v>340</v>
      </c>
      <c r="F20" s="206" t="s">
        <v>219</v>
      </c>
      <c r="G20" s="319">
        <v>43951</v>
      </c>
      <c r="H20" s="325">
        <v>1</v>
      </c>
      <c r="I20" s="326">
        <v>1</v>
      </c>
      <c r="J20" s="325"/>
      <c r="K20" s="326"/>
      <c r="L20" s="325"/>
      <c r="M20" s="326"/>
      <c r="N20" s="325">
        <f t="shared" si="1"/>
        <v>1</v>
      </c>
      <c r="O20" s="325">
        <f t="shared" si="1"/>
        <v>1</v>
      </c>
      <c r="P20" s="302">
        <f t="shared" si="4"/>
        <v>1</v>
      </c>
      <c r="Q20" s="304" t="s">
        <v>341</v>
      </c>
      <c r="R20" s="331" t="s">
        <v>301</v>
      </c>
      <c r="S20" s="328"/>
    </row>
    <row r="21" spans="1:19" ht="119.25" customHeight="1" x14ac:dyDescent="0.25">
      <c r="A21" s="431"/>
      <c r="B21" s="204" t="s">
        <v>24</v>
      </c>
      <c r="C21" s="214" t="s">
        <v>327</v>
      </c>
      <c r="D21" s="186" t="s">
        <v>196</v>
      </c>
      <c r="E21" s="187" t="s">
        <v>340</v>
      </c>
      <c r="F21" s="188" t="s">
        <v>219</v>
      </c>
      <c r="G21" s="320">
        <v>44074</v>
      </c>
      <c r="H21" s="325"/>
      <c r="I21" s="326"/>
      <c r="J21" s="325">
        <v>1</v>
      </c>
      <c r="K21" s="326">
        <v>1</v>
      </c>
      <c r="L21" s="325"/>
      <c r="M21" s="326"/>
      <c r="N21" s="325">
        <f t="shared" si="1"/>
        <v>1</v>
      </c>
      <c r="O21" s="325">
        <f t="shared" si="1"/>
        <v>1</v>
      </c>
      <c r="P21" s="302">
        <f t="shared" si="4"/>
        <v>1</v>
      </c>
      <c r="Q21" s="304" t="s">
        <v>328</v>
      </c>
      <c r="R21" s="331" t="s">
        <v>342</v>
      </c>
      <c r="S21" s="304"/>
    </row>
    <row r="22" spans="1:19" ht="87" customHeight="1" x14ac:dyDescent="0.25">
      <c r="A22" s="431"/>
      <c r="B22" s="204" t="s">
        <v>25</v>
      </c>
      <c r="C22" s="214" t="s">
        <v>216</v>
      </c>
      <c r="D22" s="186" t="s">
        <v>196</v>
      </c>
      <c r="E22" s="187" t="s">
        <v>343</v>
      </c>
      <c r="F22" s="188" t="s">
        <v>219</v>
      </c>
      <c r="G22" s="320">
        <v>44196</v>
      </c>
      <c r="H22" s="325"/>
      <c r="I22" s="326"/>
      <c r="J22" s="325"/>
      <c r="K22" s="326"/>
      <c r="L22" s="329"/>
      <c r="M22" s="326">
        <v>1</v>
      </c>
      <c r="N22" s="325">
        <f t="shared" si="1"/>
        <v>0</v>
      </c>
      <c r="O22" s="325">
        <f t="shared" si="1"/>
        <v>1</v>
      </c>
      <c r="P22" s="302">
        <f t="shared" si="4"/>
        <v>0</v>
      </c>
      <c r="Q22" s="304" t="s">
        <v>332</v>
      </c>
      <c r="R22" s="304" t="s">
        <v>326</v>
      </c>
      <c r="S22" s="328"/>
    </row>
    <row r="23" spans="1:19" ht="144.75" customHeight="1" thickBot="1" x14ac:dyDescent="0.3">
      <c r="A23" s="432"/>
      <c r="B23" s="205" t="s">
        <v>293</v>
      </c>
      <c r="C23" s="215" t="s">
        <v>217</v>
      </c>
      <c r="D23" s="194" t="s">
        <v>197</v>
      </c>
      <c r="E23" s="195" t="s">
        <v>340</v>
      </c>
      <c r="F23" s="212" t="s">
        <v>219</v>
      </c>
      <c r="G23" s="321" t="s">
        <v>218</v>
      </c>
      <c r="H23" s="325"/>
      <c r="I23" s="326"/>
      <c r="J23" s="325">
        <v>1</v>
      </c>
      <c r="K23" s="326">
        <v>1</v>
      </c>
      <c r="L23" s="329"/>
      <c r="M23" s="326">
        <v>1</v>
      </c>
      <c r="N23" s="325">
        <f t="shared" si="1"/>
        <v>1</v>
      </c>
      <c r="O23" s="325">
        <f t="shared" si="1"/>
        <v>2</v>
      </c>
      <c r="P23" s="302">
        <f t="shared" si="4"/>
        <v>0.5</v>
      </c>
      <c r="Q23" s="304" t="s">
        <v>329</v>
      </c>
      <c r="R23" s="304" t="s">
        <v>346</v>
      </c>
      <c r="S23" s="328"/>
    </row>
    <row r="24" spans="1:19" ht="168" customHeight="1" x14ac:dyDescent="0.25">
      <c r="A24" s="413" t="s">
        <v>26</v>
      </c>
      <c r="B24" s="210" t="s">
        <v>40</v>
      </c>
      <c r="C24" s="200" t="s">
        <v>57</v>
      </c>
      <c r="D24" s="200" t="s">
        <v>27</v>
      </c>
      <c r="E24" s="200" t="s">
        <v>28</v>
      </c>
      <c r="F24" s="211" t="s">
        <v>76</v>
      </c>
      <c r="G24" s="322">
        <v>43951</v>
      </c>
      <c r="H24" s="325">
        <v>1</v>
      </c>
      <c r="I24" s="326">
        <v>1</v>
      </c>
      <c r="J24" s="325"/>
      <c r="K24" s="326"/>
      <c r="L24" s="325"/>
      <c r="M24" s="326"/>
      <c r="N24" s="325">
        <f t="shared" si="1"/>
        <v>1</v>
      </c>
      <c r="O24" s="325">
        <f t="shared" si="1"/>
        <v>1</v>
      </c>
      <c r="P24" s="302">
        <f t="shared" si="4"/>
        <v>1</v>
      </c>
      <c r="Q24" s="304" t="s">
        <v>348</v>
      </c>
      <c r="R24" s="330" t="s">
        <v>325</v>
      </c>
      <c r="S24" s="328"/>
    </row>
    <row r="25" spans="1:19" ht="145.5" customHeight="1" x14ac:dyDescent="0.25">
      <c r="A25" s="414"/>
      <c r="B25" s="192" t="s">
        <v>41</v>
      </c>
      <c r="C25" s="186" t="s">
        <v>58</v>
      </c>
      <c r="D25" s="186" t="s">
        <v>27</v>
      </c>
      <c r="E25" s="186" t="s">
        <v>28</v>
      </c>
      <c r="F25" s="199" t="s">
        <v>76</v>
      </c>
      <c r="G25" s="320">
        <v>44074</v>
      </c>
      <c r="H25" s="325"/>
      <c r="I25" s="326"/>
      <c r="J25" s="325">
        <v>1</v>
      </c>
      <c r="K25" s="326">
        <v>1</v>
      </c>
      <c r="L25" s="325"/>
      <c r="M25" s="326"/>
      <c r="N25" s="325">
        <f t="shared" si="1"/>
        <v>1</v>
      </c>
      <c r="O25" s="325">
        <f t="shared" si="1"/>
        <v>1</v>
      </c>
      <c r="P25" s="302">
        <f t="shared" si="4"/>
        <v>1</v>
      </c>
      <c r="Q25" s="304" t="s">
        <v>331</v>
      </c>
      <c r="R25" s="304" t="s">
        <v>330</v>
      </c>
      <c r="S25" s="328"/>
    </row>
    <row r="26" spans="1:19" ht="32.25" customHeight="1" thickBot="1" x14ac:dyDescent="0.3">
      <c r="A26" s="415"/>
      <c r="B26" s="193" t="s">
        <v>53</v>
      </c>
      <c r="C26" s="194" t="s">
        <v>59</v>
      </c>
      <c r="D26" s="194" t="s">
        <v>27</v>
      </c>
      <c r="E26" s="194" t="s">
        <v>28</v>
      </c>
      <c r="F26" s="209" t="s">
        <v>76</v>
      </c>
      <c r="G26" s="323">
        <v>44196</v>
      </c>
      <c r="H26" s="325"/>
      <c r="I26" s="326"/>
      <c r="J26" s="325"/>
      <c r="K26" s="326"/>
      <c r="L26" s="325"/>
      <c r="M26" s="326">
        <v>1</v>
      </c>
      <c r="N26" s="325">
        <f t="shared" si="1"/>
        <v>0</v>
      </c>
      <c r="O26" s="325">
        <f t="shared" si="1"/>
        <v>1</v>
      </c>
      <c r="P26" s="302">
        <f t="shared" si="4"/>
        <v>0</v>
      </c>
      <c r="Q26" s="304" t="s">
        <v>332</v>
      </c>
      <c r="R26" s="304" t="s">
        <v>326</v>
      </c>
      <c r="S26" s="328"/>
    </row>
    <row r="27" spans="1:19" ht="15.75" thickBot="1" x14ac:dyDescent="0.3">
      <c r="N27" s="382"/>
      <c r="O27" s="382"/>
    </row>
    <row r="28" spans="1:19" ht="15.75" thickBot="1" x14ac:dyDescent="0.3">
      <c r="N28" s="382">
        <f>SUM(N8:N27)</f>
        <v>18</v>
      </c>
      <c r="O28" s="382">
        <f>SUM(O8:O27)</f>
        <v>23</v>
      </c>
      <c r="P28" s="383">
        <f>N28/O28</f>
        <v>0.78260869565217395</v>
      </c>
    </row>
  </sheetData>
  <mergeCells count="19">
    <mergeCell ref="H5:I6"/>
    <mergeCell ref="J5:K6"/>
    <mergeCell ref="L5:M6"/>
    <mergeCell ref="A24:A26"/>
    <mergeCell ref="A5:G5"/>
    <mergeCell ref="A6:G6"/>
    <mergeCell ref="B7:C7"/>
    <mergeCell ref="F8:F10"/>
    <mergeCell ref="A8:A10"/>
    <mergeCell ref="A11:A15"/>
    <mergeCell ref="D8:D10"/>
    <mergeCell ref="A16:A19"/>
    <mergeCell ref="A20:A23"/>
    <mergeCell ref="N6:N7"/>
    <mergeCell ref="O6:O7"/>
    <mergeCell ref="Q6:Q7"/>
    <mergeCell ref="R6:R7"/>
    <mergeCell ref="S6:S7"/>
    <mergeCell ref="P6:P7"/>
  </mergeCells>
  <phoneticPr fontId="57" type="noConversion"/>
  <conditionalFormatting sqref="R8:S8 S10 R16:R17 Q22:R23 Q21 S13:S26 R11:S12 Q25:R26 R24">
    <cfRule type="cellIs" dxfId="43" priority="20" operator="equal">
      <formula>1</formula>
    </cfRule>
  </conditionalFormatting>
  <conditionalFormatting sqref="S9">
    <cfRule type="cellIs" dxfId="42" priority="19" operator="equal">
      <formula>1</formula>
    </cfRule>
  </conditionalFormatting>
  <conditionalFormatting sqref="R14">
    <cfRule type="cellIs" dxfId="41" priority="13" operator="equal">
      <formula>1</formula>
    </cfRule>
  </conditionalFormatting>
  <conditionalFormatting sqref="R15">
    <cfRule type="cellIs" dxfId="40" priority="12" operator="equal">
      <formula>1</formula>
    </cfRule>
  </conditionalFormatting>
  <conditionalFormatting sqref="R18">
    <cfRule type="cellIs" dxfId="39" priority="11" operator="equal">
      <formula>1</formula>
    </cfRule>
  </conditionalFormatting>
  <conditionalFormatting sqref="R9">
    <cfRule type="cellIs" dxfId="38" priority="15" operator="equal">
      <formula>1</formula>
    </cfRule>
  </conditionalFormatting>
  <conditionalFormatting sqref="R13">
    <cfRule type="cellIs" dxfId="37" priority="14" operator="equal">
      <formula>1</formula>
    </cfRule>
  </conditionalFormatting>
  <conditionalFormatting sqref="R19">
    <cfRule type="cellIs" dxfId="36" priority="10" operator="equal">
      <formula>1</formula>
    </cfRule>
  </conditionalFormatting>
  <conditionalFormatting sqref="Q11">
    <cfRule type="cellIs" dxfId="35" priority="9" operator="equal">
      <formula>1</formula>
    </cfRule>
  </conditionalFormatting>
  <conditionalFormatting sqref="Q12">
    <cfRule type="cellIs" dxfId="34" priority="8" operator="equal">
      <formula>1</formula>
    </cfRule>
  </conditionalFormatting>
  <conditionalFormatting sqref="Q13:Q14 Q18:Q20">
    <cfRule type="cellIs" dxfId="33" priority="7" operator="equal">
      <formula>1</formula>
    </cfRule>
  </conditionalFormatting>
  <conditionalFormatting sqref="Q16">
    <cfRule type="cellIs" dxfId="32" priority="6" operator="equal">
      <formula>1</formula>
    </cfRule>
  </conditionalFormatting>
  <conditionalFormatting sqref="Q15">
    <cfRule type="cellIs" dxfId="31" priority="5" operator="equal">
      <formula>1</formula>
    </cfRule>
  </conditionalFormatting>
  <conditionalFormatting sqref="Q17">
    <cfRule type="cellIs" dxfId="30" priority="4" operator="equal">
      <formula>1</formula>
    </cfRule>
  </conditionalFormatting>
  <conditionalFormatting sqref="Q24">
    <cfRule type="cellIs" dxfId="29" priority="3" operator="equal">
      <formula>1</formula>
    </cfRule>
  </conditionalFormatting>
  <conditionalFormatting sqref="P8 P10:P26">
    <cfRule type="cellIs" dxfId="28" priority="2" operator="equal">
      <formula>1</formula>
    </cfRule>
  </conditionalFormatting>
  <conditionalFormatting sqref="P9">
    <cfRule type="cellIs" dxfId="27" priority="1" operator="equal">
      <formula>1</formula>
    </cfRule>
  </conditionalFormatting>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V251"/>
  <sheetViews>
    <sheetView showGridLines="0" topLeftCell="H14" zoomScale="80" zoomScaleNormal="80" zoomScaleSheetLayoutView="80" workbookViewId="0">
      <selection activeCell="U34" sqref="U34"/>
    </sheetView>
  </sheetViews>
  <sheetFormatPr baseColWidth="10" defaultColWidth="11.42578125" defaultRowHeight="0" customHeight="1" zeroHeight="1" x14ac:dyDescent="0.2"/>
  <cols>
    <col min="1" max="1" width="3.28515625" style="130" customWidth="1"/>
    <col min="2" max="4" width="27.5703125" style="130" customWidth="1"/>
    <col min="5" max="5" width="74.5703125" style="130" customWidth="1"/>
    <col min="6" max="7" width="49" style="130" customWidth="1"/>
    <col min="8" max="8" width="23.5703125" style="130" customWidth="1"/>
    <col min="9" max="9" width="13.7109375" style="130" customWidth="1"/>
    <col min="10" max="10" width="13" style="130" customWidth="1"/>
    <col min="11" max="14" width="11.42578125" style="65"/>
    <col min="15" max="15" width="16.5703125" style="65" customWidth="1"/>
    <col min="16" max="16" width="13" style="65" customWidth="1"/>
    <col min="17" max="19" width="11.42578125" style="65"/>
    <col min="20" max="20" width="53.85546875" style="65" customWidth="1"/>
    <col min="21" max="21" width="56.140625" style="65" customWidth="1"/>
    <col min="22" max="22" width="24.28515625" style="65" customWidth="1"/>
    <col min="23" max="16384" width="11.42578125" style="65"/>
  </cols>
  <sheetData>
    <row r="1" spans="1:22" ht="12.75" customHeight="1" x14ac:dyDescent="0.2">
      <c r="A1" s="469"/>
      <c r="B1" s="470"/>
      <c r="C1" s="470"/>
      <c r="D1" s="471"/>
      <c r="E1" s="478" t="s">
        <v>77</v>
      </c>
      <c r="F1" s="479"/>
      <c r="G1" s="479"/>
      <c r="H1" s="479"/>
      <c r="I1" s="479"/>
      <c r="J1" s="480"/>
    </row>
    <row r="2" spans="1:22" ht="12.75" customHeight="1" x14ac:dyDescent="0.2">
      <c r="A2" s="472"/>
      <c r="B2" s="473"/>
      <c r="C2" s="473"/>
      <c r="D2" s="474"/>
      <c r="E2" s="481"/>
      <c r="F2" s="482"/>
      <c r="G2" s="482"/>
      <c r="H2" s="482"/>
      <c r="I2" s="482"/>
      <c r="J2" s="483"/>
    </row>
    <row r="3" spans="1:22" ht="65.25" customHeight="1" thickBot="1" x14ac:dyDescent="0.25">
      <c r="A3" s="475"/>
      <c r="B3" s="476"/>
      <c r="C3" s="476"/>
      <c r="D3" s="477"/>
      <c r="E3" s="481"/>
      <c r="F3" s="482"/>
      <c r="G3" s="482"/>
      <c r="H3" s="482"/>
      <c r="I3" s="482"/>
      <c r="J3" s="483"/>
    </row>
    <row r="4" spans="1:22" ht="15.75" customHeight="1" thickBot="1" x14ac:dyDescent="0.25">
      <c r="A4" s="484" t="s">
        <v>78</v>
      </c>
      <c r="B4" s="485"/>
      <c r="C4" s="484" t="s">
        <v>79</v>
      </c>
      <c r="D4" s="486"/>
      <c r="E4" s="484" t="s">
        <v>80</v>
      </c>
      <c r="F4" s="485"/>
      <c r="G4" s="485"/>
      <c r="H4" s="485"/>
      <c r="I4" s="485"/>
      <c r="J4" s="486"/>
    </row>
    <row r="5" spans="1:22" ht="18.75" customHeight="1" x14ac:dyDescent="0.2">
      <c r="A5" s="66"/>
      <c r="B5" s="67"/>
      <c r="C5" s="67"/>
      <c r="D5" s="67"/>
      <c r="E5" s="67"/>
      <c r="F5" s="67"/>
      <c r="G5" s="67"/>
      <c r="H5" s="67"/>
      <c r="I5" s="67"/>
      <c r="J5" s="68"/>
    </row>
    <row r="6" spans="1:22" ht="29.25" customHeight="1" x14ac:dyDescent="0.2">
      <c r="A6" s="69"/>
      <c r="B6" s="70" t="s">
        <v>81</v>
      </c>
      <c r="C6" s="466" t="s">
        <v>82</v>
      </c>
      <c r="D6" s="467"/>
      <c r="E6" s="468"/>
      <c r="F6" s="70"/>
      <c r="G6" s="67"/>
      <c r="H6" s="71"/>
      <c r="I6" s="71"/>
      <c r="J6" s="68"/>
    </row>
    <row r="7" spans="1:22" ht="7.5" customHeight="1" x14ac:dyDescent="0.2">
      <c r="A7" s="72"/>
      <c r="B7" s="73"/>
      <c r="C7" s="73"/>
      <c r="D7" s="73"/>
      <c r="E7" s="73"/>
      <c r="F7" s="73"/>
      <c r="G7" s="73"/>
      <c r="H7" s="73"/>
      <c r="I7" s="73"/>
      <c r="J7" s="74"/>
    </row>
    <row r="8" spans="1:22" ht="18" customHeight="1" x14ac:dyDescent="0.2">
      <c r="A8" s="69"/>
      <c r="B8" s="75" t="s">
        <v>83</v>
      </c>
      <c r="C8" s="451" t="s">
        <v>84</v>
      </c>
      <c r="D8" s="452"/>
      <c r="E8" s="453"/>
      <c r="F8" s="71"/>
      <c r="G8" s="76" t="s">
        <v>85</v>
      </c>
      <c r="H8" s="77" t="s">
        <v>86</v>
      </c>
      <c r="I8" s="71"/>
      <c r="J8" s="78"/>
    </row>
    <row r="9" spans="1:22" ht="7.5" customHeight="1" x14ac:dyDescent="0.2">
      <c r="A9" s="79"/>
      <c r="B9" s="80"/>
      <c r="C9" s="80"/>
      <c r="D9" s="80"/>
      <c r="E9" s="80"/>
      <c r="F9" s="81"/>
      <c r="G9" s="81"/>
      <c r="H9" s="81"/>
      <c r="I9" s="82"/>
      <c r="J9" s="83"/>
    </row>
    <row r="10" spans="1:22" ht="18" customHeight="1" x14ac:dyDescent="0.2">
      <c r="A10" s="69"/>
      <c r="B10" s="75" t="s">
        <v>87</v>
      </c>
      <c r="C10" s="451" t="s">
        <v>88</v>
      </c>
      <c r="D10" s="452"/>
      <c r="E10" s="453"/>
      <c r="F10" s="84"/>
      <c r="G10" s="76" t="s">
        <v>89</v>
      </c>
      <c r="H10" s="216">
        <v>2020</v>
      </c>
      <c r="I10" s="85"/>
      <c r="J10" s="78"/>
    </row>
    <row r="11" spans="1:22" ht="7.5" customHeight="1" x14ac:dyDescent="0.2">
      <c r="A11" s="86"/>
      <c r="B11" s="87"/>
      <c r="C11" s="87"/>
      <c r="D11" s="87"/>
      <c r="E11" s="87"/>
      <c r="F11" s="84"/>
      <c r="G11" s="71"/>
      <c r="H11" s="76"/>
      <c r="I11" s="85"/>
      <c r="J11" s="78"/>
    </row>
    <row r="12" spans="1:22" ht="18" customHeight="1" x14ac:dyDescent="0.2">
      <c r="A12" s="69"/>
      <c r="B12" s="88" t="s">
        <v>90</v>
      </c>
      <c r="C12" s="454" t="s">
        <v>91</v>
      </c>
      <c r="D12" s="455"/>
      <c r="E12" s="456"/>
      <c r="F12" s="84"/>
      <c r="G12" s="89"/>
      <c r="H12" s="76"/>
      <c r="I12" s="85"/>
      <c r="J12" s="78"/>
    </row>
    <row r="13" spans="1:22" ht="15" customHeight="1" thickBot="1" x14ac:dyDescent="0.25">
      <c r="A13" s="69"/>
      <c r="B13" s="71"/>
      <c r="C13" s="71"/>
      <c r="D13" s="71"/>
      <c r="E13" s="71"/>
      <c r="F13" s="71"/>
      <c r="G13" s="90"/>
      <c r="H13" s="91"/>
      <c r="I13" s="92"/>
      <c r="J13" s="93"/>
    </row>
    <row r="14" spans="1:22" ht="18" customHeight="1" thickBot="1" x14ac:dyDescent="0.25">
      <c r="A14" s="457" t="s">
        <v>92</v>
      </c>
      <c r="B14" s="458"/>
      <c r="C14" s="458"/>
      <c r="D14" s="458"/>
      <c r="E14" s="458"/>
      <c r="F14" s="458"/>
      <c r="G14" s="458"/>
      <c r="H14" s="458"/>
      <c r="I14" s="458"/>
      <c r="J14" s="458"/>
      <c r="K14" s="434"/>
      <c r="L14" s="435"/>
      <c r="M14" s="435"/>
      <c r="N14" s="435"/>
      <c r="O14" s="435"/>
      <c r="P14" s="435"/>
      <c r="Q14" s="435"/>
      <c r="R14" s="435"/>
    </row>
    <row r="15" spans="1:22" ht="18" customHeight="1" x14ac:dyDescent="0.25">
      <c r="A15" s="459" t="s">
        <v>93</v>
      </c>
      <c r="B15" s="461" t="s">
        <v>94</v>
      </c>
      <c r="C15" s="463" t="s">
        <v>95</v>
      </c>
      <c r="D15" s="463" t="s">
        <v>96</v>
      </c>
      <c r="E15" s="463" t="s">
        <v>97</v>
      </c>
      <c r="F15" s="461" t="s">
        <v>98</v>
      </c>
      <c r="G15" s="463" t="s">
        <v>99</v>
      </c>
      <c r="H15" s="461" t="s">
        <v>100</v>
      </c>
      <c r="I15" s="461" t="s">
        <v>101</v>
      </c>
      <c r="J15" s="465"/>
      <c r="K15" s="439" t="s">
        <v>181</v>
      </c>
      <c r="L15" s="439"/>
      <c r="M15" s="439" t="s">
        <v>182</v>
      </c>
      <c r="N15" s="439"/>
      <c r="O15" s="439" t="s">
        <v>183</v>
      </c>
      <c r="P15" s="439"/>
      <c r="Q15" s="439" t="s">
        <v>168</v>
      </c>
      <c r="R15" s="439" t="s">
        <v>34</v>
      </c>
      <c r="S15" s="433" t="s">
        <v>302</v>
      </c>
      <c r="T15" s="406" t="s">
        <v>296</v>
      </c>
      <c r="U15" s="406" t="s">
        <v>297</v>
      </c>
      <c r="V15" s="406" t="s">
        <v>298</v>
      </c>
    </row>
    <row r="16" spans="1:22" ht="48.75" customHeight="1" thickBot="1" x14ac:dyDescent="0.3">
      <c r="A16" s="460"/>
      <c r="B16" s="462"/>
      <c r="C16" s="464"/>
      <c r="D16" s="464"/>
      <c r="E16" s="464"/>
      <c r="F16" s="462"/>
      <c r="G16" s="464"/>
      <c r="H16" s="462"/>
      <c r="I16" s="94" t="s">
        <v>353</v>
      </c>
      <c r="J16" s="151" t="s">
        <v>350</v>
      </c>
      <c r="K16" s="303" t="s">
        <v>169</v>
      </c>
      <c r="L16" s="303" t="s">
        <v>170</v>
      </c>
      <c r="M16" s="303" t="s">
        <v>169</v>
      </c>
      <c r="N16" s="303" t="s">
        <v>170</v>
      </c>
      <c r="O16" s="303" t="s">
        <v>169</v>
      </c>
      <c r="P16" s="303" t="s">
        <v>170</v>
      </c>
      <c r="Q16" s="439"/>
      <c r="R16" s="439"/>
      <c r="S16" s="433"/>
      <c r="T16" s="406"/>
      <c r="U16" s="406"/>
      <c r="V16" s="406"/>
    </row>
    <row r="17" spans="1:22" s="96" customFormat="1" ht="228" customHeight="1" x14ac:dyDescent="0.2">
      <c r="A17" s="95"/>
      <c r="B17" s="219" t="s">
        <v>102</v>
      </c>
      <c r="C17" s="219" t="s">
        <v>222</v>
      </c>
      <c r="D17" s="219" t="s">
        <v>225</v>
      </c>
      <c r="E17" s="220" t="s">
        <v>351</v>
      </c>
      <c r="F17" s="219" t="s">
        <v>237</v>
      </c>
      <c r="G17" s="219" t="s">
        <v>224</v>
      </c>
      <c r="H17" s="219" t="s">
        <v>223</v>
      </c>
      <c r="I17" s="221">
        <v>43891</v>
      </c>
      <c r="J17" s="222">
        <v>44175</v>
      </c>
      <c r="K17" s="148"/>
      <c r="L17" s="152"/>
      <c r="M17" s="306">
        <v>1</v>
      </c>
      <c r="N17" s="223">
        <v>1</v>
      </c>
      <c r="O17" s="224"/>
      <c r="P17" s="223">
        <v>1</v>
      </c>
      <c r="Q17" s="224">
        <f>K17+M17+O17</f>
        <v>1</v>
      </c>
      <c r="R17" s="224">
        <f>L17+N17+P17</f>
        <v>2</v>
      </c>
      <c r="S17" s="302">
        <v>0.5</v>
      </c>
      <c r="T17" s="541" t="s">
        <v>352</v>
      </c>
      <c r="U17" s="541" t="s">
        <v>305</v>
      </c>
      <c r="V17" s="373"/>
    </row>
    <row r="18" spans="1:22" ht="18" customHeight="1" thickBot="1" x14ac:dyDescent="0.25">
      <c r="A18" s="440" t="s">
        <v>103</v>
      </c>
      <c r="B18" s="441"/>
      <c r="C18" s="441"/>
      <c r="D18" s="441"/>
      <c r="E18" s="441"/>
      <c r="F18" s="441"/>
      <c r="G18" s="441"/>
      <c r="H18" s="441"/>
      <c r="I18" s="441"/>
      <c r="J18" s="441"/>
      <c r="K18" s="434"/>
      <c r="L18" s="435"/>
      <c r="M18" s="435"/>
      <c r="N18" s="435"/>
      <c r="O18" s="435"/>
      <c r="P18" s="435"/>
      <c r="Q18" s="435"/>
      <c r="R18" s="435"/>
    </row>
    <row r="19" spans="1:22" ht="36" customHeight="1" thickBot="1" x14ac:dyDescent="0.25">
      <c r="A19" s="97"/>
      <c r="B19" s="98"/>
      <c r="C19" s="99"/>
      <c r="D19" s="99"/>
      <c r="E19" s="98"/>
      <c r="F19" s="98"/>
      <c r="G19" s="98"/>
      <c r="H19" s="98"/>
      <c r="I19" s="98"/>
      <c r="J19" s="100"/>
      <c r="K19" s="149" t="e">
        <f>#REF!</f>
        <v>#REF!</v>
      </c>
      <c r="L19" s="150"/>
      <c r="M19" s="150"/>
      <c r="N19" s="150"/>
      <c r="O19" s="150"/>
      <c r="P19" s="150"/>
      <c r="Q19" s="150"/>
      <c r="R19" s="150"/>
      <c r="S19" s="384">
        <v>0.5</v>
      </c>
    </row>
    <row r="20" spans="1:22" ht="6.75" customHeight="1" x14ac:dyDescent="0.2">
      <c r="A20" s="72"/>
      <c r="B20" s="101"/>
      <c r="C20" s="101"/>
      <c r="D20" s="101"/>
      <c r="E20" s="101"/>
      <c r="F20" s="102"/>
      <c r="G20" s="102"/>
      <c r="H20" s="102"/>
      <c r="I20" s="103"/>
      <c r="J20" s="104"/>
    </row>
    <row r="21" spans="1:22" ht="34.5" customHeight="1" x14ac:dyDescent="0.2">
      <c r="A21" s="72"/>
      <c r="B21" s="105" t="s">
        <v>104</v>
      </c>
      <c r="C21" s="442" t="s">
        <v>226</v>
      </c>
      <c r="D21" s="443"/>
      <c r="E21" s="444"/>
      <c r="F21" s="106"/>
      <c r="G21" s="445" t="s">
        <v>105</v>
      </c>
      <c r="H21" s="446"/>
      <c r="I21" s="447" t="s">
        <v>228</v>
      </c>
      <c r="J21" s="448"/>
    </row>
    <row r="22" spans="1:22" ht="3" customHeight="1" x14ac:dyDescent="0.2">
      <c r="A22" s="72"/>
      <c r="B22" s="107"/>
      <c r="C22" s="218"/>
      <c r="D22" s="218"/>
      <c r="E22" s="218"/>
      <c r="F22" s="108"/>
      <c r="G22" s="108"/>
      <c r="H22" s="108"/>
      <c r="I22" s="109"/>
      <c r="J22" s="110"/>
    </row>
    <row r="23" spans="1:22" ht="30" customHeight="1" x14ac:dyDescent="0.2">
      <c r="A23" s="111"/>
      <c r="B23" s="105" t="s">
        <v>106</v>
      </c>
      <c r="C23" s="442" t="s">
        <v>227</v>
      </c>
      <c r="D23" s="443"/>
      <c r="E23" s="444"/>
      <c r="F23" s="106"/>
      <c r="G23" s="445" t="s">
        <v>107</v>
      </c>
      <c r="H23" s="446"/>
      <c r="I23" s="449"/>
      <c r="J23" s="450"/>
    </row>
    <row r="24" spans="1:22" ht="8.25" customHeight="1" thickBot="1" x14ac:dyDescent="0.25">
      <c r="A24" s="112"/>
      <c r="B24" s="113"/>
      <c r="C24" s="113"/>
      <c r="D24" s="113"/>
      <c r="E24" s="113"/>
      <c r="F24" s="114"/>
      <c r="G24" s="114"/>
      <c r="H24" s="115"/>
      <c r="I24" s="115"/>
      <c r="J24" s="116"/>
    </row>
    <row r="25" spans="1:22" ht="14.25" x14ac:dyDescent="0.2">
      <c r="A25" s="436"/>
      <c r="B25" s="437"/>
      <c r="C25" s="117"/>
      <c r="D25" s="117"/>
      <c r="E25" s="117"/>
      <c r="F25" s="118"/>
      <c r="G25" s="119"/>
      <c r="H25" s="118"/>
      <c r="I25" s="120"/>
      <c r="J25" s="121"/>
    </row>
    <row r="26" spans="1:22" ht="4.5" customHeight="1" x14ac:dyDescent="0.2">
      <c r="A26" s="69"/>
      <c r="B26" s="71"/>
      <c r="C26" s="71"/>
      <c r="D26" s="71"/>
      <c r="E26" s="71"/>
      <c r="F26" s="71"/>
      <c r="G26" s="71"/>
      <c r="H26" s="71"/>
      <c r="I26" s="71"/>
      <c r="J26" s="78"/>
    </row>
    <row r="27" spans="1:22" ht="14.25" customHeight="1" x14ac:dyDescent="0.25">
      <c r="A27" s="69"/>
      <c r="B27" s="122"/>
      <c r="C27" s="71"/>
      <c r="D27" s="71"/>
      <c r="E27" s="122"/>
      <c r="F27" s="71"/>
      <c r="G27" s="71"/>
      <c r="H27" s="71"/>
      <c r="I27" s="71"/>
      <c r="J27" s="78"/>
    </row>
    <row r="28" spans="1:22" s="127" customFormat="1" ht="14.25" customHeight="1" x14ac:dyDescent="0.25">
      <c r="A28" s="123"/>
      <c r="B28" s="124"/>
      <c r="C28" s="125"/>
      <c r="D28" s="125"/>
      <c r="E28" s="124"/>
      <c r="F28" s="125"/>
      <c r="G28" s="125"/>
      <c r="H28" s="125"/>
      <c r="I28" s="125"/>
      <c r="J28" s="126"/>
    </row>
    <row r="29" spans="1:22" s="127" customFormat="1" ht="14.25" customHeight="1" x14ac:dyDescent="0.25">
      <c r="A29" s="123"/>
      <c r="B29" s="124"/>
      <c r="C29" s="124"/>
      <c r="D29" s="124"/>
      <c r="E29" s="124"/>
      <c r="F29" s="124"/>
      <c r="G29" s="124"/>
      <c r="H29" s="125"/>
      <c r="I29" s="125"/>
      <c r="J29" s="126"/>
    </row>
    <row r="30" spans="1:22" s="127" customFormat="1" ht="14.25" customHeight="1" x14ac:dyDescent="0.2">
      <c r="A30" s="123"/>
      <c r="B30" s="438" t="s">
        <v>108</v>
      </c>
      <c r="C30" s="438"/>
      <c r="D30" s="125"/>
      <c r="E30" s="128" t="s">
        <v>109</v>
      </c>
      <c r="F30" s="217" t="s">
        <v>120</v>
      </c>
      <c r="G30" s="128"/>
      <c r="H30" s="125"/>
      <c r="I30" s="125"/>
      <c r="J30" s="126"/>
    </row>
    <row r="31" spans="1:22" ht="13.5" thickBot="1" x14ac:dyDescent="0.25">
      <c r="A31" s="129"/>
      <c r="B31" s="115"/>
      <c r="C31" s="115"/>
      <c r="D31" s="115"/>
      <c r="E31" s="115"/>
      <c r="F31" s="115"/>
      <c r="G31" s="115"/>
      <c r="H31" s="115"/>
      <c r="I31" s="115"/>
      <c r="J31" s="116"/>
    </row>
    <row r="32" spans="1:22" ht="12.75" x14ac:dyDescent="0.2"/>
    <row r="33" spans="2:6" ht="18" x14ac:dyDescent="0.25">
      <c r="B33" s="131"/>
    </row>
    <row r="34" spans="2:6" ht="18" x14ac:dyDescent="0.25">
      <c r="B34" s="131"/>
      <c r="F34" s="131"/>
    </row>
    <row r="35" spans="2:6" ht="18" x14ac:dyDescent="0.25">
      <c r="F35" s="132"/>
    </row>
    <row r="36" spans="2:6" ht="18" x14ac:dyDescent="0.25">
      <c r="F36" s="131"/>
    </row>
    <row r="37" spans="2:6" ht="12.75" x14ac:dyDescent="0.2">
      <c r="F37" s="133"/>
    </row>
    <row r="38" spans="2:6" ht="12.75" x14ac:dyDescent="0.2"/>
    <row r="39" spans="2:6" ht="12.75" x14ac:dyDescent="0.2"/>
    <row r="40" spans="2:6" ht="18" x14ac:dyDescent="0.25">
      <c r="E40" s="131"/>
      <c r="F40" s="131"/>
    </row>
    <row r="41" spans="2:6" ht="12.75" x14ac:dyDescent="0.2">
      <c r="E41" s="133"/>
      <c r="F41" s="133"/>
    </row>
    <row r="42" spans="2:6" ht="12.75" x14ac:dyDescent="0.2"/>
    <row r="43" spans="2:6" ht="12.75" x14ac:dyDescent="0.2"/>
    <row r="44" spans="2:6" ht="12.75" x14ac:dyDescent="0.2"/>
    <row r="45" spans="2:6" ht="12.75" x14ac:dyDescent="0.2"/>
    <row r="46" spans="2:6" ht="12.75" x14ac:dyDescent="0.2"/>
    <row r="47" spans="2:6" ht="12.75" x14ac:dyDescent="0.2"/>
    <row r="48" spans="2:6"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sheetData>
  <dataConsolidate/>
  <mergeCells count="39">
    <mergeCell ref="C6:E6"/>
    <mergeCell ref="A1:D3"/>
    <mergeCell ref="E1:J3"/>
    <mergeCell ref="A4:B4"/>
    <mergeCell ref="C4:D4"/>
    <mergeCell ref="E4:J4"/>
    <mergeCell ref="C8:E8"/>
    <mergeCell ref="C10:E10"/>
    <mergeCell ref="C12:E12"/>
    <mergeCell ref="A14:J14"/>
    <mergeCell ref="A15:A16"/>
    <mergeCell ref="B15:B16"/>
    <mergeCell ref="C15:C16"/>
    <mergeCell ref="D15:D16"/>
    <mergeCell ref="E15:E16"/>
    <mergeCell ref="F15:F16"/>
    <mergeCell ref="G15:G16"/>
    <mergeCell ref="H15:H16"/>
    <mergeCell ref="I15:J15"/>
    <mergeCell ref="A25:B25"/>
    <mergeCell ref="B30:C30"/>
    <mergeCell ref="K18:R18"/>
    <mergeCell ref="M15:N15"/>
    <mergeCell ref="O15:P15"/>
    <mergeCell ref="Q15:Q16"/>
    <mergeCell ref="R15:R16"/>
    <mergeCell ref="K15:L15"/>
    <mergeCell ref="A18:J18"/>
    <mergeCell ref="C21:E21"/>
    <mergeCell ref="G21:H21"/>
    <mergeCell ref="I21:J21"/>
    <mergeCell ref="C23:E23"/>
    <mergeCell ref="G23:H23"/>
    <mergeCell ref="I23:J23"/>
    <mergeCell ref="V15:V16"/>
    <mergeCell ref="S15:S16"/>
    <mergeCell ref="T15:T16"/>
    <mergeCell ref="U15:U16"/>
    <mergeCell ref="K14:R14"/>
  </mergeCells>
  <conditionalFormatting sqref="T17:U17">
    <cfRule type="cellIs" dxfId="26" priority="2" operator="equal">
      <formula>1</formula>
    </cfRule>
  </conditionalFormatting>
  <conditionalFormatting sqref="S17">
    <cfRule type="cellIs" dxfId="25" priority="1" operator="equal">
      <formula>1</formula>
    </cfRule>
  </conditionalFormatting>
  <dataValidations count="10">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type="list" showInputMessage="1" showErrorMessage="1" sqref="D19" xr:uid="{00000000-0002-0000-0200-000005000000}">
      <formula1>INDIRECT(C19)</formula1>
    </dataValidation>
    <dataValidation type="list" showInputMessage="1" showErrorMessage="1" sqref="C19" xr:uid="{00000000-0002-0000-0200-000006000000}">
      <formula1>Tipos</formula1>
    </dataValidation>
    <dataValidation type="list" allowBlank="1" showInputMessage="1" showErrorMessage="1" sqref="H10" xr:uid="{00000000-0002-0000-0200-000007000000}">
      <formula1>vigencias</formula1>
    </dataValidation>
    <dataValidation showInputMessage="1" showErrorMessage="1" sqref="B19 E19:R19" xr:uid="{00000000-0002-0000-0200-000008000000}"/>
    <dataValidation type="date" operator="greaterThanOrEqual" allowBlank="1" showInputMessage="1" showErrorMessage="1" sqref="I23" xr:uid="{00000000-0002-0000-0200-000009000000}">
      <formula1>41275</formula1>
    </dataValidation>
  </dataValidations>
  <hyperlinks>
    <hyperlink ref="C23" r:id="rId1" display="carolina.bonilla@orgsolidarias.gov.co" xr:uid="{6B05D51F-00FF-4FB7-814D-69BFDD7702C8}"/>
  </hyperlinks>
  <printOptions horizontalCentered="1"/>
  <pageMargins left="0.27559055118110237" right="0.19685039370078741" top="0.9055118110236221" bottom="0.47244094488188981" header="0.31496062992125984" footer="0.23622047244094491"/>
  <pageSetup scale="45" orientation="landscape" r:id="rId2"/>
  <headerFooter alignWithMargins="0">
    <oddFooter>Página &amp;P&amp;R&amp;F</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23"/>
  <sheetViews>
    <sheetView topLeftCell="E1" zoomScale="80" zoomScaleNormal="80" workbookViewId="0">
      <selection activeCell="R32" sqref="R32"/>
    </sheetView>
  </sheetViews>
  <sheetFormatPr baseColWidth="10" defaultRowHeight="16.5" x14ac:dyDescent="0.3"/>
  <cols>
    <col min="1" max="1" width="29.140625" style="332" customWidth="1"/>
    <col min="2" max="2" width="11.42578125" style="332"/>
    <col min="3" max="3" width="40.42578125" style="332" customWidth="1"/>
    <col min="4" max="4" width="21.85546875" style="332" customWidth="1"/>
    <col min="5" max="5" width="23.28515625" style="332" customWidth="1"/>
    <col min="6" max="6" width="22.7109375" style="332" customWidth="1"/>
    <col min="7" max="7" width="22" style="332" customWidth="1"/>
    <col min="8" max="12" width="11.42578125" style="352"/>
    <col min="13" max="15" width="11.42578125" style="332"/>
    <col min="16" max="16" width="13.85546875" style="332" customWidth="1"/>
    <col min="17" max="17" width="55.85546875" style="332" customWidth="1"/>
    <col min="18" max="18" width="66.42578125" style="332" customWidth="1"/>
    <col min="19" max="19" width="33.28515625" style="332" customWidth="1"/>
    <col min="20" max="20" width="28.140625" style="332" customWidth="1"/>
    <col min="21" max="16384" width="11.42578125" style="332"/>
  </cols>
  <sheetData>
    <row r="3" spans="1:19" ht="28.5" customHeight="1" thickBot="1" x14ac:dyDescent="0.35">
      <c r="H3" s="496" t="s">
        <v>184</v>
      </c>
      <c r="I3" s="496"/>
      <c r="J3" s="496" t="s">
        <v>185</v>
      </c>
      <c r="K3" s="496"/>
      <c r="L3" s="497" t="s">
        <v>186</v>
      </c>
      <c r="M3" s="497"/>
    </row>
    <row r="4" spans="1:19" ht="15.75" customHeight="1" thickBot="1" x14ac:dyDescent="0.35">
      <c r="A4" s="501" t="s">
        <v>110</v>
      </c>
      <c r="B4" s="502"/>
      <c r="C4" s="502"/>
      <c r="D4" s="502"/>
      <c r="E4" s="502"/>
      <c r="F4" s="502"/>
      <c r="G4" s="502"/>
      <c r="H4" s="507" t="s">
        <v>181</v>
      </c>
      <c r="I4" s="507"/>
      <c r="J4" s="507" t="s">
        <v>182</v>
      </c>
      <c r="K4" s="507"/>
      <c r="L4" s="508" t="s">
        <v>183</v>
      </c>
      <c r="M4" s="508"/>
      <c r="N4" s="498" t="s">
        <v>168</v>
      </c>
      <c r="O4" s="498" t="s">
        <v>34</v>
      </c>
      <c r="P4" s="487" t="s">
        <v>302</v>
      </c>
      <c r="Q4" s="487" t="s">
        <v>303</v>
      </c>
      <c r="R4" s="487" t="s">
        <v>306</v>
      </c>
      <c r="S4" s="487" t="s">
        <v>307</v>
      </c>
    </row>
    <row r="5" spans="1:19" ht="15.75" customHeight="1" thickBot="1" x14ac:dyDescent="0.35">
      <c r="A5" s="503" t="s">
        <v>111</v>
      </c>
      <c r="B5" s="504"/>
      <c r="C5" s="504"/>
      <c r="D5" s="504"/>
      <c r="E5" s="504"/>
      <c r="F5" s="504"/>
      <c r="G5" s="504"/>
      <c r="H5" s="507"/>
      <c r="I5" s="507"/>
      <c r="J5" s="507"/>
      <c r="K5" s="507"/>
      <c r="L5" s="508"/>
      <c r="M5" s="508"/>
      <c r="N5" s="499"/>
      <c r="O5" s="499"/>
      <c r="P5" s="488"/>
      <c r="Q5" s="488"/>
      <c r="R5" s="488"/>
      <c r="S5" s="488"/>
    </row>
    <row r="6" spans="1:19" ht="30" customHeight="1" thickBot="1" x14ac:dyDescent="0.35">
      <c r="A6" s="134" t="s">
        <v>112</v>
      </c>
      <c r="B6" s="505" t="s">
        <v>113</v>
      </c>
      <c r="C6" s="506"/>
      <c r="D6" s="135" t="s">
        <v>4</v>
      </c>
      <c r="E6" s="135" t="s">
        <v>114</v>
      </c>
      <c r="F6" s="135" t="s">
        <v>115</v>
      </c>
      <c r="G6" s="153" t="s">
        <v>5</v>
      </c>
      <c r="H6" s="380" t="s">
        <v>169</v>
      </c>
      <c r="I6" s="380" t="s">
        <v>170</v>
      </c>
      <c r="J6" s="380" t="s">
        <v>169</v>
      </c>
      <c r="K6" s="380" t="s">
        <v>170</v>
      </c>
      <c r="L6" s="380" t="s">
        <v>169</v>
      </c>
      <c r="M6" s="305" t="s">
        <v>170</v>
      </c>
      <c r="N6" s="500"/>
      <c r="O6" s="500"/>
      <c r="P6" s="489"/>
      <c r="Q6" s="489"/>
      <c r="R6" s="489"/>
      <c r="S6" s="489"/>
    </row>
    <row r="7" spans="1:19" ht="165.75" thickBot="1" x14ac:dyDescent="0.35">
      <c r="A7" s="493" t="s">
        <v>116</v>
      </c>
      <c r="B7" s="138" t="s">
        <v>7</v>
      </c>
      <c r="C7" s="139" t="s">
        <v>119</v>
      </c>
      <c r="D7" s="140" t="s">
        <v>275</v>
      </c>
      <c r="E7" s="140" t="s">
        <v>71</v>
      </c>
      <c r="F7" s="160" t="s">
        <v>120</v>
      </c>
      <c r="G7" s="141">
        <v>44196</v>
      </c>
      <c r="H7" s="333">
        <v>0.33</v>
      </c>
      <c r="I7" s="334">
        <v>0.33</v>
      </c>
      <c r="J7" s="335">
        <v>0.33</v>
      </c>
      <c r="K7" s="336">
        <v>0.33</v>
      </c>
      <c r="L7" s="325"/>
      <c r="M7" s="337">
        <v>0.34</v>
      </c>
      <c r="N7" s="338">
        <f>H7+J7+L7</f>
        <v>0.66</v>
      </c>
      <c r="O7" s="338">
        <f>I7+K7+M7</f>
        <v>1</v>
      </c>
      <c r="P7" s="333">
        <f>N7/O7</f>
        <v>0.66</v>
      </c>
      <c r="Q7" s="304" t="s">
        <v>385</v>
      </c>
      <c r="R7" s="339" t="s">
        <v>308</v>
      </c>
      <c r="S7" s="304"/>
    </row>
    <row r="8" spans="1:19" ht="90" customHeight="1" thickBot="1" x14ac:dyDescent="0.35">
      <c r="A8" s="494"/>
      <c r="B8" s="142" t="s">
        <v>118</v>
      </c>
      <c r="C8" s="143" t="s">
        <v>277</v>
      </c>
      <c r="D8" s="144" t="s">
        <v>122</v>
      </c>
      <c r="E8" s="144" t="s">
        <v>70</v>
      </c>
      <c r="F8" s="161" t="s">
        <v>108</v>
      </c>
      <c r="G8" s="146">
        <v>44042</v>
      </c>
      <c r="H8" s="325">
        <v>1</v>
      </c>
      <c r="I8" s="326"/>
      <c r="J8" s="340"/>
      <c r="K8" s="341"/>
      <c r="L8" s="340"/>
      <c r="M8" s="326">
        <v>1</v>
      </c>
      <c r="N8" s="325">
        <f t="shared" ref="N8:N15" si="0">H8+J8+L8</f>
        <v>1</v>
      </c>
      <c r="O8" s="325">
        <f t="shared" ref="O8:O15" si="1">I8+K8+M8</f>
        <v>1</v>
      </c>
      <c r="P8" s="333">
        <f t="shared" ref="P8:P15" si="2">N8/O8</f>
        <v>1</v>
      </c>
      <c r="Q8" s="328"/>
      <c r="R8" s="304" t="s">
        <v>325</v>
      </c>
      <c r="S8" s="328"/>
    </row>
    <row r="9" spans="1:19" ht="165.75" customHeight="1" thickBot="1" x14ac:dyDescent="0.35">
      <c r="A9" s="495"/>
      <c r="B9" s="142" t="s">
        <v>121</v>
      </c>
      <c r="C9" s="143" t="s">
        <v>124</v>
      </c>
      <c r="D9" s="144" t="s">
        <v>125</v>
      </c>
      <c r="E9" s="144" t="s">
        <v>126</v>
      </c>
      <c r="F9" s="161" t="s">
        <v>120</v>
      </c>
      <c r="G9" s="145" t="s">
        <v>188</v>
      </c>
      <c r="H9" s="325">
        <v>1</v>
      </c>
      <c r="I9" s="326">
        <v>1</v>
      </c>
      <c r="J9" s="340"/>
      <c r="K9" s="341"/>
      <c r="L9" s="340"/>
      <c r="M9" s="326">
        <v>1</v>
      </c>
      <c r="N9" s="325">
        <f>H9+J9+L9</f>
        <v>1</v>
      </c>
      <c r="O9" s="325">
        <f t="shared" si="1"/>
        <v>2</v>
      </c>
      <c r="P9" s="333">
        <f t="shared" si="2"/>
        <v>0.5</v>
      </c>
      <c r="Q9" s="304" t="s">
        <v>354</v>
      </c>
      <c r="R9" s="304" t="s">
        <v>386</v>
      </c>
      <c r="S9" s="304"/>
    </row>
    <row r="10" spans="1:19" ht="94.5" customHeight="1" thickBot="1" x14ac:dyDescent="0.35">
      <c r="A10" s="493" t="s">
        <v>127</v>
      </c>
      <c r="B10" s="142" t="s">
        <v>10</v>
      </c>
      <c r="C10" s="143" t="s">
        <v>128</v>
      </c>
      <c r="D10" s="229" t="s">
        <v>251</v>
      </c>
      <c r="E10" s="144" t="s">
        <v>71</v>
      </c>
      <c r="F10" s="161" t="s">
        <v>120</v>
      </c>
      <c r="G10" s="145" t="s">
        <v>188</v>
      </c>
      <c r="H10" s="325">
        <v>1</v>
      </c>
      <c r="I10" s="326">
        <v>1</v>
      </c>
      <c r="J10" s="340">
        <v>2</v>
      </c>
      <c r="K10" s="341">
        <v>2</v>
      </c>
      <c r="L10" s="340"/>
      <c r="M10" s="326">
        <v>1</v>
      </c>
      <c r="N10" s="325">
        <f t="shared" si="0"/>
        <v>3</v>
      </c>
      <c r="O10" s="325">
        <f t="shared" si="1"/>
        <v>4</v>
      </c>
      <c r="P10" s="333">
        <f t="shared" si="2"/>
        <v>0.75</v>
      </c>
      <c r="Q10" s="342" t="s">
        <v>355</v>
      </c>
      <c r="R10" s="304" t="s">
        <v>309</v>
      </c>
      <c r="S10" s="304"/>
    </row>
    <row r="11" spans="1:19" ht="396.75" thickBot="1" x14ac:dyDescent="0.35">
      <c r="A11" s="494"/>
      <c r="B11" s="293">
        <v>2.2000000000000002</v>
      </c>
      <c r="C11" s="225" t="s">
        <v>288</v>
      </c>
      <c r="D11" s="225" t="s">
        <v>289</v>
      </c>
      <c r="E11" s="226" t="s">
        <v>71</v>
      </c>
      <c r="F11" s="228" t="s">
        <v>357</v>
      </c>
      <c r="G11" s="227" t="s">
        <v>246</v>
      </c>
      <c r="H11" s="325"/>
      <c r="I11" s="326"/>
      <c r="J11" s="340">
        <v>11</v>
      </c>
      <c r="K11" s="341">
        <v>5</v>
      </c>
      <c r="L11" s="340"/>
      <c r="M11" s="326">
        <v>5</v>
      </c>
      <c r="N11" s="325">
        <f t="shared" si="0"/>
        <v>11</v>
      </c>
      <c r="O11" s="325">
        <f t="shared" si="1"/>
        <v>10</v>
      </c>
      <c r="P11" s="333">
        <v>1</v>
      </c>
      <c r="Q11" s="304"/>
      <c r="R11" s="304" t="s">
        <v>358</v>
      </c>
      <c r="S11" s="328"/>
    </row>
    <row r="12" spans="1:19" ht="77.25" thickBot="1" x14ac:dyDescent="0.35">
      <c r="A12" s="494"/>
      <c r="B12" s="230" t="s">
        <v>191</v>
      </c>
      <c r="C12" s="136" t="s">
        <v>130</v>
      </c>
      <c r="D12" s="231" t="s">
        <v>131</v>
      </c>
      <c r="E12" s="231" t="s">
        <v>278</v>
      </c>
      <c r="F12" s="232" t="s">
        <v>252</v>
      </c>
      <c r="G12" s="137" t="s">
        <v>294</v>
      </c>
      <c r="H12" s="325"/>
      <c r="I12" s="326"/>
      <c r="J12" s="340"/>
      <c r="K12" s="341"/>
      <c r="L12" s="340"/>
      <c r="M12" s="326">
        <v>1</v>
      </c>
      <c r="N12" s="325">
        <f t="shared" si="0"/>
        <v>0</v>
      </c>
      <c r="O12" s="325">
        <f t="shared" si="1"/>
        <v>1</v>
      </c>
      <c r="P12" s="333">
        <f t="shared" si="2"/>
        <v>0</v>
      </c>
      <c r="Q12" s="333"/>
      <c r="R12" s="304" t="s">
        <v>326</v>
      </c>
      <c r="S12" s="304"/>
    </row>
    <row r="13" spans="1:19" ht="38.25" x14ac:dyDescent="0.3">
      <c r="A13" s="490" t="s">
        <v>132</v>
      </c>
      <c r="B13" s="249" t="s">
        <v>16</v>
      </c>
      <c r="C13" s="240" t="s">
        <v>356</v>
      </c>
      <c r="D13" s="296" t="s">
        <v>287</v>
      </c>
      <c r="E13" s="243" t="s">
        <v>71</v>
      </c>
      <c r="F13" s="298" t="s">
        <v>120</v>
      </c>
      <c r="G13" s="300">
        <v>44165</v>
      </c>
      <c r="H13" s="343"/>
      <c r="I13" s="326"/>
      <c r="J13" s="340"/>
      <c r="K13" s="341"/>
      <c r="L13" s="340"/>
      <c r="M13" s="326">
        <v>1</v>
      </c>
      <c r="N13" s="325">
        <f t="shared" si="0"/>
        <v>0</v>
      </c>
      <c r="O13" s="325">
        <f t="shared" si="1"/>
        <v>1</v>
      </c>
      <c r="P13" s="333">
        <f t="shared" si="2"/>
        <v>0</v>
      </c>
      <c r="Q13" s="333"/>
      <c r="R13" s="304" t="s">
        <v>387</v>
      </c>
      <c r="S13" s="328"/>
    </row>
    <row r="14" spans="1:19" ht="67.5" customHeight="1" x14ac:dyDescent="0.3">
      <c r="A14" s="491"/>
      <c r="B14" s="257" t="s">
        <v>18</v>
      </c>
      <c r="C14" s="241" t="s">
        <v>133</v>
      </c>
      <c r="D14" s="297" t="s">
        <v>134</v>
      </c>
      <c r="E14" s="244" t="s">
        <v>71</v>
      </c>
      <c r="F14" s="299" t="s">
        <v>221</v>
      </c>
      <c r="G14" s="301" t="s">
        <v>189</v>
      </c>
      <c r="H14" s="343"/>
      <c r="I14" s="326"/>
      <c r="J14" s="340">
        <v>1</v>
      </c>
      <c r="K14" s="341">
        <v>1</v>
      </c>
      <c r="L14" s="340"/>
      <c r="M14" s="326">
        <v>1</v>
      </c>
      <c r="N14" s="325">
        <f t="shared" si="0"/>
        <v>1</v>
      </c>
      <c r="O14" s="325">
        <f t="shared" si="1"/>
        <v>2</v>
      </c>
      <c r="P14" s="333">
        <f t="shared" si="2"/>
        <v>0.5</v>
      </c>
      <c r="Q14" s="333"/>
      <c r="R14" s="304" t="s">
        <v>359</v>
      </c>
      <c r="S14" s="328"/>
    </row>
    <row r="15" spans="1:19" ht="64.5" thickBot="1" x14ac:dyDescent="0.35">
      <c r="A15" s="492"/>
      <c r="B15" s="344" t="s">
        <v>164</v>
      </c>
      <c r="C15" s="242" t="s">
        <v>253</v>
      </c>
      <c r="D15" s="345" t="s">
        <v>279</v>
      </c>
      <c r="E15" s="346" t="s">
        <v>280</v>
      </c>
      <c r="F15" s="347" t="s">
        <v>254</v>
      </c>
      <c r="G15" s="348">
        <v>44196</v>
      </c>
      <c r="H15" s="349"/>
      <c r="I15" s="326"/>
      <c r="J15" s="340"/>
      <c r="K15" s="341"/>
      <c r="L15" s="340"/>
      <c r="M15" s="326">
        <v>1</v>
      </c>
      <c r="N15" s="325">
        <f t="shared" si="0"/>
        <v>0</v>
      </c>
      <c r="O15" s="325">
        <f t="shared" si="1"/>
        <v>1</v>
      </c>
      <c r="P15" s="386">
        <f t="shared" si="2"/>
        <v>0</v>
      </c>
      <c r="Q15" s="350"/>
      <c r="R15" s="351" t="s">
        <v>326</v>
      </c>
      <c r="S15" s="350"/>
    </row>
    <row r="16" spans="1:19" ht="17.25" thickBot="1" x14ac:dyDescent="0.35">
      <c r="A16" s="332" t="s">
        <v>295</v>
      </c>
      <c r="N16" s="353"/>
      <c r="O16" s="385"/>
      <c r="P16" s="388">
        <f>SUM(P7:P15)/9</f>
        <v>0.49</v>
      </c>
    </row>
    <row r="23" spans="15:15" x14ac:dyDescent="0.3">
      <c r="O23" s="387"/>
    </row>
  </sheetData>
  <mergeCells count="18">
    <mergeCell ref="H3:I3"/>
    <mergeCell ref="J3:K3"/>
    <mergeCell ref="L3:M3"/>
    <mergeCell ref="A10:A12"/>
    <mergeCell ref="O4:O6"/>
    <mergeCell ref="A4:G4"/>
    <mergeCell ref="A5:G5"/>
    <mergeCell ref="B6:C6"/>
    <mergeCell ref="H4:I5"/>
    <mergeCell ref="J4:K5"/>
    <mergeCell ref="L4:M5"/>
    <mergeCell ref="N4:N6"/>
    <mergeCell ref="Q4:Q6"/>
    <mergeCell ref="R4:R6"/>
    <mergeCell ref="S4:S6"/>
    <mergeCell ref="A13:A15"/>
    <mergeCell ref="A7:A9"/>
    <mergeCell ref="P4:P6"/>
  </mergeCells>
  <conditionalFormatting sqref="Q8:S9 Q11:S14 R10:S10 Q7 S7">
    <cfRule type="cellIs" dxfId="24" priority="2" operator="equal">
      <formula>1</formula>
    </cfRule>
  </conditionalFormatting>
  <conditionalFormatting sqref="P7:P15">
    <cfRule type="cellIs" dxfId="23" priority="1" operator="equal">
      <formula>1</formula>
    </cfRule>
  </conditionalFormatting>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952-8813-4EE5-ACC7-FB3229ED0B1F}">
  <sheetPr>
    <tabColor rgb="FF7030A0"/>
  </sheetPr>
  <dimension ref="A4:T13"/>
  <sheetViews>
    <sheetView topLeftCell="E9" zoomScale="80" zoomScaleNormal="80" workbookViewId="0">
      <selection activeCell="S15" sqref="S15"/>
    </sheetView>
  </sheetViews>
  <sheetFormatPr baseColWidth="10" defaultColWidth="11.42578125" defaultRowHeight="15" x14ac:dyDescent="0.25"/>
  <cols>
    <col min="1" max="1" width="15.7109375" style="162" customWidth="1"/>
    <col min="2" max="2" width="11.42578125" style="162"/>
    <col min="3" max="3" width="29.7109375" style="162" customWidth="1"/>
    <col min="4" max="4" width="22.7109375" style="162" customWidth="1"/>
    <col min="5" max="5" width="11.42578125" style="162"/>
    <col min="6" max="6" width="40.85546875" style="162" customWidth="1"/>
    <col min="7" max="7" width="19.5703125" style="162" customWidth="1"/>
    <col min="8" max="8" width="24.28515625" style="162" customWidth="1"/>
    <col min="9" max="9" width="11.42578125" style="162"/>
    <col min="10" max="10" width="10.7109375" style="162" bestFit="1" customWidth="1"/>
    <col min="11" max="11" width="11.42578125" style="162"/>
    <col min="12" max="12" width="10.7109375" style="162" bestFit="1" customWidth="1"/>
    <col min="13" max="13" width="11.42578125" style="162"/>
    <col min="14" max="14" width="10.7109375" style="162" bestFit="1" customWidth="1"/>
    <col min="15" max="16" width="11.42578125" style="162"/>
    <col min="17" max="17" width="16.42578125" style="162" customWidth="1"/>
    <col min="18" max="18" width="68" style="162" customWidth="1"/>
    <col min="19" max="19" width="56.42578125" style="162" customWidth="1"/>
    <col min="20" max="20" width="42.7109375" style="162" customWidth="1"/>
    <col min="21" max="16384" width="11.42578125" style="162"/>
  </cols>
  <sheetData>
    <row r="4" spans="1:20" ht="15.75" thickBot="1" x14ac:dyDescent="0.3"/>
    <row r="5" spans="1:20" ht="15.75" thickBot="1" x14ac:dyDescent="0.3">
      <c r="A5" s="515" t="s">
        <v>135</v>
      </c>
      <c r="B5" s="516"/>
      <c r="C5" s="516"/>
      <c r="D5" s="516"/>
      <c r="E5" s="516"/>
      <c r="F5" s="516"/>
      <c r="G5" s="516"/>
      <c r="H5" s="516"/>
      <c r="I5" s="508" t="s">
        <v>181</v>
      </c>
      <c r="J5" s="508"/>
      <c r="K5" s="508" t="s">
        <v>182</v>
      </c>
      <c r="L5" s="508"/>
      <c r="M5" s="508" t="s">
        <v>183</v>
      </c>
      <c r="N5" s="508"/>
      <c r="O5" s="407" t="s">
        <v>168</v>
      </c>
      <c r="P5" s="407" t="s">
        <v>34</v>
      </c>
      <c r="Q5" s="406" t="s">
        <v>302</v>
      </c>
      <c r="R5" s="509" t="s">
        <v>303</v>
      </c>
      <c r="S5" s="509" t="s">
        <v>304</v>
      </c>
      <c r="T5" s="509" t="s">
        <v>310</v>
      </c>
    </row>
    <row r="6" spans="1:20" ht="15.75" thickBot="1" x14ac:dyDescent="0.3">
      <c r="A6" s="511" t="s">
        <v>136</v>
      </c>
      <c r="B6" s="512"/>
      <c r="C6" s="512"/>
      <c r="D6" s="512"/>
      <c r="E6" s="512"/>
      <c r="F6" s="512"/>
      <c r="G6" s="512"/>
      <c r="H6" s="512"/>
      <c r="I6" s="508"/>
      <c r="J6" s="508"/>
      <c r="K6" s="508"/>
      <c r="L6" s="508"/>
      <c r="M6" s="508"/>
      <c r="N6" s="508"/>
      <c r="O6" s="407"/>
      <c r="P6" s="407"/>
      <c r="Q6" s="406"/>
      <c r="R6" s="509"/>
      <c r="S6" s="509"/>
      <c r="T6" s="509"/>
    </row>
    <row r="7" spans="1:20" ht="27.75" thickBot="1" x14ac:dyDescent="0.35">
      <c r="A7" s="354" t="s">
        <v>2</v>
      </c>
      <c r="B7" s="513" t="s">
        <v>137</v>
      </c>
      <c r="C7" s="514"/>
      <c r="D7" s="355" t="s">
        <v>4</v>
      </c>
      <c r="E7" s="355" t="s">
        <v>5</v>
      </c>
      <c r="F7" s="356" t="s">
        <v>113</v>
      </c>
      <c r="G7" s="356" t="s">
        <v>52</v>
      </c>
      <c r="H7" s="374" t="s">
        <v>51</v>
      </c>
      <c r="I7" s="305" t="s">
        <v>169</v>
      </c>
      <c r="J7" s="305" t="s">
        <v>170</v>
      </c>
      <c r="K7" s="305" t="s">
        <v>169</v>
      </c>
      <c r="L7" s="305" t="s">
        <v>170</v>
      </c>
      <c r="M7" s="305" t="s">
        <v>169</v>
      </c>
      <c r="N7" s="305" t="s">
        <v>170</v>
      </c>
      <c r="O7" s="407"/>
      <c r="P7" s="407"/>
      <c r="Q7" s="406"/>
      <c r="R7" s="509"/>
      <c r="S7" s="509"/>
      <c r="T7" s="509"/>
    </row>
    <row r="8" spans="1:20" ht="204" customHeight="1" x14ac:dyDescent="0.25">
      <c r="A8" s="517" t="s">
        <v>138</v>
      </c>
      <c r="B8" s="357" t="s">
        <v>7</v>
      </c>
      <c r="C8" s="358" t="s">
        <v>248</v>
      </c>
      <c r="D8" s="358" t="s">
        <v>249</v>
      </c>
      <c r="E8" s="359" t="s">
        <v>190</v>
      </c>
      <c r="F8" s="358" t="s">
        <v>250</v>
      </c>
      <c r="G8" s="358" t="s">
        <v>71</v>
      </c>
      <c r="H8" s="358" t="s">
        <v>281</v>
      </c>
      <c r="I8" s="375">
        <v>1</v>
      </c>
      <c r="J8" s="376"/>
      <c r="K8" s="375">
        <v>1</v>
      </c>
      <c r="L8" s="376">
        <v>1</v>
      </c>
      <c r="M8" s="375"/>
      <c r="N8" s="376">
        <v>1</v>
      </c>
      <c r="O8" s="375">
        <f t="shared" ref="O8:P12" si="0">I8+K8+M8</f>
        <v>2</v>
      </c>
      <c r="P8" s="375">
        <f t="shared" si="0"/>
        <v>2</v>
      </c>
      <c r="Q8" s="333">
        <f>O8/P8</f>
        <v>1</v>
      </c>
      <c r="R8" s="377" t="s">
        <v>311</v>
      </c>
      <c r="S8" s="377" t="s">
        <v>360</v>
      </c>
      <c r="T8" s="378"/>
    </row>
    <row r="9" spans="1:20" ht="153" x14ac:dyDescent="0.25">
      <c r="A9" s="510"/>
      <c r="B9" s="361" t="s">
        <v>118</v>
      </c>
      <c r="C9" s="362" t="s">
        <v>282</v>
      </c>
      <c r="D9" s="362" t="s">
        <v>247</v>
      </c>
      <c r="E9" s="363" t="s">
        <v>190</v>
      </c>
      <c r="F9" s="362" t="s">
        <v>283</v>
      </c>
      <c r="G9" s="362" t="s">
        <v>71</v>
      </c>
      <c r="H9" s="362" t="s">
        <v>281</v>
      </c>
      <c r="I9" s="325">
        <v>1</v>
      </c>
      <c r="J9" s="326"/>
      <c r="K9" s="325">
        <v>1</v>
      </c>
      <c r="L9" s="326">
        <v>1</v>
      </c>
      <c r="M9" s="325"/>
      <c r="N9" s="326">
        <v>1</v>
      </c>
      <c r="O9" s="325">
        <f t="shared" si="0"/>
        <v>2</v>
      </c>
      <c r="P9" s="325">
        <f t="shared" si="0"/>
        <v>2</v>
      </c>
      <c r="Q9" s="333">
        <f t="shared" ref="Q9:Q12" si="1">O9/P9</f>
        <v>1</v>
      </c>
      <c r="R9" s="307" t="s">
        <v>312</v>
      </c>
      <c r="S9" s="360" t="s">
        <v>361</v>
      </c>
      <c r="T9" s="307"/>
    </row>
    <row r="10" spans="1:20" ht="242.25" x14ac:dyDescent="0.25">
      <c r="A10" s="364" t="s">
        <v>140</v>
      </c>
      <c r="B10" s="365" t="s">
        <v>10</v>
      </c>
      <c r="C10" s="366" t="s">
        <v>141</v>
      </c>
      <c r="D10" s="367" t="s">
        <v>388</v>
      </c>
      <c r="E10" s="368">
        <v>44185</v>
      </c>
      <c r="F10" s="366" t="s">
        <v>142</v>
      </c>
      <c r="G10" s="369" t="s">
        <v>229</v>
      </c>
      <c r="H10" s="369" t="s">
        <v>270</v>
      </c>
      <c r="I10" s="325">
        <v>1</v>
      </c>
      <c r="J10" s="326">
        <v>1</v>
      </c>
      <c r="K10" s="325"/>
      <c r="L10" s="326"/>
      <c r="M10" s="325"/>
      <c r="N10" s="326">
        <v>1</v>
      </c>
      <c r="O10" s="325">
        <f t="shared" si="0"/>
        <v>1</v>
      </c>
      <c r="P10" s="325">
        <f t="shared" si="0"/>
        <v>2</v>
      </c>
      <c r="Q10" s="333">
        <f t="shared" si="1"/>
        <v>0.5</v>
      </c>
      <c r="R10" s="307" t="s">
        <v>313</v>
      </c>
      <c r="S10" s="360" t="s">
        <v>362</v>
      </c>
      <c r="T10" s="370"/>
    </row>
    <row r="11" spans="1:20" ht="54" x14ac:dyDescent="0.25">
      <c r="A11" s="510" t="s">
        <v>143</v>
      </c>
      <c r="B11" s="365" t="s">
        <v>16</v>
      </c>
      <c r="C11" s="366" t="s">
        <v>230</v>
      </c>
      <c r="D11" s="371" t="s">
        <v>232</v>
      </c>
      <c r="E11" s="368">
        <v>44002</v>
      </c>
      <c r="F11" s="366" t="s">
        <v>233</v>
      </c>
      <c r="G11" s="369" t="s">
        <v>236</v>
      </c>
      <c r="H11" s="369" t="s">
        <v>231</v>
      </c>
      <c r="I11" s="325">
        <v>0</v>
      </c>
      <c r="J11" s="326"/>
      <c r="K11" s="325">
        <v>1</v>
      </c>
      <c r="L11" s="326">
        <v>1</v>
      </c>
      <c r="M11" s="325"/>
      <c r="N11" s="326"/>
      <c r="O11" s="325">
        <f t="shared" si="0"/>
        <v>1</v>
      </c>
      <c r="P11" s="325">
        <f t="shared" si="0"/>
        <v>1</v>
      </c>
      <c r="Q11" s="333">
        <f t="shared" si="1"/>
        <v>1</v>
      </c>
      <c r="R11" s="307" t="s">
        <v>314</v>
      </c>
      <c r="S11" s="360" t="s">
        <v>363</v>
      </c>
      <c r="T11" s="370"/>
    </row>
    <row r="12" spans="1:20" ht="64.5" thickBot="1" x14ac:dyDescent="0.3">
      <c r="A12" s="510"/>
      <c r="B12" s="365" t="s">
        <v>18</v>
      </c>
      <c r="C12" s="366" t="s">
        <v>364</v>
      </c>
      <c r="D12" s="371" t="s">
        <v>234</v>
      </c>
      <c r="E12" s="368">
        <v>44155</v>
      </c>
      <c r="F12" s="366" t="s">
        <v>235</v>
      </c>
      <c r="G12" s="369" t="s">
        <v>236</v>
      </c>
      <c r="H12" s="369" t="s">
        <v>231</v>
      </c>
      <c r="I12" s="333">
        <v>0.33</v>
      </c>
      <c r="J12" s="326"/>
      <c r="K12" s="325">
        <v>0.33</v>
      </c>
      <c r="L12" s="326"/>
      <c r="M12" s="325"/>
      <c r="N12" s="326">
        <v>1</v>
      </c>
      <c r="O12" s="333">
        <f t="shared" si="0"/>
        <v>0.66</v>
      </c>
      <c r="P12" s="325">
        <f t="shared" si="0"/>
        <v>1</v>
      </c>
      <c r="Q12" s="386">
        <f t="shared" si="1"/>
        <v>0.66</v>
      </c>
      <c r="R12" s="307" t="s">
        <v>365</v>
      </c>
      <c r="S12" s="360" t="s">
        <v>315</v>
      </c>
      <c r="T12" s="370"/>
    </row>
    <row r="13" spans="1:20" ht="17.25" thickBot="1" x14ac:dyDescent="0.35">
      <c r="A13" s="332"/>
      <c r="B13" s="332"/>
      <c r="C13" s="332"/>
      <c r="D13" s="332"/>
      <c r="E13" s="332"/>
      <c r="F13" s="332"/>
      <c r="G13" s="332"/>
      <c r="H13" s="332"/>
      <c r="I13" s="332"/>
      <c r="J13" s="332"/>
      <c r="K13" s="332"/>
      <c r="L13" s="332"/>
      <c r="M13" s="332"/>
      <c r="N13" s="332"/>
      <c r="O13" s="372"/>
      <c r="P13" s="372"/>
      <c r="Q13" s="389">
        <f>SUM(Q8:Q12)/5</f>
        <v>0.83200000000000007</v>
      </c>
      <c r="R13" s="332"/>
      <c r="S13" s="332"/>
      <c r="T13" s="332"/>
    </row>
  </sheetData>
  <mergeCells count="14">
    <mergeCell ref="R5:R7"/>
    <mergeCell ref="S5:S7"/>
    <mergeCell ref="T5:T7"/>
    <mergeCell ref="P5:P7"/>
    <mergeCell ref="A11:A12"/>
    <mergeCell ref="K5:L6"/>
    <mergeCell ref="M5:N6"/>
    <mergeCell ref="O5:O7"/>
    <mergeCell ref="A6:H6"/>
    <mergeCell ref="B7:C7"/>
    <mergeCell ref="A5:H5"/>
    <mergeCell ref="I5:J6"/>
    <mergeCell ref="A8:A9"/>
    <mergeCell ref="Q5:Q7"/>
  </mergeCells>
  <conditionalFormatting sqref="R10 T10">
    <cfRule type="cellIs" dxfId="22" priority="4" operator="equal">
      <formula>1</formula>
    </cfRule>
  </conditionalFormatting>
  <conditionalFormatting sqref="R9 T9">
    <cfRule type="cellIs" dxfId="21" priority="5" operator="equal">
      <formula>1</formula>
    </cfRule>
  </conditionalFormatting>
  <conditionalFormatting sqref="R11 T11">
    <cfRule type="cellIs" dxfId="20" priority="3" operator="equal">
      <formula>1</formula>
    </cfRule>
  </conditionalFormatting>
  <conditionalFormatting sqref="R12 T12">
    <cfRule type="cellIs" dxfId="19" priority="2" operator="equal">
      <formula>1</formula>
    </cfRule>
  </conditionalFormatting>
  <conditionalFormatting sqref="Q8:Q12">
    <cfRule type="cellIs" dxfId="18" priority="1" operator="equal">
      <formula>1</formula>
    </cfRule>
  </conditionalFormatting>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AC8B3-C342-4691-ADE0-62ADC5053AF1}">
  <sheetPr>
    <tabColor rgb="FF00B0F0"/>
  </sheetPr>
  <dimension ref="A4:T22"/>
  <sheetViews>
    <sheetView topLeftCell="G1" zoomScale="90" zoomScaleNormal="90" workbookViewId="0">
      <selection activeCell="R10" sqref="R10"/>
    </sheetView>
  </sheetViews>
  <sheetFormatPr baseColWidth="10" defaultRowHeight="15" x14ac:dyDescent="0.25"/>
  <cols>
    <col min="3" max="3" width="42.28515625" customWidth="1"/>
    <col min="4" max="4" width="17.42578125" customWidth="1"/>
    <col min="5" max="5" width="26.42578125" customWidth="1"/>
    <col min="7" max="7" width="22" customWidth="1"/>
    <col min="11" max="11" width="14.42578125" customWidth="1"/>
    <col min="13" max="14" width="11.42578125" customWidth="1"/>
    <col min="18" max="19" width="52.42578125" customWidth="1"/>
    <col min="20" max="22" width="24" customWidth="1"/>
  </cols>
  <sheetData>
    <row r="4" spans="1:20" ht="15.75" thickBot="1" x14ac:dyDescent="0.3"/>
    <row r="5" spans="1:20" ht="15.75" customHeight="1" thickBot="1" x14ac:dyDescent="0.3">
      <c r="A5" s="524" t="s">
        <v>135</v>
      </c>
      <c r="B5" s="525"/>
      <c r="C5" s="525"/>
      <c r="D5" s="525"/>
      <c r="E5" s="525"/>
      <c r="F5" s="525"/>
      <c r="G5" s="525"/>
      <c r="H5" s="526"/>
      <c r="I5" s="520" t="s">
        <v>181</v>
      </c>
      <c r="J5" s="520"/>
      <c r="K5" s="520" t="s">
        <v>182</v>
      </c>
      <c r="L5" s="520"/>
      <c r="M5" s="520" t="s">
        <v>183</v>
      </c>
      <c r="N5" s="520"/>
      <c r="O5" s="521" t="s">
        <v>168</v>
      </c>
      <c r="P5" s="521" t="s">
        <v>34</v>
      </c>
      <c r="Q5" s="535" t="s">
        <v>302</v>
      </c>
      <c r="R5" s="408" t="s">
        <v>303</v>
      </c>
      <c r="S5" s="408" t="s">
        <v>304</v>
      </c>
      <c r="T5" s="408" t="s">
        <v>310</v>
      </c>
    </row>
    <row r="6" spans="1:20" ht="15.75" thickBot="1" x14ac:dyDescent="0.3">
      <c r="A6" s="527" t="s">
        <v>144</v>
      </c>
      <c r="B6" s="528"/>
      <c r="C6" s="528"/>
      <c r="D6" s="528"/>
      <c r="E6" s="528"/>
      <c r="F6" s="528"/>
      <c r="G6" s="528"/>
      <c r="H6" s="529"/>
      <c r="I6" s="520"/>
      <c r="J6" s="520"/>
      <c r="K6" s="520"/>
      <c r="L6" s="520"/>
      <c r="M6" s="520"/>
      <c r="N6" s="520"/>
      <c r="O6" s="522"/>
      <c r="P6" s="522"/>
      <c r="Q6" s="536"/>
      <c r="R6" s="408"/>
      <c r="S6" s="408"/>
      <c r="T6" s="408"/>
    </row>
    <row r="7" spans="1:20" ht="26.25" thickBot="1" x14ac:dyDescent="0.3">
      <c r="A7" s="246" t="s">
        <v>2</v>
      </c>
      <c r="B7" s="530" t="s">
        <v>3</v>
      </c>
      <c r="C7" s="531"/>
      <c r="D7" s="247" t="s">
        <v>4</v>
      </c>
      <c r="E7" s="247" t="s">
        <v>145</v>
      </c>
      <c r="F7" s="247" t="s">
        <v>52</v>
      </c>
      <c r="G7" s="248" t="s">
        <v>51</v>
      </c>
      <c r="H7" s="247" t="s">
        <v>5</v>
      </c>
      <c r="I7" s="381" t="s">
        <v>169</v>
      </c>
      <c r="J7" s="381" t="s">
        <v>170</v>
      </c>
      <c r="K7" s="381" t="s">
        <v>169</v>
      </c>
      <c r="L7" s="381" t="s">
        <v>170</v>
      </c>
      <c r="M7" s="381" t="s">
        <v>169</v>
      </c>
      <c r="N7" s="381" t="s">
        <v>170</v>
      </c>
      <c r="O7" s="523"/>
      <c r="P7" s="523"/>
      <c r="Q7" s="537"/>
      <c r="R7" s="408"/>
      <c r="S7" s="408"/>
      <c r="T7" s="408"/>
    </row>
    <row r="8" spans="1:20" ht="76.5" x14ac:dyDescent="0.25">
      <c r="A8" s="532" t="s">
        <v>146</v>
      </c>
      <c r="B8" s="249" t="s">
        <v>7</v>
      </c>
      <c r="C8" s="250" t="s">
        <v>269</v>
      </c>
      <c r="D8" s="251">
        <v>1</v>
      </c>
      <c r="E8" s="252" t="s">
        <v>148</v>
      </c>
      <c r="F8" s="252" t="s">
        <v>28</v>
      </c>
      <c r="G8" s="252" t="s">
        <v>149</v>
      </c>
      <c r="H8" s="253" t="s">
        <v>268</v>
      </c>
      <c r="I8" s="254"/>
      <c r="J8" s="255"/>
      <c r="K8" s="256">
        <v>0</v>
      </c>
      <c r="L8" s="255">
        <v>1</v>
      </c>
      <c r="M8" s="256"/>
      <c r="N8" s="255"/>
      <c r="O8" s="256">
        <f t="shared" ref="O8:P12" si="0">I8+K8+M8</f>
        <v>0</v>
      </c>
      <c r="P8" s="256">
        <f t="shared" si="0"/>
        <v>1</v>
      </c>
      <c r="Q8" s="256">
        <f>O8/P8</f>
        <v>0</v>
      </c>
      <c r="R8" s="307"/>
      <c r="S8" s="308" t="s">
        <v>375</v>
      </c>
      <c r="T8" s="154"/>
    </row>
    <row r="9" spans="1:20" ht="178.5" x14ac:dyDescent="0.25">
      <c r="A9" s="533"/>
      <c r="B9" s="257" t="s">
        <v>118</v>
      </c>
      <c r="C9" s="258" t="s">
        <v>272</v>
      </c>
      <c r="D9" s="259">
        <v>1</v>
      </c>
      <c r="E9" s="260" t="s">
        <v>150</v>
      </c>
      <c r="F9" s="261" t="s">
        <v>71</v>
      </c>
      <c r="G9" s="261" t="s">
        <v>151</v>
      </c>
      <c r="H9" s="262" t="s">
        <v>259</v>
      </c>
      <c r="I9" s="254">
        <v>0.33</v>
      </c>
      <c r="J9" s="255">
        <v>0.33329999999999999</v>
      </c>
      <c r="K9" s="256">
        <v>0.33</v>
      </c>
      <c r="L9" s="255">
        <v>0.33329999999999999</v>
      </c>
      <c r="M9" s="256"/>
      <c r="N9" s="255">
        <v>0.33339999999999997</v>
      </c>
      <c r="O9" s="263">
        <f t="shared" si="0"/>
        <v>0.66</v>
      </c>
      <c r="P9" s="263">
        <f t="shared" si="0"/>
        <v>1</v>
      </c>
      <c r="Q9" s="256">
        <f>O9/P9</f>
        <v>0.66</v>
      </c>
      <c r="R9" s="308" t="s">
        <v>366</v>
      </c>
      <c r="S9" s="308" t="s">
        <v>316</v>
      </c>
      <c r="T9" s="154"/>
    </row>
    <row r="10" spans="1:20" ht="66" x14ac:dyDescent="0.25">
      <c r="A10" s="533"/>
      <c r="B10" s="257" t="s">
        <v>121</v>
      </c>
      <c r="C10" s="264" t="s">
        <v>153</v>
      </c>
      <c r="D10" s="259">
        <v>1</v>
      </c>
      <c r="E10" s="260" t="s">
        <v>154</v>
      </c>
      <c r="F10" s="261" t="s">
        <v>155</v>
      </c>
      <c r="G10" s="261" t="s">
        <v>156</v>
      </c>
      <c r="H10" s="262" t="s">
        <v>259</v>
      </c>
      <c r="I10" s="254">
        <v>0.33</v>
      </c>
      <c r="J10" s="255">
        <v>0.33329999999999999</v>
      </c>
      <c r="K10" s="256">
        <v>0.33</v>
      </c>
      <c r="L10" s="255">
        <v>0.33329999999999999</v>
      </c>
      <c r="M10" s="256"/>
      <c r="N10" s="255">
        <v>0.33339999999999997</v>
      </c>
      <c r="O10" s="263">
        <f t="shared" si="0"/>
        <v>0.66</v>
      </c>
      <c r="P10" s="263">
        <f t="shared" si="0"/>
        <v>1</v>
      </c>
      <c r="Q10" s="256">
        <f t="shared" ref="Q10:Q21" si="1">O10/P10</f>
        <v>0.66</v>
      </c>
      <c r="R10" s="309" t="s">
        <v>380</v>
      </c>
      <c r="S10" s="304" t="s">
        <v>324</v>
      </c>
      <c r="T10" s="154"/>
    </row>
    <row r="11" spans="1:20" ht="81.75" customHeight="1" thickBot="1" x14ac:dyDescent="0.3">
      <c r="A11" s="534"/>
      <c r="B11" s="265" t="s">
        <v>123</v>
      </c>
      <c r="C11" s="266" t="s">
        <v>273</v>
      </c>
      <c r="D11" s="267">
        <v>1</v>
      </c>
      <c r="E11" s="268" t="s">
        <v>267</v>
      </c>
      <c r="F11" s="269" t="s">
        <v>71</v>
      </c>
      <c r="G11" s="269" t="s">
        <v>271</v>
      </c>
      <c r="H11" s="270">
        <v>44074</v>
      </c>
      <c r="I11" s="271"/>
      <c r="J11" s="272"/>
      <c r="K11" s="273">
        <v>1</v>
      </c>
      <c r="L11" s="272">
        <v>1</v>
      </c>
      <c r="M11" s="274"/>
      <c r="N11" s="272"/>
      <c r="O11" s="263">
        <f t="shared" si="0"/>
        <v>1</v>
      </c>
      <c r="P11" s="273">
        <f t="shared" si="0"/>
        <v>1</v>
      </c>
      <c r="Q11" s="256">
        <f t="shared" si="1"/>
        <v>1</v>
      </c>
      <c r="R11" s="307"/>
      <c r="S11" s="309" t="s">
        <v>317</v>
      </c>
      <c r="T11" s="154"/>
    </row>
    <row r="12" spans="1:20" ht="140.25" x14ac:dyDescent="0.25">
      <c r="A12" s="275" t="s">
        <v>157</v>
      </c>
      <c r="B12" s="276" t="s">
        <v>10</v>
      </c>
      <c r="C12" s="234" t="s">
        <v>238</v>
      </c>
      <c r="D12" s="235" t="s">
        <v>239</v>
      </c>
      <c r="E12" s="233" t="s">
        <v>240</v>
      </c>
      <c r="F12" s="233" t="s">
        <v>241</v>
      </c>
      <c r="G12" s="245" t="s">
        <v>276</v>
      </c>
      <c r="H12" s="236" t="s">
        <v>242</v>
      </c>
      <c r="I12" s="271">
        <v>1</v>
      </c>
      <c r="J12" s="272">
        <v>1</v>
      </c>
      <c r="K12" s="274">
        <v>1</v>
      </c>
      <c r="L12" s="272"/>
      <c r="M12" s="274"/>
      <c r="N12" s="272">
        <v>1</v>
      </c>
      <c r="O12" s="273">
        <f>I12+K12+M12</f>
        <v>2</v>
      </c>
      <c r="P12" s="273">
        <f t="shared" si="0"/>
        <v>2</v>
      </c>
      <c r="Q12" s="256">
        <f t="shared" si="1"/>
        <v>1</v>
      </c>
      <c r="R12" s="308" t="s">
        <v>370</v>
      </c>
      <c r="S12" s="308" t="s">
        <v>367</v>
      </c>
      <c r="T12" s="154"/>
    </row>
    <row r="13" spans="1:20" ht="204" x14ac:dyDescent="0.25">
      <c r="A13" s="277"/>
      <c r="B13" s="276" t="s">
        <v>12</v>
      </c>
      <c r="C13" s="234" t="s">
        <v>274</v>
      </c>
      <c r="D13" s="235" t="s">
        <v>284</v>
      </c>
      <c r="E13" s="233" t="s">
        <v>285</v>
      </c>
      <c r="F13" s="233" t="s">
        <v>243</v>
      </c>
      <c r="G13" s="233" t="s">
        <v>139</v>
      </c>
      <c r="H13" s="236" t="s">
        <v>244</v>
      </c>
      <c r="I13" s="271">
        <v>4</v>
      </c>
      <c r="J13" s="272">
        <v>4</v>
      </c>
      <c r="K13" s="274">
        <v>4</v>
      </c>
      <c r="L13" s="272">
        <v>4</v>
      </c>
      <c r="M13" s="274"/>
      <c r="N13" s="272">
        <v>3</v>
      </c>
      <c r="O13" s="273">
        <f>I13+K13+M13</f>
        <v>8</v>
      </c>
      <c r="P13" s="273">
        <f>J13+L13+N13</f>
        <v>11</v>
      </c>
      <c r="Q13" s="256">
        <f t="shared" si="1"/>
        <v>0.72727272727272729</v>
      </c>
      <c r="R13" s="309" t="s">
        <v>368</v>
      </c>
      <c r="S13" s="309" t="s">
        <v>318</v>
      </c>
      <c r="T13" s="154"/>
    </row>
    <row r="14" spans="1:20" ht="77.25" thickBot="1" x14ac:dyDescent="0.3">
      <c r="A14" s="278"/>
      <c r="B14" s="279" t="s">
        <v>191</v>
      </c>
      <c r="C14" s="198" t="s">
        <v>369</v>
      </c>
      <c r="D14" s="280">
        <v>1</v>
      </c>
      <c r="E14" s="198" t="s">
        <v>266</v>
      </c>
      <c r="F14" s="269" t="s">
        <v>71</v>
      </c>
      <c r="G14" s="269" t="s">
        <v>265</v>
      </c>
      <c r="H14" s="270" t="s">
        <v>259</v>
      </c>
      <c r="I14" s="254">
        <v>0.33</v>
      </c>
      <c r="J14" s="255">
        <v>0.33329999999999999</v>
      </c>
      <c r="K14" s="256">
        <v>0.33</v>
      </c>
      <c r="L14" s="255">
        <v>0.33329999999999999</v>
      </c>
      <c r="M14" s="256"/>
      <c r="N14" s="255">
        <v>0.33339999999999997</v>
      </c>
      <c r="O14" s="263">
        <f t="shared" ref="O14:P18" si="2">I14+K14+M14</f>
        <v>0.66</v>
      </c>
      <c r="P14" s="263">
        <f t="shared" si="2"/>
        <v>1</v>
      </c>
      <c r="Q14" s="256">
        <f t="shared" si="1"/>
        <v>0.66</v>
      </c>
      <c r="R14" s="308" t="s">
        <v>376</v>
      </c>
      <c r="S14" s="308" t="s">
        <v>319</v>
      </c>
      <c r="T14" s="154"/>
    </row>
    <row r="15" spans="1:20" ht="51" x14ac:dyDescent="0.25">
      <c r="A15" s="532" t="s">
        <v>158</v>
      </c>
      <c r="B15" s="281" t="s">
        <v>16</v>
      </c>
      <c r="C15" s="191" t="s">
        <v>159</v>
      </c>
      <c r="D15" s="282" t="s">
        <v>152</v>
      </c>
      <c r="E15" s="191" t="s">
        <v>160</v>
      </c>
      <c r="F15" s="282" t="s">
        <v>71</v>
      </c>
      <c r="G15" s="282" t="s">
        <v>151</v>
      </c>
      <c r="H15" s="283" t="s">
        <v>259</v>
      </c>
      <c r="I15" s="284"/>
      <c r="J15" s="284"/>
      <c r="K15" s="285">
        <v>0</v>
      </c>
      <c r="L15" s="286">
        <v>2</v>
      </c>
      <c r="M15" s="285"/>
      <c r="N15" s="286">
        <v>1</v>
      </c>
      <c r="O15" s="263">
        <f t="shared" si="2"/>
        <v>0</v>
      </c>
      <c r="P15" s="273">
        <f t="shared" si="2"/>
        <v>3</v>
      </c>
      <c r="Q15" s="256">
        <f t="shared" si="1"/>
        <v>0</v>
      </c>
      <c r="R15" s="310"/>
      <c r="S15" s="308" t="s">
        <v>320</v>
      </c>
      <c r="T15" s="154"/>
    </row>
    <row r="16" spans="1:20" ht="63.75" x14ac:dyDescent="0.25">
      <c r="A16" s="533"/>
      <c r="B16" s="287" t="s">
        <v>18</v>
      </c>
      <c r="C16" s="187" t="s">
        <v>161</v>
      </c>
      <c r="D16" s="288" t="s">
        <v>290</v>
      </c>
      <c r="E16" s="187" t="s">
        <v>162</v>
      </c>
      <c r="F16" s="288" t="s">
        <v>71</v>
      </c>
      <c r="G16" s="288" t="s">
        <v>163</v>
      </c>
      <c r="H16" s="262" t="s">
        <v>291</v>
      </c>
      <c r="I16" s="284">
        <v>2</v>
      </c>
      <c r="J16" s="294">
        <v>2</v>
      </c>
      <c r="K16" s="285"/>
      <c r="L16" s="286"/>
      <c r="M16" s="285"/>
      <c r="N16" s="286"/>
      <c r="O16" s="295">
        <f t="shared" si="2"/>
        <v>2</v>
      </c>
      <c r="P16" s="273">
        <f t="shared" si="2"/>
        <v>2</v>
      </c>
      <c r="Q16" s="256">
        <f t="shared" si="1"/>
        <v>1</v>
      </c>
      <c r="R16" s="309" t="s">
        <v>377</v>
      </c>
      <c r="S16" s="309" t="s">
        <v>321</v>
      </c>
      <c r="T16" s="154"/>
    </row>
    <row r="17" spans="1:20" ht="38.25" x14ac:dyDescent="0.25">
      <c r="A17" s="533"/>
      <c r="B17" s="287" t="s">
        <v>164</v>
      </c>
      <c r="C17" s="187" t="s">
        <v>165</v>
      </c>
      <c r="D17" s="289">
        <v>1</v>
      </c>
      <c r="E17" s="187" t="s">
        <v>166</v>
      </c>
      <c r="F17" s="288" t="s">
        <v>71</v>
      </c>
      <c r="G17" s="288" t="s">
        <v>163</v>
      </c>
      <c r="H17" s="262" t="s">
        <v>259</v>
      </c>
      <c r="I17" s="254"/>
      <c r="J17" s="254"/>
      <c r="K17" s="256">
        <v>1</v>
      </c>
      <c r="L17" s="255">
        <v>0.5</v>
      </c>
      <c r="M17" s="256"/>
      <c r="N17" s="255">
        <v>0.5</v>
      </c>
      <c r="O17" s="263">
        <f t="shared" si="2"/>
        <v>1</v>
      </c>
      <c r="P17" s="263">
        <f t="shared" si="2"/>
        <v>1</v>
      </c>
      <c r="Q17" s="256">
        <f t="shared" si="1"/>
        <v>1</v>
      </c>
      <c r="R17" s="309"/>
      <c r="S17" s="309" t="s">
        <v>378</v>
      </c>
      <c r="T17" s="154"/>
    </row>
    <row r="18" spans="1:20" ht="141" thickBot="1" x14ac:dyDescent="0.3">
      <c r="A18" s="534"/>
      <c r="B18" s="279" t="s">
        <v>212</v>
      </c>
      <c r="C18" s="290" t="s">
        <v>264</v>
      </c>
      <c r="D18" s="280">
        <v>1</v>
      </c>
      <c r="E18" s="198" t="s">
        <v>263</v>
      </c>
      <c r="F18" s="269" t="s">
        <v>71</v>
      </c>
      <c r="G18" s="269" t="s">
        <v>255</v>
      </c>
      <c r="H18" s="270" t="s">
        <v>259</v>
      </c>
      <c r="I18" s="254">
        <v>0.33</v>
      </c>
      <c r="J18" s="255">
        <v>0.33329999999999999</v>
      </c>
      <c r="K18" s="256">
        <v>0.33</v>
      </c>
      <c r="L18" s="255">
        <v>0.33329999999999999</v>
      </c>
      <c r="M18" s="256"/>
      <c r="N18" s="255">
        <v>0.33339999999999997</v>
      </c>
      <c r="O18" s="263">
        <f t="shared" si="2"/>
        <v>0.66</v>
      </c>
      <c r="P18" s="263">
        <f t="shared" si="2"/>
        <v>1</v>
      </c>
      <c r="Q18" s="256">
        <f t="shared" si="1"/>
        <v>0.66</v>
      </c>
      <c r="R18" s="309" t="s">
        <v>322</v>
      </c>
      <c r="S18" s="309" t="s">
        <v>323</v>
      </c>
      <c r="T18" s="154"/>
    </row>
    <row r="19" spans="1:20" ht="114.75" x14ac:dyDescent="0.25">
      <c r="A19" s="518" t="s">
        <v>167</v>
      </c>
      <c r="B19" s="281" t="s">
        <v>21</v>
      </c>
      <c r="C19" s="191" t="s">
        <v>262</v>
      </c>
      <c r="D19" s="282" t="s">
        <v>261</v>
      </c>
      <c r="E19" s="191" t="s">
        <v>260</v>
      </c>
      <c r="F19" s="282" t="s">
        <v>71</v>
      </c>
      <c r="G19" s="282" t="s">
        <v>255</v>
      </c>
      <c r="H19" s="283" t="s">
        <v>259</v>
      </c>
      <c r="I19" s="271">
        <v>1</v>
      </c>
      <c r="J19" s="272">
        <v>1</v>
      </c>
      <c r="K19" s="274">
        <v>1</v>
      </c>
      <c r="L19" s="272">
        <v>1</v>
      </c>
      <c r="M19" s="274"/>
      <c r="N19" s="272">
        <v>1</v>
      </c>
      <c r="O19" s="273">
        <f>I19+K19+M19</f>
        <v>2</v>
      </c>
      <c r="P19" s="273">
        <f>J19+L19+N19</f>
        <v>3</v>
      </c>
      <c r="Q19" s="256">
        <f t="shared" si="1"/>
        <v>0.66666666666666663</v>
      </c>
      <c r="R19" s="309" t="s">
        <v>379</v>
      </c>
      <c r="S19" s="309" t="s">
        <v>371</v>
      </c>
      <c r="T19" s="154"/>
    </row>
    <row r="20" spans="1:20" ht="127.5" x14ac:dyDescent="0.25">
      <c r="A20" s="519"/>
      <c r="B20" s="287" t="s">
        <v>24</v>
      </c>
      <c r="C20" s="187" t="s">
        <v>258</v>
      </c>
      <c r="D20" s="288" t="s">
        <v>257</v>
      </c>
      <c r="E20" s="187" t="s">
        <v>256</v>
      </c>
      <c r="F20" s="288" t="s">
        <v>71</v>
      </c>
      <c r="G20" s="288" t="s">
        <v>255</v>
      </c>
      <c r="H20" s="262">
        <v>44196</v>
      </c>
      <c r="I20" s="271"/>
      <c r="J20" s="272"/>
      <c r="K20" s="274">
        <v>1</v>
      </c>
      <c r="L20" s="272"/>
      <c r="M20" s="274"/>
      <c r="N20" s="272">
        <v>1</v>
      </c>
      <c r="O20" s="263">
        <f>I20+K20</f>
        <v>1</v>
      </c>
      <c r="P20" s="273">
        <f>J20+L20+N20</f>
        <v>1</v>
      </c>
      <c r="Q20" s="256">
        <f t="shared" si="1"/>
        <v>1</v>
      </c>
      <c r="R20" s="311"/>
      <c r="S20" s="309" t="s">
        <v>372</v>
      </c>
      <c r="T20" s="154"/>
    </row>
    <row r="21" spans="1:20" ht="192" thickBot="1" x14ac:dyDescent="0.3">
      <c r="A21" s="519"/>
      <c r="B21" s="291" t="s">
        <v>292</v>
      </c>
      <c r="C21" s="239" t="s">
        <v>117</v>
      </c>
      <c r="D21" s="195" t="s">
        <v>245</v>
      </c>
      <c r="E21" s="237" t="s">
        <v>147</v>
      </c>
      <c r="F21" s="237" t="s">
        <v>241</v>
      </c>
      <c r="G21" s="237" t="s">
        <v>276</v>
      </c>
      <c r="H21" s="238" t="s">
        <v>187</v>
      </c>
      <c r="I21" s="292">
        <v>1</v>
      </c>
      <c r="J21" s="272">
        <v>1</v>
      </c>
      <c r="K21" s="274">
        <v>1</v>
      </c>
      <c r="L21" s="272"/>
      <c r="M21" s="274"/>
      <c r="N21" s="272">
        <v>1</v>
      </c>
      <c r="O21" s="273">
        <f>SUM(I21+K21+M21)</f>
        <v>2</v>
      </c>
      <c r="P21" s="273">
        <f>J21+L21+N21</f>
        <v>2</v>
      </c>
      <c r="Q21" s="390">
        <f t="shared" si="1"/>
        <v>1</v>
      </c>
      <c r="R21" s="309" t="s">
        <v>373</v>
      </c>
      <c r="S21" s="309" t="s">
        <v>374</v>
      </c>
      <c r="T21" s="154"/>
    </row>
    <row r="22" spans="1:20" ht="15.75" thickBot="1" x14ac:dyDescent="0.3">
      <c r="O22" s="159"/>
      <c r="P22" s="159"/>
      <c r="Q22" s="391">
        <f>SUM(Q8:Q21)/14</f>
        <v>0.71670995670995674</v>
      </c>
    </row>
  </sheetData>
  <autoFilter ref="A7:P18" xr:uid="{00000000-0009-0000-0000-000007000000}">
    <filterColumn colId="1" showButton="0"/>
  </autoFilter>
  <mergeCells count="15">
    <mergeCell ref="T5:T7"/>
    <mergeCell ref="R5:R7"/>
    <mergeCell ref="S5:S7"/>
    <mergeCell ref="A19:A21"/>
    <mergeCell ref="K5:L6"/>
    <mergeCell ref="M5:N6"/>
    <mergeCell ref="O5:O7"/>
    <mergeCell ref="P5:P7"/>
    <mergeCell ref="I5:J6"/>
    <mergeCell ref="A5:H5"/>
    <mergeCell ref="A6:H6"/>
    <mergeCell ref="B7:C7"/>
    <mergeCell ref="A15:A18"/>
    <mergeCell ref="A8:A11"/>
    <mergeCell ref="Q5:Q7"/>
  </mergeCells>
  <phoneticPr fontId="57" type="noConversion"/>
  <conditionalFormatting sqref="R16:S16 R9:S9 R8">
    <cfRule type="cellIs" dxfId="17" priority="18" operator="equal">
      <formula>1</formula>
    </cfRule>
  </conditionalFormatting>
  <conditionalFormatting sqref="R10:S11">
    <cfRule type="cellIs" dxfId="16" priority="17" operator="equal">
      <formula>1</formula>
    </cfRule>
  </conditionalFormatting>
  <conditionalFormatting sqref="R17">
    <cfRule type="cellIs" dxfId="15" priority="16" operator="equal">
      <formula>1</formula>
    </cfRule>
  </conditionalFormatting>
  <conditionalFormatting sqref="R18:S18">
    <cfRule type="cellIs" dxfId="14" priority="15" operator="equal">
      <formula>1</formula>
    </cfRule>
  </conditionalFormatting>
  <conditionalFormatting sqref="R12:S12">
    <cfRule type="cellIs" dxfId="13" priority="14" operator="equal">
      <formula>1</formula>
    </cfRule>
  </conditionalFormatting>
  <conditionalFormatting sqref="R13:S13">
    <cfRule type="cellIs" dxfId="12" priority="13" operator="equal">
      <formula>1</formula>
    </cfRule>
  </conditionalFormatting>
  <conditionalFormatting sqref="R21">
    <cfRule type="cellIs" dxfId="11" priority="12" operator="equal">
      <formula>1</formula>
    </cfRule>
  </conditionalFormatting>
  <conditionalFormatting sqref="R14">
    <cfRule type="cellIs" dxfId="10" priority="11" operator="equal">
      <formula>1</formula>
    </cfRule>
  </conditionalFormatting>
  <conditionalFormatting sqref="R15">
    <cfRule type="cellIs" dxfId="9" priority="10" operator="equal">
      <formula>1</formula>
    </cfRule>
  </conditionalFormatting>
  <conditionalFormatting sqref="R19">
    <cfRule type="cellIs" dxfId="8" priority="9" operator="equal">
      <formula>1</formula>
    </cfRule>
  </conditionalFormatting>
  <conditionalFormatting sqref="S17">
    <cfRule type="cellIs" dxfId="7" priority="8" operator="equal">
      <formula>1</formula>
    </cfRule>
  </conditionalFormatting>
  <conditionalFormatting sqref="S19">
    <cfRule type="cellIs" dxfId="6" priority="7" operator="equal">
      <formula>1</formula>
    </cfRule>
  </conditionalFormatting>
  <conditionalFormatting sqref="S20">
    <cfRule type="cellIs" dxfId="5" priority="6" operator="equal">
      <formula>1</formula>
    </cfRule>
  </conditionalFormatting>
  <conditionalFormatting sqref="S21">
    <cfRule type="cellIs" dxfId="4" priority="5" operator="equal">
      <formula>1</formula>
    </cfRule>
  </conditionalFormatting>
  <conditionalFormatting sqref="S14">
    <cfRule type="cellIs" dxfId="3" priority="4" operator="equal">
      <formula>1</formula>
    </cfRule>
  </conditionalFormatting>
  <conditionalFormatting sqref="S15">
    <cfRule type="cellIs" dxfId="2" priority="3" operator="equal">
      <formula>1</formula>
    </cfRule>
  </conditionalFormatting>
  <conditionalFormatting sqref="S8">
    <cfRule type="cellIs" dxfId="1" priority="2" operator="equal">
      <formula>1</formula>
    </cfRule>
  </conditionalFormatting>
  <conditionalFormatting sqref="Q8:Q21">
    <cfRule type="cellIs" dxfId="0" priority="1" operator="equal">
      <formula>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6:F13"/>
  <sheetViews>
    <sheetView topLeftCell="A5" workbookViewId="0">
      <selection activeCell="H19" sqref="H19"/>
    </sheetView>
  </sheetViews>
  <sheetFormatPr baseColWidth="10" defaultColWidth="11.42578125" defaultRowHeight="15" x14ac:dyDescent="0.25"/>
  <cols>
    <col min="1" max="2" width="11.42578125" style="1"/>
    <col min="3" max="3" width="37.42578125" style="1" bestFit="1" customWidth="1"/>
    <col min="4" max="4" width="21.5703125" style="1" customWidth="1"/>
    <col min="5" max="5" width="18.5703125" style="1" customWidth="1"/>
    <col min="6" max="6" width="16.85546875" style="1" customWidth="1"/>
    <col min="7" max="16384" width="11.42578125" style="1"/>
  </cols>
  <sheetData>
    <row r="6" spans="3:6" ht="15.75" thickBot="1" x14ac:dyDescent="0.3"/>
    <row r="7" spans="3:6" ht="41.25" customHeight="1" thickBot="1" x14ac:dyDescent="0.3">
      <c r="C7" s="30" t="s">
        <v>42</v>
      </c>
      <c r="D7" s="31" t="s">
        <v>48</v>
      </c>
      <c r="E7" s="31" t="s">
        <v>43</v>
      </c>
      <c r="F7" s="31" t="s">
        <v>49</v>
      </c>
    </row>
    <row r="8" spans="3:6" x14ac:dyDescent="0.25">
      <c r="C8" s="17" t="s">
        <v>44</v>
      </c>
      <c r="D8" s="20">
        <f>'1 Gestion de Riesgo Corrupcion '!P28</f>
        <v>0.78260869565217395</v>
      </c>
      <c r="E8" s="21">
        <v>0.2</v>
      </c>
      <c r="F8" s="22">
        <f>D8*E8</f>
        <v>0.15652173913043479</v>
      </c>
    </row>
    <row r="9" spans="3:6" x14ac:dyDescent="0.25">
      <c r="C9" s="18" t="s">
        <v>45</v>
      </c>
      <c r="D9" s="23">
        <f>'Estrategias de Racionalizacion'!S19</f>
        <v>0.5</v>
      </c>
      <c r="E9" s="21">
        <v>0.2</v>
      </c>
      <c r="F9" s="22">
        <f>D9*E9</f>
        <v>0.1</v>
      </c>
    </row>
    <row r="10" spans="3:6" x14ac:dyDescent="0.25">
      <c r="C10" s="18" t="s">
        <v>46</v>
      </c>
      <c r="D10" s="23">
        <f>'3 Rendicion de Cuentas'!P16</f>
        <v>0.49</v>
      </c>
      <c r="E10" s="21">
        <v>0.2</v>
      </c>
      <c r="F10" s="22">
        <f>D10*E10</f>
        <v>9.8000000000000004E-2</v>
      </c>
    </row>
    <row r="11" spans="3:6" x14ac:dyDescent="0.25">
      <c r="C11" s="18" t="s">
        <v>47</v>
      </c>
      <c r="D11" s="23">
        <f>'4 Atencion al Ciudadano  '!Q13</f>
        <v>0.83200000000000007</v>
      </c>
      <c r="E11" s="21">
        <v>0.2</v>
      </c>
      <c r="F11" s="22">
        <f>D11*E11</f>
        <v>0.16640000000000002</v>
      </c>
    </row>
    <row r="12" spans="3:6" ht="15.75" thickBot="1" x14ac:dyDescent="0.3">
      <c r="C12" s="19" t="s">
        <v>50</v>
      </c>
      <c r="D12" s="24">
        <f>'5 Transparencia y Acc '!Q22</f>
        <v>0.71670995670995674</v>
      </c>
      <c r="E12" s="25">
        <v>0.2</v>
      </c>
      <c r="F12" s="26">
        <f>D12*E12</f>
        <v>0.14334199134199135</v>
      </c>
    </row>
    <row r="13" spans="3:6" ht="15.75" thickBot="1" x14ac:dyDescent="0.3">
      <c r="D13" s="27">
        <f>SUM(D8:D12)</f>
        <v>3.3213186523621308</v>
      </c>
      <c r="E13" s="28">
        <f>SUM(E8:E12)</f>
        <v>1</v>
      </c>
      <c r="F13" s="29">
        <f>SUM(F8:F12)</f>
        <v>0.66426373047242615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60"/>
  <sheetViews>
    <sheetView showGridLines="0" topLeftCell="A21" workbookViewId="0">
      <selection activeCell="L65" sqref="L65"/>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47" t="s">
        <v>171</v>
      </c>
      <c r="C3" s="147" t="s">
        <v>172</v>
      </c>
      <c r="D3" s="147"/>
      <c r="E3" s="147" t="s">
        <v>173</v>
      </c>
      <c r="F3" s="147" t="s">
        <v>174</v>
      </c>
    </row>
    <row r="4" spans="2:6" hidden="1" x14ac:dyDescent="0.25">
      <c r="B4" s="154" t="s">
        <v>175</v>
      </c>
      <c r="C4" s="155">
        <f>'[6]Gestión Riesgo Corrupción '!AB15</f>
        <v>1</v>
      </c>
      <c r="D4" s="155"/>
      <c r="E4" s="155">
        <v>0.2</v>
      </c>
      <c r="F4" s="156">
        <f>C4*E4</f>
        <v>0.2</v>
      </c>
    </row>
    <row r="5" spans="2:6" hidden="1" x14ac:dyDescent="0.25">
      <c r="B5" s="154" t="s">
        <v>176</v>
      </c>
      <c r="C5" s="155">
        <f>'[6]Estrategias de Racionalizacion'!U15</f>
        <v>1</v>
      </c>
      <c r="D5" s="155"/>
      <c r="E5" s="155">
        <v>0.2</v>
      </c>
      <c r="F5" s="156">
        <f>C5*E5</f>
        <v>0.2</v>
      </c>
    </row>
    <row r="6" spans="2:6" hidden="1" x14ac:dyDescent="0.25">
      <c r="B6" s="154" t="s">
        <v>177</v>
      </c>
      <c r="C6" s="155">
        <f>'[6]Rendición de Cuentas'!AB14</f>
        <v>1</v>
      </c>
      <c r="D6" s="155"/>
      <c r="E6" s="155">
        <v>0.2</v>
      </c>
      <c r="F6" s="156">
        <f>C6*E6</f>
        <v>0.2</v>
      </c>
    </row>
    <row r="7" spans="2:6" hidden="1" x14ac:dyDescent="0.25">
      <c r="B7" s="154" t="s">
        <v>178</v>
      </c>
      <c r="C7" s="155">
        <f>'[6]Atención al ciudadano'!S26</f>
        <v>1</v>
      </c>
      <c r="D7" s="155"/>
      <c r="E7" s="155">
        <v>0.2</v>
      </c>
      <c r="F7" s="156">
        <f>C7*E7</f>
        <v>0.2</v>
      </c>
    </row>
    <row r="8" spans="2:6" hidden="1" x14ac:dyDescent="0.25">
      <c r="B8" s="154" t="s">
        <v>179</v>
      </c>
      <c r="C8" s="155">
        <f>'[6]Transparencia y Acc. Info'!AC18</f>
        <v>1</v>
      </c>
      <c r="D8" s="155"/>
      <c r="E8" s="155">
        <v>0.2</v>
      </c>
      <c r="F8" s="156">
        <f>C8*E8</f>
        <v>0.2</v>
      </c>
    </row>
    <row r="9" spans="2:6" hidden="1" x14ac:dyDescent="0.25">
      <c r="B9" s="538" t="s">
        <v>168</v>
      </c>
      <c r="C9" s="539"/>
      <c r="D9" s="539"/>
      <c r="E9" s="540"/>
      <c r="F9" s="155">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47" t="s">
        <v>171</v>
      </c>
      <c r="C26" s="147" t="s">
        <v>172</v>
      </c>
      <c r="D26" s="147" t="s">
        <v>180</v>
      </c>
      <c r="E26" s="147" t="s">
        <v>173</v>
      </c>
      <c r="F26" s="147" t="s">
        <v>174</v>
      </c>
    </row>
    <row r="27" spans="2:7" x14ac:dyDescent="0.25">
      <c r="B27" s="154" t="s">
        <v>175</v>
      </c>
      <c r="C27" s="155">
        <v>0.25</v>
      </c>
      <c r="D27" s="155">
        <f>C27</f>
        <v>0.25</v>
      </c>
      <c r="E27" s="155">
        <v>0.2</v>
      </c>
      <c r="F27" s="156">
        <f>C27*E27</f>
        <v>0.05</v>
      </c>
      <c r="G27" s="157"/>
    </row>
    <row r="28" spans="2:7" x14ac:dyDescent="0.25">
      <c r="B28" s="154" t="s">
        <v>176</v>
      </c>
      <c r="C28" s="155">
        <v>0.25</v>
      </c>
      <c r="D28" s="155">
        <f>C28</f>
        <v>0.25</v>
      </c>
      <c r="E28" s="155">
        <v>0.2</v>
      </c>
      <c r="F28" s="156">
        <f>C28*E28</f>
        <v>0.05</v>
      </c>
      <c r="G28" s="157"/>
    </row>
    <row r="29" spans="2:7" x14ac:dyDescent="0.25">
      <c r="B29" s="154" t="s">
        <v>177</v>
      </c>
      <c r="C29" s="155">
        <v>0.25</v>
      </c>
      <c r="D29" s="155">
        <f>C29</f>
        <v>0.25</v>
      </c>
      <c r="E29" s="155">
        <v>0.2</v>
      </c>
      <c r="F29" s="156">
        <f>C29*E29</f>
        <v>0.05</v>
      </c>
      <c r="G29" s="157"/>
    </row>
    <row r="30" spans="2:7" x14ac:dyDescent="0.25">
      <c r="B30" s="154" t="s">
        <v>178</v>
      </c>
      <c r="C30" s="155">
        <v>0.25</v>
      </c>
      <c r="D30" s="155">
        <f>C30</f>
        <v>0.25</v>
      </c>
      <c r="E30" s="155">
        <v>0.2</v>
      </c>
      <c r="F30" s="156">
        <f>C30*E30</f>
        <v>0.05</v>
      </c>
      <c r="G30" s="157"/>
    </row>
    <row r="31" spans="2:7" x14ac:dyDescent="0.25">
      <c r="B31" s="154" t="s">
        <v>179</v>
      </c>
      <c r="C31" s="155">
        <v>0.25</v>
      </c>
      <c r="D31" s="155">
        <f>C31</f>
        <v>0.25</v>
      </c>
      <c r="E31" s="155">
        <v>0.2</v>
      </c>
      <c r="F31" s="156">
        <f>C31*E31</f>
        <v>0.05</v>
      </c>
      <c r="G31" s="157"/>
    </row>
    <row r="32" spans="2:7" x14ac:dyDescent="0.25">
      <c r="B32" s="538" t="s">
        <v>168</v>
      </c>
      <c r="C32" s="539"/>
      <c r="D32" s="539"/>
      <c r="E32" s="540"/>
      <c r="F32" s="158">
        <f>SUM(F27:F31)</f>
        <v>0.25</v>
      </c>
      <c r="G32" s="157"/>
    </row>
    <row r="37" spans="5:5" x14ac:dyDescent="0.25">
      <c r="E37" s="159"/>
    </row>
    <row r="40" spans="5:5" hidden="1" x14ac:dyDescent="0.25"/>
    <row r="41" spans="5:5" hidden="1" x14ac:dyDescent="0.25"/>
    <row r="42" spans="5:5" hidden="1" x14ac:dyDescent="0.25"/>
    <row r="43" spans="5:5" hidden="1" x14ac:dyDescent="0.25"/>
    <row r="44" spans="5:5" hidden="1" x14ac:dyDescent="0.25"/>
    <row r="45" spans="5:5" hidden="1" x14ac:dyDescent="0.25"/>
    <row r="46" spans="5:5" hidden="1" x14ac:dyDescent="0.25"/>
    <row r="47" spans="5:5" hidden="1" x14ac:dyDescent="0.25"/>
    <row r="48" spans="5: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sheetData>
  <mergeCells count="2">
    <mergeCell ref="B9:E9"/>
    <mergeCell ref="B32:E32"/>
  </mergeCell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Gestión Riesgo Corrupción </vt:lpstr>
      <vt:lpstr>PAAC</vt:lpstr>
      <vt:lpstr>1 Gestion de Riesgo Corrupcion </vt:lpstr>
      <vt:lpstr>Estrategias de Racionalizacion</vt:lpstr>
      <vt:lpstr>3 Rendicion de Cuentas</vt:lpstr>
      <vt:lpstr>4 Atencion al Ciudadano  </vt:lpstr>
      <vt:lpstr>5 Transparencia y Acc </vt:lpstr>
      <vt:lpstr>AVANCES</vt:lpstr>
      <vt:lpstr>TOTAL</vt:lpstr>
      <vt:lpstr>'Estrategias de Racionalizacion'!Área_de_impresión</vt:lpstr>
      <vt:lpstr>'Gestión Riesgo Corrupción '!Área_de_impresión</vt:lpstr>
      <vt:lpstr>'Estrategias de Racionalizacion'!Títulos_a_imprimir</vt:lpstr>
      <vt:lpstr>'Gestión Riesgo Corrupción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Marisol Viveros</cp:lastModifiedBy>
  <cp:lastPrinted>2019-04-11T16:20:24Z</cp:lastPrinted>
  <dcterms:created xsi:type="dcterms:W3CDTF">2017-03-13T17:16:50Z</dcterms:created>
  <dcterms:modified xsi:type="dcterms:W3CDTF">2020-09-05T02:29:03Z</dcterms:modified>
</cp:coreProperties>
</file>