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C:\Users\marisol.viveros\Desktop\Trabajo en casa\1. Marisol Viveros\20, PAAC\SEGUIMIEMTOS\"/>
    </mc:Choice>
  </mc:AlternateContent>
  <xr:revisionPtr revIDLastSave="0" documentId="13_ncr:1_{F528C43C-AC9B-4FCE-86C3-26CD94C18E6B}" xr6:coauthVersionLast="36" xr6:coauthVersionMax="36" xr10:uidLastSave="{00000000-0000-0000-0000-000000000000}"/>
  <bookViews>
    <workbookView xWindow="0" yWindow="0" windowWidth="28800" windowHeight="11025" firstSheet="3" activeTab="4" xr2:uid="{00000000-000D-0000-FFFF-FFFF00000000}"/>
  </bookViews>
  <sheets>
    <sheet name="Gestión Riesgo Corrupción " sheetId="2" state="hidden" r:id="rId1"/>
    <sheet name="PAAC" sheetId="19" r:id="rId2"/>
    <sheet name="1 Gestion de Riesgo Corrupcion " sheetId="9" r:id="rId3"/>
    <sheet name="Estrategias de Racionalizacion" sheetId="10" r:id="rId4"/>
    <sheet name="3 Rendicion de Cuentas" sheetId="11" r:id="rId5"/>
    <sheet name="4 Atencion al Ciudadano  " sheetId="16" r:id="rId6"/>
    <sheet name="5 Transparencia y Acc " sheetId="20" r:id="rId7"/>
    <sheet name="AVANCES" sheetId="7" r:id="rId8"/>
  </sheets>
  <externalReferences>
    <externalReference r:id="rId9"/>
    <externalReference r:id="rId10"/>
    <externalReference r:id="rId11"/>
    <externalReference r:id="rId12"/>
  </externalReferences>
  <definedNames>
    <definedName name="_xlnm._FilterDatabase" localSheetId="6" hidden="1">'5 Transparencia y Acc '!$A$7:$T$18</definedName>
    <definedName name="_xlnm._FilterDatabase" localSheetId="0" hidden="1">'Gestión Riesgo Corrupción '!$A$3:$G$14</definedName>
    <definedName name="A_Obj1" localSheetId="4">OFFSET(#REF!,0,0,COUNTA(#REF!)-1,1)</definedName>
    <definedName name="A_Obj1" localSheetId="5">OFFSET(#REF!,0,0,COUNTA(#REF!)-1,1)</definedName>
    <definedName name="A_Obj1" localSheetId="6">OFFSET(#REF!,0,0,COUNTA(#REF!)-1,1)</definedName>
    <definedName name="A_Obj1" localSheetId="3">OFFSET(#REF!,0,0,COUNTA(#REF!)-1,1)</definedName>
    <definedName name="A_Obj1">OFFSET(#REF!,0,0,COUNTA(#REF!)-1,1)</definedName>
    <definedName name="A_Obj2" localSheetId="5">OFFSET(#REF!,0,0,COUNTA(#REF!)-1,1)</definedName>
    <definedName name="A_Obj2" localSheetId="3">OFFSET(#REF!,0,0,COUNTA(#REF!)-1,1)</definedName>
    <definedName name="A_Obj2">OFFSET(#REF!,0,0,COUNTA(#REF!)-1,1)</definedName>
    <definedName name="A_Obj3" localSheetId="5">OFFSET(#REF!,0,0,COUNTA(#REF!)-1,1)</definedName>
    <definedName name="A_Obj3" localSheetId="3">OFFSET(#REF!,0,0,COUNTA(#REF!)-1,1)</definedName>
    <definedName name="A_Obj3">OFFSET(#REF!,0,0,COUNTA(#REF!)-1,1)</definedName>
    <definedName name="A_Obj4" localSheetId="5">OFFSET(#REF!,0,0,COUNTA(#REF!)-1,1)</definedName>
    <definedName name="A_Obj4" localSheetId="3">OFFSET(#REF!,0,0,COUNTA(#REF!)-1,1)</definedName>
    <definedName name="A_Obj4">OFFSET(#REF!,0,0,COUNTA(#REF!)-1,1)</definedName>
    <definedName name="Acc_1" localSheetId="4">#REF!</definedName>
    <definedName name="Acc_1" localSheetId="5">#REF!</definedName>
    <definedName name="Acc_1" localSheetId="6">#REF!</definedName>
    <definedName name="Acc_1" localSheetId="3">#REF!</definedName>
    <definedName name="Acc_1">#REF!</definedName>
    <definedName name="Acc_2" localSheetId="4">#REF!</definedName>
    <definedName name="Acc_2" localSheetId="5">#REF!</definedName>
    <definedName name="Acc_2" localSheetId="6">#REF!</definedName>
    <definedName name="Acc_2" localSheetId="3">#REF!</definedName>
    <definedName name="Acc_2">#REF!</definedName>
    <definedName name="Acc_3" localSheetId="5">#REF!</definedName>
    <definedName name="Acc_3" localSheetId="3">#REF!</definedName>
    <definedName name="Acc_3">#REF!</definedName>
    <definedName name="Acc_4" localSheetId="5">#REF!</definedName>
    <definedName name="Acc_4" localSheetId="3">#REF!</definedName>
    <definedName name="Acc_4">#REF!</definedName>
    <definedName name="Acc_5" localSheetId="5">#REF!</definedName>
    <definedName name="Acc_5" localSheetId="3">#REF!</definedName>
    <definedName name="Acc_5">#REF!</definedName>
    <definedName name="Acc_6" localSheetId="5">#REF!</definedName>
    <definedName name="Acc_6" localSheetId="3">#REF!</definedName>
    <definedName name="Acc_6">#REF!</definedName>
    <definedName name="Acc_7" localSheetId="5">#REF!</definedName>
    <definedName name="Acc_7" localSheetId="3">#REF!</definedName>
    <definedName name="Acc_7">#REF!</definedName>
    <definedName name="Acc_8" localSheetId="5">#REF!</definedName>
    <definedName name="Acc_8" localSheetId="3">#REF!</definedName>
    <definedName name="Acc_8">#REF!</definedName>
    <definedName name="Acc_9" localSheetId="5">#REF!</definedName>
    <definedName name="Acc_9" localSheetId="3">#REF!</definedName>
    <definedName name="Acc_9">#REF!</definedName>
    <definedName name="Admin" localSheetId="5">[1]TABLA!$Q$2:$Q$3</definedName>
    <definedName name="Admin" localSheetId="3">[2]TABLA!$Q$2:$Q$3</definedName>
    <definedName name="Admin">[3]TABLA!$Q$2:$Q$3</definedName>
    <definedName name="Agricultura" localSheetId="5">[1]TABLA!#REF!</definedName>
    <definedName name="Agricultura" localSheetId="6">[3]TABLA!#REF!</definedName>
    <definedName name="Agricultura" localSheetId="3">[2]TABLA!#REF!</definedName>
    <definedName name="Agricultura">[3]TABLA!#REF!</definedName>
    <definedName name="Agricultura_y_Desarrollo_Rural" localSheetId="5">[1]TABLA!#REF!</definedName>
    <definedName name="Agricultura_y_Desarrollo_Rural" localSheetId="6">[3]TABLA!#REF!</definedName>
    <definedName name="Agricultura_y_Desarrollo_Rural" localSheetId="3">[2]TABLA!#REF!</definedName>
    <definedName name="Agricultura_y_Desarrollo_Rural">[3]TABLA!#REF!</definedName>
    <definedName name="Ambiental" localSheetId="5">'[1]Tablas instituciones'!$D$2:$D$9</definedName>
    <definedName name="Ambiental" localSheetId="3">'[2]Tablas instituciones'!$D$2:$D$9</definedName>
    <definedName name="Ambiental">'[3]Tablas instituciones'!$D$2:$D$9</definedName>
    <definedName name="ambiente" localSheetId="5">[1]TABLA!#REF!</definedName>
    <definedName name="ambiente" localSheetId="6">[3]TABLA!#REF!</definedName>
    <definedName name="ambiente" localSheetId="3">[2]TABLA!#REF!</definedName>
    <definedName name="ambiente">[3]TABLA!#REF!</definedName>
    <definedName name="Ambiente_y_Desarrollo_Sostenible" localSheetId="5">[1]TABLA!#REF!</definedName>
    <definedName name="Ambiente_y_Desarrollo_Sostenible" localSheetId="6">[3]TABLA!#REF!</definedName>
    <definedName name="Ambiente_y_Desarrollo_Sostenible" localSheetId="3">[2]TABLA!#REF!</definedName>
    <definedName name="Ambiente_y_Desarrollo_Sostenible">[3]TABLA!#REF!</definedName>
    <definedName name="_xlnm.Print_Area" localSheetId="3">'Estrategias de Racionalizacion'!$A$5:$J$31</definedName>
    <definedName name="_xlnm.Print_Area" localSheetId="0">'Gestión Riesgo Corrupción '!$A$1:$H$14</definedName>
    <definedName name="Ciencia__Tecnología_e_innovación" localSheetId="4">[3]TABLA!#REF!</definedName>
    <definedName name="Ciencia__Tecnología_e_innovación" localSheetId="5">[1]TABLA!#REF!</definedName>
    <definedName name="Ciencia__Tecnología_e_innovación" localSheetId="6">[3]TABLA!#REF!</definedName>
    <definedName name="Ciencia__Tecnología_e_innovación" localSheetId="3">[2]TABLA!#REF!</definedName>
    <definedName name="Ciencia__Tecnología_e_innovación">[3]TABLA!#REF!</definedName>
    <definedName name="clases1">[4]TABLA!$G$2:$G$5</definedName>
    <definedName name="Comercio__Industria_y_Turismo" localSheetId="5">[1]TABLA!#REF!</definedName>
    <definedName name="Comercio__Industria_y_Turismo" localSheetId="6">[3]TABLA!#REF!</definedName>
    <definedName name="Comercio__Industria_y_Turismo" localSheetId="3">[2]TABLA!#REF!</definedName>
    <definedName name="Comercio__Industria_y_Turismo">[3]TABLA!#REF!</definedName>
    <definedName name="Departamentos" localSheetId="4">#REF!</definedName>
    <definedName name="Departamentos" localSheetId="5">#REF!</definedName>
    <definedName name="Departamentos" localSheetId="6">#REF!</definedName>
    <definedName name="departamentos" localSheetId="3">[2]TABLA!$D$2:$D$36</definedName>
    <definedName name="Departamentos">#REF!</definedName>
    <definedName name="fdqs">'[1]Tablas instituciones'!$D$2:$D$9</definedName>
    <definedName name="Fuentes" localSheetId="4">#REF!</definedName>
    <definedName name="Fuentes" localSheetId="5">#REF!</definedName>
    <definedName name="Fuentes" localSheetId="6">#REF!</definedName>
    <definedName name="Fuentes" localSheetId="3">#REF!</definedName>
    <definedName name="Fuentes">#REF!</definedName>
    <definedName name="Indicadores" localSheetId="4">#REF!</definedName>
    <definedName name="Indicadores" localSheetId="5">#REF!</definedName>
    <definedName name="Indicadores" localSheetId="6">#REF!</definedName>
    <definedName name="Indicadores" localSheetId="3">#REF!</definedName>
    <definedName name="Indicadores">#REF!</definedName>
    <definedName name="nivel" localSheetId="5">[1]TABLA!$C$2:$C$3</definedName>
    <definedName name="nivel" localSheetId="3">[2]TABLA!$C$2:$C$3</definedName>
    <definedName name="nivel">[3]TABLA!$C$2:$C$3</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 name="orden" localSheetId="5">[1]TABLA!$A$3:$A$4</definedName>
    <definedName name="orden" localSheetId="3">[2]TABLA!$A$3:$A$4</definedName>
    <definedName name="orden">[3]TABLA!$A$3:$A$4</definedName>
    <definedName name="sector" localSheetId="5">[1]TABLA!$B$2:$B$26</definedName>
    <definedName name="sector" localSheetId="3">[2]TABLA!$B$2:$B$26</definedName>
    <definedName name="sector">[3]TABLA!$B$2:$B$26</definedName>
    <definedName name="Tipos" localSheetId="5">[1]TABLA!$G$2:$G$4</definedName>
    <definedName name="Tipos" localSheetId="3">[2]TABLA!$G$2:$G$4</definedName>
    <definedName name="Tipos">[3]TABLA!$G$2:$G$4</definedName>
    <definedName name="_xlnm.Print_Titles" localSheetId="3">'Estrategias de Racionalizacion'!$5:$16</definedName>
    <definedName name="_xlnm.Print_Titles" localSheetId="0">'Gestión Riesgo Corrupción '!$1:$3</definedName>
    <definedName name="vigencias" localSheetId="5">[1]TABLA!$E$2:$E$7</definedName>
    <definedName name="vigencias" localSheetId="3">[2]TABLA!$E$2:$E$7</definedName>
    <definedName name="vigencias">[3]TABLA!$E$2:$E$7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0" l="1"/>
  <c r="O19" i="20"/>
  <c r="O12" i="20"/>
  <c r="O8" i="16"/>
  <c r="N7" i="11"/>
  <c r="P7" i="11" s="1"/>
  <c r="N8" i="9"/>
  <c r="O10" i="9"/>
  <c r="O13" i="20"/>
  <c r="P13" i="20"/>
  <c r="D9" i="7"/>
  <c r="O7" i="11"/>
  <c r="O8" i="11"/>
  <c r="O9" i="11"/>
  <c r="O10" i="11"/>
  <c r="O11" i="11"/>
  <c r="O12" i="11"/>
  <c r="O13" i="11"/>
  <c r="O14" i="11"/>
  <c r="O15" i="11"/>
  <c r="O8" i="9"/>
  <c r="O9" i="9"/>
  <c r="O11" i="9"/>
  <c r="O12" i="9"/>
  <c r="O13" i="9"/>
  <c r="O14" i="9"/>
  <c r="O15" i="9"/>
  <c r="O16" i="9"/>
  <c r="O17" i="9"/>
  <c r="O18" i="9"/>
  <c r="O19" i="9"/>
  <c r="O20" i="9"/>
  <c r="O21" i="9"/>
  <c r="O22" i="9"/>
  <c r="O23" i="9"/>
  <c r="O24" i="9"/>
  <c r="O25" i="9"/>
  <c r="O26" i="9"/>
  <c r="O28" i="9" l="1"/>
  <c r="P21" i="20"/>
  <c r="Q21" i="20" s="1"/>
  <c r="P12" i="20"/>
  <c r="O8" i="20"/>
  <c r="P8" i="20"/>
  <c r="O9" i="20"/>
  <c r="Q9" i="20" s="1"/>
  <c r="P9" i="20"/>
  <c r="O10" i="20"/>
  <c r="P10" i="20"/>
  <c r="Q10" i="20" s="1"/>
  <c r="O11" i="20"/>
  <c r="P11" i="20"/>
  <c r="Q13" i="20"/>
  <c r="O14" i="20"/>
  <c r="P14" i="20"/>
  <c r="O15" i="20"/>
  <c r="P15" i="20"/>
  <c r="O16" i="20"/>
  <c r="P16" i="20"/>
  <c r="Q16" i="20" s="1"/>
  <c r="O17" i="20"/>
  <c r="P17" i="20"/>
  <c r="Q17" i="20" s="1"/>
  <c r="O18" i="20"/>
  <c r="P18" i="20"/>
  <c r="P19" i="20"/>
  <c r="Q19" i="20"/>
  <c r="O20" i="20"/>
  <c r="Q20" i="20" s="1"/>
  <c r="P20" i="20"/>
  <c r="Q11" i="20" l="1"/>
  <c r="Q8" i="20"/>
  <c r="Q18" i="20"/>
  <c r="Q14" i="20"/>
  <c r="Q15" i="20"/>
  <c r="N16" i="9"/>
  <c r="Q22" i="20" l="1"/>
  <c r="D12" i="7" s="1"/>
  <c r="P16" i="9"/>
  <c r="N15" i="11"/>
  <c r="N23" i="9"/>
  <c r="P23" i="9" s="1"/>
  <c r="P15" i="11" l="1"/>
  <c r="P9" i="16"/>
  <c r="P10" i="16"/>
  <c r="P11" i="16"/>
  <c r="P12" i="16"/>
  <c r="O9" i="16"/>
  <c r="Q9" i="16" s="1"/>
  <c r="P8" i="16"/>
  <c r="Q8" i="16" s="1"/>
  <c r="O12" i="16"/>
  <c r="O11" i="16"/>
  <c r="O10" i="16"/>
  <c r="Q12" i="16" l="1"/>
  <c r="Q10" i="16"/>
  <c r="Q13" i="16" s="1"/>
  <c r="D11" i="7" s="1"/>
  <c r="Q11" i="16"/>
  <c r="R17" i="10" l="1"/>
  <c r="Q17" i="10"/>
  <c r="N9" i="9" l="1"/>
  <c r="P9" i="9" l="1"/>
  <c r="N19" i="9"/>
  <c r="N15" i="9"/>
  <c r="N14" i="9"/>
  <c r="N13" i="9"/>
  <c r="N10" i="9"/>
  <c r="P19" i="9" l="1"/>
  <c r="P14" i="9"/>
  <c r="P15" i="9"/>
  <c r="P10" i="9"/>
  <c r="P13" i="9"/>
  <c r="N11" i="9" l="1"/>
  <c r="P11" i="9" l="1"/>
  <c r="N9" i="11" l="1"/>
  <c r="N8" i="11" l="1"/>
  <c r="P9" i="11"/>
  <c r="N10" i="11"/>
  <c r="N11" i="11"/>
  <c r="N12" i="11"/>
  <c r="N13" i="11"/>
  <c r="N14" i="11"/>
  <c r="N12" i="9"/>
  <c r="N17" i="9"/>
  <c r="N18" i="9"/>
  <c r="N20" i="9"/>
  <c r="N21" i="9"/>
  <c r="N22" i="9"/>
  <c r="N24" i="9"/>
  <c r="N25" i="9"/>
  <c r="N26" i="9"/>
  <c r="N28" i="9" s="1"/>
  <c r="P28" i="9" s="1"/>
  <c r="D8" i="7" s="1"/>
  <c r="P14" i="11" l="1"/>
  <c r="P8" i="9"/>
  <c r="P10" i="11"/>
  <c r="P12" i="11"/>
  <c r="P13" i="11"/>
  <c r="P11" i="11"/>
  <c r="P8" i="11"/>
  <c r="P16" i="11" s="1"/>
  <c r="D10" i="7" s="1"/>
  <c r="E13" i="7" l="1"/>
  <c r="F12" i="7"/>
  <c r="F11" i="7"/>
  <c r="F10" i="7"/>
  <c r="F9" i="7"/>
  <c r="F8" i="7"/>
  <c r="K19" i="10"/>
  <c r="P26" i="9"/>
  <c r="P25" i="9"/>
  <c r="P24" i="9"/>
  <c r="P22" i="9"/>
  <c r="P21" i="9"/>
  <c r="P20" i="9"/>
  <c r="P18" i="9"/>
  <c r="P17" i="9"/>
  <c r="P12" i="9"/>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 r="F13" i="7" l="1"/>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Jorge Chávez</author>
  </authors>
  <commentList>
    <comment ref="C6" authorId="0" shapeId="0" xr:uid="{00000000-0006-0000-0200-000001000000}">
      <text>
        <r>
          <rPr>
            <sz val="12"/>
            <color indexed="81"/>
            <rFont val="Tahoma"/>
            <family val="2"/>
          </rPr>
          <t>Escriba el nombre completo de la entidad</t>
        </r>
      </text>
    </comment>
    <comment ref="C8" authorId="0" shapeId="0" xr:uid="{00000000-0006-0000-0200-000002000000}">
      <text>
        <r>
          <rPr>
            <sz val="10"/>
            <color indexed="81"/>
            <rFont val="Tahoma"/>
            <family val="2"/>
          </rPr>
          <t>Seleccione el sector al que pertenece la entidad (sólo para entidades del orden nacional)</t>
        </r>
      </text>
    </comment>
    <comment ref="H8"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10" authorId="0" shapeId="0" xr:uid="{00000000-0006-0000-0200-000004000000}">
      <text>
        <r>
          <rPr>
            <sz val="10"/>
            <color indexed="81"/>
            <rFont val="Tahoma"/>
            <family val="2"/>
          </rPr>
          <t>Seleccione el departamento donde está ubicada la entidad (solo para entidades del orden territorial)</t>
        </r>
      </text>
    </comment>
    <comment ref="H10"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2" authorId="0" shapeId="0" xr:uid="{00000000-0006-0000-0200-000006000000}">
      <text>
        <r>
          <rPr>
            <sz val="12"/>
            <color indexed="81"/>
            <rFont val="Tahoma"/>
            <family val="2"/>
          </rPr>
          <t>Escriba el nombre del Municipio donde se ubica la entidad (sólo para entidades del orden territorial)</t>
        </r>
      </text>
    </comment>
    <comment ref="C15" authorId="0" shapeId="0" xr:uid="{00000000-0006-0000-0200-000007000000}">
      <text>
        <r>
          <rPr>
            <sz val="12"/>
            <color indexed="81"/>
            <rFont val="Tahoma"/>
            <family val="2"/>
          </rPr>
          <t>Seleccione la modalidad de la mejora a realizar (normativa, administrativa o tecnológica)</t>
        </r>
      </text>
    </comment>
    <comment ref="D15" authorId="0" shapeId="0" xr:uid="{00000000-0006-0000-0200-000008000000}">
      <text>
        <r>
          <rPr>
            <sz val="12"/>
            <color indexed="81"/>
            <rFont val="Tahoma"/>
            <family val="2"/>
          </rPr>
          <t>Seleccione la opción de racionalización que aplica, según el tipo de racionalización elegido</t>
        </r>
      </text>
    </comment>
    <comment ref="E15"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C000000}">
      <text>
        <r>
          <rPr>
            <sz val="12"/>
            <color indexed="81"/>
            <rFont val="Tahoma"/>
            <family val="2"/>
          </rPr>
          <t>Ärea dentro de la entidad que lidera la racionalización del trámite, proceso o procedimiento</t>
        </r>
      </text>
    </comment>
    <comment ref="I16" authorId="2" shapeId="0" xr:uid="{00000000-0006-0000-0200-00000D000000}">
      <text>
        <r>
          <rPr>
            <sz val="12"/>
            <color indexed="81"/>
            <rFont val="Tahoma"/>
            <family val="2"/>
          </rPr>
          <t>Indique la fecha de inicio de las acciones de racionalización a realizar</t>
        </r>
      </text>
    </comment>
    <comment ref="J16" authorId="2" shapeId="0" xr:uid="{00000000-0006-0000-0200-00000E000000}">
      <text>
        <r>
          <rPr>
            <sz val="12"/>
            <color indexed="81"/>
            <rFont val="Tahoma"/>
            <family val="2"/>
          </rPr>
          <t>Indique la fecha de terminación de las acciones de racionalización a realizar</t>
        </r>
      </text>
    </comment>
    <comment ref="C21" authorId="3" shapeId="0" xr:uid="{00000000-0006-0000-0200-00000F000000}">
      <text>
        <r>
          <rPr>
            <b/>
            <sz val="9"/>
            <color indexed="81"/>
            <rFont val="Tahoma"/>
            <family val="2"/>
          </rPr>
          <t>Jorge Chávez:</t>
        </r>
        <r>
          <rPr>
            <sz val="9"/>
            <color indexed="81"/>
            <rFont val="Tahoma"/>
            <family val="2"/>
          </rPr>
          <t xml:space="preserve">
Relacionar el nombre del responsable del tramite, proceso o procedimeinto</t>
        </r>
      </text>
    </comment>
    <comment ref="I21" authorId="3" shapeId="0" xr:uid="{00000000-0006-0000-0200-000010000000}">
      <text>
        <r>
          <rPr>
            <b/>
            <sz val="9"/>
            <color indexed="81"/>
            <rFont val="Tahoma"/>
            <family val="2"/>
          </rPr>
          <t>Jorge Chávez:</t>
        </r>
        <r>
          <rPr>
            <sz val="9"/>
            <color indexed="81"/>
            <rFont val="Tahoma"/>
            <family val="2"/>
          </rPr>
          <t xml:space="preserve">
Relacionar el numero de telefono del responsable</t>
        </r>
      </text>
    </comment>
    <comment ref="C23" authorId="3" shapeId="0" xr:uid="{00000000-0006-0000-0200-000011000000}">
      <text>
        <r>
          <rPr>
            <b/>
            <sz val="9"/>
            <color indexed="81"/>
            <rFont val="Tahoma"/>
            <family val="2"/>
          </rPr>
          <t>Jorge Chávez:</t>
        </r>
        <r>
          <rPr>
            <sz val="9"/>
            <color indexed="81"/>
            <rFont val="Tahoma"/>
            <family val="2"/>
          </rPr>
          <t xml:space="preserve">
Relacionar el correo electronico del responsable</t>
        </r>
      </text>
    </comment>
    <comment ref="I23" authorId="3" shapeId="0" xr:uid="{00000000-0006-0000-0200-000012000000}">
      <text>
        <r>
          <rPr>
            <b/>
            <sz val="9"/>
            <color indexed="81"/>
            <rFont val="Tahoma"/>
            <family val="2"/>
          </rPr>
          <t>Jorge Chávez:</t>
        </r>
        <r>
          <rPr>
            <sz val="9"/>
            <color indexed="81"/>
            <rFont val="Tahoma"/>
            <family val="2"/>
          </rPr>
          <t xml:space="preserve">
relacionar la fecha de aprobacion del plan</t>
        </r>
      </text>
    </comment>
  </commentList>
</comments>
</file>

<file path=xl/sharedStrings.xml><?xml version="1.0" encoding="utf-8"?>
<sst xmlns="http://schemas.openxmlformats.org/spreadsheetml/2006/main" count="576" uniqueCount="351">
  <si>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</si>
  <si>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</si>
  <si>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</si>
  <si>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</si>
  <si>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</si>
  <si>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</si>
  <si>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</si>
  <si>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</si>
  <si>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</si>
  <si>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</si>
  <si>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</si>
  <si>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</si>
  <si>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</si>
  <si>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</si>
  <si>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</si>
  <si>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</si>
  <si>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</si>
  <si>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</si>
  <si>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</si>
  <si>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</si>
  <si>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</si>
  <si>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</si>
  <si>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</si>
  <si>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</si>
  <si>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</si>
  <si>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</si>
  <si>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</si>
  <si>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</si>
  <si>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</si>
  <si>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</si>
  <si>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</si>
  <si>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</si>
  <si>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</si>
  <si>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</si>
  <si>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</si>
  <si>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</si>
  <si>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</si>
  <si>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</si>
  <si>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</si>
  <si>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</si>
  <si>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</si>
  <si>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</si>
  <si>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</si>
  <si>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</si>
  <si>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</si>
  <si>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</si>
  <si>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</si>
  <si>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</si>
  <si>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</si>
  <si>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</si>
  <si>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</si>
  <si>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</si>
  <si>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</si>
  <si>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</si>
  <si>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</si>
  <si>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</si>
  <si>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</si>
  <si>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</si>
  <si>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</si>
  <si>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</si>
  <si>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</si>
  <si>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</si>
  <si>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</si>
  <si>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</si>
  <si>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</si>
  <si>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</si>
  <si>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</si>
  <si>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</si>
  <si>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</si>
  <si>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</si>
  <si>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</si>
  <si>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</si>
  <si>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</si>
  <si>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</si>
  <si>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</si>
  <si>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</si>
  <si>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</si>
  <si>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</si>
  <si>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</si>
  <si>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</si>
  <si>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</si>
  <si>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</si>
  <si>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</si>
  <si>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</si>
  <si>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</si>
  <si>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</si>
  <si>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</si>
  <si>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</si>
  <si>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</si>
  <si>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</si>
  <si>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</si>
  <si>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</si>
  <si>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</si>
  <si>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</si>
  <si>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</si>
  <si>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</si>
  <si>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</si>
  <si>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</si>
  <si>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</si>
  <si>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</si>
  <si>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</si>
  <si>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</si>
  <si>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</si>
  <si>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</si>
  <si>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</si>
  <si>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INTERCAMBIO DE INFORMACIÓN (CADENAS DE TRÁMITES - VENTANILLAS ÚNICAS)</t>
  </si>
  <si>
    <t>Nombre del responsable:</t>
  </si>
  <si>
    <t>Número de teléfono:</t>
  </si>
  <si>
    <t>Correo electrónico:</t>
  </si>
  <si>
    <t>Fecha aprobación del plan:</t>
  </si>
  <si>
    <t>Dirección de Investigación y Planeación</t>
  </si>
  <si>
    <t>Grupo de Educación e Investigación</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</si>
  <si>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</si>
  <si>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</si>
  <si>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</si>
  <si>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</si>
  <si>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</si>
  <si>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</si>
  <si>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</si>
  <si>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</si>
  <si>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</si>
  <si>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</si>
  <si>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Grupo de Comunicaciones y Prensa</t>
  </si>
  <si>
    <t>1.3</t>
  </si>
  <si>
    <t xml:space="preserve">1 documento </t>
  </si>
  <si>
    <t>1.4</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</si>
  <si>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</si>
  <si>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</si>
  <si>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</si>
  <si>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</si>
  <si>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</si>
  <si>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2.4</t>
  </si>
  <si>
    <t>La Entidad seguirá los lineamientos establecidos para la realización de la audiencia pública, garantizando la participación de la ciudadanía en todo el proceso.</t>
  </si>
  <si>
    <t>Una audiencia realizada</t>
  </si>
  <si>
    <t xml:space="preserve">Responsabilidad </t>
  </si>
  <si>
    <t>2 informes de evidencias sobre las publicaciones en la WEB</t>
  </si>
  <si>
    <t>Se realizará seguimiento semestral para evaluar la participación de los ciudadanos y crear planes de mejoramiento que permitan mejorar y aumentar dicha participación</t>
  </si>
  <si>
    <t>2 Informes de seguimiento</t>
  </si>
  <si>
    <t>Plan Anticorrupción y de Atención al Ciudadano</t>
  </si>
  <si>
    <t>Componente 4: Atención al Ciudadano</t>
  </si>
  <si>
    <t>Actividad General</t>
  </si>
  <si>
    <t>Estructura administrativa y direccionamiento Estratégico</t>
  </si>
  <si>
    <t>Educación e Investigación</t>
  </si>
  <si>
    <t>Normativo y procedimental</t>
  </si>
  <si>
    <t>Realizar campañas informativas sobre la responsabilidad de los servidores públicos frente a los derechos de los ciudadanos</t>
  </si>
  <si>
    <t>Diseñar piezas comunicativas para ser divulgadas al interior de la Unidad sobre temáticas que permitan dar a conocer la responsabilidad de los servidores públicos frente a los derechos de los ciudadanos</t>
  </si>
  <si>
    <t>Relacionamiento con el ciudadano</t>
  </si>
  <si>
    <t>Componente 5: Transparencia y Acceso a la Información</t>
  </si>
  <si>
    <t>Indicadores</t>
  </si>
  <si>
    <t>Lineamientos de Transparencia Activa</t>
  </si>
  <si>
    <t xml:space="preserve">Número de informes publicados </t>
  </si>
  <si>
    <t>(Información mínima publicada / Información mínima obligada a publicar por la Ley) *100</t>
  </si>
  <si>
    <t>Oficina de Control Interno</t>
  </si>
  <si>
    <t>Conjunto de datos publicado en web y en datos.gov.co / Conjunto de datos abiertos obligado a publicar por Ley</t>
  </si>
  <si>
    <t>Grupo de Tecnologías de la Información</t>
  </si>
  <si>
    <t>3 reportes</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</si>
  <si>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</si>
  <si>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</si>
  <si>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</si>
  <si>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</si>
  <si>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</si>
  <si>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</si>
  <si>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</si>
  <si>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</si>
  <si>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</si>
  <si>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</si>
  <si>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</si>
  <si>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</si>
  <si>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</si>
  <si>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</si>
  <si>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</si>
  <si>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Monitoreo del Acceso a la Información Pública</t>
  </si>
  <si>
    <t>TOTAL</t>
  </si>
  <si>
    <t>PORCENTAJE CUMPLIDO</t>
  </si>
  <si>
    <t>EJECUTADO</t>
  </si>
  <si>
    <t xml:space="preserve">ESPERADO </t>
  </si>
  <si>
    <t>CUATRIMESTRE 1</t>
  </si>
  <si>
    <t>CUATRIMESTRE 2</t>
  </si>
  <si>
    <t>CUATRIMESTRE 3</t>
  </si>
  <si>
    <t>DESCRIPCION DEL AVANCE 1ER CUATRIMESTRE</t>
  </si>
  <si>
    <t>DESCRIPCION DEL AVANCE 2DO CUATRIMESTRE</t>
  </si>
  <si>
    <t>DESCRIPCION DEL AVANCE 3ER CUATRIMESTRE</t>
  </si>
  <si>
    <t>DESCRIPCION AVANCE 1ER CUATRIMESTRE</t>
  </si>
  <si>
    <t>DESCRIPCION AVANCE 2DO CUATRIMESTRE</t>
  </si>
  <si>
    <t>DESCRIPCION AVANCE 3ER CUATRIMESTRE</t>
  </si>
  <si>
    <t xml:space="preserve">Enero 30 de Abril </t>
  </si>
  <si>
    <t xml:space="preserve">Mayo 30 de Agosto </t>
  </si>
  <si>
    <t xml:space="preserve">Septiembre a 30 Diciembre </t>
  </si>
  <si>
    <t>DESCRIPCION AVANCE SEGUNDO</t>
  </si>
  <si>
    <t>DESCRIPCION AVANCE TERCERO</t>
  </si>
  <si>
    <t>24/01/2020
24/07/2020</t>
  </si>
  <si>
    <t>01/02/2020 a 31/12/2020</t>
  </si>
  <si>
    <t>16/07/2020
30/11/2020</t>
  </si>
  <si>
    <t>16/07/2020
31/12/2020</t>
  </si>
  <si>
    <t>1/07/2020
20/12/2020</t>
  </si>
  <si>
    <t>2.3</t>
  </si>
  <si>
    <t>Mapas de riesgos construidos</t>
  </si>
  <si>
    <t>Plan Anticorrupción 
 y de Atención al Ciudadano</t>
  </si>
  <si>
    <t xml:space="preserve">      Componentes:</t>
  </si>
  <si>
    <t xml:space="preserve">
Profesional Especializado grado 17 </t>
  </si>
  <si>
    <t xml:space="preserve">Informes de monitoreo </t>
  </si>
  <si>
    <t xml:space="preserve">Informe de monitoreo </t>
  </si>
  <si>
    <t>Director Técnico
Coordinador
Profesionl especializado grado 17</t>
  </si>
  <si>
    <t>Profesionl especializado grado 17</t>
  </si>
  <si>
    <t>Aprobar documento por parte del Comité</t>
  </si>
  <si>
    <t>Estructurar requerimientos a TIC, para ajuste Modulo de Riesgos en SGI acorde a la nueva guía para la administración de riesgos (Lineamientos de Corrupción), Política y metodología de Riesgos de FP</t>
  </si>
  <si>
    <t>Documento requerimientos Modulo de Riesgos de SGI</t>
  </si>
  <si>
    <t>2.5</t>
  </si>
  <si>
    <t>Acompañar y validar requerimientos en Modulo de Riesgos entregado por TIC</t>
  </si>
  <si>
    <t>Modulo de Riesgos en SGI</t>
  </si>
  <si>
    <t>Capacitar grupo de mejoramiento, política, metodología y modulo de riesgos en SGI lineamientos Corrupción</t>
  </si>
  <si>
    <t>Mapa de Riesgos de Corrupción</t>
  </si>
  <si>
    <t>Elaborar banner informativo a Grupos de valor para consulta del Mapa de Riesgos de Corrupción</t>
  </si>
  <si>
    <t>Banner Informativo en Pagina Web</t>
  </si>
  <si>
    <t xml:space="preserve">Comité de Control Interno </t>
  </si>
  <si>
    <t>01/12/2019 a 10/01/2020</t>
  </si>
  <si>
    <t xml:space="preserve">
Profesional Especializado grado 17 
 </t>
  </si>
  <si>
    <t>Acompañamiento y asesorÍa en la construcciónn de mapa de riesgos de procesos y de corrupción 2020</t>
  </si>
  <si>
    <t xml:space="preserve">Una propuesta de Matriz de riesgos de corrupcion y proceso publicada en la página web de la Unidad www.orgsolidarias.gov.co </t>
  </si>
  <si>
    <t xml:space="preserve">Consulta y divulgación </t>
  </si>
  <si>
    <t>3.4</t>
  </si>
  <si>
    <t xml:space="preserve">Socializaciar la propuesta de mapa de riesgo para  retralimentaicón de  la ciudadania </t>
  </si>
  <si>
    <t xml:space="preserve">Verificar el cumplimiento de Política  de riesgos </t>
  </si>
  <si>
    <t>01/01/2020 al 7/01/2020</t>
  </si>
  <si>
    <t xml:space="preserve">Realizar primer monitoreo a Mapas de riesgo de corrupción </t>
  </si>
  <si>
    <t xml:space="preserve">Realizar tercer monitoreo a Mapas de riesgo de corrupción </t>
  </si>
  <si>
    <t xml:space="preserve">Realizar monitoreo a Mapas de riesgo de proceso </t>
  </si>
  <si>
    <t>30/06/2020
15/12/2020</t>
  </si>
  <si>
    <t>Lideres
Director Técnico
Coordinador
Profesionl especializado grado 17</t>
  </si>
  <si>
    <t xml:space="preserve">
Lideres
Director Técnico
Coordinador
Profesionl especializado grado 17</t>
  </si>
  <si>
    <t xml:space="preserve">Director de Investigaciones y Planeación, y Coordinación de Planeación y Estadística y lideres de proceso </t>
  </si>
  <si>
    <t xml:space="preserve">Profesionl especializado grado 17
Profesional Grupo TIC </t>
  </si>
  <si>
    <t>Planeación y Estadística
TIC</t>
  </si>
  <si>
    <t xml:space="preserve">Grupo de Planeación y Estadística
Grupo de Comunicaciones y Prensa </t>
  </si>
  <si>
    <t>Administrativa</t>
  </si>
  <si>
    <t xml:space="preserve">Grupo de Educación e Investigación
Grupo de Comunicaciones y Prensa </t>
  </si>
  <si>
    <t>Facilidad para la comprensión del manual de usuario del SIIA, pasando del documento escrito de uso a otras formas para pedagogizar su uso</t>
  </si>
  <si>
    <t>Socialización para el adecuado manejo de la plataforma SIIA</t>
  </si>
  <si>
    <t>Carolina Bonilla Cortés   -  José Efraín Cuy Esteban</t>
  </si>
  <si>
    <t>carolina.bonilla@orgsolidarias.gov.co -  jose.cuy@orgsolidarias.gov.co</t>
  </si>
  <si>
    <t>3275252 Ext 230 y 217</t>
  </si>
  <si>
    <t xml:space="preserve">Coordinadores </t>
  </si>
  <si>
    <t xml:space="preserve">Actualizar a lenguaje ciudadano las pautas mínimas de elaboración de respuestas escritas dirigidas a los ciudadanos </t>
  </si>
  <si>
    <t>Educación e investigación</t>
  </si>
  <si>
    <t xml:space="preserve">Archivo maestro para uso de servidores públicos con orientaciones para la gestión de peticiones </t>
  </si>
  <si>
    <t xml:space="preserve">Actualizar el archivo de respuestas para el  servicio al ciudadano en todos los canales de atención, atendiendo las premisas de lenguaje claro </t>
  </si>
  <si>
    <t>Actualizar a lenguaje ciudadano las pautas mínimas de elaboración de respuestas escritas que froman parte del proceso de evaluación del trámite de acreditación</t>
  </si>
  <si>
    <t>Archivo maestro para uso de servidores públicos evaluadores del trámite de acreditación</t>
  </si>
  <si>
    <t xml:space="preserve">Actualizar el archivo de respuestas para el  servicio al ciudadano en el procedimiento de Acreditación, atendiendo las premisas de lenguaje claro </t>
  </si>
  <si>
    <t xml:space="preserve">Coordinador Profesional </t>
  </si>
  <si>
    <t xml:space="preserve">Durante la vigencia 2018 se puso en producción el aplicativo SIIA, que permite un mayor  dinamismo para el trámite de acreditación; en su momento esta acción se trabajó como un tipo de racionalización tecnológica. Un año despues de la entrada a producción de este desarrollo tecnológico observamos que ha sido dispendioso para los ciudadanos familiarizarse con el  uso de la plataforma lo que ha originado demoras en el proceso de registro de la información para su evaluación, generando la percepción ciudadana de haber complejizado el trámite. </t>
  </si>
  <si>
    <t>Realización y divulgación de por lo menos dos piezas multimedia y/o digitales, que orienten al adecuado manejo de la plataforma SIIA, atendiendo las premisas de lenguaje claro</t>
  </si>
  <si>
    <t>Realizar acciones de divulgación donde se informe a la ciudadanía sobre la gratuidad de los productos, servicios y trámite de la Entidad</t>
  </si>
  <si>
    <t xml:space="preserve">2 piezas de divulgación elaboradas y socializadas por medios web </t>
  </si>
  <si>
    <t xml:space="preserve">Número de piezas publicadas </t>
  </si>
  <si>
    <t>Educación e investigación (elaboración)
Comunicaciones y Prensa (publicación)</t>
  </si>
  <si>
    <t>24/03/2020
24/09/2020</t>
  </si>
  <si>
    <t>Profesional 
Coordinador</t>
  </si>
  <si>
    <t>En los diez primeros días hábiles de cada mes</t>
  </si>
  <si>
    <t>2 informes elaborados y publicados (último 2019 y primer semestre 2020)</t>
  </si>
  <si>
    <t>2 ferias de posicionamiento  de la Unidad y del sector solidario realizadas</t>
  </si>
  <si>
    <t>30/06/2020
31/10/2020</t>
  </si>
  <si>
    <t>,1/10/2020 a 31/11/2020</t>
  </si>
  <si>
    <t>2  actividades de socialización del proceso de servicio al ciudadano una interna y otra externa</t>
  </si>
  <si>
    <t>Identificar y definir  los temas  recurrentes, para publicarlos a través de ayudas audiovisuales en el portal web</t>
  </si>
  <si>
    <t xml:space="preserve">2 actividades de publicación de ayudas audiovisuales </t>
  </si>
  <si>
    <t>Publicar ayudas audiovisuales en el portal web los temas  recurrentes</t>
  </si>
  <si>
    <t>4 foros  virtuales realizados</t>
  </si>
  <si>
    <t xml:space="preserve">Dirección de Investigación y Planeación
Grupo de Comunicaciones y Prensa
Grupo de Planeación Estadística </t>
  </si>
  <si>
    <t>Evaluar y verificar, por parte de la oficina de control interno, el cumplimiento de la estrategia de  rendición de cuentas incluyendo la eficacia y pertinencia de los mecanismos de participación ciudadana establecidos en el cronograma.</t>
  </si>
  <si>
    <t xml:space="preserve">Jefe de Control Interno </t>
  </si>
  <si>
    <t>Grupo de Comunicaciones y Prensa - Grupo de Tecnologías de la Información</t>
  </si>
  <si>
    <t>1 informe de capacitaciones y reporte de la publicación de los tips.</t>
  </si>
  <si>
    <t>1 capacitación y  6 tips en la intranet</t>
  </si>
  <si>
    <t>Realizar capacitaciones y sensibilización a funcionarios de la UAEOS sobre ley 1712 ley de transparencia y acceso a la información Pública</t>
  </si>
  <si>
    <t>30/04/2020
31/08/2020
31/12/2020</t>
  </si>
  <si>
    <t>Informe de cumplimiento botón  del transparencia de la información pública.</t>
  </si>
  <si>
    <t xml:space="preserve">3 informes </t>
  </si>
  <si>
    <t>Revisar y actualizar el botón de transparencia de la pagina Web de la entidad.</t>
  </si>
  <si>
    <t>Informe de actualización y publicación del esquema</t>
  </si>
  <si>
    <t>Actualizar y publicar el esquema de publicación de información. Permite identificar la información que debe ser publicada en la pagina web y la frecuencia con la que se debe actualizar esta información.</t>
  </si>
  <si>
    <t>Grupo de Planeación - Grupo de Tecnologías de la Información</t>
  </si>
  <si>
    <t>3 reportes de actualización de las bases de datos registradas ante la SIC</t>
  </si>
  <si>
    <t xml:space="preserve">1 encuesta de satisfacción </t>
  </si>
  <si>
    <t>31/06/2020</t>
  </si>
  <si>
    <t>Verificar la publicación de la información mínima obligatoria de la Entidad en las secciones de la Web Institucional que determina la Ley 1712 de 2014 y la resolución 3564 de 2015 de Min TIC, en el marco de la auditoría de evaluación independiente.</t>
  </si>
  <si>
    <t>Educación e investigación 
Comunicaciones y Prensa</t>
  </si>
  <si>
    <r>
      <rPr>
        <i/>
        <sz val="9"/>
        <color theme="1"/>
        <rFont val="Calibri Light"/>
        <family val="2"/>
        <scheme val="major"/>
      </rPr>
      <t>2</t>
    </r>
    <r>
      <rPr>
        <b/>
        <i/>
        <sz val="9"/>
        <color theme="1"/>
        <rFont val="Calibri Light"/>
        <family val="2"/>
        <scheme val="major"/>
      </rPr>
      <t xml:space="preserve"> </t>
    </r>
    <r>
      <rPr>
        <i/>
        <sz val="9"/>
        <color theme="1"/>
        <rFont val="Calibri Light"/>
        <family val="2"/>
        <scheme val="major"/>
      </rPr>
      <t>actividades informativas realizadas sobre  responsabilidad de los servidores públicos frente a los derechos de los ciudadanos</t>
    </r>
  </si>
  <si>
    <t xml:space="preserve">Grupo de Planeación - Grupo de Tecnologías de la Información-Grupo de Comunicaciones y Prensa </t>
  </si>
  <si>
    <t>Verificar que  los conjuntos de Datos abiertos sean publicados tanto en la web institucional como en el portal datos.gov.co</t>
  </si>
  <si>
    <t>Elaborar encuesta de satisfacción del ciudadana sobre transparencia de información pública en la página web de la entidad</t>
  </si>
  <si>
    <t xml:space="preserve">Revisar los estándares de oportunidad de las respuestas a las peticiones formuladas por los ciudadanos, acorde al tipo de petición </t>
  </si>
  <si>
    <t>5. 3</t>
  </si>
  <si>
    <t xml:space="preserve">100% estrategia de Comunicaciones implementada </t>
  </si>
  <si>
    <t>Grupo de Educación e Investigación - Grupo de Comunicaciones y Prensa</t>
  </si>
  <si>
    <t xml:space="preserve">Se estructuró requerimientos  de TIC, esta en proceso actualizacion de  mapa de riesgos </t>
  </si>
  <si>
    <t>El 24 de enero de 2020 la UAEOS publicó la planeación 2020 y la resolución por medio de la cual se adoptó el plan de acción institucional, así como los demás planes que lo integran en cumplimiento de la Ley 1474 de 2011 y Decreto 612 de 2018, así mismo se publicaron se publicaron los mapas de riesgo 2020: de proceso y de corrupción</t>
  </si>
  <si>
    <t xml:space="preserve">El 24 de enero de 2020 la UAEOS publicó la planeación 2020 y la resolución por medio de la cual se adoptó el plan de acción institucional, así como los demás planes que lo integran en cumplimiento de la Ley 1474 de 2011 y Decreto 612 de 2018, así mismo se publicaron se publicaron los mapas de riesgo 2020: de proceso y de corrupción, se informo a tráves de banner y redes sociales </t>
  </si>
  <si>
    <t xml:space="preserve">El profesional especializado brindó asesoria a  los lideres para el levantmaiento de mapas de riesgo 2020 y al grupo de Planeacion para la actualizacion de los riesgos del proceso de seguimeinto y medicion y esta asesorando la actualizacion de riesgos  de TIC . Durante le segundo semestre se realizará jornada a los grupos </t>
  </si>
  <si>
    <t>Revisado el documento con respecto al componente de gestión del Riesgo a la Política de Administración de Riesgos, data de fecha 19 de febrero de 2.019, la cual se ajustó a todo lo contemplado y estipulado en la "Guía de Administración de Riesgos y Diseño de Controles" del DAFP, de fecha octubre de 2.018. A la fecha no hay versiones nuevas de dicha Guía, ni directiva en tal sentido. Por lo que la Política se encuentra actualizada conforme a necesidades y a la última Guía para la Administración del Riesgo. Por ende, los Mapas de Riesgos de Proceso y de Corrupción para la actual vigencia 2020, se encuentra actualizados y publicados a la fecha.</t>
  </si>
  <si>
    <t>La actual política  de Administración de riesgos se encuentra actualizada y aprobada</t>
  </si>
  <si>
    <t xml:space="preserve">A la fecha se han realizado las actividades de construcción de mapas de riesgo de la UAEOS, seguimientos de acuerdo a cada linea de defensa, se ha brindado acompañamiento a los lideres de proceso en la revisión de los riesgos para su actualización </t>
  </si>
  <si>
    <t>Se adelantó acompañamiento y asesoria para la definición de matrices de riesgos 2020  bajo la metodologia establecida por Función Pública , las cuales se encuentran publicadas en la página web de la UAEOS https://www.orgsolidarias.gov.co/Planeaci%C3%B3n-gesti%C3%B3n-y-control/Planeaci%C3%B3n/Riesgos/Mapa-de-riesgos-2020</t>
  </si>
  <si>
    <t xml:space="preserve">El profesional especializado  grado 17 del  grupo de planeación que acompa el seguimiennto a la politica de riesgos asesoró y esta trabajndo de la mano con el Grupo TIC la actualizacion d elos riesgos </t>
  </si>
  <si>
    <t>Para la construcción de los Planes 2020 la Unidad Administrativa Especial de Organizaciones Solidarias tuvo en cuenta la opinión de la ciudadana, se socializó la propuesta de planeación 2020 a través de un formulario virtual dispuesto en el portal web www.orgsolidarias.gov del 20 de diciembre de 2019 a 15 de enero de 2020, la ciudadanía envió sugerencias y observaciones que fueron analizados por los grupos a quienes hacía referencia.</t>
  </si>
  <si>
    <t xml:space="preserve">Con corte a 30 de abril se solicitó  a todos los lideres el seguimiento a mapa de riesgo de corrupción el cual se consolidará durante los 10 primeros dias del mes de mayo </t>
  </si>
  <si>
    <t xml:space="preserve">No se esperaba avance en el diseño de piezas para este cuatrimetre.
Se proponen 2 piezas mejoradas en lenguaje claro, para el trabajo, que son:
* Observaciones al procedimiento de evaluación como parte del trámite
* Mejora al instructivo SIIA, posiblemente video tutorial.
De enero a abril,  se adelantó un archivo en excel en el que se proponen ajustes de las observaciones que se encuentran en la plataforma, para revisión del cumplimiento mínimo de requisitos teniendo en cuenta las premisas de lenguaje claro. </t>
  </si>
  <si>
    <t>Se puede evidenciar que a la fecha se encuentran publicado en aplicativo secoop el 100% de los contratos que se han suscrito en la Entidad.</t>
  </si>
  <si>
    <t>Se realiza la revisión de las bases de datos consignadas en el aplicativo de la SIC. Hasta el momento las bases de datos no requiren de actualización. Se identificarón 3 bases de datos a registrar que son: registro biométrico, cámaras de vigilancia y PQRDS. Estas bases deben registrarse en el aplicativo.  
N:\ARCHIVO GTI_TRD_2020\GESTION_GEL_2020\Sic\Reporte 1</t>
  </si>
  <si>
    <t>Constantemente se realiza la alcalización y la publicación en a pagina Web, evidencia que reposa en la carpeta de comunicaciones. 
https://www.orgsolidarias.gov.co/Planeaci%C3%B3n-gesti%C3%B3n-y-control/Gesti%C3%B3n/gestion-de-informacion/Administraci%C3%B3n-Web
Se realizó revisión del esquema de publicación de la información 2020, se identifica la información que por ley de transparencia 1712 de 2014 se debe publicar en la página web en la sección de transparencia.  El esquema se encuentra en revisión y disponible en: N:\ARCHIVO GTI_TRD_2020\GESTION_GEL_2020\Transparencia</t>
  </si>
  <si>
    <t>Se realiza recisoin en el boton de tranparencia y acceso ala informacion de la pagina web, los hallazgos se envuentran en el informame. Hallazgos Boton de Transparencia y la ruta informae del Informe del boton de tranparencia de acuerod a lo revisado por Tics. 
N:\ARCHIVO GTI_TRD_2020\GESTION_GEL_2020\Transparencia</t>
  </si>
  <si>
    <t>Se elaboró y envíó informe para publicación, la cual se efctúa el día 15 de enero de 2020. 
Las evidencias se encuentran en el one drive del grupo de educación y en la pagina web 
https://www.orgsolidarias.gov.co/Atenci%C3%B3n-al-ciudadano/Mecanismos-de-participaci%C3%B3n/resultados-de-mediciones-satisfacci%C3%B3n-ciudadana/Informe-consolidado-2019
https://www.orgsolidarias.gov.co/Atenci%C3%B3n-al-ciudadano/Mecanismos-de-participaci%C3%B3n/resultados-de-mediciones-satisfacci%C3%B3n-ciudadana/Informe-consolidado-2019</t>
  </si>
  <si>
    <t>el segundo seguimiento se hara en el  segundo cuatrimestre del 2020</t>
  </si>
  <si>
    <t>el tercer seguimiento se hara en el ultimo cuatrimestre del 2020</t>
  </si>
  <si>
    <t>se hara el monitoreo de los mapas de riesgo en el segundo cuatrimestre del 2020</t>
  </si>
  <si>
    <t>Se desarrollan dos Microvideos: 
*¡Gracias por su labor! fue enviado al correo de las y los funcionarios y fue publicado en redes el día 27-03-2020. 
*Y tú ¿también eres héroe del servicio? fue enviado al correo de las y los funcionarios y fue publicado en redes el día 30-03-2020. 
Estos dos microvideos responden a los derechos de las y los ciudadanos: 
*Obtener respuesta oportuna y eficaz a sus peticiones en los plazos establecidos para el efecto.
*Ser tratado con el respeto y la consideración debida a la dignidad de la persona.
Se revisa la carta de derechos y deberes ciudadanos, se está preparando una manera más didáctica o pedagógica para presentarla de cara a la ciudadanía. 
Se expide circular interna N. 03 de 2020 donde se señalan las medidas para la contención del COVID - 19 y los servicios que continúan en Atención al ciudadano.</t>
  </si>
  <si>
    <t>No se esperaban avances para este primer cuatrimestre, la fecha de la acción está para el mes de junio de 2020.</t>
  </si>
  <si>
    <t xml:space="preserve">Se adelanta archivo en excel en el que se proponen ajustes de las observaciones que se encuentran en la plataforma para revisión del cumplimiento mínimo de requisitos teniendo en cuenta las premisas de lenguaje claro. </t>
  </si>
  <si>
    <t>el informe se presentara en el ultimo cuatrimestre del 2020</t>
  </si>
  <si>
    <t>La Oficina de Control Interno realizó seguimiento a la gestión de los riesgos de corrupción identificados en la Unidad, de lo cual se evidenció un total de 25 riesgos de corrupción de los cuales 5 se encuentran en riesgo resudual extremo, 7 en riesgo alto y 13 en riesgo moderado. Se evidenció con base en el reporte del grupo de planeación y estadística que durante el primer trimestre de 2020 no se tuvo registro de materualización de ninguno de los riesgos de corrupción. Esta información fue presentada por el Jefe de Control Interno a los Miembros del Comité Institucional de Control Interno, en sesión dearrolladas el 3 de marzo de 2020, El Director Nacional asignó un asesor para apoyar el seguimiento y control de los riesgos identificados con riesgo resudual en nivel extremo.</t>
  </si>
  <si>
    <t>Las ferias se realizaran el ultimo cuatrimestre del 2020</t>
  </si>
  <si>
    <t>La audiencia se realizara en el ultimo cuatrimestre del 2020</t>
  </si>
  <si>
    <t>El informe de seguimiento se reportara en el ultimo cuatrimestre 2020</t>
  </si>
  <si>
    <t>Realizar acciones que propicien encuentros con grupos de ciudadanos, ferias sociempresariales y presentación de oferta institucionales</t>
  </si>
  <si>
    <t xml:space="preserve">Comunicaciones y prensa </t>
  </si>
  <si>
    <t xml:space="preserve">Publicar los informes  de tareas y compromisos de la entidad  como aporte a la estabilización y consolidación de  la PAZ  </t>
  </si>
  <si>
    <t xml:space="preserve">Se realizó un foro virtual con la ciudadanía “Encuesta virtual: nuevo espacio de educación solidaria”. </t>
  </si>
  <si>
    <t>Director Técnico
Coordinadores</t>
  </si>
  <si>
    <t>Publicaciones de experiencias solidarias en la página WEB de la entidad y en revistas publicadas en el año</t>
  </si>
  <si>
    <t>se realizo la publicación de rendición de cuentas paz, se organizo la información de rendición de cuentas paz 2017, 2018 y 2019. Anexo link https://www.orgsolidarias.gov.co/atenci%C3%B3n-al-ciudadano/transparencia-y-acceso-la-informaci%C3%B3n-p%C3%BAblica/Informes-de-gesti%C3%B3n%2Cevaluaci%C3%B3n-y-auditor%C3%ADa/Informe-rendici%C3%B3n-de-cuentas-de-Paz</t>
  </si>
  <si>
    <t>Se publico a solicitud de la función pública el informe de rendición de cuentas paz  vigencia 2019 en el link https://www.orgsolidarias.gov.co/atenci%C3%B3n-al-ciudadano/transparencia-y-acceso-la-informaci%C3%B3n-p%C3%BAblica/Informes-de-gesti%C3%B3n%2Cevaluaci%C3%B3n-y-auditor%C3%ADa/Informe-rendici%C3%B3n-de-cuentas-de-Paz</t>
  </si>
  <si>
    <t>Las publicaciones iniciaran  el segundo cuatrimestre del 2020</t>
  </si>
  <si>
    <t xml:space="preserve">Se tiene los dos  videos editados, se están adelantando las  gestiones necesarias del lenguaje de señas, para enviar a Presidencia. </t>
  </si>
  <si>
    <t>El primer seguimiento se presentar en el segundo cuatrimestre de 2020</t>
  </si>
  <si>
    <t xml:space="preserve">1  informes de seguimiento </t>
  </si>
  <si>
    <t xml:space="preserve">Jefe de área </t>
  </si>
  <si>
    <t xml:space="preserve">Comunicaciones y Prensa
Planeación y Estadística </t>
  </si>
  <si>
    <t>El grupo de educación solicitó, debido a la contingencia presentada por el COVID - 19, al grupo de comunicaciones la publicación de  piezas comunicativas que facilitarán la respuesta a la pregunta frecuente de ¿cómo acceder a los servicios y trámite de la Unidad en medio de l situación de aislamiento?
Lo anterior llevó a tener piezas comunicativas que permitieran recordar el trámite en línea y la gratuidad de los servicios apoyando además la campaña QuédateenCasa. Estas se publicaron en redes a partir del 18 de marzo de 2020 y se fueron publicando periódicamente.</t>
  </si>
  <si>
    <t>El grupo de comunicaciones y prensa, reporta:
Campaña con 2 piezas comunicativas que son: a). Tema Trámite de Acreditación, compartido externamente en redes sociales, Facebook, Instagram, Twitter el día 24 de abril de 2020. b). Servicios de Educación e investigación, compartido externamente en redes sociales, Facebook, Instagram, Twitter el día 24 de abril de 2020. 
La relación de las piezas comunicativas con protocolos de atención se centró en canales virtuales y socialización del número de la línea móvil para la atención canal telefónico.
Las evidencias se encuentran en el one drive del grupo de educación y también en archivos de gestión del grupo de comunicaciones</t>
  </si>
  <si>
    <t xml:space="preserve">Socializar la política de servicio al ciudadano y  protocolos de atención </t>
  </si>
  <si>
    <t>Diseñar piezas comunicativas de las política de servicio al ciudadano y  protocolos de atención , para ser divulgadas por los diferentes canales digitales hacia la ciudadanía en general.</t>
  </si>
  <si>
    <t>Se realiza la publicación en el portal de datos abiertos del conjunto de datos de entidades Acreditadas, en las siguientes fechas 24 de enero, 11 de marzo y 20 de abril 2020
El conjunto de datos abiertos del 20 de abril presenta la siguiente información:
Vistas: 13
Descargas: 2
https://www.datos.gov.co/browse?q=Entidades%20Acreditadas%20SIIA&amp;sortBy=relevance
El índice de información clasificada y reservada así como el inventario de activos de información que se encuentran publicados en el portal de datos abiertos, se actualizan semestralmente.</t>
  </si>
  <si>
    <t>11 informes de la gestión de peticiones que relacionen los tiempos de respuesta por petición</t>
  </si>
  <si>
    <t>Número de informes remitidos a la Dirección técnica</t>
  </si>
  <si>
    <t xml:space="preserve">Enero: se reporta  en comité directivo el 4 de febrero y se envía a Dirección de Planeación vía correo electrónico el 10 de febrero. 
Febrero: se reporta  en comité directivo el 3 de marzo y se envía a Dirección de Planeación vía correo electrónico el 10 de marzo.
Marzo:  se reporta  en comité directivo el 14 de abril y se envía a Dirección de Planeación vía correo electrónico el 17 de abril (días hábiles después del 10 de abril con ocasión de semana mayor)
Abril: Se reporta en los 10 primeros días hábiles del mes de mayo, el 4 de mayo se envió información para el comité directivo citado para el día 5 de mayo y se espera enviar informe a Dirección de Planeación el día 15 de mayo como fecha límite.  
Las evidencias se encuentran en el one drive del grupo de educación. </t>
  </si>
  <si>
    <t>Realizar la actualización de las bases de datos que contienen información personal en el aplicativo RNBD de la Supertientencia de Industria y Comercio.</t>
  </si>
  <si>
    <t>la verificación se realizará en el ultimo cuatrimestre del 2020</t>
  </si>
  <si>
    <t>La encuesta se realizará en el segundo cuatrimestre del 2020</t>
  </si>
  <si>
    <t xml:space="preserve">Se adelantaron campañas con 2 piezas comunicativas que son: a). Tema Gratuidad Trámite de Acreditación, compartido externamente en redes sociales, facebook, instagram, twitter el día 24 de abril de 2020. b). Gratuidad Productos y servicios de Educación e investigación, compartido externamente en redes sociales, facebook, instagram, twitter el día 24 de abril de 2020. 
Las evidencias se encuentran en el one drive del grupo de educación. 
Comunicaciones - Se realizaron dos micro comerciales de "Educación Solidaria y de Acreditación" los cuales se socializaron en las redes sociales de la Unidad Administrativa. </t>
  </si>
  <si>
    <t>El primer reporte se realizará en el segundo cuatrimestre del 2020</t>
  </si>
  <si>
    <t xml:space="preserve">TOTAL Alcanzado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</si>
</sst>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dd/mm/yyyy;@"/>
  </numFmts>
  <fonts count="6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b/>
      <sz val="9"/>
      <color indexed="81"/>
      <name val="Tahoma"/>
      <family val="2"/>
    </font>
    <font>
      <b/>
      <sz val="10"/>
      <color theme="1"/>
      <name val="Arial Narrow"/>
      <family val="2"/>
    </font>
    <font>
      <b/>
      <i/>
      <sz val="10"/>
      <color theme="1"/>
      <name val="Arial Narrow"/>
      <family val="2"/>
    </font>
    <font>
      <sz val="10"/>
      <color theme="1"/>
      <name val="Arial Narrow"/>
      <family val="2"/>
    </font>
    <font>
      <sz val="11"/>
      <name val="Calibri"/>
      <family val="2"/>
      <scheme val="minor"/>
    </font>
    <font>
      <b/>
      <sz val="9"/>
      <color theme="0"/>
      <name val="Calibri Light"/>
      <family val="2"/>
      <scheme val="major"/>
    </font>
    <font>
      <b/>
      <sz val="9"/>
      <color rgb="FF000000"/>
      <name val="Calibri Light"/>
      <family val="2"/>
      <scheme val="major"/>
    </font>
    <font>
      <b/>
      <i/>
      <sz val="9"/>
      <color theme="1"/>
      <name val="Calibri Light"/>
      <family val="2"/>
      <scheme val="major"/>
    </font>
    <font>
      <b/>
      <i/>
      <sz val="9"/>
      <color rgb="FF000000"/>
      <name val="Calibri Light"/>
      <family val="2"/>
      <scheme val="maj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sz val="10"/>
      <color rgb="FF00B050"/>
      <name val="Arial"/>
      <family val="2"/>
    </font>
    <font>
      <b/>
      <sz val="10"/>
      <color rgb="FF00B050"/>
      <name val="Arial"/>
      <family val="2"/>
    </font>
    <font>
      <sz val="11"/>
      <color rgb="FF00B050"/>
      <name val="Arial"/>
      <family val="2"/>
    </font>
    <font>
      <b/>
      <sz val="9"/>
      <color rgb="FF00B050"/>
      <name val="Arial"/>
      <family val="2"/>
    </font>
    <font>
      <sz val="12"/>
      <color rgb="FF00B050"/>
      <name val="Arial"/>
      <family val="2"/>
    </font>
    <font>
      <i/>
      <sz val="9"/>
      <color theme="1"/>
      <name val="Calibri Light"/>
      <family val="2"/>
      <scheme val="major"/>
    </font>
    <font>
      <sz val="11"/>
      <color rgb="FF000000"/>
      <name val="Arial Narrow"/>
      <family val="2"/>
    </font>
    <font>
      <sz val="11"/>
      <color theme="1"/>
      <name val="Arial Narrow"/>
      <family val="2"/>
    </font>
    <font>
      <sz val="8"/>
      <name val="Calibri"/>
      <family val="2"/>
      <scheme val="minor"/>
    </font>
    <font>
      <i/>
      <sz val="10"/>
      <name val="Arial Narrow"/>
      <family val="2"/>
    </font>
  </fonts>
  <fills count="1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79998168889431442"/>
        <bgColor indexed="64"/>
      </patternFill>
    </fill>
  </fills>
  <borders count="104">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44546A"/>
      </left>
      <right/>
      <top/>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medium">
        <color rgb="FF44546A"/>
      </left>
      <right/>
      <top style="medium">
        <color indexed="64"/>
      </top>
      <bottom/>
      <diagonal/>
    </border>
    <border>
      <left/>
      <right style="medium">
        <color rgb="FF44546A"/>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44546A"/>
      </left>
      <right/>
      <top style="medium">
        <color rgb="FF44546A"/>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41" fontId="1" fillId="0" borderId="0" applyFont="0" applyFill="0" applyBorder="0" applyAlignment="0" applyProtection="0"/>
  </cellStyleXfs>
  <cellXfs count="535">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9" xfId="1" applyFont="1" applyFill="1" applyBorder="1" applyAlignment="1" applyProtection="1">
      <alignment horizontal="center" vertical="center"/>
      <protection locked="0"/>
    </xf>
    <xf numFmtId="9" fontId="11" fillId="2" borderId="30" xfId="1" applyFont="1" applyFill="1" applyBorder="1" applyAlignment="1" applyProtection="1">
      <alignment horizontal="center" vertical="center"/>
      <protection locked="0"/>
    </xf>
    <xf numFmtId="9" fontId="11" fillId="2" borderId="31"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2" fillId="0" borderId="0" xfId="3"/>
    <xf numFmtId="0" fontId="24" fillId="0" borderId="51"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51"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51"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51"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51"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7" borderId="62" xfId="3" applyFont="1" applyFill="1" applyBorder="1" applyAlignment="1" applyProtection="1">
      <alignment horizontal="center" vertical="center" wrapText="1"/>
    </xf>
    <xf numFmtId="0" fontId="30" fillId="0" borderId="58" xfId="3" applyFont="1" applyFill="1" applyBorder="1" applyAlignment="1" applyProtection="1">
      <alignment horizontal="center" vertical="center" wrapText="1"/>
    </xf>
    <xf numFmtId="0" fontId="12" fillId="0" borderId="0" xfId="3" applyFill="1"/>
    <xf numFmtId="0" fontId="31" fillId="5" borderId="63" xfId="3" applyFont="1" applyFill="1" applyBorder="1" applyAlignment="1" applyProtection="1">
      <alignment horizontal="center" vertical="center" wrapText="1"/>
      <protection locked="0"/>
    </xf>
    <xf numFmtId="0" fontId="31" fillId="5" borderId="64" xfId="3" applyFont="1" applyFill="1" applyBorder="1" applyAlignment="1" applyProtection="1">
      <alignment horizontal="left" vertical="top" wrapText="1"/>
      <protection locked="0"/>
    </xf>
    <xf numFmtId="0" fontId="31" fillId="5" borderId="64" xfId="3" applyFont="1" applyFill="1" applyBorder="1" applyAlignment="1" applyProtection="1">
      <alignment horizontal="center" vertical="center" wrapText="1"/>
      <protection locked="0"/>
    </xf>
    <xf numFmtId="0" fontId="31" fillId="5" borderId="65"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3" fillId="0" borderId="0" xfId="3" applyFont="1" applyFill="1" applyBorder="1" applyAlignment="1" applyProtection="1">
      <alignment horizontal="center" vertical="top" wrapText="1"/>
      <protection locked="0"/>
    </xf>
    <xf numFmtId="0" fontId="35" fillId="5" borderId="0" xfId="3" applyFont="1" applyFill="1" applyBorder="1" applyAlignment="1" applyProtection="1">
      <alignment vertical="center" wrapText="1"/>
    </xf>
    <xf numFmtId="0" fontId="33"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51" xfId="3" applyFont="1" applyFill="1" applyBorder="1" applyAlignment="1" applyProtection="1">
      <alignment vertical="center" wrapText="1"/>
    </xf>
    <xf numFmtId="0" fontId="30" fillId="5" borderId="52" xfId="3" applyFont="1" applyFill="1" applyBorder="1" applyAlignment="1" applyProtection="1">
      <alignment horizontal="left"/>
    </xf>
    <xf numFmtId="0" fontId="30" fillId="5" borderId="53" xfId="3" applyFont="1" applyFill="1" applyBorder="1" applyAlignment="1" applyProtection="1">
      <alignment horizontal="left"/>
    </xf>
    <xf numFmtId="0" fontId="25" fillId="0" borderId="53" xfId="3" applyFont="1" applyFill="1" applyBorder="1" applyAlignment="1" applyProtection="1">
      <alignment horizontal="left" vertical="top" wrapText="1"/>
    </xf>
    <xf numFmtId="0" fontId="12" fillId="0" borderId="53" xfId="3" applyBorder="1" applyProtection="1"/>
    <xf numFmtId="0" fontId="12" fillId="0" borderId="54" xfId="3" applyBorder="1" applyProtection="1"/>
    <xf numFmtId="0" fontId="30" fillId="5" borderId="0" xfId="3" applyFont="1" applyFill="1" applyBorder="1" applyAlignment="1" applyProtection="1">
      <alignment horizontal="left" vertical="center" wrapText="1"/>
    </xf>
    <xf numFmtId="0" fontId="33" fillId="0" borderId="0" xfId="3" applyFont="1" applyFill="1" applyBorder="1" applyAlignment="1" applyProtection="1">
      <alignment horizontal="justify" vertical="top" wrapText="1"/>
    </xf>
    <xf numFmtId="0" fontId="33" fillId="0" borderId="0" xfId="3" applyFont="1" applyFill="1" applyBorder="1" applyAlignment="1" applyProtection="1">
      <alignment horizontal="left" vertical="top" wrapText="1"/>
    </xf>
    <xf numFmtId="0" fontId="33" fillId="0" borderId="0" xfId="3" applyFont="1" applyFill="1" applyBorder="1" applyAlignment="1" applyProtection="1">
      <alignment horizontal="center" vertical="top" wrapText="1"/>
    </xf>
    <xf numFmtId="0" fontId="33" fillId="0" borderId="15" xfId="3" applyFont="1" applyFill="1" applyBorder="1" applyAlignment="1" applyProtection="1">
      <alignment horizontal="center" vertical="top" wrapText="1"/>
    </xf>
    <xf numFmtId="0" fontId="36" fillId="0" borderId="0" xfId="3" applyFont="1" applyBorder="1" applyProtection="1"/>
    <xf numFmtId="0" fontId="37" fillId="0" borderId="51" xfId="3" applyFont="1" applyBorder="1" applyProtection="1"/>
    <xf numFmtId="0" fontId="38" fillId="0" borderId="0" xfId="3" applyFont="1" applyBorder="1" applyProtection="1"/>
    <xf numFmtId="0" fontId="37" fillId="0" borderId="0" xfId="3" applyFont="1" applyBorder="1" applyProtection="1"/>
    <xf numFmtId="0" fontId="37" fillId="0" borderId="15" xfId="3" applyFont="1" applyBorder="1" applyProtection="1"/>
    <xf numFmtId="0" fontId="37" fillId="0" borderId="0" xfId="3" applyFont="1"/>
    <xf numFmtId="14" fontId="37" fillId="0" borderId="0" xfId="3" applyNumberFormat="1" applyFont="1" applyBorder="1" applyAlignment="1" applyProtection="1">
      <alignment horizontal="left"/>
    </xf>
    <xf numFmtId="0" fontId="12" fillId="0" borderId="52" xfId="3" applyBorder="1" applyProtection="1"/>
    <xf numFmtId="0" fontId="12" fillId="0" borderId="0" xfId="3" applyProtection="1"/>
    <xf numFmtId="0" fontId="39" fillId="0" borderId="0" xfId="3" applyFont="1" applyProtection="1"/>
    <xf numFmtId="0" fontId="36" fillId="0" borderId="0" xfId="3" applyFont="1" applyProtection="1"/>
    <xf numFmtId="14" fontId="12" fillId="0" borderId="0" xfId="3" applyNumberFormat="1" applyAlignment="1" applyProtection="1">
      <alignment horizontal="left"/>
    </xf>
    <xf numFmtId="0" fontId="45" fillId="9" borderId="40" xfId="0" applyFont="1" applyFill="1" applyBorder="1" applyAlignment="1">
      <alignment horizontal="center" vertical="center"/>
    </xf>
    <xf numFmtId="0" fontId="45" fillId="9" borderId="54"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18" fillId="0" borderId="43" xfId="0" applyFont="1" applyBorder="1" applyAlignment="1">
      <alignment horizontal="justify" vertical="center" wrapText="1"/>
    </xf>
    <xf numFmtId="14" fontId="18" fillId="0" borderId="15" xfId="0" applyNumberFormat="1" applyFont="1" applyBorder="1" applyAlignment="1">
      <alignment horizontal="center" vertical="center" wrapText="1"/>
    </xf>
    <xf numFmtId="0" fontId="44" fillId="9" borderId="53" xfId="0" applyFont="1" applyFill="1" applyBorder="1" applyAlignment="1">
      <alignment horizontal="center" vertical="center" wrapText="1"/>
    </xf>
    <xf numFmtId="0" fontId="18" fillId="0" borderId="39" xfId="0" applyFont="1" applyBorder="1" applyAlignment="1">
      <alignment horizontal="justify" vertical="center" wrapText="1"/>
    </xf>
    <xf numFmtId="0" fontId="18" fillId="0" borderId="47" xfId="0" applyFont="1" applyBorder="1" applyAlignment="1">
      <alignment vertical="center" wrapText="1"/>
    </xf>
    <xf numFmtId="14" fontId="18" fillId="0" borderId="47" xfId="0" applyNumberFormat="1" applyFont="1" applyBorder="1" applyAlignment="1">
      <alignment horizontal="center" vertical="center" wrapText="1"/>
    </xf>
    <xf numFmtId="0" fontId="44" fillId="9" borderId="54" xfId="0" applyFont="1" applyFill="1" applyBorder="1" applyAlignment="1">
      <alignment horizontal="center" vertical="center" wrapText="1"/>
    </xf>
    <xf numFmtId="0" fontId="18" fillId="0" borderId="54" xfId="0" applyFont="1" applyBorder="1" applyAlignment="1">
      <alignment horizontal="justify" vertical="center" wrapText="1"/>
    </xf>
    <xf numFmtId="0" fontId="18" fillId="0" borderId="54" xfId="0" applyFont="1" applyBorder="1" applyAlignment="1">
      <alignment vertical="center" wrapText="1"/>
    </xf>
    <xf numFmtId="0" fontId="18" fillId="0" borderId="54" xfId="0" applyFont="1" applyBorder="1" applyAlignment="1">
      <alignment horizontal="center" vertical="center" wrapText="1"/>
    </xf>
    <xf numFmtId="14" fontId="18" fillId="0" borderId="54" xfId="0" applyNumberFormat="1" applyFont="1" applyBorder="1" applyAlignment="1">
      <alignment horizontal="center" vertical="center" wrapText="1"/>
    </xf>
    <xf numFmtId="0" fontId="0" fillId="6" borderId="11" xfId="0" applyFill="1" applyBorder="1"/>
    <xf numFmtId="0" fontId="0" fillId="2" borderId="11" xfId="0" applyFill="1" applyBorder="1" applyAlignment="1">
      <alignment horizontal="center" vertical="center"/>
    </xf>
    <xf numFmtId="0" fontId="0" fillId="12" borderId="11" xfId="0" applyFill="1" applyBorder="1" applyAlignment="1">
      <alignment horizontal="center" vertical="center"/>
    </xf>
    <xf numFmtId="9" fontId="0" fillId="2" borderId="11" xfId="1" applyFont="1" applyFill="1" applyBorder="1" applyAlignment="1">
      <alignment horizontal="center" vertical="center"/>
    </xf>
    <xf numFmtId="9" fontId="0" fillId="2" borderId="11" xfId="1" applyFont="1" applyFill="1" applyBorder="1" applyAlignment="1">
      <alignment horizontal="justify" vertical="center" wrapText="1"/>
    </xf>
    <xf numFmtId="9" fontId="0" fillId="2" borderId="11" xfId="1" applyFont="1" applyFill="1" applyBorder="1" applyAlignment="1">
      <alignment horizontal="center" vertical="center" wrapText="1"/>
    </xf>
    <xf numFmtId="9" fontId="0" fillId="2" borderId="11" xfId="1" applyFont="1" applyFill="1" applyBorder="1" applyAlignment="1">
      <alignment horizontal="left" vertical="center" wrapText="1"/>
    </xf>
    <xf numFmtId="9" fontId="11" fillId="2" borderId="11" xfId="1" applyFont="1" applyFill="1" applyBorder="1" applyAlignment="1">
      <alignment horizontal="left" vertical="center" wrapText="1"/>
    </xf>
    <xf numFmtId="0" fontId="0" fillId="2" borderId="11" xfId="0" applyFill="1" applyBorder="1" applyAlignment="1">
      <alignment horizontal="center" vertical="center" wrapText="1"/>
    </xf>
    <xf numFmtId="0" fontId="20" fillId="3" borderId="0" xfId="0" applyFont="1" applyFill="1" applyBorder="1" applyAlignment="1">
      <alignment horizontal="center" vertical="center" wrapText="1"/>
    </xf>
    <xf numFmtId="0" fontId="0" fillId="13" borderId="11" xfId="0" applyFill="1" applyBorder="1"/>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0" fontId="30" fillId="7" borderId="69" xfId="3" applyFont="1" applyFill="1" applyBorder="1" applyAlignment="1" applyProtection="1">
      <alignment horizontal="center" vertical="center" wrapText="1"/>
    </xf>
    <xf numFmtId="9" fontId="0" fillId="12" borderId="11" xfId="1" applyFont="1" applyFill="1" applyBorder="1" applyAlignment="1">
      <alignment horizontal="center" vertical="center"/>
    </xf>
    <xf numFmtId="0" fontId="45" fillId="9" borderId="53" xfId="0" applyFont="1" applyFill="1" applyBorder="1" applyAlignment="1">
      <alignment horizontal="center" vertical="center" wrapText="1"/>
    </xf>
    <xf numFmtId="9" fontId="0" fillId="2" borderId="11" xfId="0" applyNumberFormat="1" applyFill="1" applyBorder="1" applyAlignment="1">
      <alignment horizontal="center" vertical="center"/>
    </xf>
    <xf numFmtId="9" fontId="46" fillId="2" borderId="11" xfId="1" applyFont="1" applyFill="1" applyBorder="1" applyAlignment="1">
      <alignment horizontal="left" vertical="center" wrapText="1"/>
    </xf>
    <xf numFmtId="0" fontId="0" fillId="0" borderId="11" xfId="0" applyBorder="1"/>
    <xf numFmtId="9" fontId="0" fillId="0" borderId="11" xfId="0" applyNumberFormat="1" applyBorder="1"/>
    <xf numFmtId="9" fontId="0" fillId="0" borderId="0" xfId="0" applyNumberFormat="1"/>
    <xf numFmtId="0" fontId="47" fillId="2" borderId="11" xfId="0" applyFont="1" applyFill="1" applyBorder="1" applyAlignment="1">
      <alignment horizontal="center" vertical="center"/>
    </xf>
    <xf numFmtId="0" fontId="47" fillId="12" borderId="11" xfId="0" applyFont="1" applyFill="1" applyBorder="1" applyAlignment="1">
      <alignment horizontal="center" vertical="center"/>
    </xf>
    <xf numFmtId="9" fontId="47" fillId="2" borderId="11" xfId="1" applyFont="1" applyFill="1" applyBorder="1" applyAlignment="1">
      <alignment horizontal="center" vertical="center"/>
    </xf>
    <xf numFmtId="9" fontId="47" fillId="12" borderId="11" xfId="1" applyFont="1" applyFill="1" applyBorder="1" applyAlignment="1">
      <alignment horizontal="center" vertical="center"/>
    </xf>
    <xf numFmtId="0" fontId="47" fillId="0" borderId="0" xfId="0" applyFont="1"/>
    <xf numFmtId="0" fontId="47" fillId="6" borderId="11" xfId="0" applyFont="1" applyFill="1" applyBorder="1"/>
    <xf numFmtId="0" fontId="0" fillId="2" borderId="11" xfId="1" applyNumberFormat="1" applyFont="1" applyFill="1" applyBorder="1" applyAlignment="1">
      <alignment horizontal="center" vertical="center"/>
    </xf>
    <xf numFmtId="0" fontId="18" fillId="0" borderId="4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3" fillId="0" borderId="0" xfId="0" applyFont="1"/>
    <xf numFmtId="0" fontId="13" fillId="15" borderId="39" xfId="0" applyFont="1" applyFill="1" applyBorder="1"/>
    <xf numFmtId="9" fontId="13" fillId="2" borderId="11" xfId="1" applyFont="1" applyFill="1" applyBorder="1" applyAlignment="1">
      <alignment horizontal="center" vertical="center"/>
    </xf>
    <xf numFmtId="0" fontId="13" fillId="2" borderId="11" xfId="0" applyFont="1" applyFill="1" applyBorder="1" applyAlignment="1">
      <alignment horizontal="center" vertical="center"/>
    </xf>
    <xf numFmtId="9" fontId="14" fillId="2" borderId="11" xfId="1" applyFont="1" applyFill="1" applyBorder="1" applyAlignment="1">
      <alignment horizontal="left" vertical="center" wrapText="1"/>
    </xf>
    <xf numFmtId="0" fontId="13" fillId="12" borderId="11" xfId="0" applyFont="1" applyFill="1" applyBorder="1" applyAlignment="1">
      <alignment horizontal="center" vertical="center"/>
    </xf>
    <xf numFmtId="9" fontId="13" fillId="2" borderId="11" xfId="1" applyFont="1" applyFill="1" applyBorder="1" applyAlignment="1">
      <alignment horizontal="center" vertical="center" wrapText="1"/>
    </xf>
    <xf numFmtId="0" fontId="20" fillId="3" borderId="44" xfId="0" applyFont="1" applyFill="1" applyBorder="1" applyAlignment="1">
      <alignment horizontal="center" vertical="center" wrapText="1"/>
    </xf>
    <xf numFmtId="0" fontId="0" fillId="2" borderId="0" xfId="0" applyFill="1" applyProtection="1">
      <protection hidden="1"/>
    </xf>
    <xf numFmtId="0" fontId="52" fillId="0" borderId="79" xfId="0" applyFont="1" applyBorder="1"/>
    <xf numFmtId="41" fontId="52" fillId="0" borderId="79" xfId="4" applyFont="1" applyBorder="1"/>
    <xf numFmtId="41" fontId="52" fillId="0" borderId="80" xfId="4" applyFont="1" applyBorder="1"/>
    <xf numFmtId="41" fontId="52" fillId="0" borderId="81" xfId="4" applyFont="1" applyBorder="1"/>
    <xf numFmtId="0" fontId="52" fillId="0" borderId="82" xfId="0" applyFont="1" applyBorder="1"/>
    <xf numFmtId="41" fontId="52" fillId="0" borderId="82" xfId="4" applyFont="1" applyBorder="1"/>
    <xf numFmtId="41" fontId="52" fillId="0" borderId="0" xfId="4" applyFont="1" applyBorder="1"/>
    <xf numFmtId="41" fontId="52" fillId="0" borderId="83" xfId="4" applyFont="1" applyBorder="1"/>
    <xf numFmtId="0" fontId="0" fillId="0" borderId="0" xfId="0" applyBorder="1"/>
    <xf numFmtId="0" fontId="53" fillId="0" borderId="0" xfId="0" applyFont="1" applyAlignment="1">
      <alignment vertical="center"/>
    </xf>
    <xf numFmtId="41" fontId="54" fillId="0" borderId="0" xfId="4" applyFont="1" applyBorder="1" applyAlignment="1">
      <alignment horizontal="center" vertical="center"/>
    </xf>
    <xf numFmtId="41" fontId="0" fillId="2" borderId="0" xfId="4" applyFont="1" applyFill="1" applyBorder="1" applyAlignment="1" applyProtection="1">
      <alignment wrapText="1"/>
      <protection hidden="1"/>
    </xf>
    <xf numFmtId="41" fontId="0" fillId="2" borderId="0" xfId="4" applyFont="1" applyFill="1" applyBorder="1" applyProtection="1">
      <protection hidden="1"/>
    </xf>
    <xf numFmtId="41" fontId="0" fillId="0" borderId="0" xfId="4" applyFont="1" applyBorder="1"/>
    <xf numFmtId="0" fontId="52" fillId="0" borderId="84" xfId="0" applyFont="1" applyBorder="1"/>
    <xf numFmtId="41" fontId="52" fillId="0" borderId="84" xfId="4" applyFont="1" applyBorder="1"/>
    <xf numFmtId="41" fontId="52" fillId="0" borderId="85" xfId="4" applyFont="1" applyBorder="1"/>
    <xf numFmtId="41" fontId="52" fillId="0" borderId="86" xfId="4" applyFont="1" applyBorder="1"/>
    <xf numFmtId="0" fontId="52" fillId="0" borderId="0" xfId="0" applyFont="1" applyBorder="1"/>
    <xf numFmtId="0" fontId="20" fillId="3" borderId="78" xfId="0" applyFont="1" applyFill="1" applyBorder="1" applyAlignment="1">
      <alignment horizontal="center" vertical="center"/>
    </xf>
    <xf numFmtId="0" fontId="20" fillId="3" borderId="42" xfId="0" applyFont="1" applyFill="1" applyBorder="1" applyAlignment="1">
      <alignment horizontal="center" vertical="center"/>
    </xf>
    <xf numFmtId="0" fontId="0" fillId="2" borderId="57" xfId="0" applyFill="1" applyBorder="1" applyAlignment="1">
      <alignment horizontal="center" vertical="center"/>
    </xf>
    <xf numFmtId="0" fontId="7" fillId="2" borderId="0"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8" fillId="2" borderId="11" xfId="0" applyFont="1" applyFill="1" applyBorder="1" applyAlignment="1">
      <alignment vertical="center" wrapText="1"/>
    </xf>
    <xf numFmtId="0" fontId="17" fillId="2" borderId="11" xfId="0" applyFont="1" applyFill="1" applyBorder="1" applyAlignment="1">
      <alignment horizontal="center" vertical="center" wrapText="1"/>
    </xf>
    <xf numFmtId="0" fontId="17" fillId="2" borderId="59" xfId="0" applyFont="1" applyFill="1" applyBorder="1" applyAlignment="1">
      <alignment horizontal="justify" vertical="center" wrapText="1"/>
    </xf>
    <xf numFmtId="0" fontId="16" fillId="2" borderId="58" xfId="0" applyFont="1" applyFill="1" applyBorder="1" applyAlignment="1">
      <alignment horizontal="center" vertical="center" wrapText="1"/>
    </xf>
    <xf numFmtId="0" fontId="18" fillId="2" borderId="59" xfId="0" applyFont="1" applyFill="1" applyBorder="1" applyAlignment="1">
      <alignment vertical="center" wrapText="1"/>
    </xf>
    <xf numFmtId="14" fontId="18" fillId="2" borderId="75" xfId="0" applyNumberFormat="1" applyFont="1" applyFill="1" applyBorder="1" applyAlignment="1">
      <alignment vertical="center"/>
    </xf>
    <xf numFmtId="0" fontId="16" fillId="2" borderId="90" xfId="0" applyFont="1" applyFill="1" applyBorder="1" applyAlignment="1">
      <alignment horizontal="center" vertical="center" wrapText="1"/>
    </xf>
    <xf numFmtId="14" fontId="18" fillId="2" borderId="89" xfId="0" applyNumberFormat="1" applyFont="1" applyFill="1" applyBorder="1" applyAlignment="1">
      <alignment vertical="center"/>
    </xf>
    <xf numFmtId="0" fontId="16" fillId="2" borderId="76" xfId="0" applyFont="1" applyFill="1" applyBorder="1" applyAlignment="1">
      <alignment horizontal="center" vertical="center" wrapText="1"/>
    </xf>
    <xf numFmtId="0" fontId="17" fillId="2" borderId="91" xfId="0" applyFont="1" applyFill="1" applyBorder="1" applyAlignment="1">
      <alignment horizontal="justify" vertical="center" wrapText="1"/>
    </xf>
    <xf numFmtId="0" fontId="18" fillId="2" borderId="91" xfId="0" applyFont="1" applyFill="1" applyBorder="1" applyAlignment="1">
      <alignment vertical="center" wrapText="1"/>
    </xf>
    <xf numFmtId="0" fontId="16" fillId="2" borderId="61" xfId="0" applyFont="1" applyFill="1" applyBorder="1" applyAlignment="1">
      <alignment horizontal="center" vertical="center" wrapText="1"/>
    </xf>
    <xf numFmtId="0" fontId="17" fillId="2" borderId="62" xfId="0" applyFont="1" applyFill="1" applyBorder="1" applyAlignment="1">
      <alignment horizontal="justify" vertical="center" wrapText="1"/>
    </xf>
    <xf numFmtId="0" fontId="18" fillId="2" borderId="62" xfId="0" applyFont="1" applyFill="1" applyBorder="1" applyAlignment="1">
      <alignment vertical="center" wrapText="1"/>
    </xf>
    <xf numFmtId="14" fontId="18" fillId="2" borderId="92" xfId="0" applyNumberFormat="1" applyFont="1" applyFill="1" applyBorder="1" applyAlignment="1">
      <alignment vertical="center"/>
    </xf>
    <xf numFmtId="0" fontId="17" fillId="2" borderId="11" xfId="0" applyFont="1" applyFill="1" applyBorder="1" applyAlignment="1">
      <alignment horizontal="center" vertical="center"/>
    </xf>
    <xf numFmtId="0" fontId="17" fillId="2" borderId="64" xfId="0" applyFont="1" applyFill="1" applyBorder="1" applyAlignment="1">
      <alignment horizontal="justify" vertical="center" wrapText="1"/>
    </xf>
    <xf numFmtId="0" fontId="18" fillId="2" borderId="64" xfId="0" applyFont="1" applyFill="1" applyBorder="1" applyAlignment="1">
      <alignment vertical="center" wrapText="1"/>
    </xf>
    <xf numFmtId="0" fontId="17" fillId="2" borderId="64" xfId="0" applyFont="1" applyFill="1" applyBorder="1" applyAlignment="1">
      <alignment horizontal="center" vertical="center" wrapText="1"/>
    </xf>
    <xf numFmtId="0" fontId="16" fillId="2" borderId="93" xfId="0" applyFont="1" applyFill="1" applyBorder="1" applyAlignment="1">
      <alignment horizontal="center" vertical="center" wrapText="1"/>
    </xf>
    <xf numFmtId="0" fontId="16" fillId="2" borderId="94" xfId="0" applyFont="1" applyFill="1" applyBorder="1" applyAlignment="1">
      <alignment horizontal="center" vertical="center" wrapText="1"/>
    </xf>
    <xf numFmtId="0" fontId="16" fillId="2" borderId="95" xfId="0" applyFont="1" applyFill="1" applyBorder="1" applyAlignment="1">
      <alignment horizontal="center" vertical="center" wrapText="1"/>
    </xf>
    <xf numFmtId="0" fontId="17" fillId="2" borderId="59" xfId="0" applyFont="1" applyFill="1" applyBorder="1" applyAlignment="1">
      <alignment horizontal="center" vertical="center" wrapText="1"/>
    </xf>
    <xf numFmtId="14" fontId="18" fillId="2" borderId="89" xfId="0" applyNumberFormat="1" applyFont="1" applyFill="1" applyBorder="1" applyAlignment="1">
      <alignment horizontal="center" vertical="center"/>
    </xf>
    <xf numFmtId="0" fontId="17" fillId="2" borderId="91" xfId="0" applyFont="1" applyFill="1" applyBorder="1" applyAlignment="1">
      <alignment horizontal="center" vertical="center"/>
    </xf>
    <xf numFmtId="14" fontId="18" fillId="2" borderId="77" xfId="0" applyNumberFormat="1" applyFont="1" applyFill="1" applyBorder="1" applyAlignment="1">
      <alignment horizontal="center" vertical="center"/>
    </xf>
    <xf numFmtId="0" fontId="17" fillId="2" borderId="62" xfId="0" applyFont="1" applyFill="1" applyBorder="1" applyAlignment="1">
      <alignment horizontal="center" vertical="center"/>
    </xf>
    <xf numFmtId="14" fontId="18" fillId="2" borderId="92" xfId="0" applyNumberFormat="1" applyFont="1" applyFill="1" applyBorder="1" applyAlignment="1">
      <alignment horizontal="center" vertical="center"/>
    </xf>
    <xf numFmtId="14" fontId="17" fillId="2" borderId="75" xfId="0" applyNumberFormat="1" applyFont="1" applyFill="1" applyBorder="1" applyAlignment="1">
      <alignment horizontal="center" vertical="center"/>
    </xf>
    <xf numFmtId="14" fontId="17" fillId="2" borderId="89" xfId="0" applyNumberFormat="1" applyFont="1" applyFill="1" applyBorder="1" applyAlignment="1">
      <alignment horizontal="center" vertical="center"/>
    </xf>
    <xf numFmtId="0" fontId="19" fillId="2" borderId="91" xfId="0" applyFont="1" applyFill="1" applyBorder="1" applyAlignment="1">
      <alignment horizontal="center" vertical="center"/>
    </xf>
    <xf numFmtId="14" fontId="19" fillId="2" borderId="77" xfId="0" applyNumberFormat="1" applyFont="1" applyFill="1" applyBorder="1" applyAlignment="1">
      <alignment horizontal="center" vertical="center"/>
    </xf>
    <xf numFmtId="14" fontId="18" fillId="2" borderId="75" xfId="0" applyNumberFormat="1" applyFont="1" applyFill="1" applyBorder="1" applyAlignment="1">
      <alignment horizontal="center" vertical="center" wrapText="1"/>
    </xf>
    <xf numFmtId="14" fontId="18" fillId="2" borderId="89" xfId="0" applyNumberFormat="1" applyFont="1" applyFill="1" applyBorder="1" applyAlignment="1">
      <alignment horizontal="center" vertical="center" wrapText="1"/>
    </xf>
    <xf numFmtId="9" fontId="11" fillId="2" borderId="0" xfId="1" applyFont="1" applyFill="1" applyBorder="1" applyAlignment="1">
      <alignment horizontal="left" vertical="center" wrapText="1"/>
    </xf>
    <xf numFmtId="0" fontId="16" fillId="2" borderId="63" xfId="0" applyFont="1" applyFill="1" applyBorder="1" applyAlignment="1">
      <alignment horizontal="center" vertical="center" wrapText="1"/>
    </xf>
    <xf numFmtId="0" fontId="17" fillId="2" borderId="64" xfId="0" applyFont="1" applyFill="1" applyBorder="1" applyAlignment="1">
      <alignment horizontal="center" vertical="center"/>
    </xf>
    <xf numFmtId="14" fontId="17" fillId="2" borderId="65" xfId="0" applyNumberFormat="1" applyFont="1" applyFill="1" applyBorder="1" applyAlignment="1">
      <alignment horizontal="center" vertical="center"/>
    </xf>
    <xf numFmtId="14" fontId="18" fillId="2" borderId="65" xfId="0" applyNumberFormat="1" applyFont="1" applyFill="1" applyBorder="1" applyAlignment="1">
      <alignment horizontal="center" vertical="center" wrapText="1"/>
    </xf>
    <xf numFmtId="14" fontId="17" fillId="2" borderId="77" xfId="0" applyNumberFormat="1"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58" xfId="0" applyFont="1" applyFill="1" applyBorder="1" applyAlignment="1">
      <alignment horizontal="justify" vertical="center" wrapText="1"/>
    </xf>
    <xf numFmtId="0" fontId="17" fillId="2" borderId="90" xfId="0" applyFont="1" applyFill="1" applyBorder="1" applyAlignment="1">
      <alignment horizontal="justify" vertical="center" wrapText="1"/>
    </xf>
    <xf numFmtId="0" fontId="17" fillId="2" borderId="76" xfId="0" applyFont="1" applyFill="1" applyBorder="1" applyAlignment="1">
      <alignment horizontal="justify" vertical="center" wrapText="1"/>
    </xf>
    <xf numFmtId="0" fontId="57" fillId="0" borderId="11" xfId="3" applyFont="1" applyFill="1" applyBorder="1" applyAlignment="1" applyProtection="1">
      <alignment horizontal="center" vertical="center" wrapText="1"/>
    </xf>
    <xf numFmtId="0" fontId="58" fillId="0" borderId="0" xfId="3" applyFont="1" applyBorder="1" applyProtection="1"/>
    <xf numFmtId="0" fontId="59" fillId="5" borderId="0" xfId="3" applyFont="1" applyFill="1" applyBorder="1" applyAlignment="1" applyProtection="1">
      <alignment vertical="center" wrapText="1"/>
    </xf>
    <xf numFmtId="0" fontId="44" fillId="9" borderId="45" xfId="0" applyFont="1" applyFill="1" applyBorder="1" applyAlignment="1">
      <alignment horizontal="center" vertical="center" wrapText="1"/>
    </xf>
    <xf numFmtId="0" fontId="50" fillId="15" borderId="47" xfId="0" applyFont="1" applyFill="1" applyBorder="1" applyAlignment="1">
      <alignment horizontal="center" vertical="center"/>
    </xf>
    <xf numFmtId="0" fontId="12" fillId="0" borderId="59" xfId="3" applyFont="1" applyFill="1" applyBorder="1" applyAlignment="1" applyProtection="1">
      <alignment horizontal="center" vertical="center" wrapText="1"/>
    </xf>
    <xf numFmtId="0" fontId="12" fillId="0" borderId="59" xfId="3" applyFont="1" applyFill="1" applyBorder="1" applyAlignment="1" applyProtection="1">
      <alignment horizontal="justify" vertical="center" wrapText="1"/>
    </xf>
    <xf numFmtId="14" fontId="12" fillId="0" borderId="59" xfId="3" applyNumberFormat="1" applyFont="1" applyFill="1" applyBorder="1" applyAlignment="1" applyProtection="1">
      <alignment horizontal="center" vertical="center" wrapText="1"/>
    </xf>
    <xf numFmtId="14" fontId="12" fillId="0" borderId="73" xfId="3" applyNumberFormat="1" applyFont="1" applyFill="1" applyBorder="1" applyAlignment="1" applyProtection="1">
      <alignment horizontal="center" vertical="center" wrapText="1"/>
    </xf>
    <xf numFmtId="41" fontId="47" fillId="12" borderId="11" xfId="4" applyFont="1" applyFill="1" applyBorder="1" applyAlignment="1">
      <alignment horizontal="center" vertical="center"/>
    </xf>
    <xf numFmtId="41" fontId="47" fillId="2" borderId="11" xfId="4" applyFont="1" applyFill="1" applyBorder="1" applyAlignment="1">
      <alignment horizontal="center" vertical="center"/>
    </xf>
    <xf numFmtId="0" fontId="18" fillId="2" borderId="43" xfId="0" applyFont="1" applyFill="1" applyBorder="1" applyAlignment="1">
      <alignment horizontal="justify" vertical="center" wrapText="1"/>
    </xf>
    <xf numFmtId="0" fontId="18" fillId="2" borderId="43" xfId="0" applyFont="1" applyFill="1" applyBorder="1" applyAlignment="1">
      <alignment vertical="center" wrapText="1"/>
    </xf>
    <xf numFmtId="14" fontId="18" fillId="2" borderId="39" xfId="0" applyNumberFormat="1"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54" xfId="0" applyFont="1" applyFill="1" applyBorder="1" applyAlignment="1">
      <alignment vertical="center" wrapText="1"/>
    </xf>
    <xf numFmtId="0" fontId="44" fillId="9" borderId="15" xfId="0" applyFont="1" applyFill="1" applyBorder="1" applyAlignment="1">
      <alignment horizontal="center" vertical="center" wrapText="1"/>
    </xf>
    <xf numFmtId="0" fontId="18" fillId="0" borderId="50" xfId="0" applyFont="1" applyBorder="1" applyAlignment="1">
      <alignment vertical="center" wrapText="1"/>
    </xf>
    <xf numFmtId="0" fontId="18" fillId="0" borderId="50" xfId="0" applyFont="1" applyFill="1" applyBorder="1" applyAlignment="1">
      <alignment horizontal="center" vertical="center" wrapText="1"/>
    </xf>
    <xf numFmtId="0" fontId="18" fillId="0" borderId="11" xfId="0" applyFont="1" applyFill="1" applyBorder="1" applyAlignment="1">
      <alignment horizontal="center" vertical="center" wrapText="1"/>
    </xf>
    <xf numFmtId="14" fontId="18" fillId="0" borderId="101" xfId="0" applyNumberFormat="1" applyFont="1" applyBorder="1" applyAlignment="1">
      <alignment horizontal="center" vertical="center" wrapText="1"/>
    </xf>
    <xf numFmtId="0" fontId="49" fillId="0" borderId="11" xfId="0" applyFont="1" applyFill="1" applyBorder="1" applyAlignment="1">
      <alignment horizontal="center" vertical="center" wrapText="1"/>
    </xf>
    <xf numFmtId="9" fontId="13" fillId="2" borderId="11" xfId="1" applyFont="1" applyFill="1" applyBorder="1" applyAlignment="1">
      <alignment horizontal="left" vertical="center" wrapText="1"/>
    </xf>
    <xf numFmtId="0" fontId="51" fillId="15"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61" fillId="0" borderId="11" xfId="0" applyFont="1" applyFill="1" applyBorder="1" applyAlignment="1">
      <alignment horizontal="justify" vertical="center" wrapText="1"/>
    </xf>
    <xf numFmtId="0" fontId="50" fillId="0" borderId="11" xfId="0" applyFont="1" applyFill="1" applyBorder="1" applyAlignment="1">
      <alignment horizontal="center" vertical="center" wrapText="1"/>
    </xf>
    <xf numFmtId="14" fontId="61" fillId="0" borderId="11" xfId="0" applyNumberFormat="1" applyFont="1" applyFill="1" applyBorder="1" applyAlignment="1">
      <alignment horizontal="center" vertical="center" wrapText="1"/>
    </xf>
    <xf numFmtId="0" fontId="61" fillId="0" borderId="11" xfId="0" applyFont="1" applyFill="1" applyBorder="1" applyAlignment="1">
      <alignment vertical="center" wrapText="1"/>
    </xf>
    <xf numFmtId="0" fontId="61" fillId="0" borderId="11" xfId="0" applyFont="1" applyFill="1" applyBorder="1" applyAlignment="1">
      <alignment horizontal="center" vertical="center" wrapText="1"/>
    </xf>
    <xf numFmtId="0" fontId="61" fillId="2" borderId="11" xfId="0" applyFont="1" applyFill="1" applyBorder="1" applyAlignment="1">
      <alignment vertical="center" wrapText="1"/>
    </xf>
    <xf numFmtId="14" fontId="61" fillId="2" borderId="11" xfId="0" applyNumberFormat="1" applyFont="1" applyFill="1" applyBorder="1" applyAlignment="1">
      <alignment vertical="center" wrapText="1"/>
    </xf>
    <xf numFmtId="0" fontId="50" fillId="2" borderId="11" xfId="0" applyFont="1" applyFill="1" applyBorder="1" applyAlignment="1">
      <alignment horizontal="center" vertical="center"/>
    </xf>
    <xf numFmtId="0" fontId="50" fillId="2" borderId="64" xfId="0" applyFont="1" applyFill="1" applyBorder="1" applyAlignment="1">
      <alignment horizontal="center" vertical="center"/>
    </xf>
    <xf numFmtId="0" fontId="61" fillId="2" borderId="64" xfId="0" applyFont="1" applyFill="1" applyBorder="1" applyAlignment="1">
      <alignment vertical="center" wrapText="1"/>
    </xf>
    <xf numFmtId="14" fontId="61" fillId="2" borderId="64" xfId="0" applyNumberFormat="1" applyFont="1" applyFill="1" applyBorder="1" applyAlignment="1">
      <alignment vertical="center" wrapText="1"/>
    </xf>
    <xf numFmtId="0" fontId="50" fillId="15" borderId="39" xfId="0" applyFont="1" applyFill="1" applyBorder="1" applyAlignment="1">
      <alignment horizontal="center" vertical="center"/>
    </xf>
    <xf numFmtId="0" fontId="50" fillId="15" borderId="47" xfId="0" applyFont="1" applyFill="1" applyBorder="1" applyAlignment="1">
      <alignment horizontal="center" vertical="center" wrapText="1"/>
    </xf>
    <xf numFmtId="0" fontId="18" fillId="0" borderId="11" xfId="0" applyFont="1" applyFill="1" applyBorder="1" applyAlignment="1">
      <alignment horizontal="justify" vertical="center" wrapText="1"/>
    </xf>
    <xf numFmtId="0" fontId="18" fillId="0" borderId="11" xfId="0" applyFont="1" applyFill="1" applyBorder="1" applyAlignment="1">
      <alignment vertical="center" wrapText="1"/>
    </xf>
    <xf numFmtId="14" fontId="18" fillId="0" borderId="89" xfId="0" applyNumberFormat="1" applyFont="1" applyFill="1" applyBorder="1" applyAlignment="1">
      <alignment horizontal="center" vertical="center" wrapText="1"/>
    </xf>
    <xf numFmtId="0" fontId="18" fillId="2" borderId="91" xfId="0" applyFont="1" applyFill="1" applyBorder="1" applyAlignment="1">
      <alignment horizontal="center" vertical="center" wrapText="1"/>
    </xf>
    <xf numFmtId="14" fontId="18" fillId="0" borderId="77" xfId="0" applyNumberFormat="1" applyFont="1" applyFill="1" applyBorder="1" applyAlignment="1">
      <alignment horizontal="center" vertical="center" wrapText="1"/>
    </xf>
    <xf numFmtId="0" fontId="18" fillId="2" borderId="91" xfId="0" applyFont="1" applyFill="1" applyBorder="1" applyAlignment="1">
      <alignment horizontal="justify" vertical="center" wrapText="1"/>
    </xf>
    <xf numFmtId="0" fontId="0" fillId="0" borderId="45" xfId="0" applyBorder="1" applyAlignment="1">
      <alignment horizontal="center" vertical="center"/>
    </xf>
    <xf numFmtId="0" fontId="47" fillId="0" borderId="57" xfId="0" applyFont="1" applyBorder="1"/>
    <xf numFmtId="0" fontId="18" fillId="0" borderId="97" xfId="0" applyFont="1" applyBorder="1" applyAlignment="1">
      <alignment horizontal="justify" vertical="center" wrapText="1"/>
    </xf>
    <xf numFmtId="0" fontId="18" fillId="0" borderId="98" xfId="0" applyFont="1" applyBorder="1" applyAlignment="1">
      <alignment horizontal="justify" vertical="center" wrapText="1"/>
    </xf>
    <xf numFmtId="0" fontId="18" fillId="0" borderId="99" xfId="0" applyFont="1" applyBorder="1" applyAlignment="1">
      <alignment horizontal="justify" vertical="center" wrapText="1"/>
    </xf>
    <xf numFmtId="0" fontId="18" fillId="0" borderId="97" xfId="0" applyFont="1" applyBorder="1" applyAlignment="1">
      <alignment vertical="center" wrapText="1"/>
    </xf>
    <xf numFmtId="0" fontId="18" fillId="0" borderId="98" xfId="0" applyFont="1" applyBorder="1" applyAlignment="1">
      <alignment vertical="center" wrapText="1"/>
    </xf>
    <xf numFmtId="0" fontId="0" fillId="0" borderId="99" xfId="0" applyBorder="1" applyAlignment="1">
      <alignment vertical="center"/>
    </xf>
    <xf numFmtId="14" fontId="18" fillId="0" borderId="67" xfId="0" applyNumberFormat="1" applyFont="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0" fillId="0" borderId="99" xfId="0" applyBorder="1" applyAlignment="1">
      <alignment horizontal="center" vertical="center"/>
    </xf>
    <xf numFmtId="9" fontId="47" fillId="12" borderId="11" xfId="0" applyNumberFormat="1" applyFont="1" applyFill="1" applyBorder="1" applyAlignment="1">
      <alignment horizontal="center" vertical="center"/>
    </xf>
    <xf numFmtId="14" fontId="0" fillId="0" borderId="103" xfId="0" applyNumberFormat="1" applyBorder="1" applyAlignment="1">
      <alignment horizontal="center" vertical="center"/>
    </xf>
    <xf numFmtId="0" fontId="62" fillId="0" borderId="0" xfId="0" applyFont="1" applyAlignment="1">
      <alignment vertical="center" wrapText="1"/>
    </xf>
    <xf numFmtId="9" fontId="63" fillId="2" borderId="11" xfId="1" applyFont="1" applyFill="1" applyBorder="1" applyAlignment="1">
      <alignment horizontal="left" vertical="center" wrapText="1"/>
    </xf>
    <xf numFmtId="0" fontId="46" fillId="0" borderId="0" xfId="0" applyFont="1"/>
    <xf numFmtId="0" fontId="46" fillId="2" borderId="11" xfId="0" applyFont="1" applyFill="1" applyBorder="1" applyAlignment="1">
      <alignment wrapText="1"/>
    </xf>
    <xf numFmtId="0" fontId="63" fillId="2" borderId="0" xfId="0" applyFont="1" applyFill="1"/>
    <xf numFmtId="0" fontId="63" fillId="13" borderId="11" xfId="0" applyFont="1" applyFill="1" applyBorder="1"/>
    <xf numFmtId="9" fontId="46" fillId="2" borderId="11" xfId="1" applyFont="1" applyFill="1" applyBorder="1" applyAlignment="1">
      <alignment vertical="center" wrapText="1"/>
    </xf>
    <xf numFmtId="0" fontId="46" fillId="0" borderId="11" xfId="0" applyFont="1" applyBorder="1" applyAlignment="1">
      <alignment vertical="center" wrapText="1"/>
    </xf>
    <xf numFmtId="0" fontId="46" fillId="2" borderId="11" xfId="0" applyFont="1" applyFill="1" applyBorder="1" applyAlignment="1">
      <alignment horizontal="left" vertical="center" wrapText="1"/>
    </xf>
    <xf numFmtId="0" fontId="46" fillId="2" borderId="11" xfId="0" applyFont="1" applyFill="1" applyBorder="1" applyAlignment="1">
      <alignment vertical="center" wrapText="1"/>
    </xf>
    <xf numFmtId="0" fontId="65" fillId="0" borderId="11" xfId="0" applyFont="1" applyFill="1" applyBorder="1" applyAlignment="1">
      <alignment horizontal="center" vertical="center" wrapText="1"/>
    </xf>
    <xf numFmtId="0" fontId="45" fillId="0" borderId="40" xfId="0" applyFont="1" applyBorder="1" applyAlignment="1">
      <alignment horizontal="center" vertical="center"/>
    </xf>
    <xf numFmtId="0" fontId="45" fillId="0" borderId="15" xfId="0" applyFont="1" applyBorder="1" applyAlignment="1">
      <alignment horizontal="center" vertical="center" wrapText="1"/>
    </xf>
    <xf numFmtId="0" fontId="45" fillId="0" borderId="15" xfId="0" applyFont="1" applyBorder="1" applyAlignment="1">
      <alignment horizontal="center" vertical="center"/>
    </xf>
    <xf numFmtId="0" fontId="46" fillId="6" borderId="11" xfId="0" applyFont="1" applyFill="1" applyBorder="1"/>
    <xf numFmtId="0" fontId="44" fillId="9" borderId="97" xfId="0" applyFont="1" applyFill="1" applyBorder="1" applyAlignment="1">
      <alignment horizontal="center" vertical="center" wrapText="1"/>
    </xf>
    <xf numFmtId="0" fontId="18" fillId="0" borderId="100" xfId="0"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59" xfId="0" applyFont="1" applyBorder="1" applyAlignment="1">
      <alignment horizontal="center" vertical="center" wrapText="1"/>
    </xf>
    <xf numFmtId="0" fontId="18" fillId="0" borderId="75" xfId="0" applyFont="1" applyBorder="1" applyAlignment="1">
      <alignment horizontal="center" vertical="center"/>
    </xf>
    <xf numFmtId="9" fontId="46" fillId="2" borderId="57" xfId="1" applyFont="1" applyFill="1" applyBorder="1" applyAlignment="1">
      <alignment horizontal="center" vertical="center"/>
    </xf>
    <xf numFmtId="9" fontId="46" fillId="12" borderId="11" xfId="1" applyFont="1" applyFill="1" applyBorder="1" applyAlignment="1">
      <alignment horizontal="center" vertical="center"/>
    </xf>
    <xf numFmtId="9" fontId="46" fillId="2" borderId="11" xfId="1" applyFont="1" applyFill="1" applyBorder="1" applyAlignment="1">
      <alignment horizontal="center" vertical="center"/>
    </xf>
    <xf numFmtId="9" fontId="46" fillId="2" borderId="11" xfId="1" applyFont="1" applyFill="1" applyBorder="1" applyAlignment="1">
      <alignment horizontal="center" vertical="center" wrapText="1"/>
    </xf>
    <xf numFmtId="0" fontId="44" fillId="9" borderId="98" xfId="0" applyFont="1" applyFill="1" applyBorder="1" applyAlignment="1">
      <alignment horizontal="center" vertical="center" wrapText="1"/>
    </xf>
    <xf numFmtId="0" fontId="18" fillId="2" borderId="57" xfId="0" applyFont="1" applyFill="1" applyBorder="1" applyAlignment="1">
      <alignment vertical="center" wrapText="1"/>
    </xf>
    <xf numFmtId="9" fontId="18" fillId="0" borderId="11" xfId="0" applyNumberFormat="1"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14" fontId="18" fillId="0" borderId="89" xfId="0" applyNumberFormat="1" applyFont="1" applyBorder="1" applyAlignment="1">
      <alignment horizontal="center" vertical="center" wrapText="1"/>
    </xf>
    <xf numFmtId="9" fontId="46" fillId="2" borderId="11" xfId="0" applyNumberFormat="1" applyFont="1" applyFill="1" applyBorder="1" applyAlignment="1">
      <alignment horizontal="center" vertical="center"/>
    </xf>
    <xf numFmtId="0" fontId="18" fillId="0" borderId="57" xfId="0" applyFont="1" applyBorder="1" applyAlignment="1">
      <alignment horizontal="justify" vertical="center" wrapText="1"/>
    </xf>
    <xf numFmtId="0" fontId="44" fillId="9" borderId="102" xfId="0" applyFont="1" applyFill="1" applyBorder="1" applyAlignment="1">
      <alignment horizontal="center" vertical="center" wrapText="1"/>
    </xf>
    <xf numFmtId="0" fontId="18" fillId="0" borderId="70" xfId="0" applyFont="1" applyBorder="1" applyAlignment="1">
      <alignment horizontal="justify" vertical="center" wrapText="1"/>
    </xf>
    <xf numFmtId="9" fontId="18" fillId="0" borderId="62" xfId="0" applyNumberFormat="1" applyFont="1" applyBorder="1" applyAlignment="1">
      <alignment horizontal="center" vertical="center" wrapText="1"/>
    </xf>
    <xf numFmtId="0" fontId="18" fillId="0" borderId="62" xfId="0" applyFont="1" applyBorder="1" applyAlignment="1">
      <alignment vertical="center" wrapText="1"/>
    </xf>
    <xf numFmtId="0" fontId="18" fillId="2" borderId="62" xfId="0" applyFont="1" applyFill="1" applyBorder="1" applyAlignment="1">
      <alignment horizontal="center" vertical="center" wrapText="1"/>
    </xf>
    <xf numFmtId="14" fontId="18" fillId="0" borderId="92" xfId="0" applyNumberFormat="1" applyFont="1" applyBorder="1" applyAlignment="1">
      <alignment horizontal="center" vertical="center" wrapText="1"/>
    </xf>
    <xf numFmtId="1" fontId="46" fillId="2" borderId="57" xfId="1" applyNumberFormat="1" applyFont="1" applyFill="1" applyBorder="1" applyAlignment="1">
      <alignment horizontal="center" vertical="center"/>
    </xf>
    <xf numFmtId="1" fontId="46" fillId="12" borderId="11" xfId="1" applyNumberFormat="1" applyFont="1" applyFill="1" applyBorder="1" applyAlignment="1">
      <alignment horizontal="center" vertical="center"/>
    </xf>
    <xf numFmtId="1" fontId="46" fillId="2" borderId="11" xfId="0" applyNumberFormat="1" applyFont="1" applyFill="1" applyBorder="1" applyAlignment="1">
      <alignment horizontal="center" vertical="center"/>
    </xf>
    <xf numFmtId="1" fontId="46" fillId="2" borderId="11" xfId="1" applyNumberFormat="1" applyFont="1" applyFill="1" applyBorder="1" applyAlignment="1">
      <alignment horizontal="center" vertical="center"/>
    </xf>
    <xf numFmtId="0" fontId="45" fillId="11" borderId="48" xfId="0" applyFont="1" applyFill="1" applyBorder="1" applyAlignment="1">
      <alignment vertical="center" wrapText="1"/>
    </xf>
    <xf numFmtId="0" fontId="44" fillId="0" borderId="90" xfId="0" applyFont="1" applyFill="1" applyBorder="1" applyAlignment="1">
      <alignment horizontal="center" vertical="center" wrapText="1"/>
    </xf>
    <xf numFmtId="0" fontId="45" fillId="11" borderId="51" xfId="0" applyFont="1" applyFill="1" applyBorder="1" applyAlignment="1">
      <alignment vertical="center" wrapText="1"/>
    </xf>
    <xf numFmtId="0" fontId="45" fillId="11" borderId="52" xfId="0" applyFont="1" applyFill="1" applyBorder="1" applyAlignment="1">
      <alignment vertical="center" wrapText="1"/>
    </xf>
    <xf numFmtId="0" fontId="44" fillId="2" borderId="61" xfId="0" applyFont="1" applyFill="1" applyBorder="1" applyAlignment="1">
      <alignment horizontal="center" vertical="center" wrapText="1"/>
    </xf>
    <xf numFmtId="9" fontId="18" fillId="2" borderId="62" xfId="0" applyNumberFormat="1" applyFont="1" applyFill="1" applyBorder="1" applyAlignment="1">
      <alignment horizontal="center" vertical="center" wrapText="1"/>
    </xf>
    <xf numFmtId="0" fontId="44"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4" fontId="18" fillId="0" borderId="75" xfId="0" applyNumberFormat="1" applyFont="1" applyBorder="1" applyAlignment="1">
      <alignment horizontal="center" vertical="center" wrapText="1"/>
    </xf>
    <xf numFmtId="0" fontId="46" fillId="2" borderId="57" xfId="0" applyFont="1" applyFill="1" applyBorder="1" applyAlignment="1">
      <alignment horizontal="center" vertical="center"/>
    </xf>
    <xf numFmtId="0" fontId="46" fillId="2" borderId="11" xfId="0" applyFont="1" applyFill="1" applyBorder="1" applyAlignment="1">
      <alignment horizontal="center" vertical="center"/>
    </xf>
    <xf numFmtId="0" fontId="46" fillId="12" borderId="11" xfId="0" applyFont="1" applyFill="1" applyBorder="1" applyAlignment="1">
      <alignment horizontal="center" vertical="center"/>
    </xf>
    <xf numFmtId="0" fontId="44" fillId="2" borderId="90" xfId="0" applyFont="1" applyFill="1" applyBorder="1" applyAlignment="1">
      <alignment horizontal="center" vertical="center" wrapText="1"/>
    </xf>
    <xf numFmtId="0" fontId="18" fillId="2" borderId="11" xfId="0" applyFont="1" applyFill="1" applyBorder="1" applyAlignment="1">
      <alignment horizontal="center" vertical="center" wrapText="1"/>
    </xf>
    <xf numFmtId="9" fontId="18" fillId="2" borderId="11" xfId="0" applyNumberFormat="1" applyFont="1" applyFill="1" applyBorder="1" applyAlignment="1">
      <alignment horizontal="center" vertical="center" wrapText="1"/>
    </xf>
    <xf numFmtId="0" fontId="18" fillId="2" borderId="62" xfId="0" applyFont="1" applyFill="1" applyBorder="1" applyAlignment="1">
      <alignment horizontal="justify" vertical="center" wrapText="1"/>
    </xf>
    <xf numFmtId="0" fontId="46" fillId="2" borderId="11" xfId="0" applyFont="1" applyFill="1" applyBorder="1"/>
    <xf numFmtId="0" fontId="44" fillId="2" borderId="76" xfId="0" applyFont="1" applyFill="1" applyBorder="1" applyAlignment="1">
      <alignment horizontal="center" vertical="center" wrapText="1"/>
    </xf>
    <xf numFmtId="0" fontId="46" fillId="0" borderId="57" xfId="0" applyFont="1" applyBorder="1" applyAlignment="1">
      <alignment horizontal="center" vertical="center"/>
    </xf>
    <xf numFmtId="9" fontId="0" fillId="2" borderId="0" xfId="0" applyNumberFormat="1" applyFill="1"/>
    <xf numFmtId="9" fontId="0" fillId="2" borderId="0" xfId="1" applyFont="1" applyFill="1"/>
    <xf numFmtId="1" fontId="13" fillId="0" borderId="0" xfId="0" applyNumberFormat="1" applyFont="1"/>
    <xf numFmtId="9" fontId="13" fillId="0" borderId="0" xfId="1" applyFont="1"/>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3" borderId="5" xfId="0" applyFont="1" applyFill="1" applyBorder="1" applyAlignment="1">
      <alignment horizontal="center"/>
    </xf>
    <xf numFmtId="41" fontId="53" fillId="0" borderId="82" xfId="4" applyFont="1" applyBorder="1" applyAlignment="1">
      <alignment horizontal="center" vertical="center" wrapText="1"/>
    </xf>
    <xf numFmtId="41" fontId="53" fillId="0" borderId="0" xfId="4" applyFont="1" applyBorder="1" applyAlignment="1">
      <alignment horizontal="center" vertical="center" wrapText="1"/>
    </xf>
    <xf numFmtId="41" fontId="53" fillId="0" borderId="83" xfId="4" applyFont="1" applyBorder="1" applyAlignment="1">
      <alignment horizontal="center" vertical="center" wrapText="1"/>
    </xf>
    <xf numFmtId="41" fontId="55" fillId="0" borderId="0" xfId="4" applyFont="1" applyBorder="1" applyAlignment="1">
      <alignment horizontal="center" vertical="center"/>
    </xf>
    <xf numFmtId="0" fontId="20" fillId="3" borderId="96" xfId="0" applyFont="1" applyFill="1" applyBorder="1" applyAlignment="1">
      <alignment horizontal="center" vertical="center" wrapText="1"/>
    </xf>
    <xf numFmtId="0" fontId="20" fillId="3" borderId="78"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5" xfId="0" applyFont="1" applyFill="1" applyBorder="1" applyAlignment="1">
      <alignment horizontal="center" vertical="center"/>
    </xf>
    <xf numFmtId="0" fontId="16" fillId="3" borderId="46" xfId="0" applyFont="1" applyFill="1" applyBorder="1" applyAlignment="1">
      <alignment horizontal="center" vertical="center"/>
    </xf>
    <xf numFmtId="0" fontId="20" fillId="3" borderId="87" xfId="0" applyFont="1" applyFill="1" applyBorder="1" applyAlignment="1">
      <alignment horizontal="center" vertical="center"/>
    </xf>
    <xf numFmtId="0" fontId="20" fillId="3" borderId="88" xfId="0" applyFont="1" applyFill="1" applyBorder="1" applyAlignment="1">
      <alignment horizontal="center" vertical="center"/>
    </xf>
    <xf numFmtId="0" fontId="17" fillId="2" borderId="60"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87"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9" xfId="0" applyFill="1" applyBorder="1" applyAlignment="1">
      <alignment horizontal="center"/>
    </xf>
    <xf numFmtId="0" fontId="0" fillId="13" borderId="70" xfId="0" applyFill="1" applyBorder="1" applyAlignment="1">
      <alignment horizontal="center"/>
    </xf>
    <xf numFmtId="0" fontId="0" fillId="13" borderId="71" xfId="0" applyFill="1" applyBorder="1" applyAlignment="1">
      <alignment horizontal="center"/>
    </xf>
    <xf numFmtId="0" fontId="0" fillId="13" borderId="72" xfId="0" applyFill="1" applyBorder="1" applyAlignment="1">
      <alignment horizontal="center"/>
    </xf>
    <xf numFmtId="0" fontId="0" fillId="13" borderId="11" xfId="0" applyFill="1" applyBorder="1" applyAlignment="1">
      <alignment horizontal="center" vertical="center"/>
    </xf>
    <xf numFmtId="0" fontId="63" fillId="13" borderId="11" xfId="0" applyFont="1" applyFill="1" applyBorder="1" applyAlignment="1">
      <alignment horizontal="center" vertical="center" wrapText="1"/>
    </xf>
    <xf numFmtId="0" fontId="30" fillId="7" borderId="59" xfId="3" applyFont="1" applyFill="1" applyBorder="1" applyAlignment="1" applyProtection="1">
      <alignment horizontal="center" vertical="center" wrapText="1"/>
    </xf>
    <xf numFmtId="0" fontId="30" fillId="7" borderId="73" xfId="3" applyFont="1" applyFill="1" applyBorder="1" applyAlignment="1" applyProtection="1">
      <alignment horizontal="center" vertical="center" wrapText="1"/>
    </xf>
    <xf numFmtId="0" fontId="25" fillId="5" borderId="55" xfId="3" applyFont="1" applyFill="1" applyBorder="1" applyAlignment="1" applyProtection="1">
      <alignment horizontal="center" vertical="center" wrapText="1"/>
    </xf>
    <xf numFmtId="0" fontId="25" fillId="5" borderId="56" xfId="3" applyFont="1" applyFill="1" applyBorder="1" applyAlignment="1" applyProtection="1">
      <alignment horizontal="center" vertical="center" wrapText="1"/>
    </xf>
    <xf numFmtId="0" fontId="25" fillId="5" borderId="57" xfId="3" applyFont="1" applyFill="1" applyBorder="1" applyAlignment="1" applyProtection="1">
      <alignment horizontal="center" vertical="center" wrapText="1"/>
    </xf>
    <xf numFmtId="0" fontId="21" fillId="2" borderId="48" xfId="0" applyFont="1" applyFill="1" applyBorder="1" applyAlignment="1">
      <alignment horizontal="center"/>
    </xf>
    <xf numFmtId="0" fontId="21" fillId="2" borderId="49" xfId="0" applyFont="1" applyFill="1" applyBorder="1" applyAlignment="1">
      <alignment horizontal="center"/>
    </xf>
    <xf numFmtId="0" fontId="21" fillId="2" borderId="50" xfId="0" applyFont="1" applyFill="1" applyBorder="1" applyAlignment="1">
      <alignment horizontal="center"/>
    </xf>
    <xf numFmtId="0" fontId="21" fillId="2" borderId="51"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52" xfId="0" applyFont="1" applyFill="1" applyBorder="1" applyAlignment="1">
      <alignment horizontal="center"/>
    </xf>
    <xf numFmtId="0" fontId="21" fillId="2" borderId="53" xfId="0" applyFont="1" applyFill="1" applyBorder="1" applyAlignment="1">
      <alignment horizontal="center"/>
    </xf>
    <xf numFmtId="0" fontId="21" fillId="2" borderId="54" xfId="0" applyFont="1" applyFill="1" applyBorder="1" applyAlignment="1">
      <alignment horizontal="center"/>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47" xfId="0" applyFont="1" applyFill="1" applyBorder="1" applyAlignment="1">
      <alignment horizontal="center" vertical="center"/>
    </xf>
    <xf numFmtId="165" fontId="60" fillId="5" borderId="55" xfId="3" applyNumberFormat="1" applyFont="1" applyFill="1" applyBorder="1" applyAlignment="1" applyProtection="1">
      <alignment horizontal="center" vertical="center" wrapText="1"/>
      <protection locked="0"/>
    </xf>
    <xf numFmtId="165" fontId="60" fillId="5" borderId="67" xfId="3" applyNumberFormat="1" applyFont="1" applyFill="1" applyBorder="1" applyAlignment="1" applyProtection="1">
      <alignment horizontal="center" vertical="center" wrapText="1"/>
      <protection locked="0"/>
    </xf>
    <xf numFmtId="0" fontId="56" fillId="5" borderId="55" xfId="3" applyFont="1" applyFill="1" applyBorder="1" applyAlignment="1" applyProtection="1">
      <alignment horizontal="center" vertical="center" wrapText="1"/>
    </xf>
    <xf numFmtId="0" fontId="56" fillId="5" borderId="56" xfId="3" applyFont="1" applyFill="1" applyBorder="1" applyAlignment="1" applyProtection="1">
      <alignment horizontal="center" vertical="center" wrapText="1"/>
    </xf>
    <xf numFmtId="0" fontId="56" fillId="5" borderId="57" xfId="3" applyFont="1" applyFill="1" applyBorder="1" applyAlignment="1" applyProtection="1">
      <alignment horizontal="center" vertical="center" wrapText="1"/>
    </xf>
    <xf numFmtId="0" fontId="25" fillId="5" borderId="0" xfId="3" applyFont="1" applyFill="1" applyBorder="1" applyAlignment="1" applyProtection="1">
      <alignment horizontal="right" vertical="center" wrapText="1"/>
    </xf>
    <xf numFmtId="0" fontId="25" fillId="5" borderId="66" xfId="3" applyFont="1" applyFill="1" applyBorder="1" applyAlignment="1" applyProtection="1">
      <alignment horizontal="right" vertical="center" wrapText="1"/>
    </xf>
    <xf numFmtId="165" fontId="34" fillId="8" borderId="55" xfId="3" applyNumberFormat="1" applyFont="1" applyFill="1" applyBorder="1" applyAlignment="1" applyProtection="1">
      <alignment horizontal="center" vertical="center" wrapText="1"/>
      <protection locked="0"/>
    </xf>
    <xf numFmtId="165" fontId="34" fillId="8" borderId="67" xfId="3" applyNumberFormat="1" applyFont="1" applyFill="1" applyBorder="1" applyAlignment="1" applyProtection="1">
      <alignment horizontal="center" vertical="center" wrapText="1"/>
      <protection locked="0"/>
    </xf>
    <xf numFmtId="0" fontId="25" fillId="0" borderId="55" xfId="3" applyFont="1" applyBorder="1" applyAlignment="1" applyProtection="1">
      <alignment horizontal="center" vertical="center" wrapText="1"/>
    </xf>
    <xf numFmtId="0" fontId="25" fillId="0" borderId="56" xfId="3" applyFont="1" applyBorder="1" applyAlignment="1" applyProtection="1">
      <alignment horizontal="center" vertical="center" wrapText="1"/>
    </xf>
    <xf numFmtId="0" fontId="25" fillId="0" borderId="57" xfId="3" applyFont="1" applyBorder="1" applyAlignment="1" applyProtection="1">
      <alignment horizontal="center" vertical="center" wrapText="1"/>
    </xf>
    <xf numFmtId="0" fontId="25" fillId="0" borderId="55" xfId="3" applyFont="1" applyFill="1" applyBorder="1" applyAlignment="1" applyProtection="1">
      <alignment horizontal="center" vertical="center" wrapText="1"/>
    </xf>
    <xf numFmtId="0" fontId="25" fillId="0" borderId="56" xfId="3" applyFont="1" applyFill="1" applyBorder="1" applyAlignment="1" applyProtection="1">
      <alignment horizontal="center" vertical="center" wrapText="1"/>
    </xf>
    <xf numFmtId="0" fontId="25" fillId="0" borderId="57" xfId="3" applyFont="1" applyFill="1" applyBorder="1" applyAlignment="1" applyProtection="1">
      <alignment horizontal="center" vertical="center" wrapText="1"/>
    </xf>
    <xf numFmtId="0" fontId="25" fillId="6" borderId="45" xfId="3" applyFont="1" applyFill="1" applyBorder="1" applyAlignment="1" applyProtection="1">
      <alignment horizontal="center" vertical="center" wrapText="1"/>
    </xf>
    <xf numFmtId="0" fontId="25" fillId="6" borderId="46" xfId="3" applyFont="1" applyFill="1" applyBorder="1" applyAlignment="1" applyProtection="1">
      <alignment horizontal="center" vertical="center" wrapText="1"/>
    </xf>
    <xf numFmtId="0" fontId="30" fillId="7" borderId="58" xfId="3" applyFont="1" applyFill="1" applyBorder="1" applyAlignment="1" applyProtection="1">
      <alignment horizontal="center" vertical="center" wrapText="1"/>
    </xf>
    <xf numFmtId="0" fontId="30" fillId="7" borderId="61" xfId="3" applyFont="1" applyFill="1" applyBorder="1" applyAlignment="1" applyProtection="1">
      <alignment horizontal="center" vertical="center" wrapText="1"/>
    </xf>
    <xf numFmtId="0" fontId="30" fillId="7" borderId="62" xfId="3" applyFont="1" applyFill="1" applyBorder="1" applyAlignment="1" applyProtection="1">
      <alignment horizontal="center" vertical="center" wrapText="1"/>
    </xf>
    <xf numFmtId="0" fontId="30" fillId="7" borderId="60" xfId="3" applyFont="1" applyFill="1" applyBorder="1" applyAlignment="1" applyProtection="1">
      <alignment horizontal="center" vertical="center" wrapText="1"/>
    </xf>
    <xf numFmtId="0" fontId="30" fillId="7" borderId="17" xfId="3" applyFont="1" applyFill="1" applyBorder="1" applyAlignment="1" applyProtection="1">
      <alignment horizontal="center" vertical="center" wrapText="1"/>
    </xf>
    <xf numFmtId="0" fontId="25" fillId="6" borderId="55" xfId="3" applyFont="1" applyFill="1" applyBorder="1" applyAlignment="1" applyProtection="1">
      <alignment horizontal="center" vertical="center" wrapText="1"/>
    </xf>
    <xf numFmtId="0" fontId="25" fillId="6" borderId="56" xfId="3" applyFont="1" applyFill="1" applyBorder="1" applyAlignment="1" applyProtection="1">
      <alignment horizontal="center" vertical="center" wrapText="1"/>
    </xf>
    <xf numFmtId="0" fontId="30" fillId="5" borderId="51"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7" fillId="0" borderId="0" xfId="3" applyFont="1" applyBorder="1" applyAlignment="1" applyProtection="1">
      <alignment horizontal="left" wrapText="1"/>
    </xf>
    <xf numFmtId="0" fontId="0" fillId="6" borderId="11" xfId="0" applyFill="1" applyBorder="1" applyAlignment="1">
      <alignment horizontal="center"/>
    </xf>
    <xf numFmtId="0" fontId="0" fillId="6" borderId="11" xfId="0" applyFill="1" applyBorder="1" applyAlignment="1">
      <alignment horizontal="center" wrapText="1"/>
    </xf>
    <xf numFmtId="0" fontId="0" fillId="6" borderId="11" xfId="0" applyFill="1" applyBorder="1" applyAlignment="1">
      <alignment horizontal="center" vertical="center" wrapText="1"/>
    </xf>
    <xf numFmtId="0" fontId="25" fillId="6" borderId="52" xfId="3" applyFont="1" applyFill="1" applyBorder="1" applyAlignment="1" applyProtection="1">
      <alignment horizontal="center" vertical="center" wrapText="1"/>
    </xf>
    <xf numFmtId="0" fontId="25" fillId="6" borderId="53" xfId="3" applyFont="1" applyFill="1" applyBorder="1" applyAlignment="1" applyProtection="1">
      <alignment horizontal="center" vertical="center" wrapText="1"/>
    </xf>
    <xf numFmtId="0" fontId="0" fillId="6" borderId="62"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64" xfId="0" applyFill="1" applyBorder="1" applyAlignment="1">
      <alignment horizontal="center" vertical="center" wrapText="1"/>
    </xf>
    <xf numFmtId="0" fontId="46" fillId="6" borderId="62" xfId="0"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64" xfId="0" applyFont="1" applyFill="1" applyBorder="1" applyAlignment="1">
      <alignment horizontal="center" vertical="center" wrapText="1"/>
    </xf>
    <xf numFmtId="0" fontId="45" fillId="10" borderId="43" xfId="0" applyFont="1" applyFill="1" applyBorder="1" applyAlignment="1">
      <alignment horizontal="center" vertical="center" wrapText="1"/>
    </xf>
    <xf numFmtId="0" fontId="45" fillId="10" borderId="68" xfId="0" applyFont="1" applyFill="1" applyBorder="1" applyAlignment="1">
      <alignment horizontal="center" vertical="center" wrapText="1"/>
    </xf>
    <xf numFmtId="0" fontId="0" fillId="6" borderId="62" xfId="0" applyFill="1" applyBorder="1" applyAlignment="1">
      <alignment horizontal="center" vertical="center"/>
    </xf>
    <xf numFmtId="0" fontId="0" fillId="6" borderId="17" xfId="0" applyFill="1" applyBorder="1" applyAlignment="1">
      <alignment horizontal="center" vertical="center"/>
    </xf>
    <xf numFmtId="0" fontId="0" fillId="6" borderId="64" xfId="0" applyFill="1" applyBorder="1" applyAlignment="1">
      <alignment horizontal="center" vertical="center"/>
    </xf>
    <xf numFmtId="0" fontId="44" fillId="9" borderId="45" xfId="0" applyFont="1" applyFill="1" applyBorder="1" applyAlignment="1">
      <alignment horizontal="center" vertical="center" wrapText="1"/>
    </xf>
    <xf numFmtId="0" fontId="44" fillId="9" borderId="46" xfId="0" applyFont="1" applyFill="1" applyBorder="1" applyAlignment="1">
      <alignment horizontal="center" vertical="center" wrapText="1"/>
    </xf>
    <xf numFmtId="0" fontId="44" fillId="10" borderId="45" xfId="0" applyFont="1" applyFill="1" applyBorder="1" applyAlignment="1">
      <alignment horizontal="center" vertical="center"/>
    </xf>
    <xf numFmtId="0" fontId="44" fillId="10" borderId="46" xfId="0" applyFont="1" applyFill="1" applyBorder="1" applyAlignment="1">
      <alignment horizontal="center" vertical="center"/>
    </xf>
    <xf numFmtId="0" fontId="45" fillId="9" borderId="45" xfId="0" applyFont="1" applyFill="1" applyBorder="1" applyAlignment="1">
      <alignment horizontal="center" vertical="center"/>
    </xf>
    <xf numFmtId="0" fontId="45" fillId="9" borderId="47" xfId="0" applyFont="1" applyFill="1" applyBorder="1" applyAlignment="1">
      <alignment horizontal="center" vertical="center"/>
    </xf>
    <xf numFmtId="0" fontId="47" fillId="6" borderId="11" xfId="0" applyFont="1" applyFill="1" applyBorder="1" applyAlignment="1">
      <alignment horizontal="center"/>
    </xf>
    <xf numFmtId="0" fontId="45" fillId="10" borderId="97" xfId="0" applyFont="1" applyFill="1" applyBorder="1" applyAlignment="1">
      <alignment horizontal="center" vertical="center" wrapText="1"/>
    </xf>
    <xf numFmtId="0" fontId="45" fillId="10" borderId="98" xfId="0" applyFont="1" applyFill="1" applyBorder="1" applyAlignment="1">
      <alignment horizontal="center" vertical="center" wrapText="1"/>
    </xf>
    <xf numFmtId="0" fontId="45" fillId="10" borderId="99" xfId="0" applyFont="1" applyFill="1" applyBorder="1" applyAlignment="1">
      <alignment horizontal="center" vertical="center" wrapText="1"/>
    </xf>
    <xf numFmtId="0" fontId="45" fillId="10" borderId="40" xfId="0" applyFont="1" applyFill="1" applyBorder="1" applyAlignment="1">
      <alignment horizontal="center" vertical="center" wrapText="1"/>
    </xf>
    <xf numFmtId="0" fontId="47" fillId="0" borderId="74" xfId="0" applyFont="1" applyBorder="1" applyAlignment="1">
      <alignment horizontal="center" vertical="center"/>
    </xf>
    <xf numFmtId="16" fontId="47" fillId="0" borderId="74" xfId="0" applyNumberFormat="1" applyFont="1" applyBorder="1" applyAlignment="1">
      <alignment horizontal="center" vertical="center" wrapText="1"/>
    </xf>
    <xf numFmtId="0" fontId="13" fillId="15" borderId="43" xfId="0" applyFont="1" applyFill="1" applyBorder="1" applyAlignment="1">
      <alignment horizontal="center" vertical="center" wrapText="1"/>
    </xf>
    <xf numFmtId="0" fontId="13" fillId="15" borderId="68" xfId="0" applyFont="1" applyFill="1" applyBorder="1" applyAlignment="1">
      <alignment horizontal="center" vertical="center" wrapText="1"/>
    </xf>
    <xf numFmtId="0" fontId="51" fillId="15" borderId="11" xfId="0" applyFont="1" applyFill="1" applyBorder="1" applyAlignment="1">
      <alignment horizontal="center" vertical="center" wrapText="1"/>
    </xf>
    <xf numFmtId="0" fontId="13" fillId="15" borderId="58" xfId="0" applyFont="1" applyFill="1" applyBorder="1" applyAlignment="1">
      <alignment horizontal="center"/>
    </xf>
    <xf numFmtId="0" fontId="13" fillId="15" borderId="75" xfId="0" applyFont="1" applyFill="1" applyBorder="1" applyAlignment="1">
      <alignment horizontal="center"/>
    </xf>
    <xf numFmtId="0" fontId="13" fillId="15" borderId="76" xfId="0" applyFont="1" applyFill="1" applyBorder="1" applyAlignment="1">
      <alignment horizontal="center"/>
    </xf>
    <xf numFmtId="0" fontId="13" fillId="15" borderId="77" xfId="0" applyFont="1" applyFill="1" applyBorder="1" applyAlignment="1">
      <alignment horizontal="center"/>
    </xf>
    <xf numFmtId="0" fontId="13" fillId="15" borderId="43" xfId="0" applyFont="1" applyFill="1" applyBorder="1" applyAlignment="1">
      <alignment horizontal="center" vertical="center"/>
    </xf>
    <xf numFmtId="0" fontId="13" fillId="15" borderId="68" xfId="0" applyFont="1" applyFill="1" applyBorder="1" applyAlignment="1">
      <alignment horizontal="center" vertical="center"/>
    </xf>
    <xf numFmtId="0" fontId="13" fillId="15" borderId="40" xfId="0" applyFont="1" applyFill="1" applyBorder="1" applyAlignment="1">
      <alignment horizontal="center" vertical="center"/>
    </xf>
    <xf numFmtId="0" fontId="49" fillId="15" borderId="45" xfId="0" applyFont="1" applyFill="1" applyBorder="1" applyAlignment="1">
      <alignment horizontal="center" vertical="center"/>
    </xf>
    <xf numFmtId="0" fontId="49" fillId="15" borderId="46" xfId="0" applyFont="1" applyFill="1" applyBorder="1" applyAlignment="1">
      <alignment horizontal="center" vertical="center"/>
    </xf>
    <xf numFmtId="0" fontId="49" fillId="15" borderId="47" xfId="0" applyFont="1" applyFill="1" applyBorder="1" applyAlignment="1">
      <alignment horizontal="center" vertical="center"/>
    </xf>
    <xf numFmtId="0" fontId="50" fillId="15" borderId="45" xfId="0" applyFont="1" applyFill="1" applyBorder="1" applyAlignment="1">
      <alignment horizontal="center" vertical="center"/>
    </xf>
    <xf numFmtId="0" fontId="50" fillId="15" borderId="47" xfId="0" applyFont="1" applyFill="1" applyBorder="1" applyAlignment="1">
      <alignment horizontal="center" vertical="center"/>
    </xf>
    <xf numFmtId="0" fontId="48" fillId="14" borderId="45" xfId="0" applyFont="1" applyFill="1" applyBorder="1" applyAlignment="1">
      <alignment horizontal="center" vertical="center"/>
    </xf>
    <xf numFmtId="0" fontId="48" fillId="14" borderId="46" xfId="0" applyFont="1" applyFill="1" applyBorder="1" applyAlignment="1">
      <alignment horizontal="center" vertical="center"/>
    </xf>
    <xf numFmtId="0" fontId="48" fillId="14" borderId="47" xfId="0" applyFont="1" applyFill="1" applyBorder="1" applyAlignment="1">
      <alignment horizontal="center" vertical="center"/>
    </xf>
    <xf numFmtId="0" fontId="51" fillId="15" borderId="64" xfId="0" applyFont="1" applyFill="1" applyBorder="1" applyAlignment="1">
      <alignment horizontal="center" vertical="center" wrapText="1"/>
    </xf>
    <xf numFmtId="0" fontId="13" fillId="15" borderId="40" xfId="0" applyFont="1" applyFill="1" applyBorder="1" applyAlignment="1">
      <alignment horizontal="center" vertical="center" wrapText="1"/>
    </xf>
    <xf numFmtId="0" fontId="45" fillId="11" borderId="49" xfId="0" applyFont="1" applyFill="1" applyBorder="1" applyAlignment="1">
      <alignment horizontal="center" vertical="center" wrapText="1"/>
    </xf>
    <xf numFmtId="0" fontId="45" fillId="11" borderId="0" xfId="0" applyFont="1" applyFill="1" applyBorder="1" applyAlignment="1">
      <alignment horizontal="center" vertical="center" wrapText="1"/>
    </xf>
    <xf numFmtId="0" fontId="46" fillId="6" borderId="11" xfId="0" applyFont="1" applyFill="1" applyBorder="1" applyAlignment="1">
      <alignment horizontal="center"/>
    </xf>
    <xf numFmtId="0" fontId="46" fillId="6" borderId="62"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4" xfId="0" applyFont="1" applyFill="1" applyBorder="1" applyAlignment="1">
      <alignment horizontal="center" vertical="center"/>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11" borderId="45" xfId="0" applyFont="1" applyFill="1" applyBorder="1" applyAlignment="1">
      <alignment horizontal="center" vertical="center"/>
    </xf>
    <xf numFmtId="0" fontId="44" fillId="11" borderId="46" xfId="0" applyFont="1" applyFill="1" applyBorder="1" applyAlignment="1">
      <alignment horizontal="center" vertical="center"/>
    </xf>
    <xf numFmtId="0" fontId="44" fillId="11" borderId="47" xfId="0" applyFont="1" applyFill="1" applyBorder="1" applyAlignment="1">
      <alignment horizontal="center" vertical="center"/>
    </xf>
    <xf numFmtId="0" fontId="45" fillId="0" borderId="48" xfId="0" applyFont="1" applyBorder="1" applyAlignment="1">
      <alignment horizontal="center" vertical="center"/>
    </xf>
    <xf numFmtId="0" fontId="45" fillId="0" borderId="50" xfId="0" applyFont="1" applyBorder="1" applyAlignment="1">
      <alignment horizontal="center" vertical="center"/>
    </xf>
    <xf numFmtId="0" fontId="45" fillId="11" borderId="48" xfId="0" applyFont="1" applyFill="1" applyBorder="1" applyAlignment="1">
      <alignment horizontal="center" vertical="center" wrapText="1"/>
    </xf>
    <xf numFmtId="0" fontId="45" fillId="11" borderId="51" xfId="0" applyFont="1" applyFill="1" applyBorder="1" applyAlignment="1">
      <alignment horizontal="center" vertical="center" wrapText="1"/>
    </xf>
    <xf numFmtId="0" fontId="45" fillId="11" borderId="52" xfId="0" applyFont="1" applyFill="1" applyBorder="1" applyAlignment="1">
      <alignment horizontal="center" vertical="center" wrapText="1"/>
    </xf>
  </cellXfs>
  <cellStyles count="5">
    <cellStyle name="Millares [0]" xfId="4" builtinId="6"/>
    <cellStyle name="Normal" xfId="0" builtinId="0"/>
    <cellStyle name="Normal 2" xfId="2" xr:uid="{00000000-0005-0000-0000-000002000000}"/>
    <cellStyle name="Normal 3" xfId="3" xr:uid="{00000000-0005-0000-0000-000003000000}"/>
    <cellStyle name="Porcentaje" xfId="1" builtinId="5"/>
  </cellStyles>
  <dxfs count="2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0.60869565217391308</c:v>
                </c:pt>
                <c:pt idx="1">
                  <c:v>0</c:v>
                </c:pt>
                <c:pt idx="2">
                  <c:v>0.23111111111111113</c:v>
                </c:pt>
                <c:pt idx="3">
                  <c:v>0.36599999999999999</c:v>
                </c:pt>
                <c:pt idx="4">
                  <c:v>0.47523809523809524</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220847024"/>
        <c:axId val="220852904"/>
        <c:axId val="0"/>
      </c:bar3DChart>
      <c:catAx>
        <c:axId val="220847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20852904"/>
        <c:crosses val="autoZero"/>
        <c:auto val="1"/>
        <c:lblAlgn val="ctr"/>
        <c:lblOffset val="100"/>
        <c:noMultiLvlLbl val="0"/>
      </c:catAx>
      <c:valAx>
        <c:axId val="220852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084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1 Gestion de Riesgo Corrupcion '!A1"/><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5 Transparencia y Acc. Info'!A1"/><Relationship Id="rId5" Type="http://schemas.openxmlformats.org/officeDocument/2006/relationships/hyperlink" Target="#'4 Atencion al Ciudadano  (2)'!A1"/><Relationship Id="rId4" Type="http://schemas.openxmlformats.org/officeDocument/2006/relationships/hyperlink" Target="#'3 Rendicion de Cuentas'!A1"/></Relationships>
</file>

<file path=xl/drawings/_rels/drawing2.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467116</xdr:colOff>
      <xdr:row>35</xdr:row>
      <xdr:rowOff>0</xdr:rowOff>
    </xdr:to>
    <xdr:pic>
      <xdr:nvPicPr>
        <xdr:cNvPr id="2" name="Imagen 1">
          <a:extLst>
            <a:ext uri="{FF2B5EF4-FFF2-40B4-BE49-F238E27FC236}">
              <a16:creationId xmlns:a16="http://schemas.microsoft.com/office/drawing/2014/main" id="{E9C829BB-2C5C-408E-84A9-A630C0898771}"/>
            </a:ext>
          </a:extLst>
        </xdr:cNvPr>
        <xdr:cNvPicPr>
          <a:picLocks noChangeAspect="1"/>
        </xdr:cNvPicPr>
      </xdr:nvPicPr>
      <xdr:blipFill>
        <a:blip xmlns:r="http://schemas.openxmlformats.org/officeDocument/2006/relationships" r:embed="rId1"/>
        <a:stretch>
          <a:fillRect/>
        </a:stretch>
      </xdr:blipFill>
      <xdr:spPr>
        <a:xfrm>
          <a:off x="0" y="0"/>
          <a:ext cx="7325116" cy="8138583"/>
        </a:xfrm>
        <a:prstGeom prst="rect">
          <a:avLst/>
        </a:prstGeom>
      </xdr:spPr>
    </xdr:pic>
    <xdr:clientData/>
  </xdr:twoCellAnchor>
  <xdr:twoCellAnchor editAs="oneCell">
    <xdr:from>
      <xdr:col>0</xdr:col>
      <xdr:colOff>0</xdr:colOff>
      <xdr:row>0</xdr:row>
      <xdr:rowOff>1</xdr:rowOff>
    </xdr:from>
    <xdr:to>
      <xdr:col>4</xdr:col>
      <xdr:colOff>371475</xdr:colOff>
      <xdr:row>1</xdr:row>
      <xdr:rowOff>161926</xdr:rowOff>
    </xdr:to>
    <xdr:pic>
      <xdr:nvPicPr>
        <xdr:cNvPr id="3" name="Imagen 2" descr="¡Compras Públicas Locales!">
          <a:extLst>
            <a:ext uri="{FF2B5EF4-FFF2-40B4-BE49-F238E27FC236}">
              <a16:creationId xmlns:a16="http://schemas.microsoft.com/office/drawing/2014/main" id="{13D394D4-0BDB-416C-84E3-E627E7999BA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38" t="81538" r="56020" b="10381"/>
        <a:stretch/>
      </xdr:blipFill>
      <xdr:spPr bwMode="auto">
        <a:xfrm>
          <a:off x="0" y="1"/>
          <a:ext cx="3419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56E8CCD0-F3F6-4428-900C-D9D265080FCA}"/>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CCFEFDA-5EEF-4C9D-A32E-1EF6231C8DCC}"/>
            </a:ext>
          </a:extLst>
        </xdr:cNvPr>
        <xdr:cNvSpPr/>
      </xdr:nvSpPr>
      <xdr:spPr>
        <a:xfrm>
          <a:off x="7593278" y="3713425"/>
          <a:ext cx="5016764"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EF7A8678-E5E8-4C41-9736-23089225B4A8}"/>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1818F3D2-BC50-4397-9861-CC701E864D87}"/>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0F2B303F-AEEB-477E-B58E-2BF15464FDDF}"/>
            </a:ext>
          </a:extLst>
        </xdr:cNvPr>
        <xdr:cNvSpPr/>
      </xdr:nvSpPr>
      <xdr:spPr>
        <a:xfrm>
          <a:off x="7625553" y="6232524"/>
          <a:ext cx="4992955"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202407</xdr:colOff>
      <xdr:row>0</xdr:row>
      <xdr:rowOff>0</xdr:rowOff>
    </xdr:from>
    <xdr:to>
      <xdr:col>15</xdr:col>
      <xdr:colOff>756127</xdr:colOff>
      <xdr:row>2</xdr:row>
      <xdr:rowOff>952</xdr:rowOff>
    </xdr:to>
    <xdr:pic>
      <xdr:nvPicPr>
        <xdr:cNvPr id="13" name="Imagen 12">
          <a:extLst>
            <a:ext uri="{FF2B5EF4-FFF2-40B4-BE49-F238E27FC236}">
              <a16:creationId xmlns:a16="http://schemas.microsoft.com/office/drawing/2014/main" id="{0573D520-C903-42C9-AEB7-BBCAD1A76EC9}"/>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239376" y="0"/>
          <a:ext cx="2839720" cy="596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515620</xdr:colOff>
      <xdr:row>2</xdr:row>
      <xdr:rowOff>174519</xdr:rowOff>
    </xdr:to>
    <xdr:pic>
      <xdr:nvPicPr>
        <xdr:cNvPr id="2" name="Imagen 1">
          <a:extLst>
            <a:ext uri="{FF2B5EF4-FFF2-40B4-BE49-F238E27FC236}">
              <a16:creationId xmlns:a16="http://schemas.microsoft.com/office/drawing/2014/main" id="{07D6C09E-7B54-4A15-89AA-F2508833A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9720" cy="5936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684A0F9-5592-49B5-8149-4E8DED6AC996}"/>
            </a:ext>
          </a:extLst>
        </xdr:cNvPr>
        <xdr:cNvSpPr/>
      </xdr:nvSpPr>
      <xdr:spPr>
        <a:xfrm>
          <a:off x="7658100" y="104775"/>
          <a:ext cx="1343025"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MENÚ</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3" name="Imagen 2">
          <a:extLst>
            <a:ext uri="{FF2B5EF4-FFF2-40B4-BE49-F238E27FC236}">
              <a16:creationId xmlns:a16="http://schemas.microsoft.com/office/drawing/2014/main" id="{ADFC4806-B528-44CC-B108-DF0C24AAB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2662"/>
          <a:ext cx="2839720" cy="593619"/>
        </a:xfrm>
        <a:prstGeom prst="rect">
          <a:avLst/>
        </a:prstGeom>
      </xdr:spPr>
    </xdr:pic>
    <xdr:clientData/>
  </xdr:twoCellAnchor>
  <xdr:twoCellAnchor>
    <xdr:from>
      <xdr:col>6</xdr:col>
      <xdr:colOff>2053441</xdr:colOff>
      <xdr:row>0</xdr:row>
      <xdr:rowOff>111332</xdr:rowOff>
    </xdr:from>
    <xdr:to>
      <xdr:col>7</xdr:col>
      <xdr:colOff>779318</xdr:colOff>
      <xdr:row>2</xdr:row>
      <xdr:rowOff>655617</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8B482889-F644-4312-A147-C8B29CDA9EF7}"/>
            </a:ext>
          </a:extLst>
        </xdr:cNvPr>
        <xdr:cNvSpPr/>
      </xdr:nvSpPr>
      <xdr:spPr>
        <a:xfrm>
          <a:off x="16044058" y="111332"/>
          <a:ext cx="1991591" cy="8659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2</xdr:row>
      <xdr:rowOff>250719</xdr:rowOff>
    </xdr:to>
    <xdr:pic>
      <xdr:nvPicPr>
        <xdr:cNvPr id="3" name="Imagen 2">
          <a:extLst>
            <a:ext uri="{FF2B5EF4-FFF2-40B4-BE49-F238E27FC236}">
              <a16:creationId xmlns:a16="http://schemas.microsoft.com/office/drawing/2014/main" id="{452049AD-355C-452A-A65A-1DF8A09BF71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xdr:from>
      <xdr:col>3</xdr:col>
      <xdr:colOff>1438276</xdr:colOff>
      <xdr:row>0</xdr:row>
      <xdr:rowOff>47624</xdr:rowOff>
    </xdr:from>
    <xdr:to>
      <xdr:col>5</xdr:col>
      <xdr:colOff>123826</xdr:colOff>
      <xdr:row>2</xdr:row>
      <xdr:rowOff>237257</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B72A2C0-D64C-4BD3-A6BF-F70F782685C1}"/>
            </a:ext>
          </a:extLst>
        </xdr:cNvPr>
        <xdr:cNvSpPr/>
      </xdr:nvSpPr>
      <xdr:spPr>
        <a:xfrm>
          <a:off x="6838951" y="47624"/>
          <a:ext cx="1695450" cy="57063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1049020</xdr:colOff>
      <xdr:row>3</xdr:row>
      <xdr:rowOff>117369</xdr:rowOff>
    </xdr:to>
    <xdr:pic>
      <xdr:nvPicPr>
        <xdr:cNvPr id="2" name="Imagen 1">
          <a:extLst>
            <a:ext uri="{FF2B5EF4-FFF2-40B4-BE49-F238E27FC236}">
              <a16:creationId xmlns:a16="http://schemas.microsoft.com/office/drawing/2014/main" id="{463CF013-7504-437F-892A-73A3E735F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39720" cy="593619"/>
        </a:xfrm>
        <a:prstGeom prst="rect">
          <a:avLst/>
        </a:prstGeom>
      </xdr:spPr>
    </xdr:pic>
    <xdr:clientData/>
  </xdr:twoCellAnchor>
  <xdr:twoCellAnchor>
    <xdr:from>
      <xdr:col>8</xdr:col>
      <xdr:colOff>0</xdr:colOff>
      <xdr:row>0</xdr:row>
      <xdr:rowOff>47625</xdr:rowOff>
    </xdr:from>
    <xdr:to>
      <xdr:col>8</xdr:col>
      <xdr:colOff>9525</xdr:colOff>
      <xdr:row>3</xdr:row>
      <xdr:rowOff>94383</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C01E5424-2A27-4DC8-ADFF-F5FF2BEDEA5A}"/>
            </a:ext>
          </a:extLst>
        </xdr:cNvPr>
        <xdr:cNvSpPr/>
      </xdr:nvSpPr>
      <xdr:spPr>
        <a:xfrm>
          <a:off x="10277475" y="47625"/>
          <a:ext cx="1800225" cy="6182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839720" cy="593619"/>
    <xdr:pic>
      <xdr:nvPicPr>
        <xdr:cNvPr id="2" name="Imagen 1">
          <a:extLst>
            <a:ext uri="{FF2B5EF4-FFF2-40B4-BE49-F238E27FC236}">
              <a16:creationId xmlns:a16="http://schemas.microsoft.com/office/drawing/2014/main" id="{267713E1-5799-4832-BFB9-905D7C9860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9720" cy="593619"/>
        </a:xfrm>
        <a:prstGeom prst="rect">
          <a:avLst/>
        </a:prstGeom>
      </xdr:spPr>
    </xdr:pic>
    <xdr:clientData/>
  </xdr:oneCellAnchor>
  <xdr:twoCellAnchor>
    <xdr:from>
      <xdr:col>11</xdr:col>
      <xdr:colOff>209551</xdr:colOff>
      <xdr:row>0</xdr:row>
      <xdr:rowOff>47625</xdr:rowOff>
    </xdr:from>
    <xdr:to>
      <xdr:col>13</xdr:col>
      <xdr:colOff>228601</xdr:colOff>
      <xdr:row>3</xdr:row>
      <xdr:rowOff>56282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2B91048F-F4CF-4084-9FCC-97524AB65E05}"/>
            </a:ext>
          </a:extLst>
        </xdr:cNvPr>
        <xdr:cNvSpPr/>
      </xdr:nvSpPr>
      <xdr:spPr>
        <a:xfrm>
          <a:off x="8591551" y="47625"/>
          <a:ext cx="1543050" cy="58015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arolina.bonilla@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14"/>
  <sheetViews>
    <sheetView zoomScale="120" zoomScaleNormal="120" zoomScaleSheetLayoutView="100" workbookViewId="0">
      <selection activeCell="C6" sqref="C6"/>
    </sheetView>
  </sheetViews>
  <sheetFormatPr baseColWidth="10" defaultColWidth="11.42578125"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382" t="s">
        <v>0</v>
      </c>
      <c r="B1" s="382"/>
      <c r="C1" s="382"/>
      <c r="D1" s="382"/>
      <c r="E1" s="382"/>
      <c r="F1" s="382"/>
      <c r="G1" s="382"/>
      <c r="H1" s="382"/>
      <c r="I1" s="382"/>
      <c r="J1" s="382"/>
      <c r="K1" s="382"/>
      <c r="L1" s="382"/>
      <c r="M1" s="382"/>
      <c r="N1" s="382"/>
      <c r="O1" s="382"/>
      <c r="P1" s="382"/>
      <c r="Q1" s="382"/>
    </row>
    <row r="2" spans="1:17" ht="15.75" x14ac:dyDescent="0.25">
      <c r="A2" s="383" t="s">
        <v>1</v>
      </c>
      <c r="B2" s="384"/>
      <c r="C2" s="384"/>
      <c r="D2" s="384"/>
      <c r="E2" s="384"/>
      <c r="F2" s="384"/>
      <c r="G2" s="384"/>
      <c r="H2" s="381" t="s">
        <v>33</v>
      </c>
      <c r="I2" s="381"/>
      <c r="J2" s="381"/>
      <c r="K2" s="381"/>
      <c r="L2" s="381"/>
      <c r="M2" s="381"/>
      <c r="N2" s="381"/>
      <c r="O2" s="381"/>
      <c r="P2" s="381"/>
      <c r="Q2" s="381"/>
    </row>
    <row r="3" spans="1:17" ht="30.75" thickBot="1" x14ac:dyDescent="0.3">
      <c r="A3" s="45" t="s">
        <v>2</v>
      </c>
      <c r="B3" s="385" t="s">
        <v>3</v>
      </c>
      <c r="C3" s="386"/>
      <c r="D3" s="46" t="s">
        <v>4</v>
      </c>
      <c r="E3" s="47" t="s">
        <v>52</v>
      </c>
      <c r="F3" s="48" t="s">
        <v>51</v>
      </c>
      <c r="G3" s="49" t="s">
        <v>5</v>
      </c>
      <c r="H3" s="50" t="s">
        <v>29</v>
      </c>
      <c r="I3" s="51" t="s">
        <v>30</v>
      </c>
      <c r="J3" s="44" t="s">
        <v>31</v>
      </c>
      <c r="K3" s="52" t="s">
        <v>32</v>
      </c>
      <c r="L3" s="44" t="s">
        <v>36</v>
      </c>
      <c r="M3" s="52" t="s">
        <v>34</v>
      </c>
      <c r="N3" s="52" t="s">
        <v>35</v>
      </c>
      <c r="O3" s="52" t="s">
        <v>37</v>
      </c>
      <c r="P3" s="52" t="s">
        <v>39</v>
      </c>
      <c r="Q3" s="53" t="s">
        <v>38</v>
      </c>
    </row>
    <row r="4" spans="1:17" ht="90" x14ac:dyDescent="0.25">
      <c r="A4" s="2" t="s">
        <v>6</v>
      </c>
      <c r="B4" s="3" t="s">
        <v>7</v>
      </c>
      <c r="C4" s="4" t="s">
        <v>60</v>
      </c>
      <c r="D4" s="4" t="s">
        <v>61</v>
      </c>
      <c r="E4" s="54" t="s">
        <v>67</v>
      </c>
      <c r="F4" s="35" t="s">
        <v>8</v>
      </c>
      <c r="G4" s="64">
        <v>43707</v>
      </c>
      <c r="H4" s="39"/>
      <c r="I4" s="11"/>
      <c r="J4" s="11"/>
      <c r="K4" s="11"/>
      <c r="L4" s="12">
        <f>SUM(H4:K4)</f>
        <v>0</v>
      </c>
      <c r="M4" s="13">
        <v>1</v>
      </c>
      <c r="N4" s="12">
        <v>8.3299999999999999E-2</v>
      </c>
      <c r="O4" s="12">
        <f>L4/M4</f>
        <v>0</v>
      </c>
      <c r="P4" s="12">
        <f>O4*N4</f>
        <v>0</v>
      </c>
      <c r="Q4" s="32"/>
    </row>
    <row r="5" spans="1:17" ht="60" customHeight="1" x14ac:dyDescent="0.25">
      <c r="A5" s="378" t="s">
        <v>9</v>
      </c>
      <c r="B5" s="5" t="s">
        <v>10</v>
      </c>
      <c r="C5" s="6" t="s">
        <v>68</v>
      </c>
      <c r="D5" s="6" t="s">
        <v>63</v>
      </c>
      <c r="E5" s="4" t="s">
        <v>66</v>
      </c>
      <c r="F5" s="36" t="s">
        <v>11</v>
      </c>
      <c r="G5" s="42">
        <v>43539</v>
      </c>
      <c r="H5" s="40"/>
      <c r="I5" s="8"/>
      <c r="J5" s="8"/>
      <c r="K5" s="8"/>
      <c r="L5" s="9">
        <f t="shared" ref="L5:L14" si="0">SUM(H5:K5)</f>
        <v>0</v>
      </c>
      <c r="M5" s="10">
        <v>1</v>
      </c>
      <c r="N5" s="9">
        <v>8.3299999999999999E-2</v>
      </c>
      <c r="O5" s="9">
        <f t="shared" ref="O5:O14" si="1">L5/M5</f>
        <v>0</v>
      </c>
      <c r="P5" s="9">
        <f t="shared" ref="P5:P13" si="2">O5*N5</f>
        <v>0</v>
      </c>
      <c r="Q5" s="33"/>
    </row>
    <row r="6" spans="1:17" ht="60" x14ac:dyDescent="0.25">
      <c r="A6" s="387"/>
      <c r="B6" s="5" t="s">
        <v>12</v>
      </c>
      <c r="C6" s="6" t="s">
        <v>13</v>
      </c>
      <c r="D6" s="6" t="s">
        <v>62</v>
      </c>
      <c r="E6" s="4" t="s">
        <v>66</v>
      </c>
      <c r="F6" s="37" t="s">
        <v>14</v>
      </c>
      <c r="G6" s="42">
        <v>43544</v>
      </c>
      <c r="H6" s="40"/>
      <c r="I6" s="8"/>
      <c r="J6" s="8"/>
      <c r="K6" s="8"/>
      <c r="L6" s="9">
        <f t="shared" si="0"/>
        <v>0</v>
      </c>
      <c r="M6" s="10">
        <v>1</v>
      </c>
      <c r="N6" s="9">
        <v>8.3299999999999999E-2</v>
      </c>
      <c r="O6" s="9">
        <f t="shared" si="1"/>
        <v>0</v>
      </c>
      <c r="P6" s="9">
        <f t="shared" si="2"/>
        <v>0</v>
      </c>
      <c r="Q6" s="33"/>
    </row>
    <row r="7" spans="1:17" ht="45" x14ac:dyDescent="0.25">
      <c r="A7" s="378" t="s">
        <v>15</v>
      </c>
      <c r="B7" s="5" t="s">
        <v>16</v>
      </c>
      <c r="C7" s="6" t="s">
        <v>17</v>
      </c>
      <c r="D7" s="6" t="s">
        <v>64</v>
      </c>
      <c r="E7" s="4" t="s">
        <v>66</v>
      </c>
      <c r="F7" s="37" t="s">
        <v>14</v>
      </c>
      <c r="G7" s="42">
        <v>43549</v>
      </c>
      <c r="H7" s="40"/>
      <c r="I7" s="8"/>
      <c r="J7" s="8"/>
      <c r="K7" s="8"/>
      <c r="L7" s="9">
        <f t="shared" si="0"/>
        <v>0</v>
      </c>
      <c r="M7" s="10">
        <v>1</v>
      </c>
      <c r="N7" s="9">
        <v>8.3299999999999999E-2</v>
      </c>
      <c r="O7" s="9">
        <f t="shared" si="1"/>
        <v>0</v>
      </c>
      <c r="P7" s="9">
        <f t="shared" si="2"/>
        <v>0</v>
      </c>
      <c r="Q7" s="33"/>
    </row>
    <row r="8" spans="1:17" ht="45" x14ac:dyDescent="0.25">
      <c r="A8" s="387"/>
      <c r="B8" s="5" t="s">
        <v>18</v>
      </c>
      <c r="C8" s="6" t="s">
        <v>19</v>
      </c>
      <c r="D8" s="6" t="s">
        <v>65</v>
      </c>
      <c r="E8" s="4" t="s">
        <v>66</v>
      </c>
      <c r="F8" s="37" t="s">
        <v>14</v>
      </c>
      <c r="G8" s="42">
        <v>43553</v>
      </c>
      <c r="H8" s="40"/>
      <c r="I8" s="8"/>
      <c r="J8" s="8"/>
      <c r="K8" s="8"/>
      <c r="L8" s="9">
        <f t="shared" si="0"/>
        <v>0</v>
      </c>
      <c r="M8" s="10">
        <v>1</v>
      </c>
      <c r="N8" s="9">
        <v>8.3299999999999999E-2</v>
      </c>
      <c r="O8" s="9">
        <f t="shared" si="1"/>
        <v>0</v>
      </c>
      <c r="P8" s="9">
        <f t="shared" si="2"/>
        <v>0</v>
      </c>
      <c r="Q8" s="33"/>
    </row>
    <row r="9" spans="1:17" ht="45" x14ac:dyDescent="0.25">
      <c r="A9" s="378" t="s">
        <v>20</v>
      </c>
      <c r="B9" s="5" t="s">
        <v>21</v>
      </c>
      <c r="C9" s="6" t="s">
        <v>54</v>
      </c>
      <c r="D9" s="6" t="s">
        <v>22</v>
      </c>
      <c r="E9" s="55" t="s">
        <v>23</v>
      </c>
      <c r="F9" s="38" t="s">
        <v>23</v>
      </c>
      <c r="G9" s="43">
        <v>43585</v>
      </c>
      <c r="H9" s="40"/>
      <c r="I9" s="8"/>
      <c r="J9" s="8"/>
      <c r="K9" s="8"/>
      <c r="L9" s="9">
        <f t="shared" si="0"/>
        <v>0</v>
      </c>
      <c r="M9" s="10">
        <v>1</v>
      </c>
      <c r="N9" s="9">
        <v>8.3299999999999999E-2</v>
      </c>
      <c r="O9" s="9">
        <f t="shared" si="1"/>
        <v>0</v>
      </c>
      <c r="P9" s="9">
        <f t="shared" si="2"/>
        <v>0</v>
      </c>
      <c r="Q9" s="33"/>
    </row>
    <row r="10" spans="1:17" ht="45" x14ac:dyDescent="0.25">
      <c r="A10" s="387"/>
      <c r="B10" s="5" t="s">
        <v>24</v>
      </c>
      <c r="C10" s="6" t="s">
        <v>55</v>
      </c>
      <c r="D10" s="6" t="s">
        <v>22</v>
      </c>
      <c r="E10" s="55" t="s">
        <v>23</v>
      </c>
      <c r="F10" s="38" t="s">
        <v>23</v>
      </c>
      <c r="G10" s="43">
        <v>43708</v>
      </c>
      <c r="H10" s="40"/>
      <c r="I10" s="8"/>
      <c r="J10" s="8"/>
      <c r="K10" s="8"/>
      <c r="L10" s="9">
        <f t="shared" si="0"/>
        <v>0</v>
      </c>
      <c r="M10" s="10">
        <v>1</v>
      </c>
      <c r="N10" s="9">
        <v>8.3299999999999999E-2</v>
      </c>
      <c r="O10" s="9">
        <f t="shared" si="1"/>
        <v>0</v>
      </c>
      <c r="P10" s="9">
        <f t="shared" si="2"/>
        <v>0</v>
      </c>
      <c r="Q10" s="33"/>
    </row>
    <row r="11" spans="1:17" ht="45" x14ac:dyDescent="0.25">
      <c r="A11" s="387"/>
      <c r="B11" s="5" t="s">
        <v>25</v>
      </c>
      <c r="C11" s="6" t="s">
        <v>56</v>
      </c>
      <c r="D11" s="6" t="s">
        <v>22</v>
      </c>
      <c r="E11" s="55" t="s">
        <v>23</v>
      </c>
      <c r="F11" s="38" t="s">
        <v>23</v>
      </c>
      <c r="G11" s="43">
        <v>43830</v>
      </c>
      <c r="H11" s="40"/>
      <c r="I11" s="8"/>
      <c r="J11" s="8"/>
      <c r="K11" s="8"/>
      <c r="L11" s="9">
        <f t="shared" si="0"/>
        <v>0</v>
      </c>
      <c r="M11" s="10">
        <v>1</v>
      </c>
      <c r="N11" s="9">
        <v>8.3299999999999999E-2</v>
      </c>
      <c r="O11" s="9">
        <f t="shared" si="1"/>
        <v>0</v>
      </c>
      <c r="P11" s="9">
        <f t="shared" si="2"/>
        <v>0</v>
      </c>
      <c r="Q11" s="33"/>
    </row>
    <row r="12" spans="1:17" ht="30.75" thickBot="1" x14ac:dyDescent="0.3">
      <c r="A12" s="378" t="s">
        <v>26</v>
      </c>
      <c r="B12" s="56" t="s">
        <v>40</v>
      </c>
      <c r="C12" s="57" t="s">
        <v>57</v>
      </c>
      <c r="D12" s="57" t="s">
        <v>27</v>
      </c>
      <c r="E12" s="58" t="s">
        <v>28</v>
      </c>
      <c r="F12" s="59" t="s">
        <v>28</v>
      </c>
      <c r="G12" s="60">
        <v>43600</v>
      </c>
      <c r="H12" s="40"/>
      <c r="I12" s="8"/>
      <c r="J12" s="8"/>
      <c r="K12" s="8"/>
      <c r="L12" s="9">
        <f t="shared" si="0"/>
        <v>0</v>
      </c>
      <c r="M12" s="10">
        <v>1</v>
      </c>
      <c r="N12" s="9">
        <v>8.3299999999999999E-2</v>
      </c>
      <c r="O12" s="9">
        <f t="shared" si="1"/>
        <v>0</v>
      </c>
      <c r="P12" s="9">
        <f t="shared" si="2"/>
        <v>0</v>
      </c>
      <c r="Q12" s="33"/>
    </row>
    <row r="13" spans="1:17" ht="37.5" customHeight="1" thickBot="1" x14ac:dyDescent="0.3">
      <c r="A13" s="379"/>
      <c r="B13" s="56" t="s">
        <v>41</v>
      </c>
      <c r="C13" s="57" t="s">
        <v>58</v>
      </c>
      <c r="D13" s="57" t="s">
        <v>27</v>
      </c>
      <c r="E13" s="58" t="s">
        <v>28</v>
      </c>
      <c r="F13" s="59" t="s">
        <v>28</v>
      </c>
      <c r="G13" s="60">
        <v>43721</v>
      </c>
      <c r="H13" s="40"/>
      <c r="I13" s="8"/>
      <c r="J13" s="8"/>
      <c r="K13" s="8"/>
      <c r="L13" s="9">
        <f t="shared" si="0"/>
        <v>0</v>
      </c>
      <c r="M13" s="10">
        <v>1</v>
      </c>
      <c r="N13" s="9">
        <v>8.3299999999999999E-2</v>
      </c>
      <c r="O13" s="9">
        <f t="shared" si="1"/>
        <v>0</v>
      </c>
      <c r="P13" s="9">
        <f t="shared" si="2"/>
        <v>0</v>
      </c>
      <c r="Q13" s="33"/>
    </row>
    <row r="14" spans="1:17" ht="37.5" customHeight="1" thickBot="1" x14ac:dyDescent="0.3">
      <c r="A14" s="380"/>
      <c r="B14" s="61" t="s">
        <v>53</v>
      </c>
      <c r="C14" s="58" t="s">
        <v>59</v>
      </c>
      <c r="D14" s="58" t="s">
        <v>27</v>
      </c>
      <c r="E14" s="58" t="s">
        <v>28</v>
      </c>
      <c r="F14" s="62" t="s">
        <v>28</v>
      </c>
      <c r="G14" s="63">
        <v>43846</v>
      </c>
      <c r="H14" s="41"/>
      <c r="I14" s="14"/>
      <c r="J14" s="14"/>
      <c r="K14" s="14"/>
      <c r="L14" s="15">
        <f t="shared" si="0"/>
        <v>0</v>
      </c>
      <c r="M14" s="16">
        <v>1</v>
      </c>
      <c r="N14" s="15">
        <v>8.3299999999999999E-2</v>
      </c>
      <c r="O14" s="15">
        <f t="shared" si="1"/>
        <v>0</v>
      </c>
      <c r="P14" s="15">
        <f>O14*N14</f>
        <v>0</v>
      </c>
      <c r="Q14" s="34"/>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6C0E-213A-4311-9EC5-CA8D6994C037}">
  <dimension ref="H1:R36"/>
  <sheetViews>
    <sheetView showGridLines="0" view="pageBreakPreview" zoomScale="80" zoomScaleNormal="80" zoomScaleSheetLayoutView="80" workbookViewId="0">
      <selection activeCell="Z17" sqref="Z17"/>
    </sheetView>
  </sheetViews>
  <sheetFormatPr baseColWidth="10" defaultRowHeight="15" x14ac:dyDescent="0.25"/>
  <cols>
    <col min="10" max="10" width="24.85546875" customWidth="1"/>
    <col min="16" max="16" width="11.42578125" customWidth="1"/>
    <col min="17" max="17" width="11.42578125" hidden="1" customWidth="1"/>
    <col min="18" max="19" width="0" hidden="1" customWidth="1"/>
  </cols>
  <sheetData>
    <row r="1" spans="8:17" ht="15.75" thickTop="1" x14ac:dyDescent="0.25">
      <c r="H1" s="187"/>
      <c r="I1" s="188"/>
      <c r="J1" s="189"/>
      <c r="K1" s="189"/>
      <c r="L1" s="189"/>
      <c r="M1" s="189"/>
      <c r="N1" s="189"/>
      <c r="O1" s="189"/>
      <c r="P1" s="190"/>
    </row>
    <row r="2" spans="8:17" ht="30.75" customHeight="1" x14ac:dyDescent="0.25">
      <c r="H2" s="191"/>
      <c r="I2" s="192"/>
      <c r="J2" s="193"/>
      <c r="K2" s="193"/>
      <c r="L2" s="193"/>
      <c r="M2" s="193"/>
      <c r="N2" s="193"/>
      <c r="O2" s="193"/>
      <c r="P2" s="194"/>
    </row>
    <row r="3" spans="8:17" ht="30.75" customHeight="1" x14ac:dyDescent="0.25">
      <c r="H3" s="205"/>
      <c r="I3" s="192"/>
      <c r="J3" s="193"/>
      <c r="K3" s="193"/>
      <c r="L3" s="193"/>
      <c r="M3" s="193"/>
      <c r="N3" s="193"/>
      <c r="O3" s="193"/>
      <c r="P3" s="194"/>
    </row>
    <row r="4" spans="8:17" ht="72.75" customHeight="1" x14ac:dyDescent="0.25">
      <c r="H4" s="195"/>
      <c r="I4" s="388" t="s">
        <v>197</v>
      </c>
      <c r="J4" s="389"/>
      <c r="K4" s="389"/>
      <c r="L4" s="389"/>
      <c r="M4" s="389"/>
      <c r="N4" s="389"/>
      <c r="O4" s="389"/>
      <c r="P4" s="390"/>
      <c r="Q4" s="196"/>
    </row>
    <row r="5" spans="8:17" x14ac:dyDescent="0.25">
      <c r="H5" s="191"/>
      <c r="I5" s="192"/>
      <c r="J5" s="193"/>
      <c r="K5" s="193"/>
      <c r="L5" s="193"/>
      <c r="M5" s="193"/>
      <c r="N5" s="193"/>
      <c r="O5" s="193"/>
      <c r="P5" s="194"/>
    </row>
    <row r="6" spans="8:17" ht="21" x14ac:dyDescent="0.25">
      <c r="H6" s="191"/>
      <c r="I6" s="192"/>
      <c r="K6" s="193"/>
      <c r="L6" s="193"/>
      <c r="M6" s="193"/>
      <c r="N6" s="193"/>
      <c r="O6" s="197"/>
      <c r="P6" s="194"/>
    </row>
    <row r="7" spans="8:17" x14ac:dyDescent="0.25">
      <c r="H7" s="191"/>
      <c r="I7" s="192"/>
      <c r="J7" s="198"/>
      <c r="K7" s="199"/>
      <c r="L7" s="199"/>
      <c r="M7" s="199"/>
      <c r="N7" s="199"/>
      <c r="O7" s="199"/>
      <c r="P7" s="199"/>
      <c r="Q7" s="186"/>
    </row>
    <row r="8" spans="8:17" ht="23.25" x14ac:dyDescent="0.25">
      <c r="H8" s="191"/>
      <c r="I8" s="192"/>
      <c r="J8" s="391" t="s">
        <v>198</v>
      </c>
      <c r="K8" s="391"/>
      <c r="L8" s="391"/>
      <c r="M8" s="199"/>
      <c r="N8" s="199"/>
      <c r="O8" s="199"/>
      <c r="P8" s="199"/>
      <c r="Q8" s="186"/>
    </row>
    <row r="9" spans="8:17" ht="24" customHeight="1" x14ac:dyDescent="0.25">
      <c r="H9" s="191"/>
      <c r="I9" s="192"/>
      <c r="J9" s="199"/>
      <c r="K9" s="199"/>
      <c r="L9" s="195"/>
      <c r="M9" s="199"/>
      <c r="N9" s="199"/>
      <c r="O9" s="195"/>
      <c r="P9" s="199"/>
      <c r="Q9" s="186"/>
    </row>
    <row r="10" spans="8:17" x14ac:dyDescent="0.25">
      <c r="H10" s="191"/>
      <c r="I10" s="192"/>
      <c r="J10" s="199"/>
      <c r="K10" s="199"/>
      <c r="L10" s="199"/>
      <c r="M10" s="199"/>
      <c r="N10" s="199"/>
      <c r="O10" s="199"/>
      <c r="P10" s="199"/>
      <c r="Q10" s="186"/>
    </row>
    <row r="11" spans="8:17" x14ac:dyDescent="0.25">
      <c r="H11" s="191"/>
      <c r="I11" s="192"/>
      <c r="J11" s="199"/>
      <c r="K11" s="199"/>
      <c r="L11" s="199"/>
      <c r="M11" s="199"/>
      <c r="N11" s="199"/>
      <c r="O11" s="199"/>
      <c r="P11" s="199"/>
      <c r="Q11" s="186"/>
    </row>
    <row r="12" spans="8:17" x14ac:dyDescent="0.25">
      <c r="H12" s="191"/>
      <c r="I12" s="192"/>
      <c r="J12" s="199"/>
      <c r="K12" s="199"/>
      <c r="L12" s="199"/>
      <c r="M12" s="199"/>
      <c r="N12" s="199"/>
      <c r="O12" s="199"/>
      <c r="P12" s="199"/>
      <c r="Q12" s="186"/>
    </row>
    <row r="13" spans="8:17" x14ac:dyDescent="0.25">
      <c r="H13" s="191"/>
      <c r="I13" s="192"/>
      <c r="J13" s="199"/>
      <c r="K13" s="199"/>
      <c r="L13" s="199"/>
      <c r="M13" s="199"/>
      <c r="N13" s="199"/>
      <c r="O13" s="199"/>
      <c r="P13" s="199"/>
      <c r="Q13" s="186"/>
    </row>
    <row r="14" spans="8:17" x14ac:dyDescent="0.25">
      <c r="H14" s="191"/>
      <c r="I14" s="192"/>
      <c r="J14" s="195"/>
      <c r="K14" s="195"/>
      <c r="L14" s="195"/>
      <c r="M14" s="195"/>
      <c r="N14" s="199"/>
      <c r="O14" s="199"/>
      <c r="P14" s="199"/>
      <c r="Q14" s="186"/>
    </row>
    <row r="15" spans="8:17" x14ac:dyDescent="0.25">
      <c r="H15" s="191"/>
      <c r="I15" s="192"/>
      <c r="J15" s="195"/>
      <c r="K15" s="195"/>
      <c r="L15" s="195"/>
      <c r="M15" s="195"/>
      <c r="N15" s="199"/>
      <c r="O15" s="199"/>
      <c r="P15" s="199"/>
      <c r="Q15" s="186"/>
    </row>
    <row r="16" spans="8:17" x14ac:dyDescent="0.25">
      <c r="H16" s="191"/>
      <c r="I16" s="192"/>
      <c r="J16" s="200"/>
      <c r="K16" s="195"/>
      <c r="L16" s="195"/>
      <c r="M16" s="195"/>
      <c r="N16" s="199"/>
      <c r="O16" s="199"/>
      <c r="P16" s="199"/>
      <c r="Q16" s="186"/>
    </row>
    <row r="17" spans="8:17" x14ac:dyDescent="0.25">
      <c r="H17" s="191"/>
      <c r="I17" s="192"/>
      <c r="J17" s="195"/>
      <c r="K17" s="195"/>
      <c r="L17" s="195"/>
      <c r="M17" s="195"/>
      <c r="N17" s="199"/>
      <c r="O17" s="199"/>
      <c r="P17" s="199"/>
      <c r="Q17" s="186"/>
    </row>
    <row r="18" spans="8:17" x14ac:dyDescent="0.25">
      <c r="H18" s="191"/>
      <c r="I18" s="192"/>
      <c r="J18" s="199"/>
      <c r="K18" s="199"/>
      <c r="L18" s="199"/>
      <c r="M18" s="199"/>
      <c r="N18" s="199"/>
      <c r="O18" s="199"/>
      <c r="P18" s="199"/>
      <c r="Q18" s="186"/>
    </row>
    <row r="19" spans="8:17" x14ac:dyDescent="0.25">
      <c r="H19" s="191"/>
      <c r="I19" s="192"/>
      <c r="J19" s="199"/>
      <c r="K19" s="199"/>
      <c r="L19" s="199"/>
      <c r="M19" s="199"/>
      <c r="N19" s="199"/>
      <c r="O19" s="199"/>
      <c r="P19" s="199"/>
      <c r="Q19" s="186"/>
    </row>
    <row r="20" spans="8:17" x14ac:dyDescent="0.25">
      <c r="H20" s="191"/>
      <c r="I20" s="192"/>
      <c r="J20" s="199"/>
      <c r="K20" s="199"/>
      <c r="L20" s="199"/>
      <c r="M20" s="199"/>
      <c r="N20" s="199"/>
      <c r="O20" s="199"/>
      <c r="P20" s="199"/>
      <c r="Q20" s="186"/>
    </row>
    <row r="21" spans="8:17" x14ac:dyDescent="0.25">
      <c r="H21" s="191"/>
      <c r="I21" s="192"/>
      <c r="J21" s="199"/>
      <c r="K21" s="199"/>
      <c r="L21" s="199"/>
      <c r="M21" s="199"/>
      <c r="N21" s="199"/>
      <c r="O21" s="199"/>
      <c r="P21" s="199"/>
      <c r="Q21" s="186"/>
    </row>
    <row r="22" spans="8:17" x14ac:dyDescent="0.25">
      <c r="H22" s="191"/>
      <c r="I22" s="192"/>
      <c r="J22" s="199"/>
      <c r="K22" s="199"/>
      <c r="L22" s="199"/>
      <c r="M22" s="199"/>
      <c r="N22" s="199"/>
      <c r="O22" s="199"/>
      <c r="P22" s="199"/>
      <c r="Q22" s="186"/>
    </row>
    <row r="23" spans="8:17" x14ac:dyDescent="0.25">
      <c r="H23" s="191"/>
      <c r="I23" s="192"/>
      <c r="J23" s="199"/>
      <c r="K23" s="199"/>
      <c r="L23" s="199"/>
      <c r="M23" s="199"/>
      <c r="N23" s="199"/>
      <c r="O23" s="199"/>
      <c r="P23" s="199"/>
      <c r="Q23" s="186"/>
    </row>
    <row r="24" spans="8:17" x14ac:dyDescent="0.25">
      <c r="H24" s="191"/>
      <c r="I24" s="192"/>
      <c r="J24" s="199"/>
      <c r="K24" s="199"/>
      <c r="L24" s="199"/>
      <c r="M24" s="199"/>
      <c r="N24" s="199"/>
      <c r="O24" s="199"/>
      <c r="P24" s="199"/>
      <c r="Q24" s="186"/>
    </row>
    <row r="25" spans="8:17" x14ac:dyDescent="0.25">
      <c r="H25" s="191"/>
      <c r="I25" s="192"/>
      <c r="J25" s="193"/>
      <c r="K25" s="193"/>
      <c r="L25" s="193"/>
      <c r="M25" s="193"/>
      <c r="N25" s="193"/>
      <c r="O25" s="193"/>
      <c r="P25" s="193"/>
    </row>
    <row r="26" spans="8:17" x14ac:dyDescent="0.25">
      <c r="H26" s="191"/>
      <c r="I26" s="192"/>
      <c r="J26" s="193"/>
      <c r="K26" s="193"/>
      <c r="L26" s="193"/>
      <c r="M26" s="193"/>
      <c r="N26" s="193"/>
      <c r="O26" s="193"/>
      <c r="P26" s="193"/>
    </row>
    <row r="27" spans="8:17" x14ac:dyDescent="0.25">
      <c r="H27" s="191"/>
      <c r="I27" s="192"/>
      <c r="J27" s="193"/>
      <c r="K27" s="193"/>
      <c r="L27" s="193"/>
      <c r="M27" s="193"/>
      <c r="N27" s="193"/>
      <c r="O27" s="193"/>
      <c r="P27" s="193"/>
    </row>
    <row r="28" spans="8:17" x14ac:dyDescent="0.25">
      <c r="H28" s="191"/>
      <c r="I28" s="192"/>
      <c r="J28" s="193"/>
      <c r="K28" s="193"/>
      <c r="L28" s="193"/>
      <c r="M28" s="193"/>
      <c r="N28" s="193"/>
      <c r="O28" s="193"/>
      <c r="P28" s="193"/>
    </row>
    <row r="29" spans="8:17" x14ac:dyDescent="0.25">
      <c r="H29" s="191"/>
      <c r="I29" s="192"/>
      <c r="J29" s="193"/>
      <c r="K29" s="193"/>
      <c r="L29" s="193"/>
      <c r="M29" s="193"/>
      <c r="N29" s="193"/>
      <c r="O29" s="193"/>
      <c r="P29" s="193"/>
    </row>
    <row r="30" spans="8:17" x14ac:dyDescent="0.25">
      <c r="H30" s="191"/>
      <c r="I30" s="192"/>
      <c r="J30" s="193"/>
      <c r="K30" s="193"/>
      <c r="L30" s="193"/>
      <c r="M30" s="193"/>
      <c r="N30" s="193"/>
      <c r="O30" s="193"/>
      <c r="P30" s="194"/>
    </row>
    <row r="31" spans="8:17" x14ac:dyDescent="0.25">
      <c r="H31" s="191"/>
      <c r="I31" s="192"/>
      <c r="J31" s="193"/>
      <c r="K31" s="193"/>
      <c r="L31" s="193"/>
      <c r="M31" s="193"/>
      <c r="N31" s="193"/>
      <c r="O31" s="193"/>
      <c r="P31" s="194"/>
    </row>
    <row r="32" spans="8:17" x14ac:dyDescent="0.25">
      <c r="H32" s="191"/>
      <c r="I32" s="192"/>
      <c r="J32" s="193"/>
      <c r="K32" s="193"/>
      <c r="L32" s="193"/>
      <c r="M32" s="193"/>
      <c r="N32" s="193"/>
      <c r="O32" s="193"/>
      <c r="P32" s="194"/>
    </row>
    <row r="33" spans="8:18" x14ac:dyDescent="0.25">
      <c r="H33" s="191"/>
      <c r="I33" s="192"/>
      <c r="J33" s="193"/>
      <c r="K33" s="193"/>
      <c r="L33" s="193"/>
      <c r="M33" s="193"/>
      <c r="N33" s="193"/>
      <c r="O33" s="193"/>
      <c r="P33" s="194"/>
    </row>
    <row r="34" spans="8:18" ht="15.75" thickBot="1" x14ac:dyDescent="0.3">
      <c r="H34" s="201"/>
      <c r="I34" s="202"/>
      <c r="J34" s="203"/>
      <c r="K34" s="203"/>
      <c r="L34" s="203"/>
      <c r="M34" s="203"/>
      <c r="N34" s="203"/>
      <c r="O34" s="203"/>
      <c r="P34" s="204"/>
      <c r="Q34" s="204"/>
      <c r="R34" s="204"/>
    </row>
    <row r="35" spans="8:18" ht="16.5" thickTop="1" thickBot="1" x14ac:dyDescent="0.3">
      <c r="P35" s="204"/>
    </row>
    <row r="36" spans="8:18" ht="15.75" thickTop="1" x14ac:dyDescent="0.25"/>
  </sheetData>
  <mergeCells count="2">
    <mergeCell ref="I4:P4"/>
    <mergeCell ref="J8:L8"/>
  </mergeCells>
  <pageMargins left="0.7" right="0.7" top="0.75" bottom="0.75" header="0.3" footer="0.3"/>
  <pageSetup scale="77" orientation="portrait" horizontalDpi="4294967294" verticalDpi="4294967294" r:id="rId1"/>
  <colBreaks count="1" manualBreakCount="1">
    <brk id="7"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28"/>
  <sheetViews>
    <sheetView topLeftCell="M20" workbookViewId="0">
      <selection activeCell="P28" sqref="P28"/>
    </sheetView>
  </sheetViews>
  <sheetFormatPr baseColWidth="10" defaultColWidth="11.42578125" defaultRowHeight="16.5" x14ac:dyDescent="0.3"/>
  <cols>
    <col min="1" max="1" width="23.42578125" style="1" customWidth="1"/>
    <col min="2" max="2" width="11.42578125" style="1"/>
    <col min="3" max="3" width="27.85546875" style="1" customWidth="1"/>
    <col min="4" max="4" width="22.140625" style="1" customWidth="1"/>
    <col min="5" max="5" width="21.42578125" style="1" customWidth="1"/>
    <col min="6" max="6" width="23.85546875" style="1" customWidth="1"/>
    <col min="7" max="8" width="11.42578125" style="1"/>
    <col min="9" max="9" width="10.7109375" style="1" bestFit="1" customWidth="1"/>
    <col min="10" max="10" width="11.42578125" style="1" customWidth="1"/>
    <col min="11" max="11" width="10.7109375" style="1" customWidth="1"/>
    <col min="12" max="12" width="11.42578125" style="1" customWidth="1"/>
    <col min="13" max="13" width="10.7109375" style="1" customWidth="1"/>
    <col min="14" max="15" width="11.42578125" style="1" customWidth="1"/>
    <col min="16" max="16" width="17" style="1" customWidth="1"/>
    <col min="17" max="17" width="87.140625" style="317" customWidth="1"/>
    <col min="18" max="18" width="25.140625" style="1" customWidth="1"/>
    <col min="19" max="19" width="31" style="1" customWidth="1"/>
    <col min="20" max="16384" width="11.42578125" style="1"/>
  </cols>
  <sheetData>
    <row r="4" spans="1:19" ht="17.25" thickBot="1" x14ac:dyDescent="0.35"/>
    <row r="5" spans="1:19" ht="15.75" customHeight="1" thickBot="1" x14ac:dyDescent="0.35">
      <c r="A5" s="395" t="s">
        <v>0</v>
      </c>
      <c r="B5" s="396"/>
      <c r="C5" s="396"/>
      <c r="D5" s="396"/>
      <c r="E5" s="396"/>
      <c r="F5" s="396"/>
      <c r="G5" s="396"/>
      <c r="H5" s="413" t="s">
        <v>176</v>
      </c>
      <c r="I5" s="414"/>
      <c r="J5" s="413" t="s">
        <v>177</v>
      </c>
      <c r="K5" s="414"/>
      <c r="L5" s="413" t="s">
        <v>178</v>
      </c>
      <c r="M5" s="414"/>
      <c r="N5" s="158"/>
      <c r="O5" s="158"/>
      <c r="P5" s="158"/>
      <c r="Q5" s="318"/>
      <c r="R5" s="158"/>
      <c r="S5" s="158"/>
    </row>
    <row r="6" spans="1:19" ht="15.75" customHeight="1" thickBot="1" x14ac:dyDescent="0.3">
      <c r="A6" s="397" t="s">
        <v>1</v>
      </c>
      <c r="B6" s="398"/>
      <c r="C6" s="398"/>
      <c r="D6" s="398"/>
      <c r="E6" s="398"/>
      <c r="F6" s="398"/>
      <c r="G6" s="398"/>
      <c r="H6" s="415"/>
      <c r="I6" s="416"/>
      <c r="J6" s="415"/>
      <c r="K6" s="416"/>
      <c r="L6" s="415"/>
      <c r="M6" s="416"/>
      <c r="N6" s="412" t="s">
        <v>350</v>
      </c>
      <c r="O6" s="417" t="s">
        <v>34</v>
      </c>
      <c r="P6" s="412" t="s">
        <v>173</v>
      </c>
      <c r="Q6" s="418" t="s">
        <v>179</v>
      </c>
      <c r="R6" s="412" t="s">
        <v>180</v>
      </c>
      <c r="S6" s="412" t="s">
        <v>181</v>
      </c>
    </row>
    <row r="7" spans="1:19" ht="26.25" thickBot="1" x14ac:dyDescent="0.3">
      <c r="A7" s="206" t="s">
        <v>2</v>
      </c>
      <c r="B7" s="399" t="s">
        <v>3</v>
      </c>
      <c r="C7" s="400"/>
      <c r="D7" s="157" t="s">
        <v>4</v>
      </c>
      <c r="E7" s="185" t="s">
        <v>52</v>
      </c>
      <c r="F7" s="207" t="s">
        <v>51</v>
      </c>
      <c r="G7" s="157" t="s">
        <v>5</v>
      </c>
      <c r="H7" s="158" t="s">
        <v>174</v>
      </c>
      <c r="I7" s="158" t="s">
        <v>175</v>
      </c>
      <c r="J7" s="158" t="s">
        <v>174</v>
      </c>
      <c r="K7" s="158" t="s">
        <v>175</v>
      </c>
      <c r="L7" s="158" t="s">
        <v>174</v>
      </c>
      <c r="M7" s="158" t="s">
        <v>175</v>
      </c>
      <c r="N7" s="412"/>
      <c r="O7" s="417"/>
      <c r="P7" s="412"/>
      <c r="Q7" s="418"/>
      <c r="R7" s="412"/>
      <c r="S7" s="412"/>
    </row>
    <row r="8" spans="1:19" ht="157.5" customHeight="1" x14ac:dyDescent="0.25">
      <c r="A8" s="403" t="s">
        <v>6</v>
      </c>
      <c r="B8" s="214" t="s">
        <v>7</v>
      </c>
      <c r="C8" s="213" t="s">
        <v>69</v>
      </c>
      <c r="D8" s="401" t="s">
        <v>61</v>
      </c>
      <c r="E8" s="215" t="s">
        <v>202</v>
      </c>
      <c r="F8" s="401" t="s">
        <v>230</v>
      </c>
      <c r="G8" s="216">
        <v>43921</v>
      </c>
      <c r="H8" s="208">
        <v>1</v>
      </c>
      <c r="I8" s="150">
        <v>1</v>
      </c>
      <c r="J8" s="149"/>
      <c r="K8" s="150"/>
      <c r="L8" s="149"/>
      <c r="M8" s="150">
        <v>0</v>
      </c>
      <c r="N8" s="149">
        <f t="shared" ref="N8:O11" si="0">H8+J8+L8</f>
        <v>1</v>
      </c>
      <c r="O8" s="149">
        <f t="shared" si="0"/>
        <v>1</v>
      </c>
      <c r="P8" s="151">
        <f>N8/O8</f>
        <v>1</v>
      </c>
      <c r="Q8" s="313" t="s">
        <v>299</v>
      </c>
      <c r="R8" s="152"/>
      <c r="S8" s="153"/>
    </row>
    <row r="9" spans="1:19" ht="41.25" customHeight="1" x14ac:dyDescent="0.25">
      <c r="A9" s="404"/>
      <c r="B9" s="217" t="s">
        <v>120</v>
      </c>
      <c r="C9" s="210" t="s">
        <v>204</v>
      </c>
      <c r="D9" s="402"/>
      <c r="E9" s="211" t="s">
        <v>214</v>
      </c>
      <c r="F9" s="402"/>
      <c r="G9" s="218">
        <v>43921</v>
      </c>
      <c r="H9" s="208">
        <v>1</v>
      </c>
      <c r="I9" s="150">
        <v>1</v>
      </c>
      <c r="J9" s="149"/>
      <c r="K9" s="150"/>
      <c r="L9" s="149"/>
      <c r="M9" s="150">
        <v>0</v>
      </c>
      <c r="N9" s="149">
        <f t="shared" ref="N9:O9" si="1">H9+J9+L9</f>
        <v>1</v>
      </c>
      <c r="O9" s="149">
        <f t="shared" si="1"/>
        <v>1</v>
      </c>
      <c r="P9" s="151">
        <f>N9/O9</f>
        <v>1</v>
      </c>
      <c r="Q9" s="313" t="s">
        <v>300</v>
      </c>
      <c r="R9" s="152"/>
      <c r="S9" s="153"/>
    </row>
    <row r="10" spans="1:19" ht="70.5" customHeight="1" thickBot="1" x14ac:dyDescent="0.3">
      <c r="A10" s="404"/>
      <c r="B10" s="222" t="s">
        <v>123</v>
      </c>
      <c r="C10" s="223" t="s">
        <v>222</v>
      </c>
      <c r="D10" s="402"/>
      <c r="E10" s="224" t="s">
        <v>203</v>
      </c>
      <c r="F10" s="402"/>
      <c r="G10" s="225">
        <v>44196</v>
      </c>
      <c r="H10" s="208">
        <v>1</v>
      </c>
      <c r="I10" s="150">
        <v>1</v>
      </c>
      <c r="J10" s="149"/>
      <c r="K10" s="150">
        <v>1</v>
      </c>
      <c r="L10" s="149"/>
      <c r="M10" s="150">
        <v>1</v>
      </c>
      <c r="N10" s="149">
        <f t="shared" si="0"/>
        <v>1</v>
      </c>
      <c r="O10" s="149">
        <f>I10+K10+M10</f>
        <v>3</v>
      </c>
      <c r="P10" s="151">
        <f>N10/O10</f>
        <v>0.33333333333333331</v>
      </c>
      <c r="Q10" s="313" t="s">
        <v>301</v>
      </c>
      <c r="R10" s="152"/>
      <c r="S10" s="153"/>
    </row>
    <row r="11" spans="1:19" ht="75.75" customHeight="1" x14ac:dyDescent="0.25">
      <c r="A11" s="405" t="s">
        <v>9</v>
      </c>
      <c r="B11" s="214" t="s">
        <v>10</v>
      </c>
      <c r="C11" s="213" t="s">
        <v>217</v>
      </c>
      <c r="D11" s="213" t="s">
        <v>196</v>
      </c>
      <c r="E11" s="215" t="s">
        <v>199</v>
      </c>
      <c r="F11" s="233" t="s">
        <v>73</v>
      </c>
      <c r="G11" s="243" t="s">
        <v>215</v>
      </c>
      <c r="H11" s="208">
        <v>1</v>
      </c>
      <c r="I11" s="150">
        <v>1</v>
      </c>
      <c r="J11" s="149"/>
      <c r="K11" s="150"/>
      <c r="L11" s="149"/>
      <c r="M11" s="150"/>
      <c r="N11" s="149">
        <f t="shared" si="0"/>
        <v>1</v>
      </c>
      <c r="O11" s="149">
        <f t="shared" si="0"/>
        <v>1</v>
      </c>
      <c r="P11" s="151">
        <f>N11/O11</f>
        <v>1</v>
      </c>
      <c r="Q11" s="314" t="s">
        <v>302</v>
      </c>
      <c r="R11" s="152"/>
      <c r="S11" s="153"/>
    </row>
    <row r="12" spans="1:19" ht="90" customHeight="1" x14ac:dyDescent="0.25">
      <c r="A12" s="393"/>
      <c r="B12" s="217" t="s">
        <v>12</v>
      </c>
      <c r="C12" s="210" t="s">
        <v>72</v>
      </c>
      <c r="D12" s="210" t="s">
        <v>63</v>
      </c>
      <c r="E12" s="211" t="s">
        <v>199</v>
      </c>
      <c r="F12" s="212" t="s">
        <v>73</v>
      </c>
      <c r="G12" s="244" t="s">
        <v>215</v>
      </c>
      <c r="H12" s="208">
        <v>1</v>
      </c>
      <c r="I12" s="150">
        <v>1</v>
      </c>
      <c r="J12" s="149"/>
      <c r="K12" s="150"/>
      <c r="L12" s="149"/>
      <c r="M12" s="150"/>
      <c r="N12" s="149">
        <f t="shared" ref="N12:O26" si="2">H12+J12+L12</f>
        <v>1</v>
      </c>
      <c r="O12" s="149">
        <f t="shared" si="2"/>
        <v>1</v>
      </c>
      <c r="P12" s="151">
        <f>N12/O12</f>
        <v>1</v>
      </c>
      <c r="Q12" s="314" t="s">
        <v>302</v>
      </c>
      <c r="R12" s="155"/>
      <c r="S12" s="153"/>
    </row>
    <row r="13" spans="1:19" ht="75.75" customHeight="1" x14ac:dyDescent="0.25">
      <c r="A13" s="393"/>
      <c r="B13" s="217" t="s">
        <v>195</v>
      </c>
      <c r="C13" s="210" t="s">
        <v>205</v>
      </c>
      <c r="D13" s="210" t="s">
        <v>206</v>
      </c>
      <c r="E13" s="210" t="s">
        <v>231</v>
      </c>
      <c r="F13" s="212" t="s">
        <v>232</v>
      </c>
      <c r="G13" s="244" t="s">
        <v>215</v>
      </c>
      <c r="H13" s="208">
        <v>1</v>
      </c>
      <c r="I13" s="150">
        <v>1</v>
      </c>
      <c r="J13" s="149"/>
      <c r="K13" s="150"/>
      <c r="L13" s="149"/>
      <c r="M13" s="150"/>
      <c r="N13" s="149">
        <f t="shared" ref="N13:O13" si="3">H13+J13+L13</f>
        <v>1</v>
      </c>
      <c r="O13" s="149">
        <f t="shared" si="3"/>
        <v>1</v>
      </c>
      <c r="P13" s="151">
        <f t="shared" ref="P13" si="4">N13/O13</f>
        <v>1</v>
      </c>
      <c r="Q13" s="314" t="s">
        <v>295</v>
      </c>
      <c r="R13" s="4"/>
      <c r="S13" s="153"/>
    </row>
    <row r="14" spans="1:19" ht="69" customHeight="1" x14ac:dyDescent="0.25">
      <c r="A14" s="393"/>
      <c r="B14" s="217" t="s">
        <v>131</v>
      </c>
      <c r="C14" s="210" t="s">
        <v>208</v>
      </c>
      <c r="D14" s="210" t="s">
        <v>209</v>
      </c>
      <c r="E14" s="210" t="s">
        <v>231</v>
      </c>
      <c r="F14" s="212" t="s">
        <v>232</v>
      </c>
      <c r="G14" s="244" t="s">
        <v>215</v>
      </c>
      <c r="H14" s="208">
        <v>1</v>
      </c>
      <c r="I14" s="150">
        <v>1</v>
      </c>
      <c r="J14" s="149"/>
      <c r="K14" s="150"/>
      <c r="L14" s="149"/>
      <c r="M14" s="150"/>
      <c r="N14" s="149">
        <f t="shared" ref="N14:O14" si="5">H14+J14+L14</f>
        <v>1</v>
      </c>
      <c r="O14" s="149">
        <f t="shared" si="5"/>
        <v>1</v>
      </c>
      <c r="P14" s="151">
        <f t="shared" ref="P14" si="6">N14/O14</f>
        <v>1</v>
      </c>
      <c r="Q14" s="314" t="s">
        <v>303</v>
      </c>
      <c r="R14" s="4"/>
      <c r="S14" s="153"/>
    </row>
    <row r="15" spans="1:19" ht="72.75" customHeight="1" thickBot="1" x14ac:dyDescent="0.3">
      <c r="A15" s="393"/>
      <c r="B15" s="219" t="s">
        <v>207</v>
      </c>
      <c r="C15" s="220" t="s">
        <v>210</v>
      </c>
      <c r="D15" s="220" t="s">
        <v>211</v>
      </c>
      <c r="E15" s="220" t="s">
        <v>216</v>
      </c>
      <c r="F15" s="235" t="s">
        <v>73</v>
      </c>
      <c r="G15" s="236">
        <v>44195</v>
      </c>
      <c r="H15" s="208">
        <v>1</v>
      </c>
      <c r="I15" s="150">
        <v>1</v>
      </c>
      <c r="J15" s="149"/>
      <c r="K15" s="150"/>
      <c r="L15" s="149"/>
      <c r="M15" s="150">
        <v>1</v>
      </c>
      <c r="N15" s="149">
        <f t="shared" ref="N15:O15" si="7">H15+J15+L15</f>
        <v>1</v>
      </c>
      <c r="O15" s="149">
        <f t="shared" si="7"/>
        <v>2</v>
      </c>
      <c r="P15" s="151">
        <f t="shared" ref="P15" si="8">N15/O15</f>
        <v>0.5</v>
      </c>
      <c r="Q15" s="314" t="s">
        <v>298</v>
      </c>
      <c r="R15" s="4"/>
      <c r="S15" s="153"/>
    </row>
    <row r="16" spans="1:19" ht="93.75" customHeight="1" x14ac:dyDescent="0.25">
      <c r="A16" s="406" t="s">
        <v>219</v>
      </c>
      <c r="B16" s="246" t="s">
        <v>16</v>
      </c>
      <c r="C16" s="227" t="s">
        <v>221</v>
      </c>
      <c r="D16" s="227" t="s">
        <v>218</v>
      </c>
      <c r="E16" s="228" t="s">
        <v>199</v>
      </c>
      <c r="F16" s="229" t="s">
        <v>73</v>
      </c>
      <c r="G16" s="249">
        <v>43819</v>
      </c>
      <c r="H16" s="208">
        <v>1</v>
      </c>
      <c r="I16" s="150">
        <v>1</v>
      </c>
      <c r="J16" s="149"/>
      <c r="K16" s="150"/>
      <c r="L16" s="149"/>
      <c r="M16" s="150"/>
      <c r="N16" s="149">
        <f t="shared" ref="N16:O16" si="9">H16+J16+L16</f>
        <v>1</v>
      </c>
      <c r="O16" s="149">
        <f t="shared" si="9"/>
        <v>1</v>
      </c>
      <c r="P16" s="151">
        <f t="shared" ref="P16" si="10">N16/O16</f>
        <v>1</v>
      </c>
      <c r="Q16" s="314" t="s">
        <v>304</v>
      </c>
      <c r="R16" s="245"/>
      <c r="S16" s="153"/>
    </row>
    <row r="17" spans="1:19" ht="120.75" customHeight="1" x14ac:dyDescent="0.25">
      <c r="A17" s="407"/>
      <c r="B17" s="217" t="s">
        <v>18</v>
      </c>
      <c r="C17" s="210" t="s">
        <v>74</v>
      </c>
      <c r="D17" s="210" t="s">
        <v>64</v>
      </c>
      <c r="E17" s="211" t="s">
        <v>199</v>
      </c>
      <c r="F17" s="226" t="s">
        <v>73</v>
      </c>
      <c r="G17" s="244" t="s">
        <v>223</v>
      </c>
      <c r="H17" s="208">
        <v>1</v>
      </c>
      <c r="I17" s="150">
        <v>1</v>
      </c>
      <c r="J17" s="149"/>
      <c r="K17" s="150"/>
      <c r="L17" s="149"/>
      <c r="M17" s="150"/>
      <c r="N17" s="149">
        <f>H17+J17+L17</f>
        <v>1</v>
      </c>
      <c r="O17" s="149">
        <f>I17+K17+M17</f>
        <v>1</v>
      </c>
      <c r="P17" s="151">
        <f>N17/O17</f>
        <v>1</v>
      </c>
      <c r="Q17" s="314" t="s">
        <v>304</v>
      </c>
      <c r="R17" s="4"/>
      <c r="S17" s="153"/>
    </row>
    <row r="18" spans="1:19" ht="66" x14ac:dyDescent="0.25">
      <c r="A18" s="407"/>
      <c r="B18" s="217" t="s">
        <v>168</v>
      </c>
      <c r="C18" s="210" t="s">
        <v>75</v>
      </c>
      <c r="D18" s="210" t="s">
        <v>65</v>
      </c>
      <c r="E18" s="210" t="s">
        <v>71</v>
      </c>
      <c r="F18" s="226" t="s">
        <v>73</v>
      </c>
      <c r="G18" s="234">
        <v>43860</v>
      </c>
      <c r="H18" s="208">
        <v>1</v>
      </c>
      <c r="I18" s="150">
        <v>1</v>
      </c>
      <c r="J18" s="149"/>
      <c r="K18" s="150"/>
      <c r="L18" s="149"/>
      <c r="M18" s="150"/>
      <c r="N18" s="149">
        <f t="shared" si="2"/>
        <v>1</v>
      </c>
      <c r="O18" s="149">
        <f t="shared" si="2"/>
        <v>1</v>
      </c>
      <c r="P18" s="151">
        <f t="shared" ref="P18:P26" si="11">N18/O18</f>
        <v>1</v>
      </c>
      <c r="Q18" s="314" t="s">
        <v>296</v>
      </c>
      <c r="R18" s="4"/>
      <c r="S18" s="153"/>
    </row>
    <row r="19" spans="1:19" ht="70.5" customHeight="1" thickBot="1" x14ac:dyDescent="0.3">
      <c r="A19" s="408"/>
      <c r="B19" s="222" t="s">
        <v>220</v>
      </c>
      <c r="C19" s="223" t="s">
        <v>212</v>
      </c>
      <c r="D19" s="223" t="s">
        <v>213</v>
      </c>
      <c r="E19" s="224" t="s">
        <v>199</v>
      </c>
      <c r="F19" s="237" t="s">
        <v>73</v>
      </c>
      <c r="G19" s="238">
        <v>43860</v>
      </c>
      <c r="H19" s="208">
        <v>1</v>
      </c>
      <c r="I19" s="150">
        <v>1</v>
      </c>
      <c r="J19" s="149"/>
      <c r="K19" s="150">
        <v>0</v>
      </c>
      <c r="L19" s="149"/>
      <c r="M19" s="150"/>
      <c r="N19" s="149">
        <f t="shared" ref="N19:O19" si="12">H19+J19+L19</f>
        <v>1</v>
      </c>
      <c r="O19" s="149">
        <f t="shared" si="12"/>
        <v>1</v>
      </c>
      <c r="P19" s="151">
        <f t="shared" ref="P19" si="13">N19/O19</f>
        <v>1</v>
      </c>
      <c r="Q19" s="314" t="s">
        <v>297</v>
      </c>
      <c r="R19" s="209"/>
      <c r="S19" s="153"/>
    </row>
    <row r="20" spans="1:19" ht="70.5" customHeight="1" x14ac:dyDescent="0.25">
      <c r="A20" s="409" t="s">
        <v>20</v>
      </c>
      <c r="B20" s="230" t="s">
        <v>21</v>
      </c>
      <c r="C20" s="252" t="s">
        <v>224</v>
      </c>
      <c r="D20" s="213" t="s">
        <v>201</v>
      </c>
      <c r="E20" s="215" t="s">
        <v>228</v>
      </c>
      <c r="F20" s="233" t="s">
        <v>230</v>
      </c>
      <c r="G20" s="239">
        <v>43951</v>
      </c>
      <c r="H20" s="208">
        <v>1</v>
      </c>
      <c r="I20" s="150">
        <v>1</v>
      </c>
      <c r="J20" s="149"/>
      <c r="K20" s="150"/>
      <c r="L20" s="149"/>
      <c r="M20" s="150"/>
      <c r="N20" s="149">
        <f t="shared" si="2"/>
        <v>1</v>
      </c>
      <c r="O20" s="149">
        <f t="shared" si="2"/>
        <v>1</v>
      </c>
      <c r="P20" s="151">
        <f t="shared" si="11"/>
        <v>1</v>
      </c>
      <c r="Q20" s="314" t="s">
        <v>305</v>
      </c>
      <c r="R20" s="153"/>
      <c r="S20" s="153"/>
    </row>
    <row r="21" spans="1:19" ht="63.75" customHeight="1" x14ac:dyDescent="0.25">
      <c r="A21" s="410"/>
      <c r="B21" s="231" t="s">
        <v>24</v>
      </c>
      <c r="C21" s="253" t="s">
        <v>55</v>
      </c>
      <c r="D21" s="210" t="s">
        <v>200</v>
      </c>
      <c r="E21" s="211" t="s">
        <v>228</v>
      </c>
      <c r="F21" s="212" t="s">
        <v>230</v>
      </c>
      <c r="G21" s="240">
        <v>44074</v>
      </c>
      <c r="H21" s="208"/>
      <c r="I21" s="150"/>
      <c r="J21" s="149"/>
      <c r="K21" s="150">
        <v>1</v>
      </c>
      <c r="L21" s="149"/>
      <c r="M21" s="150"/>
      <c r="N21" s="149">
        <f t="shared" si="2"/>
        <v>0</v>
      </c>
      <c r="O21" s="149">
        <f t="shared" si="2"/>
        <v>1</v>
      </c>
      <c r="P21" s="151">
        <f t="shared" si="11"/>
        <v>0</v>
      </c>
      <c r="Q21" s="314" t="s">
        <v>312</v>
      </c>
      <c r="R21" s="151"/>
      <c r="S21" s="153"/>
    </row>
    <row r="22" spans="1:19" ht="87" customHeight="1" x14ac:dyDescent="0.25">
      <c r="A22" s="410"/>
      <c r="B22" s="231" t="s">
        <v>25</v>
      </c>
      <c r="C22" s="253" t="s">
        <v>225</v>
      </c>
      <c r="D22" s="210" t="s">
        <v>200</v>
      </c>
      <c r="E22" s="211" t="s">
        <v>229</v>
      </c>
      <c r="F22" s="212" t="s">
        <v>230</v>
      </c>
      <c r="G22" s="240">
        <v>44196</v>
      </c>
      <c r="H22" s="208"/>
      <c r="I22" s="150"/>
      <c r="J22" s="149"/>
      <c r="K22" s="150"/>
      <c r="L22" s="156"/>
      <c r="M22" s="150">
        <v>1</v>
      </c>
      <c r="N22" s="149">
        <f t="shared" si="2"/>
        <v>0</v>
      </c>
      <c r="O22" s="149">
        <f t="shared" si="2"/>
        <v>1</v>
      </c>
      <c r="P22" s="151">
        <f t="shared" si="11"/>
        <v>0</v>
      </c>
      <c r="Q22" s="314" t="s">
        <v>313</v>
      </c>
      <c r="R22" s="151"/>
      <c r="S22" s="153"/>
    </row>
    <row r="23" spans="1:19" ht="80.25" customHeight="1" thickBot="1" x14ac:dyDescent="0.3">
      <c r="A23" s="411"/>
      <c r="B23" s="232">
        <v>4.4000000000000004</v>
      </c>
      <c r="C23" s="254" t="s">
        <v>226</v>
      </c>
      <c r="D23" s="220" t="s">
        <v>201</v>
      </c>
      <c r="E23" s="221" t="s">
        <v>228</v>
      </c>
      <c r="F23" s="251" t="s">
        <v>230</v>
      </c>
      <c r="G23" s="250" t="s">
        <v>227</v>
      </c>
      <c r="H23" s="208"/>
      <c r="I23" s="150"/>
      <c r="J23" s="149"/>
      <c r="K23" s="150">
        <v>1</v>
      </c>
      <c r="L23" s="156"/>
      <c r="M23" s="150">
        <v>1</v>
      </c>
      <c r="N23" s="149">
        <f t="shared" si="2"/>
        <v>0</v>
      </c>
      <c r="O23" s="149">
        <f t="shared" si="2"/>
        <v>2</v>
      </c>
      <c r="P23" s="151">
        <f t="shared" si="11"/>
        <v>0</v>
      </c>
      <c r="Q23" s="314" t="s">
        <v>314</v>
      </c>
      <c r="R23" s="151"/>
      <c r="S23" s="153"/>
    </row>
    <row r="24" spans="1:19" ht="145.5" customHeight="1" x14ac:dyDescent="0.25">
      <c r="A24" s="392" t="s">
        <v>26</v>
      </c>
      <c r="B24" s="246" t="s">
        <v>40</v>
      </c>
      <c r="C24" s="227" t="s">
        <v>57</v>
      </c>
      <c r="D24" s="227" t="s">
        <v>27</v>
      </c>
      <c r="E24" s="227" t="s">
        <v>28</v>
      </c>
      <c r="F24" s="247" t="s">
        <v>76</v>
      </c>
      <c r="G24" s="248">
        <v>43951</v>
      </c>
      <c r="H24" s="208">
        <v>1</v>
      </c>
      <c r="I24" s="150">
        <v>1</v>
      </c>
      <c r="J24" s="149"/>
      <c r="K24" s="150"/>
      <c r="L24" s="149"/>
      <c r="M24" s="150"/>
      <c r="N24" s="149">
        <f t="shared" si="2"/>
        <v>1</v>
      </c>
      <c r="O24" s="149">
        <f t="shared" si="2"/>
        <v>1</v>
      </c>
      <c r="P24" s="151">
        <f t="shared" si="11"/>
        <v>1</v>
      </c>
      <c r="Q24" s="314" t="s">
        <v>319</v>
      </c>
      <c r="R24" s="151"/>
      <c r="S24" s="153"/>
    </row>
    <row r="25" spans="1:19" ht="25.5" customHeight="1" x14ac:dyDescent="0.25">
      <c r="A25" s="393"/>
      <c r="B25" s="217" t="s">
        <v>41</v>
      </c>
      <c r="C25" s="210" t="s">
        <v>58</v>
      </c>
      <c r="D25" s="210" t="s">
        <v>27</v>
      </c>
      <c r="E25" s="210" t="s">
        <v>28</v>
      </c>
      <c r="F25" s="226" t="s">
        <v>76</v>
      </c>
      <c r="G25" s="240">
        <v>44074</v>
      </c>
      <c r="H25" s="208"/>
      <c r="I25" s="150"/>
      <c r="J25" s="149"/>
      <c r="K25" s="150">
        <v>1</v>
      </c>
      <c r="L25" s="149"/>
      <c r="M25" s="150"/>
      <c r="N25" s="149">
        <f t="shared" si="2"/>
        <v>0</v>
      </c>
      <c r="O25" s="149">
        <f t="shared" si="2"/>
        <v>1</v>
      </c>
      <c r="P25" s="151">
        <f t="shared" si="11"/>
        <v>0</v>
      </c>
      <c r="Q25" s="314" t="s">
        <v>312</v>
      </c>
      <c r="R25" s="151"/>
      <c r="S25" s="153"/>
    </row>
    <row r="26" spans="1:19" ht="32.25" customHeight="1" thickBot="1" x14ac:dyDescent="0.3">
      <c r="A26" s="394"/>
      <c r="B26" s="219" t="s">
        <v>53</v>
      </c>
      <c r="C26" s="220" t="s">
        <v>59</v>
      </c>
      <c r="D26" s="220" t="s">
        <v>27</v>
      </c>
      <c r="E26" s="220" t="s">
        <v>28</v>
      </c>
      <c r="F26" s="241" t="s">
        <v>76</v>
      </c>
      <c r="G26" s="242">
        <v>44196</v>
      </c>
      <c r="H26" s="208"/>
      <c r="I26" s="150"/>
      <c r="J26" s="149"/>
      <c r="K26" s="150"/>
      <c r="L26" s="149"/>
      <c r="M26" s="150">
        <v>1</v>
      </c>
      <c r="N26" s="149">
        <f t="shared" si="2"/>
        <v>0</v>
      </c>
      <c r="O26" s="149">
        <f t="shared" si="2"/>
        <v>1</v>
      </c>
      <c r="P26" s="151">
        <f t="shared" si="11"/>
        <v>0</v>
      </c>
      <c r="Q26" s="314" t="s">
        <v>313</v>
      </c>
      <c r="R26" s="151"/>
      <c r="S26" s="153"/>
    </row>
    <row r="27" spans="1:19" x14ac:dyDescent="0.3">
      <c r="P27" s="374"/>
    </row>
    <row r="28" spans="1:19" x14ac:dyDescent="0.3">
      <c r="N28" s="1">
        <f>SUM(N8:N27)</f>
        <v>14</v>
      </c>
      <c r="O28" s="1">
        <f>SUM(O8:O27)</f>
        <v>23</v>
      </c>
      <c r="P28" s="375">
        <f>N28/O28</f>
        <v>0.60869565217391308</v>
      </c>
    </row>
  </sheetData>
  <mergeCells count="19">
    <mergeCell ref="S6:S7"/>
    <mergeCell ref="H5:I6"/>
    <mergeCell ref="J5:K6"/>
    <mergeCell ref="L5:M6"/>
    <mergeCell ref="N6:N7"/>
    <mergeCell ref="O6:O7"/>
    <mergeCell ref="P6:P7"/>
    <mergeCell ref="Q6:Q7"/>
    <mergeCell ref="R6:R7"/>
    <mergeCell ref="A24:A26"/>
    <mergeCell ref="A5:G5"/>
    <mergeCell ref="A6:G6"/>
    <mergeCell ref="B7:C7"/>
    <mergeCell ref="F8:F10"/>
    <mergeCell ref="A8:A10"/>
    <mergeCell ref="A11:A15"/>
    <mergeCell ref="D8:D10"/>
    <mergeCell ref="A16:A19"/>
    <mergeCell ref="A20:A23"/>
  </mergeCells>
  <phoneticPr fontId="64" type="noConversion"/>
  <conditionalFormatting sqref="R20 P8 S13:S26 R8:S8 P10 R10:S10 P13:Q14 R16:R17 P18:Q20 P15:P17 P11:S12 P21:R26">
    <cfRule type="cellIs" dxfId="21" priority="7" operator="equal">
      <formula>1</formula>
    </cfRule>
  </conditionalFormatting>
  <conditionalFormatting sqref="P9 R9:S9">
    <cfRule type="cellIs" dxfId="20" priority="6" operator="equal">
      <formula>1</formula>
    </cfRule>
  </conditionalFormatting>
  <conditionalFormatting sqref="Q16">
    <cfRule type="cellIs" dxfId="19" priority="4" operator="equal">
      <formula>1</formula>
    </cfRule>
  </conditionalFormatting>
  <conditionalFormatting sqref="Q15">
    <cfRule type="cellIs" dxfId="18" priority="2" operator="equal">
      <formula>1</formula>
    </cfRule>
  </conditionalFormatting>
  <conditionalFormatting sqref="Q17">
    <cfRule type="cellIs" dxfId="17" priority="1" operator="equal">
      <formula>1</formula>
    </cfRule>
  </conditionalFormatting>
  <pageMargins left="0.70866141732283472" right="0.70866141732283472" top="0.74803149606299213" bottom="0.74803149606299213" header="0.31496062992125984" footer="0.31496062992125984"/>
  <pageSetup scale="65"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V251"/>
  <sheetViews>
    <sheetView showGridLines="0" topLeftCell="G13" zoomScale="77" zoomScaleNormal="77" zoomScaleSheetLayoutView="80" workbookViewId="0">
      <selection activeCell="P43" sqref="P43"/>
    </sheetView>
  </sheetViews>
  <sheetFormatPr baseColWidth="10" defaultColWidth="11.42578125" defaultRowHeight="0" customHeight="1" zeroHeight="1" x14ac:dyDescent="0.2"/>
  <cols>
    <col min="1" max="1" width="3.28515625" style="130" customWidth="1"/>
    <col min="2" max="4" width="27.5703125" style="130" customWidth="1"/>
    <col min="5" max="5" width="74.5703125" style="130" customWidth="1"/>
    <col min="6" max="7" width="49" style="130" customWidth="1"/>
    <col min="8" max="8" width="23.5703125" style="130" customWidth="1"/>
    <col min="9" max="9" width="13.7109375" style="130" customWidth="1"/>
    <col min="10" max="10" width="13" style="130" customWidth="1"/>
    <col min="11" max="14" width="11.42578125" style="65"/>
    <col min="15" max="16" width="13" style="65" customWidth="1"/>
    <col min="17" max="19" width="11.42578125" style="65"/>
    <col min="20" max="20" width="71.140625" style="65" customWidth="1"/>
    <col min="21" max="22" width="21.7109375" style="65" customWidth="1"/>
    <col min="23" max="16384" width="11.42578125" style="65"/>
  </cols>
  <sheetData>
    <row r="1" spans="1:22" ht="12.75" customHeight="1" x14ac:dyDescent="0.2">
      <c r="A1" s="424"/>
      <c r="B1" s="425"/>
      <c r="C1" s="425"/>
      <c r="D1" s="426"/>
      <c r="E1" s="433" t="s">
        <v>77</v>
      </c>
      <c r="F1" s="434"/>
      <c r="G1" s="434"/>
      <c r="H1" s="434"/>
      <c r="I1" s="434"/>
      <c r="J1" s="435"/>
    </row>
    <row r="2" spans="1:22" ht="12.75" customHeight="1" x14ac:dyDescent="0.2">
      <c r="A2" s="427"/>
      <c r="B2" s="428"/>
      <c r="C2" s="428"/>
      <c r="D2" s="429"/>
      <c r="E2" s="436"/>
      <c r="F2" s="437"/>
      <c r="G2" s="437"/>
      <c r="H2" s="437"/>
      <c r="I2" s="437"/>
      <c r="J2" s="438"/>
    </row>
    <row r="3" spans="1:22" ht="65.25" customHeight="1" thickBot="1" x14ac:dyDescent="0.25">
      <c r="A3" s="430"/>
      <c r="B3" s="431"/>
      <c r="C3" s="431"/>
      <c r="D3" s="432"/>
      <c r="E3" s="436"/>
      <c r="F3" s="437"/>
      <c r="G3" s="437"/>
      <c r="H3" s="437"/>
      <c r="I3" s="437"/>
      <c r="J3" s="438"/>
    </row>
    <row r="4" spans="1:22" ht="15.75" customHeight="1" thickBot="1" x14ac:dyDescent="0.25">
      <c r="A4" s="439" t="s">
        <v>78</v>
      </c>
      <c r="B4" s="440"/>
      <c r="C4" s="439" t="s">
        <v>79</v>
      </c>
      <c r="D4" s="441"/>
      <c r="E4" s="439" t="s">
        <v>80</v>
      </c>
      <c r="F4" s="440"/>
      <c r="G4" s="440"/>
      <c r="H4" s="440"/>
      <c r="I4" s="440"/>
      <c r="J4" s="441"/>
    </row>
    <row r="5" spans="1:22" ht="18.75" customHeight="1" x14ac:dyDescent="0.2">
      <c r="A5" s="66"/>
      <c r="B5" s="67"/>
      <c r="C5" s="67"/>
      <c r="D5" s="67"/>
      <c r="E5" s="67"/>
      <c r="F5" s="67"/>
      <c r="G5" s="67"/>
      <c r="H5" s="67"/>
      <c r="I5" s="67"/>
      <c r="J5" s="68"/>
    </row>
    <row r="6" spans="1:22" ht="29.25" customHeight="1" x14ac:dyDescent="0.2">
      <c r="A6" s="69"/>
      <c r="B6" s="70" t="s">
        <v>81</v>
      </c>
      <c r="C6" s="421" t="s">
        <v>82</v>
      </c>
      <c r="D6" s="422"/>
      <c r="E6" s="423"/>
      <c r="F6" s="70"/>
      <c r="G6" s="67"/>
      <c r="H6" s="71"/>
      <c r="I6" s="71"/>
      <c r="J6" s="68"/>
    </row>
    <row r="7" spans="1:22" ht="7.5" customHeight="1" x14ac:dyDescent="0.2">
      <c r="A7" s="72"/>
      <c r="B7" s="73"/>
      <c r="C7" s="73"/>
      <c r="D7" s="73"/>
      <c r="E7" s="73"/>
      <c r="F7" s="73"/>
      <c r="G7" s="73"/>
      <c r="H7" s="73"/>
      <c r="I7" s="73"/>
      <c r="J7" s="74"/>
    </row>
    <row r="8" spans="1:22" ht="18" customHeight="1" x14ac:dyDescent="0.2">
      <c r="A8" s="69"/>
      <c r="B8" s="75" t="s">
        <v>83</v>
      </c>
      <c r="C8" s="451" t="s">
        <v>84</v>
      </c>
      <c r="D8" s="452"/>
      <c r="E8" s="453"/>
      <c r="F8" s="71"/>
      <c r="G8" s="76" t="s">
        <v>85</v>
      </c>
      <c r="H8" s="77" t="s">
        <v>86</v>
      </c>
      <c r="I8" s="71"/>
      <c r="J8" s="78"/>
    </row>
    <row r="9" spans="1:22" ht="7.5" customHeight="1" x14ac:dyDescent="0.2">
      <c r="A9" s="79"/>
      <c r="B9" s="80"/>
      <c r="C9" s="80"/>
      <c r="D9" s="80"/>
      <c r="E9" s="80"/>
      <c r="F9" s="81"/>
      <c r="G9" s="81"/>
      <c r="H9" s="81"/>
      <c r="I9" s="82"/>
      <c r="J9" s="83"/>
    </row>
    <row r="10" spans="1:22" ht="18" customHeight="1" x14ac:dyDescent="0.2">
      <c r="A10" s="69"/>
      <c r="B10" s="75" t="s">
        <v>87</v>
      </c>
      <c r="C10" s="451" t="s">
        <v>88</v>
      </c>
      <c r="D10" s="452"/>
      <c r="E10" s="453"/>
      <c r="F10" s="84"/>
      <c r="G10" s="76" t="s">
        <v>89</v>
      </c>
      <c r="H10" s="255">
        <v>2020</v>
      </c>
      <c r="I10" s="85"/>
      <c r="J10" s="78"/>
    </row>
    <row r="11" spans="1:22" ht="7.5" customHeight="1" x14ac:dyDescent="0.2">
      <c r="A11" s="86"/>
      <c r="B11" s="87"/>
      <c r="C11" s="87"/>
      <c r="D11" s="87"/>
      <c r="E11" s="87"/>
      <c r="F11" s="84"/>
      <c r="G11" s="71"/>
      <c r="H11" s="76"/>
      <c r="I11" s="85"/>
      <c r="J11" s="78"/>
    </row>
    <row r="12" spans="1:22" ht="18" customHeight="1" x14ac:dyDescent="0.2">
      <c r="A12" s="69"/>
      <c r="B12" s="88" t="s">
        <v>90</v>
      </c>
      <c r="C12" s="454" t="s">
        <v>91</v>
      </c>
      <c r="D12" s="455"/>
      <c r="E12" s="456"/>
      <c r="F12" s="84"/>
      <c r="G12" s="89"/>
      <c r="H12" s="76"/>
      <c r="I12" s="85"/>
      <c r="J12" s="78"/>
    </row>
    <row r="13" spans="1:22" ht="15" customHeight="1" thickBot="1" x14ac:dyDescent="0.25">
      <c r="A13" s="69"/>
      <c r="B13" s="71"/>
      <c r="C13" s="71"/>
      <c r="D13" s="71"/>
      <c r="E13" s="71"/>
      <c r="F13" s="71"/>
      <c r="G13" s="90"/>
      <c r="H13" s="91"/>
      <c r="I13" s="92"/>
      <c r="J13" s="93"/>
    </row>
    <row r="14" spans="1:22" ht="18" customHeight="1" thickBot="1" x14ac:dyDescent="0.25">
      <c r="A14" s="457" t="s">
        <v>92</v>
      </c>
      <c r="B14" s="458"/>
      <c r="C14" s="458"/>
      <c r="D14" s="458"/>
      <c r="E14" s="458"/>
      <c r="F14" s="458"/>
      <c r="G14" s="458"/>
      <c r="H14" s="458"/>
      <c r="I14" s="458"/>
      <c r="J14" s="458"/>
      <c r="K14" s="464"/>
      <c r="L14" s="465"/>
      <c r="M14" s="465"/>
      <c r="N14" s="465"/>
      <c r="O14" s="465"/>
      <c r="P14" s="465"/>
      <c r="Q14" s="465"/>
      <c r="R14" s="465"/>
      <c r="S14" s="465"/>
      <c r="T14" s="465"/>
      <c r="U14" s="465"/>
      <c r="V14" s="465"/>
    </row>
    <row r="15" spans="1:22" ht="18" customHeight="1" x14ac:dyDescent="0.25">
      <c r="A15" s="459" t="s">
        <v>93</v>
      </c>
      <c r="B15" s="419" t="s">
        <v>94</v>
      </c>
      <c r="C15" s="462" t="s">
        <v>95</v>
      </c>
      <c r="D15" s="462" t="s">
        <v>96</v>
      </c>
      <c r="E15" s="462" t="s">
        <v>97</v>
      </c>
      <c r="F15" s="419" t="s">
        <v>98</v>
      </c>
      <c r="G15" s="462" t="s">
        <v>99</v>
      </c>
      <c r="H15" s="419" t="s">
        <v>100</v>
      </c>
      <c r="I15" s="419" t="s">
        <v>101</v>
      </c>
      <c r="J15" s="420"/>
      <c r="K15" s="469" t="s">
        <v>176</v>
      </c>
      <c r="L15" s="469"/>
      <c r="M15" s="469" t="s">
        <v>177</v>
      </c>
      <c r="N15" s="469"/>
      <c r="O15" s="469" t="s">
        <v>178</v>
      </c>
      <c r="P15" s="469"/>
      <c r="Q15" s="469" t="s">
        <v>172</v>
      </c>
      <c r="R15" s="469" t="s">
        <v>34</v>
      </c>
      <c r="S15" s="470" t="s">
        <v>173</v>
      </c>
      <c r="T15" s="471" t="s">
        <v>182</v>
      </c>
      <c r="U15" s="471" t="s">
        <v>183</v>
      </c>
      <c r="V15" s="471" t="s">
        <v>184</v>
      </c>
    </row>
    <row r="16" spans="1:22" ht="48.75" customHeight="1" thickBot="1" x14ac:dyDescent="0.3">
      <c r="A16" s="460"/>
      <c r="B16" s="461"/>
      <c r="C16" s="463"/>
      <c r="D16" s="463"/>
      <c r="E16" s="463"/>
      <c r="F16" s="461"/>
      <c r="G16" s="463"/>
      <c r="H16" s="461"/>
      <c r="I16" s="94" t="s">
        <v>102</v>
      </c>
      <c r="J16" s="161" t="s">
        <v>103</v>
      </c>
      <c r="K16" s="148" t="s">
        <v>174</v>
      </c>
      <c r="L16" s="148" t="s">
        <v>175</v>
      </c>
      <c r="M16" s="148" t="s">
        <v>174</v>
      </c>
      <c r="N16" s="148" t="s">
        <v>175</v>
      </c>
      <c r="O16" s="148" t="s">
        <v>174</v>
      </c>
      <c r="P16" s="148" t="s">
        <v>175</v>
      </c>
      <c r="Q16" s="469"/>
      <c r="R16" s="469"/>
      <c r="S16" s="470"/>
      <c r="T16" s="471"/>
      <c r="U16" s="471"/>
      <c r="V16" s="471"/>
    </row>
    <row r="17" spans="1:22" s="96" customFormat="1" ht="142.5" customHeight="1" x14ac:dyDescent="0.2">
      <c r="A17" s="95"/>
      <c r="B17" s="260" t="s">
        <v>104</v>
      </c>
      <c r="C17" s="260" t="s">
        <v>234</v>
      </c>
      <c r="D17" s="260" t="s">
        <v>237</v>
      </c>
      <c r="E17" s="261" t="s">
        <v>250</v>
      </c>
      <c r="F17" s="260" t="s">
        <v>251</v>
      </c>
      <c r="G17" s="260" t="s">
        <v>236</v>
      </c>
      <c r="H17" s="260" t="s">
        <v>235</v>
      </c>
      <c r="I17" s="262">
        <v>43891</v>
      </c>
      <c r="J17" s="263">
        <v>44175</v>
      </c>
      <c r="K17" s="151"/>
      <c r="L17" s="162"/>
      <c r="M17" s="151"/>
      <c r="N17" s="264">
        <v>1</v>
      </c>
      <c r="O17" s="265"/>
      <c r="P17" s="264">
        <v>1</v>
      </c>
      <c r="Q17" s="265">
        <f>K17+M17+O17</f>
        <v>0</v>
      </c>
      <c r="R17" s="265">
        <f>L17+N17+P17</f>
        <v>2</v>
      </c>
      <c r="S17" s="175"/>
      <c r="T17" s="154" t="s">
        <v>306</v>
      </c>
      <c r="U17" s="154"/>
      <c r="V17" s="154"/>
    </row>
    <row r="18" spans="1:22" ht="18" customHeight="1" thickBot="1" x14ac:dyDescent="0.25">
      <c r="A18" s="472" t="s">
        <v>105</v>
      </c>
      <c r="B18" s="473"/>
      <c r="C18" s="473"/>
      <c r="D18" s="473"/>
      <c r="E18" s="473"/>
      <c r="F18" s="473"/>
      <c r="G18" s="473"/>
      <c r="H18" s="473"/>
      <c r="I18" s="473"/>
      <c r="J18" s="473"/>
      <c r="K18" s="464"/>
      <c r="L18" s="465"/>
      <c r="M18" s="465"/>
      <c r="N18" s="465"/>
      <c r="O18" s="465"/>
      <c r="P18" s="465"/>
      <c r="Q18" s="465"/>
      <c r="R18" s="465"/>
      <c r="S18" s="465"/>
      <c r="T18" s="465"/>
      <c r="U18" s="465"/>
      <c r="V18" s="465"/>
    </row>
    <row r="19" spans="1:22" ht="36" customHeight="1" x14ac:dyDescent="0.2">
      <c r="A19" s="97"/>
      <c r="B19" s="98"/>
      <c r="C19" s="99"/>
      <c r="D19" s="99"/>
      <c r="E19" s="98"/>
      <c r="F19" s="98"/>
      <c r="G19" s="98"/>
      <c r="H19" s="98"/>
      <c r="I19" s="98"/>
      <c r="J19" s="100"/>
      <c r="K19" s="159" t="e">
        <f>#REF!</f>
        <v>#REF!</v>
      </c>
      <c r="L19" s="160"/>
      <c r="M19" s="160"/>
      <c r="N19" s="160"/>
      <c r="O19" s="160"/>
      <c r="P19" s="160"/>
      <c r="Q19" s="160"/>
      <c r="R19" s="160"/>
      <c r="S19" s="159">
        <v>0</v>
      </c>
      <c r="T19" s="160"/>
      <c r="U19" s="160"/>
    </row>
    <row r="20" spans="1:22" ht="6.75" customHeight="1" x14ac:dyDescent="0.2">
      <c r="A20" s="72"/>
      <c r="B20" s="101"/>
      <c r="C20" s="101"/>
      <c r="D20" s="101"/>
      <c r="E20" s="101"/>
      <c r="F20" s="102"/>
      <c r="G20" s="102"/>
      <c r="H20" s="102"/>
      <c r="I20" s="103"/>
      <c r="J20" s="104"/>
    </row>
    <row r="21" spans="1:22" ht="34.5" customHeight="1" x14ac:dyDescent="0.2">
      <c r="A21" s="72"/>
      <c r="B21" s="105" t="s">
        <v>106</v>
      </c>
      <c r="C21" s="444" t="s">
        <v>238</v>
      </c>
      <c r="D21" s="445"/>
      <c r="E21" s="446"/>
      <c r="F21" s="106"/>
      <c r="G21" s="447" t="s">
        <v>107</v>
      </c>
      <c r="H21" s="448"/>
      <c r="I21" s="442" t="s">
        <v>240</v>
      </c>
      <c r="J21" s="443"/>
    </row>
    <row r="22" spans="1:22" ht="3" customHeight="1" x14ac:dyDescent="0.2">
      <c r="A22" s="72"/>
      <c r="B22" s="107"/>
      <c r="C22" s="257"/>
      <c r="D22" s="257"/>
      <c r="E22" s="257"/>
      <c r="F22" s="108"/>
      <c r="G22" s="108"/>
      <c r="H22" s="108"/>
      <c r="I22" s="109"/>
      <c r="J22" s="110"/>
    </row>
    <row r="23" spans="1:22" ht="30" customHeight="1" x14ac:dyDescent="0.2">
      <c r="A23" s="111"/>
      <c r="B23" s="105" t="s">
        <v>108</v>
      </c>
      <c r="C23" s="444" t="s">
        <v>239</v>
      </c>
      <c r="D23" s="445"/>
      <c r="E23" s="446"/>
      <c r="F23" s="106"/>
      <c r="G23" s="447" t="s">
        <v>109</v>
      </c>
      <c r="H23" s="448"/>
      <c r="I23" s="449"/>
      <c r="J23" s="450"/>
    </row>
    <row r="24" spans="1:22" ht="8.25" customHeight="1" thickBot="1" x14ac:dyDescent="0.25">
      <c r="A24" s="112"/>
      <c r="B24" s="113"/>
      <c r="C24" s="113"/>
      <c r="D24" s="113"/>
      <c r="E24" s="113"/>
      <c r="F24" s="114"/>
      <c r="G24" s="114"/>
      <c r="H24" s="115"/>
      <c r="I24" s="115"/>
      <c r="J24" s="116"/>
    </row>
    <row r="25" spans="1:22" ht="14.25" x14ac:dyDescent="0.2">
      <c r="A25" s="466"/>
      <c r="B25" s="467"/>
      <c r="C25" s="117"/>
      <c r="D25" s="117"/>
      <c r="E25" s="117"/>
      <c r="F25" s="118"/>
      <c r="G25" s="119"/>
      <c r="H25" s="118"/>
      <c r="I25" s="120"/>
      <c r="J25" s="121"/>
    </row>
    <row r="26" spans="1:22" ht="4.5" customHeight="1" x14ac:dyDescent="0.2">
      <c r="A26" s="69"/>
      <c r="B26" s="71"/>
      <c r="C26" s="71"/>
      <c r="D26" s="71"/>
      <c r="E26" s="71"/>
      <c r="F26" s="71"/>
      <c r="G26" s="71"/>
      <c r="H26" s="71"/>
      <c r="I26" s="71"/>
      <c r="J26" s="78"/>
    </row>
    <row r="27" spans="1:22" ht="14.25" customHeight="1" x14ac:dyDescent="0.25">
      <c r="A27" s="69"/>
      <c r="B27" s="122"/>
      <c r="C27" s="71"/>
      <c r="D27" s="71"/>
      <c r="E27" s="122"/>
      <c r="F27" s="71"/>
      <c r="G27" s="71"/>
      <c r="H27" s="71"/>
      <c r="I27" s="71"/>
      <c r="J27" s="78"/>
    </row>
    <row r="28" spans="1:22" s="127" customFormat="1" ht="14.25" customHeight="1" x14ac:dyDescent="0.25">
      <c r="A28" s="123"/>
      <c r="B28" s="124"/>
      <c r="C28" s="125"/>
      <c r="D28" s="125"/>
      <c r="E28" s="124"/>
      <c r="F28" s="125"/>
      <c r="G28" s="125"/>
      <c r="H28" s="125"/>
      <c r="I28" s="125"/>
      <c r="J28" s="126"/>
    </row>
    <row r="29" spans="1:22" s="127" customFormat="1" ht="14.25" customHeight="1" x14ac:dyDescent="0.25">
      <c r="A29" s="123"/>
      <c r="B29" s="124"/>
      <c r="C29" s="124"/>
      <c r="D29" s="124"/>
      <c r="E29" s="124"/>
      <c r="F29" s="124"/>
      <c r="G29" s="124"/>
      <c r="H29" s="125"/>
      <c r="I29" s="125"/>
      <c r="J29" s="126"/>
    </row>
    <row r="30" spans="1:22" s="127" customFormat="1" ht="14.25" customHeight="1" x14ac:dyDescent="0.2">
      <c r="A30" s="123"/>
      <c r="B30" s="468" t="s">
        <v>110</v>
      </c>
      <c r="C30" s="468"/>
      <c r="D30" s="125"/>
      <c r="E30" s="128" t="s">
        <v>111</v>
      </c>
      <c r="F30" s="256" t="s">
        <v>122</v>
      </c>
      <c r="G30" s="128"/>
      <c r="H30" s="125"/>
      <c r="I30" s="125"/>
      <c r="J30" s="126"/>
    </row>
    <row r="31" spans="1:22" ht="13.5" thickBot="1" x14ac:dyDescent="0.25">
      <c r="A31" s="129"/>
      <c r="B31" s="115"/>
      <c r="C31" s="115"/>
      <c r="D31" s="115"/>
      <c r="E31" s="115"/>
      <c r="F31" s="115"/>
      <c r="G31" s="115"/>
      <c r="H31" s="115"/>
      <c r="I31" s="115"/>
      <c r="J31" s="116"/>
    </row>
    <row r="32" spans="1:22" ht="12.75" x14ac:dyDescent="0.2"/>
    <row r="33" spans="2:6" ht="18" x14ac:dyDescent="0.25">
      <c r="B33" s="131"/>
    </row>
    <row r="34" spans="2:6" ht="18" x14ac:dyDescent="0.25">
      <c r="B34" s="131"/>
      <c r="F34" s="131"/>
    </row>
    <row r="35" spans="2:6" ht="18" x14ac:dyDescent="0.25">
      <c r="F35" s="132"/>
    </row>
    <row r="36" spans="2:6" ht="18" x14ac:dyDescent="0.25">
      <c r="F36" s="131"/>
    </row>
    <row r="37" spans="2:6" ht="12.75" x14ac:dyDescent="0.2">
      <c r="F37" s="133"/>
    </row>
    <row r="38" spans="2:6" ht="12.75" x14ac:dyDescent="0.2"/>
    <row r="39" spans="2:6" ht="12.75" x14ac:dyDescent="0.2"/>
    <row r="40" spans="2:6" ht="18" x14ac:dyDescent="0.25">
      <c r="E40" s="131"/>
      <c r="F40" s="131"/>
    </row>
    <row r="41" spans="2:6" ht="12.75" x14ac:dyDescent="0.2">
      <c r="E41" s="133"/>
      <c r="F41" s="133"/>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39">
    <mergeCell ref="K14:V14"/>
    <mergeCell ref="A25:B25"/>
    <mergeCell ref="B30:C30"/>
    <mergeCell ref="K18:V18"/>
    <mergeCell ref="M15:N15"/>
    <mergeCell ref="O15:P15"/>
    <mergeCell ref="Q15:Q16"/>
    <mergeCell ref="R15:R16"/>
    <mergeCell ref="S15:S16"/>
    <mergeCell ref="K15:L15"/>
    <mergeCell ref="T15:T16"/>
    <mergeCell ref="U15:U16"/>
    <mergeCell ref="V15:V16"/>
    <mergeCell ref="A18:J18"/>
    <mergeCell ref="C21:E21"/>
    <mergeCell ref="G21:H21"/>
    <mergeCell ref="I21:J21"/>
    <mergeCell ref="C23:E23"/>
    <mergeCell ref="G23:H23"/>
    <mergeCell ref="I23:J23"/>
    <mergeCell ref="C8:E8"/>
    <mergeCell ref="C10:E10"/>
    <mergeCell ref="C12:E12"/>
    <mergeCell ref="A14:J14"/>
    <mergeCell ref="A15:A16"/>
    <mergeCell ref="B15:B16"/>
    <mergeCell ref="C15:C16"/>
    <mergeCell ref="D15:D16"/>
    <mergeCell ref="E15:E16"/>
    <mergeCell ref="F15:F16"/>
    <mergeCell ref="G15:G16"/>
    <mergeCell ref="H15:H16"/>
    <mergeCell ref="I15:J15"/>
    <mergeCell ref="C6:E6"/>
    <mergeCell ref="A1:D3"/>
    <mergeCell ref="E1:J3"/>
    <mergeCell ref="A4:B4"/>
    <mergeCell ref="C4:D4"/>
    <mergeCell ref="E4:J4"/>
  </mergeCells>
  <conditionalFormatting sqref="T17:V17">
    <cfRule type="cellIs" dxfId="16" priority="1" operator="equal">
      <formula>1</formula>
    </cfRule>
  </conditionalFormatting>
  <dataValidations count="10">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type="list" showInputMessage="1" showErrorMessage="1" sqref="D19" xr:uid="{00000000-0002-0000-0200-000005000000}">
      <formula1>INDIRECT(C19)</formula1>
    </dataValidation>
    <dataValidation type="list" showInputMessage="1" showErrorMessage="1" sqref="C19" xr:uid="{00000000-0002-0000-0200-000006000000}">
      <formula1>Tipos</formula1>
    </dataValidation>
    <dataValidation type="list" allowBlank="1" showInputMessage="1" showErrorMessage="1" sqref="H10" xr:uid="{00000000-0002-0000-0200-000007000000}">
      <formula1>vigencias</formula1>
    </dataValidation>
    <dataValidation showInputMessage="1" showErrorMessage="1" sqref="B19 E19:U19" xr:uid="{00000000-0002-0000-0200-000008000000}"/>
    <dataValidation type="date" operator="greaterThanOrEqual" allowBlank="1" showInputMessage="1" showErrorMessage="1" sqref="I23" xr:uid="{00000000-0002-0000-0200-000009000000}">
      <formula1>41275</formula1>
    </dataValidation>
  </dataValidations>
  <hyperlinks>
    <hyperlink ref="C23" r:id="rId1" display="carolina.bonilla@orgsolidarias.gov.co" xr:uid="{6B05D51F-00FF-4FB7-814D-69BFDD7702C8}"/>
  </hyperlinks>
  <printOptions horizontalCentered="1"/>
  <pageMargins left="0.27559055118110237" right="0.19685039370078741" top="0.9055118110236221" bottom="0.47244094488188981" header="0.31496062992125984" footer="0.23622047244094491"/>
  <pageSetup scale="45" orientation="landscape" r:id="rId2"/>
  <headerFooter alignWithMargins="0">
    <oddFooter>Página &amp;P&amp;R&amp;F</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17"/>
  <sheetViews>
    <sheetView tabSelected="1" topLeftCell="G9" workbookViewId="0">
      <selection activeCell="R12" sqref="R12"/>
    </sheetView>
  </sheetViews>
  <sheetFormatPr baseColWidth="10" defaultRowHeight="15" x14ac:dyDescent="0.25"/>
  <cols>
    <col min="1" max="1" width="29.140625" customWidth="1"/>
    <col min="3" max="3" width="40.42578125" customWidth="1"/>
    <col min="4" max="4" width="21.85546875" customWidth="1"/>
    <col min="5" max="5" width="23.28515625" customWidth="1"/>
    <col min="6" max="6" width="22.7109375" customWidth="1"/>
    <col min="7" max="7" width="22" customWidth="1"/>
    <col min="8" max="12" width="11.42578125" style="173"/>
    <col min="16" max="16" width="13.140625" customWidth="1"/>
    <col min="17" max="17" width="50.85546875" style="315" customWidth="1"/>
    <col min="18" max="18" width="46.5703125" customWidth="1"/>
    <col min="19" max="19" width="27.140625" customWidth="1"/>
  </cols>
  <sheetData>
    <row r="3" spans="1:19" ht="28.5" customHeight="1" thickBot="1" x14ac:dyDescent="0.3">
      <c r="H3" s="496" t="s">
        <v>185</v>
      </c>
      <c r="I3" s="496"/>
      <c r="J3" s="496" t="s">
        <v>186</v>
      </c>
      <c r="K3" s="496"/>
      <c r="L3" s="497" t="s">
        <v>187</v>
      </c>
      <c r="M3" s="497"/>
    </row>
    <row r="4" spans="1:19" ht="15.75" customHeight="1" thickBot="1" x14ac:dyDescent="0.3">
      <c r="A4" s="485" t="s">
        <v>112</v>
      </c>
      <c r="B4" s="486"/>
      <c r="C4" s="486"/>
      <c r="D4" s="486"/>
      <c r="E4" s="486"/>
      <c r="F4" s="486"/>
      <c r="G4" s="486"/>
      <c r="H4" s="491" t="s">
        <v>176</v>
      </c>
      <c r="I4" s="491"/>
      <c r="J4" s="491" t="s">
        <v>177</v>
      </c>
      <c r="K4" s="491"/>
      <c r="L4" s="469" t="s">
        <v>178</v>
      </c>
      <c r="M4" s="469"/>
      <c r="N4" s="482" t="s">
        <v>172</v>
      </c>
      <c r="O4" s="482" t="s">
        <v>34</v>
      </c>
      <c r="P4" s="474" t="s">
        <v>173</v>
      </c>
      <c r="Q4" s="477" t="s">
        <v>182</v>
      </c>
      <c r="R4" s="474" t="s">
        <v>188</v>
      </c>
      <c r="S4" s="474" t="s">
        <v>189</v>
      </c>
    </row>
    <row r="5" spans="1:19" ht="15.75" customHeight="1" thickBot="1" x14ac:dyDescent="0.3">
      <c r="A5" s="487" t="s">
        <v>113</v>
      </c>
      <c r="B5" s="488"/>
      <c r="C5" s="488"/>
      <c r="D5" s="488"/>
      <c r="E5" s="488"/>
      <c r="F5" s="488"/>
      <c r="G5" s="488"/>
      <c r="H5" s="491"/>
      <c r="I5" s="491"/>
      <c r="J5" s="491"/>
      <c r="K5" s="491"/>
      <c r="L5" s="469"/>
      <c r="M5" s="469"/>
      <c r="N5" s="483"/>
      <c r="O5" s="483"/>
      <c r="P5" s="475"/>
      <c r="Q5" s="478"/>
      <c r="R5" s="475"/>
      <c r="S5" s="475"/>
    </row>
    <row r="6" spans="1:19" ht="30" customHeight="1" thickBot="1" x14ac:dyDescent="0.3">
      <c r="A6" s="134" t="s">
        <v>114</v>
      </c>
      <c r="B6" s="489" t="s">
        <v>115</v>
      </c>
      <c r="C6" s="490"/>
      <c r="D6" s="135" t="s">
        <v>4</v>
      </c>
      <c r="E6" s="135" t="s">
        <v>116</v>
      </c>
      <c r="F6" s="135" t="s">
        <v>117</v>
      </c>
      <c r="G6" s="163" t="s">
        <v>5</v>
      </c>
      <c r="H6" s="174" t="s">
        <v>174</v>
      </c>
      <c r="I6" s="174" t="s">
        <v>175</v>
      </c>
      <c r="J6" s="174" t="s">
        <v>174</v>
      </c>
      <c r="K6" s="174" t="s">
        <v>175</v>
      </c>
      <c r="L6" s="174" t="s">
        <v>174</v>
      </c>
      <c r="M6" s="148" t="s">
        <v>175</v>
      </c>
      <c r="N6" s="484"/>
      <c r="O6" s="484"/>
      <c r="P6" s="476"/>
      <c r="Q6" s="479"/>
      <c r="R6" s="476"/>
      <c r="S6" s="476"/>
    </row>
    <row r="7" spans="1:19" ht="77.25" thickBot="1" x14ac:dyDescent="0.3">
      <c r="A7" s="480" t="s">
        <v>118</v>
      </c>
      <c r="B7" s="139" t="s">
        <v>7</v>
      </c>
      <c r="C7" s="140" t="s">
        <v>121</v>
      </c>
      <c r="D7" s="141" t="s">
        <v>293</v>
      </c>
      <c r="E7" s="141" t="s">
        <v>71</v>
      </c>
      <c r="F7" s="176" t="s">
        <v>122</v>
      </c>
      <c r="G7" s="142">
        <v>44196</v>
      </c>
      <c r="H7" s="151">
        <v>0.33</v>
      </c>
      <c r="I7" s="162">
        <v>0.33</v>
      </c>
      <c r="J7" s="171"/>
      <c r="K7" s="172">
        <v>0.33</v>
      </c>
      <c r="L7" s="149"/>
      <c r="M7" s="311">
        <v>0.34</v>
      </c>
      <c r="N7" s="164">
        <f>H7+J7+L7</f>
        <v>0.33</v>
      </c>
      <c r="O7" s="164">
        <f>I7+K7+M7</f>
        <v>1</v>
      </c>
      <c r="P7" s="151">
        <f>N7/O7</f>
        <v>0.33</v>
      </c>
      <c r="Q7" s="319" t="s">
        <v>329</v>
      </c>
      <c r="R7" s="154"/>
      <c r="S7" s="154"/>
    </row>
    <row r="8" spans="1:19" ht="90" customHeight="1" thickBot="1" x14ac:dyDescent="0.3">
      <c r="A8" s="481"/>
      <c r="B8" s="143" t="s">
        <v>120</v>
      </c>
      <c r="C8" s="144" t="s">
        <v>325</v>
      </c>
      <c r="D8" s="145" t="s">
        <v>124</v>
      </c>
      <c r="E8" s="145" t="s">
        <v>70</v>
      </c>
      <c r="F8" s="177" t="s">
        <v>110</v>
      </c>
      <c r="G8" s="147">
        <v>44042</v>
      </c>
      <c r="H8" s="149">
        <v>1</v>
      </c>
      <c r="I8" s="150"/>
      <c r="J8" s="169"/>
      <c r="K8" s="170"/>
      <c r="L8" s="169"/>
      <c r="M8" s="150">
        <v>1</v>
      </c>
      <c r="N8" s="149">
        <f t="shared" ref="N8:N15" si="0">H8+J8+L8</f>
        <v>1</v>
      </c>
      <c r="O8" s="149">
        <f t="shared" ref="O8:O15" si="1">I8+K8+M8</f>
        <v>1</v>
      </c>
      <c r="P8" s="151">
        <f t="shared" ref="P8:P15" si="2">N8/O8</f>
        <v>1</v>
      </c>
      <c r="Q8" s="319" t="s">
        <v>330</v>
      </c>
      <c r="R8" s="153"/>
      <c r="S8" s="153"/>
    </row>
    <row r="9" spans="1:19" ht="102.75" customHeight="1" thickBot="1" x14ac:dyDescent="0.3">
      <c r="A9" s="495"/>
      <c r="B9" s="143" t="s">
        <v>123</v>
      </c>
      <c r="C9" s="144" t="s">
        <v>126</v>
      </c>
      <c r="D9" s="145" t="s">
        <v>127</v>
      </c>
      <c r="E9" s="145" t="s">
        <v>128</v>
      </c>
      <c r="F9" s="177" t="s">
        <v>122</v>
      </c>
      <c r="G9" s="146" t="s">
        <v>191</v>
      </c>
      <c r="H9" s="149">
        <v>1</v>
      </c>
      <c r="I9" s="150">
        <v>1</v>
      </c>
      <c r="J9" s="169"/>
      <c r="K9" s="170"/>
      <c r="L9" s="169"/>
      <c r="M9" s="150">
        <v>1</v>
      </c>
      <c r="N9" s="149">
        <f>H9+J9+L9</f>
        <v>1</v>
      </c>
      <c r="O9" s="149">
        <f t="shared" si="1"/>
        <v>2</v>
      </c>
      <c r="P9" s="151">
        <f>N9/O9</f>
        <v>0.5</v>
      </c>
      <c r="Q9" s="319" t="s">
        <v>332</v>
      </c>
      <c r="R9" s="154"/>
      <c r="S9" s="154"/>
    </row>
    <row r="10" spans="1:19" ht="94.5" customHeight="1" thickBot="1" x14ac:dyDescent="0.3">
      <c r="A10" s="480" t="s">
        <v>129</v>
      </c>
      <c r="B10" s="143" t="s">
        <v>10</v>
      </c>
      <c r="C10" s="144" t="s">
        <v>130</v>
      </c>
      <c r="D10" s="270" t="s">
        <v>267</v>
      </c>
      <c r="E10" s="145" t="s">
        <v>71</v>
      </c>
      <c r="F10" s="177" t="s">
        <v>122</v>
      </c>
      <c r="G10" s="146" t="s">
        <v>191</v>
      </c>
      <c r="H10" s="149">
        <v>1</v>
      </c>
      <c r="I10" s="150">
        <v>1</v>
      </c>
      <c r="J10" s="169"/>
      <c r="K10" s="170">
        <v>2</v>
      </c>
      <c r="L10" s="169"/>
      <c r="M10" s="150">
        <v>1</v>
      </c>
      <c r="N10" s="149">
        <f t="shared" si="0"/>
        <v>1</v>
      </c>
      <c r="O10" s="149">
        <f t="shared" si="1"/>
        <v>4</v>
      </c>
      <c r="P10" s="151">
        <f t="shared" si="2"/>
        <v>0.25</v>
      </c>
      <c r="Q10" s="319" t="s">
        <v>326</v>
      </c>
      <c r="R10" s="154"/>
      <c r="S10" s="154"/>
    </row>
    <row r="11" spans="1:19" ht="39" thickBot="1" x14ac:dyDescent="0.3">
      <c r="A11" s="481"/>
      <c r="B11" s="136">
        <v>2.2999999999999998</v>
      </c>
      <c r="C11" s="266" t="s">
        <v>323</v>
      </c>
      <c r="D11" s="266" t="s">
        <v>260</v>
      </c>
      <c r="E11" s="267" t="s">
        <v>71</v>
      </c>
      <c r="F11" s="269" t="s">
        <v>324</v>
      </c>
      <c r="G11" s="268" t="s">
        <v>261</v>
      </c>
      <c r="H11" s="149"/>
      <c r="I11" s="150"/>
      <c r="J11" s="169"/>
      <c r="K11" s="170"/>
      <c r="L11" s="169"/>
      <c r="M11" s="150">
        <v>2</v>
      </c>
      <c r="N11" s="149">
        <f t="shared" si="0"/>
        <v>0</v>
      </c>
      <c r="O11" s="149">
        <f t="shared" si="1"/>
        <v>2</v>
      </c>
      <c r="P11" s="151">
        <f t="shared" si="2"/>
        <v>0</v>
      </c>
      <c r="Q11" s="319" t="s">
        <v>320</v>
      </c>
      <c r="R11" s="153"/>
      <c r="S11" s="153"/>
    </row>
    <row r="12" spans="1:19" ht="77.25" thickBot="1" x14ac:dyDescent="0.3">
      <c r="A12" s="481"/>
      <c r="B12" s="271" t="s">
        <v>131</v>
      </c>
      <c r="C12" s="137" t="s">
        <v>132</v>
      </c>
      <c r="D12" s="272" t="s">
        <v>133</v>
      </c>
      <c r="E12" s="272" t="s">
        <v>327</v>
      </c>
      <c r="F12" s="273" t="s">
        <v>268</v>
      </c>
      <c r="G12" s="138" t="s">
        <v>262</v>
      </c>
      <c r="H12" s="149"/>
      <c r="I12" s="150"/>
      <c r="J12" s="169"/>
      <c r="K12" s="170"/>
      <c r="L12" s="169"/>
      <c r="M12" s="150">
        <v>1</v>
      </c>
      <c r="N12" s="149">
        <f t="shared" si="0"/>
        <v>0</v>
      </c>
      <c r="O12" s="149">
        <f t="shared" si="1"/>
        <v>1</v>
      </c>
      <c r="P12" s="151">
        <f t="shared" si="2"/>
        <v>0</v>
      </c>
      <c r="Q12" s="319" t="s">
        <v>321</v>
      </c>
      <c r="R12" s="154"/>
      <c r="S12" s="154"/>
    </row>
    <row r="13" spans="1:19" ht="39" thickBot="1" x14ac:dyDescent="0.3">
      <c r="A13" s="492" t="s">
        <v>134</v>
      </c>
      <c r="B13" s="258" t="s">
        <v>16</v>
      </c>
      <c r="C13" s="301" t="s">
        <v>328</v>
      </c>
      <c r="D13" s="304" t="s">
        <v>135</v>
      </c>
      <c r="E13" s="304" t="s">
        <v>71</v>
      </c>
      <c r="F13" s="308" t="s">
        <v>122</v>
      </c>
      <c r="G13" s="275" t="s">
        <v>192</v>
      </c>
      <c r="H13" s="208"/>
      <c r="I13" s="150"/>
      <c r="J13" s="169"/>
      <c r="K13" s="170">
        <v>1</v>
      </c>
      <c r="L13" s="169"/>
      <c r="M13" s="150">
        <v>1</v>
      </c>
      <c r="N13" s="149">
        <f t="shared" si="0"/>
        <v>0</v>
      </c>
      <c r="O13" s="149">
        <f t="shared" si="1"/>
        <v>2</v>
      </c>
      <c r="P13" s="151">
        <f t="shared" si="2"/>
        <v>0</v>
      </c>
      <c r="Q13" s="319" t="s">
        <v>331</v>
      </c>
      <c r="R13" s="154"/>
      <c r="S13" s="153"/>
    </row>
    <row r="14" spans="1:19" ht="67.5" customHeight="1" thickBot="1" x14ac:dyDescent="0.3">
      <c r="A14" s="493"/>
      <c r="B14" s="258" t="s">
        <v>18</v>
      </c>
      <c r="C14" s="302" t="s">
        <v>136</v>
      </c>
      <c r="D14" s="305" t="s">
        <v>137</v>
      </c>
      <c r="E14" s="305" t="s">
        <v>71</v>
      </c>
      <c r="F14" s="309" t="s">
        <v>233</v>
      </c>
      <c r="G14" s="307" t="s">
        <v>193</v>
      </c>
      <c r="H14" s="208"/>
      <c r="I14" s="150"/>
      <c r="J14" s="169"/>
      <c r="K14" s="170">
        <v>1</v>
      </c>
      <c r="L14" s="169"/>
      <c r="M14" s="150">
        <v>1</v>
      </c>
      <c r="N14" s="149">
        <f t="shared" si="0"/>
        <v>0</v>
      </c>
      <c r="O14" s="149">
        <f t="shared" si="1"/>
        <v>2</v>
      </c>
      <c r="P14" s="151">
        <f t="shared" si="2"/>
        <v>0</v>
      </c>
      <c r="Q14" s="319" t="s">
        <v>333</v>
      </c>
      <c r="R14" s="153"/>
      <c r="S14" s="153"/>
    </row>
    <row r="15" spans="1:19" ht="64.5" thickBot="1" x14ac:dyDescent="0.3">
      <c r="A15" s="494"/>
      <c r="B15" s="299">
        <v>3.3</v>
      </c>
      <c r="C15" s="303" t="s">
        <v>269</v>
      </c>
      <c r="D15" s="306" t="s">
        <v>334</v>
      </c>
      <c r="E15" s="306" t="s">
        <v>335</v>
      </c>
      <c r="F15" s="310" t="s">
        <v>270</v>
      </c>
      <c r="G15" s="312">
        <v>44196</v>
      </c>
      <c r="H15" s="300"/>
      <c r="I15" s="150"/>
      <c r="J15" s="169"/>
      <c r="K15" s="170"/>
      <c r="L15" s="169"/>
      <c r="M15" s="150">
        <v>1</v>
      </c>
      <c r="N15" s="149">
        <f t="shared" si="0"/>
        <v>0</v>
      </c>
      <c r="O15" s="149">
        <f t="shared" si="1"/>
        <v>1</v>
      </c>
      <c r="P15" s="151">
        <f t="shared" si="2"/>
        <v>0</v>
      </c>
      <c r="Q15" s="320" t="s">
        <v>322</v>
      </c>
      <c r="R15" s="166"/>
      <c r="S15" s="166"/>
    </row>
    <row r="16" spans="1:19" x14ac:dyDescent="0.25">
      <c r="N16" s="167"/>
      <c r="O16" s="167"/>
      <c r="P16" s="167">
        <f>SUM(P7:P15)/9</f>
        <v>0.23111111111111113</v>
      </c>
    </row>
    <row r="17" spans="16:16" x14ac:dyDescent="0.25">
      <c r="P17" s="168"/>
    </row>
  </sheetData>
  <mergeCells count="18">
    <mergeCell ref="A13:A15"/>
    <mergeCell ref="A7:A9"/>
    <mergeCell ref="H3:I3"/>
    <mergeCell ref="J3:K3"/>
    <mergeCell ref="L3:M3"/>
    <mergeCell ref="P4:P6"/>
    <mergeCell ref="Q4:Q6"/>
    <mergeCell ref="R4:R6"/>
    <mergeCell ref="S4:S6"/>
    <mergeCell ref="A10:A12"/>
    <mergeCell ref="O4:O6"/>
    <mergeCell ref="A4:G4"/>
    <mergeCell ref="A5:G5"/>
    <mergeCell ref="B6:C6"/>
    <mergeCell ref="H4:I5"/>
    <mergeCell ref="J4:K5"/>
    <mergeCell ref="L4:M5"/>
    <mergeCell ref="N4:N6"/>
  </mergeCells>
  <conditionalFormatting sqref="P14:P15 P7:S14">
    <cfRule type="cellIs" dxfId="15" priority="3" operator="equal">
      <formula>1</formula>
    </cfRule>
  </conditionalFormatting>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952-8813-4EE5-ACC7-FB3229ED0B1F}">
  <sheetPr>
    <tabColor rgb="FF7030A0"/>
  </sheetPr>
  <dimension ref="A4:T13"/>
  <sheetViews>
    <sheetView topLeftCell="J10" workbookViewId="0">
      <selection activeCell="Q13" sqref="Q13"/>
    </sheetView>
  </sheetViews>
  <sheetFormatPr baseColWidth="10" defaultColWidth="11.42578125" defaultRowHeight="15" x14ac:dyDescent="0.25"/>
  <cols>
    <col min="1" max="1" width="15.7109375" style="178" customWidth="1"/>
    <col min="2" max="2" width="11.42578125" style="178"/>
    <col min="3" max="3" width="29.7109375" style="178" customWidth="1"/>
    <col min="4" max="4" width="22.7109375" style="178" customWidth="1"/>
    <col min="5" max="5" width="11.42578125" style="178"/>
    <col min="6" max="6" width="40.85546875" style="178" customWidth="1"/>
    <col min="7" max="7" width="19.5703125" style="178" customWidth="1"/>
    <col min="8" max="8" width="24.28515625" style="178" customWidth="1"/>
    <col min="9" max="9" width="11.42578125" style="178"/>
    <col min="10" max="10" width="10.7109375" style="178" bestFit="1" customWidth="1"/>
    <col min="11" max="11" width="11.42578125" style="178"/>
    <col min="12" max="12" width="10.7109375" style="178" bestFit="1" customWidth="1"/>
    <col min="13" max="13" width="11.42578125" style="178"/>
    <col min="14" max="14" width="10.7109375" style="178" bestFit="1" customWidth="1"/>
    <col min="15" max="16" width="11.42578125" style="178"/>
    <col min="17" max="17" width="12.42578125" style="178" customWidth="1"/>
    <col min="18" max="18" width="33.140625" style="178" customWidth="1"/>
    <col min="19" max="19" width="31.7109375" style="178" customWidth="1"/>
    <col min="20" max="20" width="29.28515625" style="178" customWidth="1"/>
    <col min="21" max="16384" width="11.42578125" style="178"/>
  </cols>
  <sheetData>
    <row r="4" spans="1:20" ht="15.75" thickBot="1" x14ac:dyDescent="0.3"/>
    <row r="5" spans="1:20" ht="15.75" thickBot="1" x14ac:dyDescent="0.3">
      <c r="A5" s="513" t="s">
        <v>138</v>
      </c>
      <c r="B5" s="514"/>
      <c r="C5" s="514"/>
      <c r="D5" s="514"/>
      <c r="E5" s="514"/>
      <c r="F5" s="514"/>
      <c r="G5" s="514"/>
      <c r="H5" s="515"/>
      <c r="I5" s="501" t="s">
        <v>176</v>
      </c>
      <c r="J5" s="502"/>
      <c r="K5" s="501" t="s">
        <v>177</v>
      </c>
      <c r="L5" s="502"/>
      <c r="M5" s="501" t="s">
        <v>178</v>
      </c>
      <c r="N5" s="502"/>
      <c r="O5" s="505" t="s">
        <v>172</v>
      </c>
      <c r="P5" s="505" t="s">
        <v>34</v>
      </c>
      <c r="Q5" s="498" t="s">
        <v>173</v>
      </c>
      <c r="R5" s="498" t="s">
        <v>182</v>
      </c>
      <c r="S5" s="498" t="s">
        <v>183</v>
      </c>
      <c r="T5" s="498" t="s">
        <v>184</v>
      </c>
    </row>
    <row r="6" spans="1:20" ht="15.75" thickBot="1" x14ac:dyDescent="0.3">
      <c r="A6" s="508" t="s">
        <v>139</v>
      </c>
      <c r="B6" s="509"/>
      <c r="C6" s="509"/>
      <c r="D6" s="509"/>
      <c r="E6" s="509"/>
      <c r="F6" s="509"/>
      <c r="G6" s="509"/>
      <c r="H6" s="510"/>
      <c r="I6" s="503"/>
      <c r="J6" s="504"/>
      <c r="K6" s="503"/>
      <c r="L6" s="504"/>
      <c r="M6" s="503"/>
      <c r="N6" s="504"/>
      <c r="O6" s="506"/>
      <c r="P6" s="506"/>
      <c r="Q6" s="499"/>
      <c r="R6" s="499"/>
      <c r="S6" s="499"/>
      <c r="T6" s="499"/>
    </row>
    <row r="7" spans="1:20" ht="24.75" thickBot="1" x14ac:dyDescent="0.3">
      <c r="A7" s="291" t="s">
        <v>2</v>
      </c>
      <c r="B7" s="511" t="s">
        <v>140</v>
      </c>
      <c r="C7" s="512"/>
      <c r="D7" s="292" t="s">
        <v>4</v>
      </c>
      <c r="E7" s="292" t="s">
        <v>5</v>
      </c>
      <c r="F7" s="259" t="s">
        <v>115</v>
      </c>
      <c r="G7" s="259" t="s">
        <v>52</v>
      </c>
      <c r="H7" s="259" t="s">
        <v>51</v>
      </c>
      <c r="I7" s="179" t="s">
        <v>174</v>
      </c>
      <c r="J7" s="179" t="s">
        <v>175</v>
      </c>
      <c r="K7" s="179" t="s">
        <v>174</v>
      </c>
      <c r="L7" s="179" t="s">
        <v>175</v>
      </c>
      <c r="M7" s="179" t="s">
        <v>174</v>
      </c>
      <c r="N7" s="179" t="s">
        <v>175</v>
      </c>
      <c r="O7" s="507"/>
      <c r="P7" s="507"/>
      <c r="Q7" s="517"/>
      <c r="R7" s="499"/>
      <c r="S7" s="499"/>
      <c r="T7" s="499"/>
    </row>
    <row r="8" spans="1:20" ht="165.75" x14ac:dyDescent="0.25">
      <c r="A8" s="516" t="s">
        <v>141</v>
      </c>
      <c r="B8" s="288" t="s">
        <v>7</v>
      </c>
      <c r="C8" s="289" t="s">
        <v>264</v>
      </c>
      <c r="D8" s="289" t="s">
        <v>265</v>
      </c>
      <c r="E8" s="290" t="s">
        <v>194</v>
      </c>
      <c r="F8" s="289" t="s">
        <v>266</v>
      </c>
      <c r="G8" s="289" t="s">
        <v>71</v>
      </c>
      <c r="H8" s="289" t="s">
        <v>336</v>
      </c>
      <c r="I8" s="181">
        <v>1</v>
      </c>
      <c r="J8" s="183"/>
      <c r="K8" s="181"/>
      <c r="L8" s="183">
        <v>1</v>
      </c>
      <c r="M8" s="181"/>
      <c r="N8" s="183">
        <v>1</v>
      </c>
      <c r="O8" s="181">
        <f>I8+K8+M8</f>
        <v>1</v>
      </c>
      <c r="P8" s="181">
        <f>J8+L8+N8</f>
        <v>2</v>
      </c>
      <c r="Q8" s="180">
        <f>O8/P8</f>
        <v>0.5</v>
      </c>
      <c r="R8" s="321" t="s">
        <v>337</v>
      </c>
      <c r="S8" s="279"/>
      <c r="T8" s="279"/>
    </row>
    <row r="9" spans="1:20" ht="216.75" x14ac:dyDescent="0.25">
      <c r="A9" s="500"/>
      <c r="B9" s="287" t="s">
        <v>120</v>
      </c>
      <c r="C9" s="285" t="s">
        <v>339</v>
      </c>
      <c r="D9" s="285" t="s">
        <v>263</v>
      </c>
      <c r="E9" s="286" t="s">
        <v>194</v>
      </c>
      <c r="F9" s="285" t="s">
        <v>340</v>
      </c>
      <c r="G9" s="285" t="s">
        <v>71</v>
      </c>
      <c r="H9" s="285" t="s">
        <v>336</v>
      </c>
      <c r="I9" s="181">
        <v>1</v>
      </c>
      <c r="J9" s="183"/>
      <c r="K9" s="181"/>
      <c r="L9" s="183">
        <v>1</v>
      </c>
      <c r="M9" s="181"/>
      <c r="N9" s="183">
        <v>1</v>
      </c>
      <c r="O9" s="181">
        <f>I9+K9+M9</f>
        <v>1</v>
      </c>
      <c r="P9" s="181">
        <f t="shared" ref="P9:P12" si="0">J9+L9+N9</f>
        <v>2</v>
      </c>
      <c r="Q9" s="180">
        <f t="shared" ref="Q9:Q12" si="1">O9/P9</f>
        <v>0.5</v>
      </c>
      <c r="R9" s="165" t="s">
        <v>338</v>
      </c>
      <c r="S9" s="182"/>
      <c r="T9" s="277"/>
    </row>
    <row r="10" spans="1:20" ht="318.75" x14ac:dyDescent="0.25">
      <c r="A10" s="278" t="s">
        <v>143</v>
      </c>
      <c r="B10" s="276" t="s">
        <v>10</v>
      </c>
      <c r="C10" s="280" t="s">
        <v>144</v>
      </c>
      <c r="D10" s="281" t="s">
        <v>287</v>
      </c>
      <c r="E10" s="282">
        <v>44185</v>
      </c>
      <c r="F10" s="280" t="s">
        <v>145</v>
      </c>
      <c r="G10" s="283" t="s">
        <v>241</v>
      </c>
      <c r="H10" s="283" t="s">
        <v>286</v>
      </c>
      <c r="I10" s="181">
        <v>1</v>
      </c>
      <c r="J10" s="183">
        <v>1</v>
      </c>
      <c r="K10" s="181"/>
      <c r="L10" s="183"/>
      <c r="M10" s="181"/>
      <c r="N10" s="183">
        <v>1</v>
      </c>
      <c r="O10" s="181">
        <f t="shared" ref="O10:O12" si="2">I10+K10+M10</f>
        <v>1</v>
      </c>
      <c r="P10" s="181">
        <f t="shared" si="0"/>
        <v>2</v>
      </c>
      <c r="Q10" s="180">
        <f t="shared" si="1"/>
        <v>0.5</v>
      </c>
      <c r="R10" s="165" t="s">
        <v>315</v>
      </c>
      <c r="S10" s="182"/>
      <c r="T10" s="184"/>
    </row>
    <row r="11" spans="1:20" ht="48" x14ac:dyDescent="0.25">
      <c r="A11" s="500" t="s">
        <v>146</v>
      </c>
      <c r="B11" s="276" t="s">
        <v>16</v>
      </c>
      <c r="C11" s="280" t="s">
        <v>242</v>
      </c>
      <c r="D11" s="284" t="s">
        <v>244</v>
      </c>
      <c r="E11" s="282">
        <v>44002</v>
      </c>
      <c r="F11" s="280" t="s">
        <v>245</v>
      </c>
      <c r="G11" s="283" t="s">
        <v>249</v>
      </c>
      <c r="H11" s="283" t="s">
        <v>243</v>
      </c>
      <c r="I11" s="181">
        <v>0</v>
      </c>
      <c r="J11" s="183"/>
      <c r="K11" s="181"/>
      <c r="L11" s="183">
        <v>1</v>
      </c>
      <c r="M11" s="181"/>
      <c r="N11" s="183"/>
      <c r="O11" s="181">
        <f t="shared" si="2"/>
        <v>0</v>
      </c>
      <c r="P11" s="181">
        <f t="shared" si="0"/>
        <v>1</v>
      </c>
      <c r="Q11" s="180">
        <f t="shared" si="1"/>
        <v>0</v>
      </c>
      <c r="R11" s="165" t="s">
        <v>316</v>
      </c>
      <c r="S11" s="182"/>
      <c r="T11" s="184"/>
    </row>
    <row r="12" spans="1:20" ht="63.75" x14ac:dyDescent="0.25">
      <c r="A12" s="500"/>
      <c r="B12" s="276" t="s">
        <v>18</v>
      </c>
      <c r="C12" s="280" t="s">
        <v>246</v>
      </c>
      <c r="D12" s="284" t="s">
        <v>247</v>
      </c>
      <c r="E12" s="282">
        <v>44155</v>
      </c>
      <c r="F12" s="280" t="s">
        <v>248</v>
      </c>
      <c r="G12" s="283" t="s">
        <v>249</v>
      </c>
      <c r="H12" s="283" t="s">
        <v>243</v>
      </c>
      <c r="I12" s="180">
        <v>0.33</v>
      </c>
      <c r="J12" s="183"/>
      <c r="K12" s="181"/>
      <c r="L12" s="183"/>
      <c r="M12" s="181"/>
      <c r="N12" s="183">
        <v>1</v>
      </c>
      <c r="O12" s="180">
        <f t="shared" si="2"/>
        <v>0.33</v>
      </c>
      <c r="P12" s="181">
        <f t="shared" si="0"/>
        <v>1</v>
      </c>
      <c r="Q12" s="180">
        <f t="shared" si="1"/>
        <v>0.33</v>
      </c>
      <c r="R12" s="165" t="s">
        <v>317</v>
      </c>
      <c r="S12" s="182"/>
      <c r="T12" s="184"/>
    </row>
    <row r="13" spans="1:20" x14ac:dyDescent="0.25">
      <c r="O13" s="376"/>
      <c r="P13" s="376"/>
      <c r="Q13" s="377">
        <f>SUM(Q8:Q12)/5</f>
        <v>0.36599999999999999</v>
      </c>
    </row>
  </sheetData>
  <mergeCells count="14">
    <mergeCell ref="T5:T7"/>
    <mergeCell ref="A11:A12"/>
    <mergeCell ref="K5:L6"/>
    <mergeCell ref="M5:N6"/>
    <mergeCell ref="O5:O7"/>
    <mergeCell ref="A6:H6"/>
    <mergeCell ref="B7:C7"/>
    <mergeCell ref="A5:H5"/>
    <mergeCell ref="I5:J6"/>
    <mergeCell ref="A8:A9"/>
    <mergeCell ref="P5:P7"/>
    <mergeCell ref="Q5:Q7"/>
    <mergeCell ref="R5:R7"/>
    <mergeCell ref="S5:S7"/>
  </mergeCells>
  <conditionalFormatting sqref="R10:T10">
    <cfRule type="cellIs" dxfId="14" priority="3" operator="equal">
      <formula>1</formula>
    </cfRule>
  </conditionalFormatting>
  <conditionalFormatting sqref="R9:T9">
    <cfRule type="cellIs" dxfId="13" priority="5" operator="equal">
      <formula>1</formula>
    </cfRule>
  </conditionalFormatting>
  <conditionalFormatting sqref="R11:T11">
    <cfRule type="cellIs" dxfId="12" priority="2" operator="equal">
      <formula>1</formula>
    </cfRule>
  </conditionalFormatting>
  <conditionalFormatting sqref="R12:T12">
    <cfRule type="cellIs" dxfId="11" priority="1" operator="equal">
      <formula>1</formula>
    </cfRule>
  </conditionalFormatting>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C8B3-C342-4691-ADE0-62ADC5053AF1}">
  <sheetPr>
    <tabColor rgb="FF00B0F0"/>
  </sheetPr>
  <dimension ref="A4:T23"/>
  <sheetViews>
    <sheetView topLeftCell="H15" zoomScale="90" zoomScaleNormal="90" workbookViewId="0">
      <selection activeCell="Q22" sqref="Q22"/>
    </sheetView>
  </sheetViews>
  <sheetFormatPr baseColWidth="10" defaultRowHeight="15" x14ac:dyDescent="0.25"/>
  <cols>
    <col min="3" max="3" width="42.28515625" customWidth="1"/>
    <col min="4" max="4" width="17.42578125" customWidth="1"/>
    <col min="5" max="5" width="26.42578125" customWidth="1"/>
    <col min="7" max="7" width="22" customWidth="1"/>
    <col min="18" max="18" width="41" style="315" customWidth="1"/>
    <col min="19" max="19" width="43.140625" customWidth="1"/>
  </cols>
  <sheetData>
    <row r="4" spans="1:20" ht="15.75" thickBot="1" x14ac:dyDescent="0.3"/>
    <row r="5" spans="1:20" ht="15.75" customHeight="1" thickBot="1" x14ac:dyDescent="0.3">
      <c r="A5" s="524" t="s">
        <v>138</v>
      </c>
      <c r="B5" s="525"/>
      <c r="C5" s="525"/>
      <c r="D5" s="525"/>
      <c r="E5" s="525"/>
      <c r="F5" s="525"/>
      <c r="G5" s="525"/>
      <c r="H5" s="526"/>
      <c r="I5" s="520" t="s">
        <v>176</v>
      </c>
      <c r="J5" s="520"/>
      <c r="K5" s="520" t="s">
        <v>177</v>
      </c>
      <c r="L5" s="520"/>
      <c r="M5" s="520" t="s">
        <v>178</v>
      </c>
      <c r="N5" s="520"/>
      <c r="O5" s="521" t="s">
        <v>172</v>
      </c>
      <c r="P5" s="521" t="s">
        <v>34</v>
      </c>
      <c r="Q5" s="477" t="s">
        <v>173</v>
      </c>
      <c r="R5" s="477" t="s">
        <v>182</v>
      </c>
      <c r="S5" s="477" t="s">
        <v>183</v>
      </c>
      <c r="T5" s="477" t="s">
        <v>184</v>
      </c>
    </row>
    <row r="6" spans="1:20" ht="15.75" thickBot="1" x14ac:dyDescent="0.3">
      <c r="A6" s="527" t="s">
        <v>147</v>
      </c>
      <c r="B6" s="528"/>
      <c r="C6" s="528"/>
      <c r="D6" s="528"/>
      <c r="E6" s="528"/>
      <c r="F6" s="528"/>
      <c r="G6" s="528"/>
      <c r="H6" s="529"/>
      <c r="I6" s="520"/>
      <c r="J6" s="520"/>
      <c r="K6" s="520"/>
      <c r="L6" s="520"/>
      <c r="M6" s="520"/>
      <c r="N6" s="520"/>
      <c r="O6" s="522"/>
      <c r="P6" s="522"/>
      <c r="Q6" s="478"/>
      <c r="R6" s="478"/>
      <c r="S6" s="478"/>
      <c r="T6" s="478"/>
    </row>
    <row r="7" spans="1:20" ht="26.25" thickBot="1" x14ac:dyDescent="0.3">
      <c r="A7" s="324" t="s">
        <v>2</v>
      </c>
      <c r="B7" s="530" t="s">
        <v>3</v>
      </c>
      <c r="C7" s="531"/>
      <c r="D7" s="325" t="s">
        <v>4</v>
      </c>
      <c r="E7" s="325" t="s">
        <v>148</v>
      </c>
      <c r="F7" s="325" t="s">
        <v>52</v>
      </c>
      <c r="G7" s="326" t="s">
        <v>51</v>
      </c>
      <c r="H7" s="325" t="s">
        <v>5</v>
      </c>
      <c r="I7" s="327" t="s">
        <v>174</v>
      </c>
      <c r="J7" s="327" t="s">
        <v>175</v>
      </c>
      <c r="K7" s="327" t="s">
        <v>174</v>
      </c>
      <c r="L7" s="327" t="s">
        <v>175</v>
      </c>
      <c r="M7" s="327" t="s">
        <v>174</v>
      </c>
      <c r="N7" s="327" t="s">
        <v>175</v>
      </c>
      <c r="O7" s="523"/>
      <c r="P7" s="523"/>
      <c r="Q7" s="479"/>
      <c r="R7" s="479"/>
      <c r="S7" s="479"/>
      <c r="T7" s="479"/>
    </row>
    <row r="8" spans="1:20" ht="64.5" customHeight="1" x14ac:dyDescent="0.25">
      <c r="A8" s="532" t="s">
        <v>149</v>
      </c>
      <c r="B8" s="328" t="s">
        <v>7</v>
      </c>
      <c r="C8" s="329" t="s">
        <v>285</v>
      </c>
      <c r="D8" s="330">
        <v>1</v>
      </c>
      <c r="E8" s="331" t="s">
        <v>151</v>
      </c>
      <c r="F8" s="331" t="s">
        <v>28</v>
      </c>
      <c r="G8" s="331" t="s">
        <v>152</v>
      </c>
      <c r="H8" s="332" t="s">
        <v>284</v>
      </c>
      <c r="I8" s="333"/>
      <c r="J8" s="334"/>
      <c r="K8" s="335"/>
      <c r="L8" s="334">
        <v>1</v>
      </c>
      <c r="M8" s="335"/>
      <c r="N8" s="334"/>
      <c r="O8" s="335">
        <f t="shared" ref="O8:P12" si="0">I8+K8+M8</f>
        <v>0</v>
      </c>
      <c r="P8" s="335">
        <f t="shared" si="0"/>
        <v>1</v>
      </c>
      <c r="Q8" s="335">
        <f>O8/P8</f>
        <v>0</v>
      </c>
      <c r="R8" s="165" t="s">
        <v>346</v>
      </c>
      <c r="S8" s="336"/>
      <c r="T8" s="336"/>
    </row>
    <row r="9" spans="1:20" ht="204" x14ac:dyDescent="0.25">
      <c r="A9" s="533"/>
      <c r="B9" s="337" t="s">
        <v>120</v>
      </c>
      <c r="C9" s="338" t="s">
        <v>289</v>
      </c>
      <c r="D9" s="339">
        <v>1</v>
      </c>
      <c r="E9" s="340" t="s">
        <v>153</v>
      </c>
      <c r="F9" s="341" t="s">
        <v>71</v>
      </c>
      <c r="G9" s="341" t="s">
        <v>154</v>
      </c>
      <c r="H9" s="342" t="s">
        <v>275</v>
      </c>
      <c r="I9" s="333">
        <v>0.33</v>
      </c>
      <c r="J9" s="334">
        <v>0.33329999999999999</v>
      </c>
      <c r="K9" s="335"/>
      <c r="L9" s="334">
        <v>0.33329999999999999</v>
      </c>
      <c r="M9" s="335"/>
      <c r="N9" s="334">
        <v>0.33339999999999997</v>
      </c>
      <c r="O9" s="343">
        <f t="shared" si="0"/>
        <v>0.33</v>
      </c>
      <c r="P9" s="343">
        <f t="shared" si="0"/>
        <v>1</v>
      </c>
      <c r="Q9" s="335">
        <f>O9/P9</f>
        <v>0.33</v>
      </c>
      <c r="R9" s="165" t="s">
        <v>341</v>
      </c>
      <c r="S9" s="165"/>
      <c r="T9" s="165"/>
    </row>
    <row r="10" spans="1:20" ht="51" x14ac:dyDescent="0.25">
      <c r="A10" s="533"/>
      <c r="B10" s="337" t="s">
        <v>123</v>
      </c>
      <c r="C10" s="344" t="s">
        <v>156</v>
      </c>
      <c r="D10" s="339">
        <v>1</v>
      </c>
      <c r="E10" s="340" t="s">
        <v>157</v>
      </c>
      <c r="F10" s="341" t="s">
        <v>158</v>
      </c>
      <c r="G10" s="341" t="s">
        <v>159</v>
      </c>
      <c r="H10" s="342" t="s">
        <v>275</v>
      </c>
      <c r="I10" s="333">
        <v>0.33</v>
      </c>
      <c r="J10" s="334">
        <v>0.33329999999999999</v>
      </c>
      <c r="K10" s="335"/>
      <c r="L10" s="334">
        <v>0.33329999999999999</v>
      </c>
      <c r="M10" s="335"/>
      <c r="N10" s="334">
        <v>0.33339999999999997</v>
      </c>
      <c r="O10" s="343">
        <f t="shared" si="0"/>
        <v>0.33</v>
      </c>
      <c r="P10" s="343">
        <f t="shared" si="0"/>
        <v>1</v>
      </c>
      <c r="Q10" s="335">
        <f>O10/P10</f>
        <v>0.33</v>
      </c>
      <c r="R10" s="165" t="s">
        <v>307</v>
      </c>
      <c r="S10" s="336"/>
      <c r="T10" s="336"/>
    </row>
    <row r="11" spans="1:20" ht="62.25" customHeight="1" thickBot="1" x14ac:dyDescent="0.3">
      <c r="A11" s="534"/>
      <c r="B11" s="345" t="s">
        <v>125</v>
      </c>
      <c r="C11" s="346" t="s">
        <v>290</v>
      </c>
      <c r="D11" s="347">
        <v>1</v>
      </c>
      <c r="E11" s="348" t="s">
        <v>283</v>
      </c>
      <c r="F11" s="349" t="s">
        <v>71</v>
      </c>
      <c r="G11" s="349" t="s">
        <v>288</v>
      </c>
      <c r="H11" s="350">
        <v>44074</v>
      </c>
      <c r="I11" s="351"/>
      <c r="J11" s="352"/>
      <c r="K11" s="353"/>
      <c r="L11" s="352">
        <v>1</v>
      </c>
      <c r="M11" s="354"/>
      <c r="N11" s="352"/>
      <c r="O11" s="343">
        <f t="shared" si="0"/>
        <v>0</v>
      </c>
      <c r="P11" s="353">
        <f t="shared" si="0"/>
        <v>1</v>
      </c>
      <c r="Q11" s="335">
        <f>O11/P11</f>
        <v>0</v>
      </c>
      <c r="R11" s="165" t="s">
        <v>347</v>
      </c>
      <c r="S11" s="336"/>
      <c r="T11" s="336"/>
    </row>
    <row r="12" spans="1:20" ht="178.5" x14ac:dyDescent="0.25">
      <c r="A12" s="355" t="s">
        <v>160</v>
      </c>
      <c r="B12" s="356" t="s">
        <v>10</v>
      </c>
      <c r="C12" s="293" t="s">
        <v>252</v>
      </c>
      <c r="D12" s="294" t="s">
        <v>253</v>
      </c>
      <c r="E12" s="274" t="s">
        <v>254</v>
      </c>
      <c r="F12" s="274" t="s">
        <v>255</v>
      </c>
      <c r="G12" s="323" t="s">
        <v>294</v>
      </c>
      <c r="H12" s="295" t="s">
        <v>256</v>
      </c>
      <c r="I12" s="351">
        <v>1</v>
      </c>
      <c r="J12" s="352">
        <v>1</v>
      </c>
      <c r="K12" s="354"/>
      <c r="L12" s="352"/>
      <c r="M12" s="354"/>
      <c r="N12" s="352">
        <v>1</v>
      </c>
      <c r="O12" s="353">
        <f>I12+K12+M12</f>
        <v>1</v>
      </c>
      <c r="P12" s="353">
        <f t="shared" si="0"/>
        <v>2</v>
      </c>
      <c r="Q12" s="335">
        <v>0.5</v>
      </c>
      <c r="R12" s="165" t="s">
        <v>348</v>
      </c>
      <c r="S12" s="165"/>
      <c r="T12" s="165"/>
    </row>
    <row r="13" spans="1:20" ht="267.75" x14ac:dyDescent="0.25">
      <c r="A13" s="357"/>
      <c r="B13" s="356" t="s">
        <v>12</v>
      </c>
      <c r="C13" s="293" t="s">
        <v>291</v>
      </c>
      <c r="D13" s="294" t="s">
        <v>342</v>
      </c>
      <c r="E13" s="274" t="s">
        <v>343</v>
      </c>
      <c r="F13" s="274" t="s">
        <v>257</v>
      </c>
      <c r="G13" s="274" t="s">
        <v>142</v>
      </c>
      <c r="H13" s="295" t="s">
        <v>258</v>
      </c>
      <c r="I13" s="351">
        <v>4</v>
      </c>
      <c r="J13" s="352">
        <v>4</v>
      </c>
      <c r="K13" s="354"/>
      <c r="L13" s="352">
        <v>4</v>
      </c>
      <c r="M13" s="354"/>
      <c r="N13" s="352">
        <v>3</v>
      </c>
      <c r="O13" s="353">
        <f>I13+K13+M13</f>
        <v>4</v>
      </c>
      <c r="P13" s="353">
        <f>J13+L13+N13</f>
        <v>11</v>
      </c>
      <c r="Q13" s="353">
        <f t="shared" ref="Q13" si="1">K13+M13+O13</f>
        <v>4</v>
      </c>
      <c r="R13" s="165" t="s">
        <v>344</v>
      </c>
      <c r="S13" s="165"/>
      <c r="T13" s="165"/>
    </row>
    <row r="14" spans="1:20" ht="102.75" thickBot="1" x14ac:dyDescent="0.3">
      <c r="A14" s="358"/>
      <c r="B14" s="359" t="s">
        <v>195</v>
      </c>
      <c r="C14" s="224" t="s">
        <v>345</v>
      </c>
      <c r="D14" s="360">
        <v>1</v>
      </c>
      <c r="E14" s="224" t="s">
        <v>282</v>
      </c>
      <c r="F14" s="349" t="s">
        <v>71</v>
      </c>
      <c r="G14" s="349" t="s">
        <v>281</v>
      </c>
      <c r="H14" s="350" t="s">
        <v>275</v>
      </c>
      <c r="I14" s="333">
        <v>0.33</v>
      </c>
      <c r="J14" s="334">
        <v>0.33329999999999999</v>
      </c>
      <c r="K14" s="335"/>
      <c r="L14" s="334">
        <v>0.33329999999999999</v>
      </c>
      <c r="M14" s="335"/>
      <c r="N14" s="334">
        <v>0.33339999999999997</v>
      </c>
      <c r="O14" s="343">
        <f t="shared" ref="O14:P18" si="2">I14+K14+M14</f>
        <v>0.33</v>
      </c>
      <c r="P14" s="343">
        <f t="shared" si="2"/>
        <v>1</v>
      </c>
      <c r="Q14" s="335">
        <f t="shared" ref="Q14:Q20" si="3">O14/P14</f>
        <v>0.33</v>
      </c>
      <c r="R14" s="165" t="s">
        <v>308</v>
      </c>
      <c r="S14" s="165"/>
      <c r="T14" s="336"/>
    </row>
    <row r="15" spans="1:20" ht="60.75" customHeight="1" x14ac:dyDescent="0.25">
      <c r="A15" s="532" t="s">
        <v>161</v>
      </c>
      <c r="B15" s="361" t="s">
        <v>16</v>
      </c>
      <c r="C15" s="215" t="s">
        <v>162</v>
      </c>
      <c r="D15" s="362" t="s">
        <v>155</v>
      </c>
      <c r="E15" s="215" t="s">
        <v>163</v>
      </c>
      <c r="F15" s="362" t="s">
        <v>71</v>
      </c>
      <c r="G15" s="362" t="s">
        <v>154</v>
      </c>
      <c r="H15" s="363" t="s">
        <v>275</v>
      </c>
      <c r="I15" s="364"/>
      <c r="J15" s="364"/>
      <c r="K15" s="365"/>
      <c r="L15" s="366">
        <v>2</v>
      </c>
      <c r="M15" s="365"/>
      <c r="N15" s="366">
        <v>1</v>
      </c>
      <c r="O15" s="343">
        <f t="shared" si="2"/>
        <v>0</v>
      </c>
      <c r="P15" s="353">
        <f t="shared" si="2"/>
        <v>3</v>
      </c>
      <c r="Q15" s="335">
        <f t="shared" si="3"/>
        <v>0</v>
      </c>
      <c r="R15" s="165" t="s">
        <v>349</v>
      </c>
      <c r="S15" s="165"/>
      <c r="T15" s="165"/>
    </row>
    <row r="16" spans="1:20" ht="51" x14ac:dyDescent="0.25">
      <c r="A16" s="533"/>
      <c r="B16" s="367" t="s">
        <v>18</v>
      </c>
      <c r="C16" s="211" t="s">
        <v>164</v>
      </c>
      <c r="D16" s="368" t="s">
        <v>165</v>
      </c>
      <c r="E16" s="211" t="s">
        <v>166</v>
      </c>
      <c r="F16" s="368" t="s">
        <v>71</v>
      </c>
      <c r="G16" s="368" t="s">
        <v>167</v>
      </c>
      <c r="H16" s="342" t="s">
        <v>275</v>
      </c>
      <c r="I16" s="364"/>
      <c r="J16" s="364"/>
      <c r="K16" s="365"/>
      <c r="L16" s="366">
        <v>10</v>
      </c>
      <c r="M16" s="365"/>
      <c r="N16" s="366">
        <v>6</v>
      </c>
      <c r="O16" s="343">
        <f t="shared" si="2"/>
        <v>0</v>
      </c>
      <c r="P16" s="353">
        <f t="shared" si="2"/>
        <v>16</v>
      </c>
      <c r="Q16" s="335">
        <f t="shared" si="3"/>
        <v>0</v>
      </c>
      <c r="R16" s="165" t="s">
        <v>349</v>
      </c>
      <c r="S16" s="165"/>
      <c r="T16" s="165"/>
    </row>
    <row r="17" spans="1:20" ht="38.25" x14ac:dyDescent="0.25">
      <c r="A17" s="533"/>
      <c r="B17" s="367" t="s">
        <v>168</v>
      </c>
      <c r="C17" s="211" t="s">
        <v>169</v>
      </c>
      <c r="D17" s="369">
        <v>1</v>
      </c>
      <c r="E17" s="211" t="s">
        <v>170</v>
      </c>
      <c r="F17" s="368" t="s">
        <v>71</v>
      </c>
      <c r="G17" s="368" t="s">
        <v>167</v>
      </c>
      <c r="H17" s="342" t="s">
        <v>275</v>
      </c>
      <c r="I17" s="333"/>
      <c r="J17" s="333"/>
      <c r="K17" s="335"/>
      <c r="L17" s="334">
        <v>0.5</v>
      </c>
      <c r="M17" s="335"/>
      <c r="N17" s="334">
        <v>0.5</v>
      </c>
      <c r="O17" s="343">
        <f t="shared" si="2"/>
        <v>0</v>
      </c>
      <c r="P17" s="343">
        <f t="shared" si="2"/>
        <v>1</v>
      </c>
      <c r="Q17" s="335">
        <f t="shared" si="3"/>
        <v>0</v>
      </c>
      <c r="R17" s="165" t="s">
        <v>349</v>
      </c>
      <c r="S17" s="336"/>
      <c r="T17" s="336"/>
    </row>
    <row r="18" spans="1:20" ht="166.5" thickBot="1" x14ac:dyDescent="0.3">
      <c r="A18" s="534"/>
      <c r="B18" s="359" t="s">
        <v>220</v>
      </c>
      <c r="C18" s="370" t="s">
        <v>280</v>
      </c>
      <c r="D18" s="360">
        <v>1</v>
      </c>
      <c r="E18" s="224" t="s">
        <v>279</v>
      </c>
      <c r="F18" s="349" t="s">
        <v>71</v>
      </c>
      <c r="G18" s="349" t="s">
        <v>271</v>
      </c>
      <c r="H18" s="350" t="s">
        <v>275</v>
      </c>
      <c r="I18" s="333">
        <v>0.33</v>
      </c>
      <c r="J18" s="334">
        <v>0.33329999999999999</v>
      </c>
      <c r="K18" s="335"/>
      <c r="L18" s="334">
        <v>0.33329999999999999</v>
      </c>
      <c r="M18" s="335"/>
      <c r="N18" s="334">
        <v>0.33339999999999997</v>
      </c>
      <c r="O18" s="343">
        <f t="shared" si="2"/>
        <v>0.33</v>
      </c>
      <c r="P18" s="343">
        <f t="shared" si="2"/>
        <v>1</v>
      </c>
      <c r="Q18" s="335">
        <f t="shared" si="3"/>
        <v>0.33</v>
      </c>
      <c r="R18" s="165" t="s">
        <v>309</v>
      </c>
      <c r="S18" s="336"/>
      <c r="T18" s="336"/>
    </row>
    <row r="19" spans="1:20" ht="58.5" customHeight="1" x14ac:dyDescent="0.25">
      <c r="A19" s="518" t="s">
        <v>171</v>
      </c>
      <c r="B19" s="361" t="s">
        <v>40</v>
      </c>
      <c r="C19" s="215" t="s">
        <v>278</v>
      </c>
      <c r="D19" s="362" t="s">
        <v>277</v>
      </c>
      <c r="E19" s="215" t="s">
        <v>276</v>
      </c>
      <c r="F19" s="362" t="s">
        <v>71</v>
      </c>
      <c r="G19" s="362" t="s">
        <v>271</v>
      </c>
      <c r="H19" s="363" t="s">
        <v>275</v>
      </c>
      <c r="I19" s="351">
        <v>1</v>
      </c>
      <c r="J19" s="352">
        <v>1</v>
      </c>
      <c r="K19" s="354"/>
      <c r="L19" s="352">
        <v>1</v>
      </c>
      <c r="M19" s="354"/>
      <c r="N19" s="352">
        <v>1</v>
      </c>
      <c r="O19" s="353">
        <f>I19+K19+M19</f>
        <v>1</v>
      </c>
      <c r="P19" s="353">
        <f>J19+L19+N19</f>
        <v>3</v>
      </c>
      <c r="Q19" s="335">
        <f t="shared" si="3"/>
        <v>0.33333333333333331</v>
      </c>
      <c r="R19" s="316" t="s">
        <v>310</v>
      </c>
      <c r="S19" s="371"/>
      <c r="T19" s="371"/>
    </row>
    <row r="20" spans="1:20" ht="38.25" x14ac:dyDescent="0.25">
      <c r="A20" s="519"/>
      <c r="B20" s="367" t="s">
        <v>41</v>
      </c>
      <c r="C20" s="211" t="s">
        <v>274</v>
      </c>
      <c r="D20" s="368" t="s">
        <v>273</v>
      </c>
      <c r="E20" s="211" t="s">
        <v>272</v>
      </c>
      <c r="F20" s="368" t="s">
        <v>71</v>
      </c>
      <c r="G20" s="368" t="s">
        <v>271</v>
      </c>
      <c r="H20" s="342">
        <v>44196</v>
      </c>
      <c r="I20" s="351"/>
      <c r="J20" s="352"/>
      <c r="K20" s="354"/>
      <c r="L20" s="352"/>
      <c r="M20" s="354"/>
      <c r="N20" s="352">
        <v>1</v>
      </c>
      <c r="O20" s="343">
        <f>I20+K20</f>
        <v>0</v>
      </c>
      <c r="P20" s="353">
        <f>J20+L20+N20</f>
        <v>1</v>
      </c>
      <c r="Q20" s="335">
        <f t="shared" si="3"/>
        <v>0</v>
      </c>
      <c r="R20" s="322" t="s">
        <v>318</v>
      </c>
      <c r="S20" s="371"/>
      <c r="T20" s="371"/>
    </row>
    <row r="21" spans="1:20" ht="180" thickBot="1" x14ac:dyDescent="0.3">
      <c r="A21" s="519"/>
      <c r="B21" s="372" t="s">
        <v>292</v>
      </c>
      <c r="C21" s="298" t="s">
        <v>119</v>
      </c>
      <c r="D21" s="221" t="s">
        <v>259</v>
      </c>
      <c r="E21" s="296" t="s">
        <v>150</v>
      </c>
      <c r="F21" s="296" t="s">
        <v>255</v>
      </c>
      <c r="G21" s="296" t="s">
        <v>294</v>
      </c>
      <c r="H21" s="297" t="s">
        <v>190</v>
      </c>
      <c r="I21" s="373">
        <v>1</v>
      </c>
      <c r="J21" s="352">
        <v>1</v>
      </c>
      <c r="K21" s="354"/>
      <c r="L21" s="352"/>
      <c r="M21" s="354"/>
      <c r="N21" s="352">
        <v>1</v>
      </c>
      <c r="O21" s="353">
        <f>SUM(I21+K21+M21)</f>
        <v>1</v>
      </c>
      <c r="P21" s="353">
        <f>J21+L21+N21</f>
        <v>2</v>
      </c>
      <c r="Q21" s="335">
        <f t="shared" ref="Q21" si="4">O21/P21</f>
        <v>0.5</v>
      </c>
      <c r="R21" s="316" t="s">
        <v>311</v>
      </c>
      <c r="S21" s="371"/>
      <c r="T21" s="371"/>
    </row>
    <row r="22" spans="1:20" x14ac:dyDescent="0.25">
      <c r="O22" s="168"/>
      <c r="P22" s="168"/>
      <c r="Q22" s="168">
        <f>SUM(Q8:Q21)/14</f>
        <v>0.47523809523809524</v>
      </c>
    </row>
    <row r="23" spans="1:20" x14ac:dyDescent="0.25">
      <c r="Q23" s="168"/>
    </row>
  </sheetData>
  <autoFilter ref="A7:T18" xr:uid="{00000000-0009-0000-0000-000007000000}">
    <filterColumn colId="1" showButton="0"/>
  </autoFilter>
  <mergeCells count="15">
    <mergeCell ref="A19:A21"/>
    <mergeCell ref="R5:R7"/>
    <mergeCell ref="S5:S7"/>
    <mergeCell ref="T5:T7"/>
    <mergeCell ref="K5:L6"/>
    <mergeCell ref="M5:N6"/>
    <mergeCell ref="O5:O7"/>
    <mergeCell ref="P5:P7"/>
    <mergeCell ref="Q5:Q7"/>
    <mergeCell ref="I5:J6"/>
    <mergeCell ref="A5:H5"/>
    <mergeCell ref="A6:H6"/>
    <mergeCell ref="B7:C7"/>
    <mergeCell ref="A15:A18"/>
    <mergeCell ref="A8:A11"/>
  </mergeCells>
  <phoneticPr fontId="64" type="noConversion"/>
  <conditionalFormatting sqref="S14:T14 Q15:T15 Q8:T9 Q16 S16:T16 R16:R17">
    <cfRule type="cellIs" dxfId="10" priority="16" operator="equal">
      <formula>1</formula>
    </cfRule>
  </conditionalFormatting>
  <conditionalFormatting sqref="R14">
    <cfRule type="cellIs" dxfId="9" priority="15" operator="equal">
      <formula>1</formula>
    </cfRule>
  </conditionalFormatting>
  <conditionalFormatting sqref="Q10:T11">
    <cfRule type="cellIs" dxfId="8" priority="13" operator="equal">
      <formula>1</formula>
    </cfRule>
  </conditionalFormatting>
  <conditionalFormatting sqref="Q14">
    <cfRule type="cellIs" dxfId="7" priority="10" operator="equal">
      <formula>1</formula>
    </cfRule>
  </conditionalFormatting>
  <conditionalFormatting sqref="Q17 S17:T17">
    <cfRule type="cellIs" dxfId="6" priority="9" operator="equal">
      <formula>1</formula>
    </cfRule>
  </conditionalFormatting>
  <conditionalFormatting sqref="R18:T18">
    <cfRule type="cellIs" dxfId="5" priority="8" operator="equal">
      <formula>1</formula>
    </cfRule>
  </conditionalFormatting>
  <conditionalFormatting sqref="Q18">
    <cfRule type="cellIs" dxfId="4" priority="7" operator="equal">
      <formula>1</formula>
    </cfRule>
  </conditionalFormatting>
  <conditionalFormatting sqref="Q19">
    <cfRule type="cellIs" dxfId="3" priority="6" operator="equal">
      <formula>1</formula>
    </cfRule>
  </conditionalFormatting>
  <conditionalFormatting sqref="Q20:Q21">
    <cfRule type="cellIs" dxfId="2" priority="5" operator="equal">
      <formula>1</formula>
    </cfRule>
  </conditionalFormatting>
  <conditionalFormatting sqref="R12:T12">
    <cfRule type="cellIs" dxfId="1" priority="2" operator="equal">
      <formula>1</formula>
    </cfRule>
  </conditionalFormatting>
  <conditionalFormatting sqref="R13:T13">
    <cfRule type="cellIs" dxfId="0" priority="1" operator="equal">
      <formula>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F13"/>
  <sheetViews>
    <sheetView workbookViewId="0">
      <selection activeCell="S14" sqref="S14"/>
    </sheetView>
  </sheetViews>
  <sheetFormatPr baseColWidth="10" defaultColWidth="11.42578125" defaultRowHeight="15" x14ac:dyDescent="0.25"/>
  <cols>
    <col min="1" max="2" width="11.42578125" style="1"/>
    <col min="3" max="3" width="37.42578125" style="1" bestFit="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30" t="s">
        <v>42</v>
      </c>
      <c r="D7" s="31" t="s">
        <v>48</v>
      </c>
      <c r="E7" s="31" t="s">
        <v>43</v>
      </c>
      <c r="F7" s="31" t="s">
        <v>49</v>
      </c>
    </row>
    <row r="8" spans="3:6" x14ac:dyDescent="0.25">
      <c r="C8" s="17" t="s">
        <v>44</v>
      </c>
      <c r="D8" s="20">
        <f>'1 Gestion de Riesgo Corrupcion '!P28</f>
        <v>0.60869565217391308</v>
      </c>
      <c r="E8" s="21">
        <v>0.2</v>
      </c>
      <c r="F8" s="22">
        <f>D8*E8</f>
        <v>0.12173913043478263</v>
      </c>
    </row>
    <row r="9" spans="3:6" x14ac:dyDescent="0.25">
      <c r="C9" s="18" t="s">
        <v>45</v>
      </c>
      <c r="D9" s="23">
        <f>'Estrategias de Racionalizacion'!S19</f>
        <v>0</v>
      </c>
      <c r="E9" s="21">
        <v>0.2</v>
      </c>
      <c r="F9" s="22">
        <f>D9*E9</f>
        <v>0</v>
      </c>
    </row>
    <row r="10" spans="3:6" x14ac:dyDescent="0.25">
      <c r="C10" s="18" t="s">
        <v>46</v>
      </c>
      <c r="D10" s="23">
        <f>'3 Rendicion de Cuentas'!P16</f>
        <v>0.23111111111111113</v>
      </c>
      <c r="E10" s="21">
        <v>0.2</v>
      </c>
      <c r="F10" s="22">
        <f>D10*E10</f>
        <v>4.6222222222222227E-2</v>
      </c>
    </row>
    <row r="11" spans="3:6" x14ac:dyDescent="0.25">
      <c r="C11" s="18" t="s">
        <v>47</v>
      </c>
      <c r="D11" s="23">
        <f>'4 Atencion al Ciudadano  '!Q13</f>
        <v>0.36599999999999999</v>
      </c>
      <c r="E11" s="21">
        <v>0.2</v>
      </c>
      <c r="F11" s="22">
        <f>D11*E11</f>
        <v>7.3200000000000001E-2</v>
      </c>
    </row>
    <row r="12" spans="3:6" ht="15.75" thickBot="1" x14ac:dyDescent="0.3">
      <c r="C12" s="19" t="s">
        <v>50</v>
      </c>
      <c r="D12" s="24">
        <f>'5 Transparencia y Acc '!Q22</f>
        <v>0.47523809523809524</v>
      </c>
      <c r="E12" s="25">
        <v>0.2</v>
      </c>
      <c r="F12" s="26">
        <f>D12*E12</f>
        <v>9.5047619047619047E-2</v>
      </c>
    </row>
    <row r="13" spans="3:6" ht="15.75" thickBot="1" x14ac:dyDescent="0.3">
      <c r="D13" s="27">
        <f>SUM(D8:D12)</f>
        <v>1.6810448585231195</v>
      </c>
      <c r="E13" s="28">
        <f>SUM(E8:E12)</f>
        <v>1</v>
      </c>
      <c r="F13" s="29">
        <f>SUM(F8:F12)</f>
        <v>0.33620897170462388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Gestión Riesgo Corrupción </vt:lpstr>
      <vt:lpstr>PAAC</vt:lpstr>
      <vt:lpstr>1 Gestion de Riesgo Corrupcion </vt:lpstr>
      <vt:lpstr>Estrategias de Racionalizacion</vt:lpstr>
      <vt:lpstr>3 Rendicion de Cuentas</vt:lpstr>
      <vt:lpstr>4 Atencion al Ciudadano  </vt:lpstr>
      <vt:lpstr>5 Transparencia y Acc </vt:lpstr>
      <vt:lpstr>AVANCES</vt:lpstr>
      <vt:lpstr>'Estrategias de Racionalizacion'!Área_de_impresión</vt:lpstr>
      <vt:lpstr>'Gestión Riesgo Corrupción '!Área_de_impresión</vt:lpstr>
      <vt:lpstr>'Estrategias de Racionalizacion'!Títulos_a_imprimir</vt:lpstr>
      <vt:lpstr>'Gestión Riesgo Corrupción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Marisol Viveros</cp:lastModifiedBy>
  <cp:lastPrinted>2019-04-11T16:20:24Z</cp:lastPrinted>
  <dcterms:created xsi:type="dcterms:W3CDTF">2017-03-13T17:16:50Z</dcterms:created>
  <dcterms:modified xsi:type="dcterms:W3CDTF">2020-09-05T02:07:11Z</dcterms:modified>
</cp:coreProperties>
</file>