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showInkAnnotation="0" autoCompressPictures="0"/>
  <mc:AlternateContent xmlns:mc="http://schemas.openxmlformats.org/markup-compatibility/2006">
    <mc:Choice Requires="x15">
      <x15ac:absPath xmlns:x15ac="http://schemas.microsoft.com/office/spreadsheetml/2010/11/ac" url="N:\GESTION 2015\1. Pensamiento y Direccionamiento\Plan estrategico sectorial\Seguimeinto trimestral\"/>
    </mc:Choice>
  </mc:AlternateContent>
  <bookViews>
    <workbookView xWindow="0" yWindow="0" windowWidth="28320" windowHeight="12360" tabRatio="500" firstSheet="1" activeTab="1"/>
  </bookViews>
  <sheets>
    <sheet name="Acerno_Cache_XXXXX" sheetId="4" state="veryHidden" r:id="rId1"/>
    <sheet name="Plan_Estratégico_Sectorial" sheetId="2" r:id="rId2"/>
    <sheet name="Hoja4" sheetId="8" r:id="rId3"/>
    <sheet name="Hoja3" sheetId="7" state="hidden" r:id="rId4"/>
    <sheet name="Hoja1" sheetId="5" state="hidden" r:id="rId5"/>
    <sheet name="Hoja2" sheetId="6" state="hidden" r:id="rId6"/>
  </sheets>
  <externalReferences>
    <externalReference r:id="rId7"/>
  </externalReferences>
  <definedNames>
    <definedName name="_xlnm._FilterDatabase" localSheetId="1" hidden="1">Plan_Estratégico_Sectorial!$A$7:$C$7</definedName>
    <definedName name="_xlnm.Print_Area" localSheetId="1">Plan_Estratégico_Sectorial!$A$1:$AB$70</definedName>
    <definedName name="_xlnm.Print_Titles" localSheetId="5">Hoja2!$3:$3</definedName>
    <definedName name="_xlnm.Print_Titles" localSheetId="1">Plan_Estratégico_Sectorial!$1:$7</definedName>
  </definedNames>
  <calcPr calcId="152511"/>
</workbook>
</file>

<file path=xl/calcChain.xml><?xml version="1.0" encoding="utf-8"?>
<calcChain xmlns="http://schemas.openxmlformats.org/spreadsheetml/2006/main">
  <c r="V56" i="8" l="1"/>
  <c r="T56" i="8"/>
  <c r="V55" i="8"/>
  <c r="T55" i="8"/>
  <c r="V54" i="8"/>
  <c r="T54" i="8"/>
  <c r="V53" i="8"/>
  <c r="T53" i="8"/>
  <c r="V52" i="8"/>
  <c r="T52" i="8"/>
  <c r="I51" i="8"/>
  <c r="H51" i="8"/>
  <c r="G51" i="8"/>
  <c r="V50" i="8"/>
  <c r="T50" i="8"/>
  <c r="R50" i="8"/>
  <c r="V49" i="8"/>
  <c r="T49" i="8"/>
  <c r="R49" i="8"/>
  <c r="V48" i="8"/>
  <c r="T48" i="8"/>
  <c r="R48" i="8"/>
  <c r="V47" i="8"/>
  <c r="T47" i="8"/>
  <c r="R47" i="8"/>
  <c r="V46" i="8"/>
  <c r="T46" i="8"/>
  <c r="R46" i="8"/>
  <c r="T45" i="8"/>
  <c r="R45" i="8"/>
  <c r="V43" i="8"/>
  <c r="V42" i="8"/>
  <c r="T42" i="8"/>
  <c r="R42" i="8"/>
  <c r="V41" i="8"/>
  <c r="T41" i="8"/>
  <c r="R41" i="8"/>
  <c r="V40" i="8"/>
  <c r="T40" i="8"/>
  <c r="R40" i="8"/>
  <c r="V39" i="8"/>
  <c r="T39" i="8"/>
  <c r="R39" i="8"/>
  <c r="V37" i="8"/>
  <c r="T37" i="8"/>
  <c r="R37" i="8"/>
  <c r="V36" i="8"/>
  <c r="T36" i="8"/>
  <c r="R36" i="8"/>
  <c r="T35" i="8"/>
  <c r="T34" i="8"/>
  <c r="T33" i="8"/>
  <c r="T32" i="8"/>
  <c r="T31" i="8"/>
  <c r="T30" i="8"/>
  <c r="T29" i="8"/>
  <c r="T28" i="8"/>
  <c r="T27" i="8"/>
  <c r="T26" i="8"/>
  <c r="V25" i="8"/>
  <c r="T25" i="8"/>
  <c r="R25" i="8"/>
  <c r="V24" i="8"/>
  <c r="T24" i="8"/>
  <c r="R24" i="8"/>
  <c r="V23" i="8"/>
  <c r="T23" i="8"/>
  <c r="R23" i="8"/>
  <c r="V20" i="8"/>
  <c r="R20" i="8"/>
  <c r="E19" i="8"/>
  <c r="V18" i="8"/>
  <c r="T18" i="8"/>
  <c r="R18" i="8"/>
  <c r="V17" i="8"/>
  <c r="T17" i="8"/>
  <c r="R17" i="8"/>
  <c r="V16" i="8"/>
  <c r="T16" i="8"/>
  <c r="R16" i="8"/>
  <c r="V12" i="8"/>
  <c r="T12" i="8"/>
  <c r="R12" i="8"/>
  <c r="V11" i="8"/>
  <c r="T11" i="8"/>
  <c r="R11" i="8"/>
  <c r="V9" i="8"/>
  <c r="T9" i="8"/>
  <c r="R9" i="8"/>
  <c r="X48" i="2" l="1"/>
  <c r="V40" i="2"/>
  <c r="G26" i="2" l="1"/>
  <c r="X15" i="2" l="1"/>
  <c r="V15" i="2"/>
  <c r="T15" i="2"/>
  <c r="X16" i="2" l="1"/>
  <c r="V16" i="2"/>
  <c r="T16" i="2"/>
  <c r="X19" i="2" l="1"/>
  <c r="V19" i="2"/>
  <c r="T19" i="2"/>
  <c r="X32" i="2"/>
  <c r="V48" i="2" l="1"/>
  <c r="T48" i="2"/>
  <c r="T47" i="2"/>
  <c r="X44" i="2"/>
  <c r="V44" i="2"/>
  <c r="T44" i="2"/>
  <c r="X31" i="2" l="1"/>
  <c r="X63" i="2"/>
  <c r="X62" i="2"/>
  <c r="X61" i="2"/>
  <c r="X60" i="2"/>
  <c r="X59" i="2"/>
  <c r="X57" i="2"/>
  <c r="X56" i="2"/>
  <c r="X55" i="2"/>
  <c r="X54" i="2"/>
  <c r="X53" i="2"/>
  <c r="X50" i="2"/>
  <c r="X49" i="2"/>
  <c r="X47" i="2"/>
  <c r="X46" i="2"/>
  <c r="X43" i="2"/>
  <c r="X30" i="2"/>
  <c r="X27" i="2"/>
  <c r="X25" i="2"/>
  <c r="X24" i="2"/>
  <c r="X23" i="2"/>
  <c r="X18" i="2"/>
  <c r="V52" i="2" l="1"/>
  <c r="T52" i="2"/>
  <c r="V43" i="2" l="1"/>
  <c r="V42" i="2"/>
  <c r="V34" i="2"/>
  <c r="V63" i="2" l="1"/>
  <c r="V62" i="2"/>
  <c r="V61" i="2"/>
  <c r="V60" i="2"/>
  <c r="V59" i="2"/>
  <c r="V57" i="2"/>
  <c r="V56" i="2"/>
  <c r="V55" i="2"/>
  <c r="V54" i="2"/>
  <c r="V53" i="2"/>
  <c r="V49" i="2"/>
  <c r="V41" i="2" l="1"/>
  <c r="V39" i="2"/>
  <c r="V38" i="2"/>
  <c r="V37" i="2"/>
  <c r="V36" i="2"/>
  <c r="V35" i="2"/>
  <c r="V33" i="2"/>
  <c r="V32" i="2"/>
  <c r="V25" i="2"/>
  <c r="V24" i="2"/>
  <c r="V23" i="2"/>
  <c r="V18" i="2"/>
  <c r="V47" i="2"/>
  <c r="V46" i="2"/>
  <c r="V31" i="2"/>
  <c r="V30" i="2"/>
  <c r="K58" i="2"/>
  <c r="J58" i="2"/>
  <c r="I58" i="2"/>
  <c r="T18" i="2"/>
  <c r="T23" i="2"/>
  <c r="T24" i="2"/>
  <c r="T25" i="2"/>
  <c r="T27" i="2"/>
  <c r="T30" i="2"/>
  <c r="T31" i="2"/>
  <c r="T32" i="2"/>
  <c r="T43" i="2"/>
  <c r="T46" i="2"/>
  <c r="T49" i="2"/>
  <c r="T53" i="2"/>
  <c r="T54" i="2"/>
  <c r="T55" i="2"/>
  <c r="T56" i="2"/>
  <c r="T57" i="2"/>
</calcChain>
</file>

<file path=xl/comments1.xml><?xml version="1.0" encoding="utf-8"?>
<comments xmlns="http://schemas.openxmlformats.org/spreadsheetml/2006/main">
  <authors>
    <author>Sbonfanteo</author>
  </authors>
  <commentList>
    <comment ref="F32" authorId="0" shapeId="0">
      <text>
        <r>
          <rPr>
            <b/>
            <sz val="9"/>
            <color indexed="81"/>
            <rFont val="Tahoma"/>
            <family val="2"/>
          </rPr>
          <t>Sbonfanteo:</t>
        </r>
        <r>
          <rPr>
            <sz val="9"/>
            <color indexed="81"/>
            <rFont val="Tahoma"/>
            <family val="2"/>
          </rPr>
          <t xml:space="preserve">
Se cambia la línea base y la meta, debido a que el valor regirstrado es diferente al que se envió en la ficha ténica del indicador.</t>
        </r>
      </text>
    </comment>
  </commentList>
</comments>
</file>

<file path=xl/comments2.xml><?xml version="1.0" encoding="utf-8"?>
<comments xmlns="http://schemas.openxmlformats.org/spreadsheetml/2006/main">
  <authors>
    <author>Sbonfanteo</author>
  </authors>
  <commentList>
    <comment ref="D25" authorId="0" shapeId="0">
      <text>
        <r>
          <rPr>
            <b/>
            <sz val="9"/>
            <color indexed="81"/>
            <rFont val="Tahoma"/>
            <family val="2"/>
          </rPr>
          <t>Sbonfanteo:</t>
        </r>
        <r>
          <rPr>
            <sz val="9"/>
            <color indexed="81"/>
            <rFont val="Tahoma"/>
            <family val="2"/>
          </rPr>
          <t xml:space="preserve">
Se cambia la línea base y la meta, debido a que el valor regirstrado es diferente al que se envió en la ficha ténica del indicador.</t>
        </r>
      </text>
    </comment>
  </commentList>
</comments>
</file>

<file path=xl/sharedStrings.xml><?xml version="1.0" encoding="utf-8"?>
<sst xmlns="http://schemas.openxmlformats.org/spreadsheetml/2006/main" count="1419" uniqueCount="303">
  <si>
    <t>META CUATRIENIO</t>
  </si>
  <si>
    <t>Colpensiones</t>
  </si>
  <si>
    <t>INDICADOR</t>
    <phoneticPr fontId="4" type="noConversion"/>
  </si>
  <si>
    <t>PESO PONDERADO</t>
  </si>
  <si>
    <t>PILAR PND</t>
  </si>
  <si>
    <t>LÍNEA DE BASE</t>
  </si>
  <si>
    <t>ESTRATEGIAS</t>
    <phoneticPr fontId="4" type="noConversion"/>
  </si>
  <si>
    <t>OBJETIVO PND</t>
    <phoneticPr fontId="4" type="noConversion"/>
  </si>
  <si>
    <t>1. Promover la protección de los derechos fundamentales del trabajo y la promoción del diálogo social, la concertación, la conciliación y la erradicación del trabajo infantil a través de la articulación efectiva de las entidades.</t>
  </si>
  <si>
    <t>2. Fomentar la dinámica de los mercados laborales para que sean, incluyentes y adaptables a las particularidades de cada región, permitiendo así el desarrollo económico y social de las regiones en condiciones de equidad</t>
  </si>
  <si>
    <t>3. Crear  condiciones laborales para la población ocupada que contribuyan a la generación  de empleo, la formalización laboral, la movilidad laboral, la formación y capacitación del recurso humano en el marco del principio del trabajo decente .</t>
  </si>
  <si>
    <t>4. Fortalecer el Sistema de Seguridad Social mediante la promoción y la equidad de la cobertura de afiliación en pensiones, riesgos laborales,  subsidio familiar, el reconocimiento de servicios sociales complementarios  y la protección de manera progresiva de los ingresos de las personas en su vejez.</t>
  </si>
  <si>
    <t>5.  Fortalecer las instituciones del Sector Trabajo y la rendición de cuentas en ejercicio del Buen Gobierno, en búsqueda de la modernización, eficiencia y eficacia.</t>
  </si>
  <si>
    <t xml:space="preserve">* Por la calidad del Trabajo y las Empresas Productivas
*Por la Erradicación del Trabajo Infantil                                       </t>
  </si>
  <si>
    <t>* Por el Empleo como un Servicio Público
* Por la calidad del Trabajo y las Empresas Productivas</t>
  </si>
  <si>
    <t>* Por la Formalización
* Por la Calidad del Trabajo y las Empresas Productivas</t>
  </si>
  <si>
    <t>* Por la calidad del Trabajo y las Empresas Productivas
*Por la Protección a la Vejez</t>
  </si>
  <si>
    <t>Empresas afiliadas a cajas de compensación familiar</t>
  </si>
  <si>
    <t xml:space="preserve">Garantizar la igualdad de oportunidades para todos, contribuyendo a la preservación y la formación de capital humano y social, para el mejoramiento de la calidad de vida de las personas y el fomento de la movilidad social. </t>
  </si>
  <si>
    <t>Personas vinculadas a los beneficios económicos periódicos</t>
  </si>
  <si>
    <t>Semestral</t>
  </si>
  <si>
    <t>Anual</t>
  </si>
  <si>
    <t xml:space="preserve"> </t>
  </si>
  <si>
    <t xml:space="preserve">Mejorar la efectividad de la gestión pública y el servicio al ciudadano a nivel nacional y territorial. </t>
  </si>
  <si>
    <t>Contar con mercados laborales sólidos y adaptables que promuevan la inclusión en igualdad de condiciones para toda la población de acuerdo con sus capacidades y que reconozcan las particularidades locales frente a la especialización de la oferta, permitiendo así el desarrollo económico y social de las regiones en mejores condiciones de equidad</t>
  </si>
  <si>
    <t>Lograr  mejores  condiciones  laborales  para  la  población ocupada,  en  desarrollo  del  principio  del trabajo decente, con plena protección social y ambientes laborales propicios, de tal forma que la productividad del país aumente</t>
  </si>
  <si>
    <t>* Por la Calidad del Trabajo y las Empresas Productivas</t>
  </si>
  <si>
    <t>Impulsar y fortalecer la formación pertinente para el trabajo</t>
  </si>
  <si>
    <t xml:space="preserve">    Promover una gestión pública transparente que facilite el acceso a la información pública y prevenga la corrupción. </t>
  </si>
  <si>
    <t>* Por el Empleo como un Servicio Público.</t>
  </si>
  <si>
    <t>Redes o cadenas productivas promovidas o dinamizadas</t>
  </si>
  <si>
    <t>Programas de formación diseñados o actualizados.</t>
  </si>
  <si>
    <t xml:space="preserve">Número de personas  beneficiadas a través de procesos de fomento o fortalecimeinto en organizaciones en marcha. </t>
  </si>
  <si>
    <t>Número de nuevas organizaciones de economía solidaria registradas.</t>
  </si>
  <si>
    <t>Población orientada laboralmente y remitidas a servicios de gestión y colocación</t>
  </si>
  <si>
    <t>Número de vacantes inscritas en el Servicio Público de Empleo (Anual)</t>
  </si>
  <si>
    <t>Número de puntos de atención de la Red Pública de Prestadores del SPE a nivel nacional</t>
  </si>
  <si>
    <t>Personas víctimas del conflicto armado que acceden a servicios de gestión y colocación laboral</t>
  </si>
  <si>
    <t>Número de personas participantes del programa de empleo temporal rural</t>
  </si>
  <si>
    <t>Movilidad Social</t>
  </si>
  <si>
    <t>Generar alternativas para el acceso a un empleo de calidad y el aseguramiento frente a la falta de ingresos y los riesgos laborales</t>
  </si>
  <si>
    <t>Colombia equitativa y sin pobreza extrema</t>
  </si>
  <si>
    <t>Avanzar hacia la garantía del goce efectivo de derechos de las víctimas del conflicto armado en Colombia</t>
  </si>
  <si>
    <t>Colombia en paz</t>
  </si>
  <si>
    <t>Establecer un apoyo oportuno frente a los riesgos que afectan el bienestar de la población y los mecanismos para la protección de las condiciones de vida de las personas</t>
  </si>
  <si>
    <t>META 2015</t>
  </si>
  <si>
    <t>META 2016</t>
  </si>
  <si>
    <t>META 2017</t>
  </si>
  <si>
    <t>META 2018</t>
  </si>
  <si>
    <t>Por la Protección a la Vejez</t>
  </si>
  <si>
    <t>Generar alternativas para crear empleos de calidad y acceder al
aseguramiento ante la falta de ingresos y los riesgos laborales.</t>
  </si>
  <si>
    <t>Movilidad social</t>
  </si>
  <si>
    <t>Garantizar los mínimos vitales y avanzar en el fortalecimiento de las
capacidades de la población en pobreza extrema para su efectiva inclusión social y
productiva (Sistema de Promoción Social).</t>
  </si>
  <si>
    <t>Implementar estrategia para promover el modelo asociativo solidario, como herramienta para la generación de ingresos propuesta a la mesa de generación de ingresos</t>
  </si>
  <si>
    <t>-</t>
  </si>
  <si>
    <t>SEGUIMIENTO</t>
  </si>
  <si>
    <t>Bimensual</t>
  </si>
  <si>
    <t>Cuatrimestral</t>
  </si>
  <si>
    <t>Colombia equitativa y sin pobreza extrema 
Colombia la más educada</t>
  </si>
  <si>
    <t>Mensual</t>
  </si>
  <si>
    <t>Afianzar la lucha contra la corrupción, transparencia y rendición de cuentas</t>
  </si>
  <si>
    <t>Buen Gobierno</t>
  </si>
  <si>
    <t>ESTRATEGIA TRANSVERSAL PND</t>
  </si>
  <si>
    <t xml:space="preserve">Movilidad social  </t>
  </si>
  <si>
    <t xml:space="preserve">Promover el desarrollo económico incluyente del país y sus regiones
</t>
  </si>
  <si>
    <t xml:space="preserve">Garantizar la igualdad de oportunidades para todos, contribuyendo a la preservación y la formación de capital humano y social, para el mejoramiento de la calidad de vida de las personas y el fomento de la movilidad social
</t>
  </si>
  <si>
    <t>Garantizar la igualdad de oportunidades para todos, contribuyendo a la preservación y la formación de capital humano y social, para el mejoramiento de la calidad de vida de las personas y el fomento de la movilidad social</t>
  </si>
  <si>
    <t xml:space="preserve">Reducir la pobreza moderada y consolidar la clase media
</t>
  </si>
  <si>
    <t>Seguridad y  justicia para la paz</t>
  </si>
  <si>
    <t>Tasa de Trabajo Infantil</t>
  </si>
  <si>
    <t>Programas implementados para la prevención y disminución del trabajo infantil en sectores estratégicos</t>
  </si>
  <si>
    <t>TIPO DE INDICADOR</t>
  </si>
  <si>
    <t>Tasa de Desempleo jóvenes (14 - 28 años)  Conpes 173</t>
  </si>
  <si>
    <t>Tasa de Desempleo</t>
  </si>
  <si>
    <t>DEPENDENCIA RESPONSABLE</t>
  </si>
  <si>
    <t>AVANCE PLAN ESTRATÉGICO AL 31 DE MARZO DE 2015</t>
  </si>
  <si>
    <t>Tasa de desempleo femenina</t>
  </si>
  <si>
    <t>Dirección de Generación y Protección del Empleo y Subsidio Familiar</t>
  </si>
  <si>
    <t>Dirección de Movilidad y Formación para el Empleo</t>
  </si>
  <si>
    <t>Afiliados activos a pensiones</t>
  </si>
  <si>
    <t>Adultos mayores con pensión</t>
  </si>
  <si>
    <t>Beneficiarios del programa Colombia Mayor (acumulado)</t>
  </si>
  <si>
    <t>Dirección de Pensiones y otras Prestaciones</t>
  </si>
  <si>
    <t>Afiliados a Cajas de Compensación</t>
  </si>
  <si>
    <t>Porcentaje de adultos mayores con algún tipo de protección a los ingresos</t>
  </si>
  <si>
    <t>Afiliados a riesgos laborales</t>
  </si>
  <si>
    <t xml:space="preserve">Gestión </t>
  </si>
  <si>
    <t>Dirección de Riesgos Laborales</t>
  </si>
  <si>
    <t>PACTOS</t>
  </si>
  <si>
    <t>Por la  erradicación del Trabajo Infantil</t>
  </si>
  <si>
    <t>Por el empleo como servicio público</t>
  </si>
  <si>
    <t>Por la calidad  del trabajo y las empresas productivas</t>
  </si>
  <si>
    <t>Por la formalización</t>
  </si>
  <si>
    <t>Por la protección a la vejez</t>
  </si>
  <si>
    <t>Cerrar brecha en acceso y calidad de la educación para mejorar la formación de capital humano, incrementar la movilidad social y fomentar la construcción de ciudadanía</t>
  </si>
  <si>
    <t>Generar alternativas para crear empleos de calidad y el aseguramiento ante la falta de ingresos y los riesgos laborales</t>
  </si>
  <si>
    <t xml:space="preserve"> Dirección de Generación y Protección del Empleo y Subsidio Familiar</t>
  </si>
  <si>
    <t>ENTIDAD RESPONSABLE</t>
  </si>
  <si>
    <t>Unidad Administrativa Especial de Organizaciones Solidarias</t>
  </si>
  <si>
    <t>Ministerio del Trabajo</t>
  </si>
  <si>
    <t>Servicio Nacional de Aprendizaje  SENA</t>
  </si>
  <si>
    <t xml:space="preserve">Unidad Administrativa Especial del Servicio Público de Empleo </t>
  </si>
  <si>
    <t>Superintendencia del Subsidio Familiar</t>
  </si>
  <si>
    <t xml:space="preserve">Unidad Administrativa Especial de Organizaciones Solidarias </t>
  </si>
  <si>
    <t>Este indicador tiene periodicidad semestral   y se plantea una  meta en la vigencia  2016</t>
  </si>
  <si>
    <t xml:space="preserve">Cupos en formación complementaria del SENA para la región Eje Cafetero y Antioquia </t>
  </si>
  <si>
    <t>Cupos en formación titulada del SENA para la región Eje Cafetero y Antioquia</t>
  </si>
  <si>
    <t>Cupos en formación integral del SENA para la región Pacífico</t>
  </si>
  <si>
    <t>Cupos en formación integral del SENA para la región de los Llanos</t>
  </si>
  <si>
    <t>Por la Formalización</t>
  </si>
  <si>
    <t xml:space="preserve">Personas capacitadas en curso básico de economía solidaria </t>
  </si>
  <si>
    <t xml:space="preserve">Empleos reportados por las organizaciones solidarias con registro vigente en cámara de comercio </t>
  </si>
  <si>
    <t xml:space="preserve">Población colocada a través del Servicio Público de Empleo </t>
  </si>
  <si>
    <t>Colocados a través de SPE en la región Caribe.</t>
  </si>
  <si>
    <t>Colocados  a través del SPE en el departamento de Norte de Santander</t>
  </si>
  <si>
    <t>Oficina Asesora de Planeación</t>
  </si>
  <si>
    <t xml:space="preserve"> Dirección de Derechos Fundamentales</t>
  </si>
  <si>
    <t>AVANCE PLAN ESTRATÉGICO AL 30 DE JUNIO DE 2015</t>
  </si>
  <si>
    <t>Tasa de Formalidad para13 áreas Metropolitanas</t>
  </si>
  <si>
    <t xml:space="preserve">Población orientada laboralmente y remitida a través de servicios de gestión y colocación en Bogotá y municipios de influencia. </t>
  </si>
  <si>
    <t xml:space="preserve">Número de cupos asignados para el trabajo y el emprendimiento del Pueblo Rrom </t>
  </si>
  <si>
    <t>Aprendices en formación profesional integral</t>
  </si>
  <si>
    <t>Aprendices en poblaciones vulnerables</t>
  </si>
  <si>
    <t>Aprendices en programas jóvens rurales emprendedores</t>
  </si>
  <si>
    <t>Aprendices en formación virtual</t>
  </si>
  <si>
    <t>Aprendices en programa de bilingúismo</t>
  </si>
  <si>
    <t xml:space="preserve">Porcentaje  Solicitudes de reconocimiento de prestaciones resueltas con término legal cumplido </t>
  </si>
  <si>
    <t>Tasa de formalidad nacional</t>
  </si>
  <si>
    <t xml:space="preserve">Personas egresadas del SENA  vinculadas laboralmente  a través de la APE </t>
  </si>
  <si>
    <t xml:space="preserve">Número  personas vinculadas laboralmente  a través de la APE </t>
  </si>
  <si>
    <t>Número de Certificaciones expedidas en Educación Superior</t>
  </si>
  <si>
    <t>Número de Certificaciones expedidas en Formación Técnica Laboral y Otros</t>
  </si>
  <si>
    <t>Número de Certificaciones expedidas en Formación Complementaria</t>
  </si>
  <si>
    <t>Número de Certificaciones expedidas en Formación Profesional Integral</t>
  </si>
  <si>
    <t xml:space="preserve">Número de Perfiles Ocupacionales </t>
  </si>
  <si>
    <t>Número de normas sectoriales de Competencia Laboral</t>
  </si>
  <si>
    <t>Número de personas Evaluadas para ser Certificadas en Competencias Laborales</t>
  </si>
  <si>
    <t>Número de servidores públicos capacitados</t>
  </si>
  <si>
    <t>Producto</t>
  </si>
  <si>
    <t>36.00%</t>
  </si>
  <si>
    <t>34.90%</t>
  </si>
  <si>
    <t>35.30%</t>
  </si>
  <si>
    <t>35.60%</t>
  </si>
  <si>
    <t>Número de Proyectos productivos apoyados para el pueblo Rom.</t>
  </si>
  <si>
    <t>Grupo Interno de Trabajo para la Equidad Laboral</t>
  </si>
  <si>
    <t xml:space="preserve"> Grupo Interno de Trabajo para la Equidad Laboral </t>
  </si>
  <si>
    <t>Ejecución presupuestal proyectos de Inversión Sector Trabajo</t>
  </si>
  <si>
    <t>Generar alternativas para crear empleos de calidad y acceder al aseguramiento ante la falta de ingresos y los riesgos laborales</t>
  </si>
  <si>
    <t xml:space="preserve">Víctimas formadas para potenciar el enganche laboral en el Marco de las Rutas de Empleo y Autoempleo para la reparación integral
</t>
  </si>
  <si>
    <t xml:space="preserve">Personas formadas en empresa 
</t>
  </si>
  <si>
    <t xml:space="preserve">
*Por la Protección a la Vejez</t>
  </si>
  <si>
    <t>AVANCE PLAN ESTRATÉGICO AL 30 DE SEPTIEMBRE DE 2015</t>
  </si>
  <si>
    <t>Seguimiento Septiembre 2015</t>
  </si>
  <si>
    <t xml:space="preserve">Se han llevado a cabo una jornada de planeación estratégica en la Red para deteminar la hoja de ruta del 2016.                                                                                                                                                                                                                   Se ha llevado  a cabo una jornada para asesorar a las empresas en la medición de indicadores.                                                                                                                                                                                                                                                                                          </t>
  </si>
  <si>
    <t>INFORMACIÓN  CON CORTE A JULIO DE 2015, REPORTADA POR LA SUPERINTENDENCIA FINANCIERA DE COLOMBIA EL 30 DE SEPTIEMBRE DE 2015, EL CONSORCIO FOPEP, PASIVOCOL MINHACIENDA, E INFORMACIÓN APORTADA POR LAS ENTIDADES A MINTRABAJO, CONTAMOS CON 2,051,022, PENSIONADOS EN EL SISTEMA EQUIVALENTE AL 99,81% DE LA META DE 2015.  99,82%</t>
  </si>
  <si>
    <t>INFORMACIÓN  CON CORTE A JULIO DE 2015, REPORTADA POR LA SUPERINTENDENCIA FINANCIERA DE COLOMBIA EL 30 DE SEPTIEMBRE DE 2015, EL CONSORCIO FOPEP, PASIVOCOL MINHACIENDA, E INFORMACIÓN APORTADA POR LAS ENTIDADES A MINTRABAJO, CONTAMOS CON 9,563,719, ACTIVOS AL SISTEMA EQUIVALENTE AL 99,83% DE LA META DE 2015 . 99.83%</t>
  </si>
  <si>
    <t>Este es un indicador acumulado conocido como máximas de coberturas, que corresponde al número de personas que se han beneficiado con los subsidios del Programa de Protección Social al Adulto Mayor desde el inicio del programa en diciembre del año 2003 hasta la última fecha de corte . La máxima de cobertura hasta el 30 de septiembre de 2015 es 2.103.308. Con corte a septiembre 2015, este indicador presenta un 101,86% en su ejecución superando la meta del presente año.  Binestral . 101.86%</t>
  </si>
  <si>
    <r>
      <t xml:space="preserve">CON CORTE AL MES DE JULIO DE 2015, ESTE INDICADOR SOBREPASA LA META DEL AÑO 2015 EN UN 2,48% .  </t>
    </r>
    <r>
      <rPr>
        <b/>
        <sz val="11"/>
        <rFont val="Calibri"/>
        <family val="2"/>
        <scheme val="minor"/>
      </rPr>
      <t>104.15%</t>
    </r>
  </si>
  <si>
    <t>Con una ejecución de 163.932 personas vinculadas a través de la APE,  se obtiene un 81% de avance a septiembre de 2015, frente a la meta establecida.</t>
  </si>
  <si>
    <t>A septiembre de 2015, 37.089 egresados SENA han sido vinculados a través de la APE, lo cual representa un cumplimiento del 62%</t>
  </si>
  <si>
    <t>A septiembre de 2015, se registran 47.344 certificaciones en educación superior, obtiene así la Entidad un 60% de avance.</t>
  </si>
  <si>
    <t>A septiembre de 2015, se registran 97.378 certificaciones en en Formación Técnica Laboral y Otros, obtiene así la Entidad un 39% de avance.</t>
  </si>
  <si>
    <t>A septiembre de 2015, se registran 2.664.087 certificaciones en en Formación Complementaria, obtiene así la Entidad un 65% de avance.</t>
  </si>
  <si>
    <t>A septiembre de 2015, se registran 2.808.809 certificaciones en en Formación Profesional Integral, obtiene así la Entidad un 64% de avance.</t>
  </si>
  <si>
    <t>Con una ejecución de 19 perfiles ocupacionales al mes de septiembre, se obtiene un avance del 13% con respecto a la meta 2015</t>
  </si>
  <si>
    <t>A septiembre de 2015, se registran 76 normas sectoriales de Competencia Laboral, lo cual corresponde a un cumplimiento del 11%</t>
  </si>
  <si>
    <t xml:space="preserve">A septiembre de 2015, 46.511 personas han sido evaluadas para ser Certificadas en Competencias Laborales, lo cual representa un cumplimiento del 38% </t>
  </si>
  <si>
    <t>La ejecución de servidores públicos capacitados a septiembre de 2015, es de 3.055 con lo cual se obtiene un cumplimiento del 76%</t>
  </si>
  <si>
    <t>A septiembre de 2015, la Entidad ha atendido con 1.037.498 cupos en Formación Complementaria a la Región Eje Cafetero y Antioquia, obtiene así un 72% de cumplimiento frente a la meta 2015.</t>
  </si>
  <si>
    <t>A septiembre de 2015, la Entidad ha atendido con 230.906 cupos en Formación Titulada a   la Región Eje Cafetero y Antioquia, obtiene así un 92% de cumplimiento frente a la meta 2015.</t>
  </si>
  <si>
    <t>Con un 85% de avance frente a la meta 2015, se han impartido 771.059 cupos en formación profesional integral en la Región Pacífico, a septiembre de 2015.</t>
  </si>
  <si>
    <t>Con un 92% de avance frente a la meta 2015, se han impartido 212.091 cupos en formación profesional integral en la Región Llanos, a septiembre de 2015.</t>
  </si>
  <si>
    <t>A pesar de no tener meta establecida para la vigencia 2015, a septiembre se han asignado 22 cupos, como fruto del  primer acercamiento de identificación de necesidades de formación a las Kumpanias de Pasto y San Pelayo.</t>
  </si>
  <si>
    <t xml:space="preserve">A septiembre de 2015, se han formado 5.554.566 aprendices, lo cual representa un 79% de cumplimiento con respecto a la meta establecida. </t>
  </si>
  <si>
    <t>1.816.679 aprendices pertenecientes a poblaciones vulnerables han sido formados a septiembre de 2015, sobrepasando así la meta establecida.</t>
  </si>
  <si>
    <t>A través del programa de Jovenes Rurales Emprendedores, se han capacitado 192.107 aprendices, obteniendo así un cumplimiento del 102%</t>
  </si>
  <si>
    <t>A través de las plataformas virtuales de la Entidad, se han capacitado 2.396.349 aprendices a septiembre de 2015, obteniendo un cumplimiento del 88%</t>
  </si>
  <si>
    <t>726.023 aprendices,  han accedido al programa de Bilinguismo a septiembre de 2015, se visualiza así, un cumplimiento del 82%</t>
  </si>
  <si>
    <t>Este indicador no tiene meta 2015 establecida.</t>
  </si>
  <si>
    <t xml:space="preserve">Se registra un avance sobre la meta, el cual se soporta en la avanzada para la realización de jornadas, eventos y brigadas tanto en los puntos de atención , como en la programación de los gestores itinerantes, así como en los procesos de entrenamiento y capacitación desarrollado durante el periodo. 
Se espera continuar incrementando el volumen de vinculaciones en el próximo periodo, de manera que se alcance al final de 2015 las vinculaciones propuestas en la meta planteada. Es necesario señalar, que la cifra de vinculados no tiene descontado los otorgamientos. </t>
  </si>
  <si>
    <t xml:space="preserve">Las solicitudes de reconocimiento de prestaciones  radicadas con términos legales cumplidos correspondieron a 1.310.309  de las cuales se resolvieron 1.266.178  Esta es una cifra acumulada desde el inicio de operaciones de la Empresa y mide las solicitudes de reconocimiento que cumplieron el término legal para su atención y que Colpensiones ha resuelto,excluyendo las pendientes que se encuentran dentro de los términos legales para su atención. Esta medición resulta importante dado que arroja información precisa con respecto al nivel de cumplimiento de la entidad frente a las solicitudes de reconocimiento que han superado los plazos establecidos por la Ley. </t>
  </si>
  <si>
    <t>El avance registrado corresponde a la gestión de los prestadores de Antioquia con un 17% , Valle con 13,5% y Bogotá con 11,4% de participación.</t>
  </si>
  <si>
    <t>El avance en este indicador es aportado por los prestadores públicos con una participación amplia del 92,8%</t>
  </si>
  <si>
    <t>En el mes de agosto se inscribieron 60.234 vacantes: una reducción con respecto al mes anterior en 4%. No obstante la tendencia permanece por encima de las 60 mil vacantes inscritas lo cual muestra la dinámica positiva que se ha venido presentado durante los últimos meses con relación a la demanda de trabajadores.</t>
  </si>
  <si>
    <t>La Red pública de prestadores del Servicio público de empleo viene haciendo presencia en territorio nacional con 325 Centros de Empleo</t>
  </si>
  <si>
    <t>Al 31 de agosto han accedido al servicio 2954 personas en los centros de empleo que tiene la atención básica y en las prestadores que ofrecen la atención especializada en Btá, Cundinamarca y Antioquia</t>
  </si>
  <si>
    <t>El avance reportado obedece a la gestión de los prestadores ubicados en Bogotá D.C. con un 35,2% de participación, Antioquia con 9,2% y Valle con 8,2% . Se debe aclarar que en estas regiones se encuentra gran parte de la red pública que representa aproximadamente un 60% de la participación en la red de prestadores.</t>
  </si>
  <si>
    <t xml:space="preserve"> En el caso de este indicador los prestadores públicos son los que más participación tienen, aunque hay una brecha importante entre las Cajas de Compensación Familiar 13,2% y el SENA que representa el 70% de participación.</t>
  </si>
  <si>
    <t>El avance registrado corresponde a la gestión de los prestadores públicos como el SENA con un 54% de participación y las Cajas de Compensación Familiar con un 34%</t>
  </si>
  <si>
    <t xml:space="preserve">Con corte a 30 de septiembre, se suscribió el contrato con el operador (Federación Nacional de Departamentos-FND); se acordó el cronograma de convocatorias públicas a desarrollar en el territorio nacional, que vincularán a 9.428 personas con empleo formal. De acuerdo a dicho cronograma, se debe seguir un protocolo de 3 días de divulgación previos a la fecha de convocatoria pública. Los beneficiaros del proyecto entrarán a trabajar el 1 de noviembre de 2015, en actividades de mejoramiento de infraestructura y obras de interés para las comunidades, tales como: adecuación de vías veredales, construcción y/o mejora de plazas de mercado y construcción de invernaderos, entre otros.
</t>
  </si>
  <si>
    <t>Se encuentra en ejecución la actualización  y ajustes del programa de formación de Economía Solidaria,  el cual se ofrecerá a traves de una  plataforma virtual. Se implementa durante la presente vigencia el programa de educación solidaria en 23 instituciones educativas  de Cundinamarca</t>
  </si>
  <si>
    <t>Este indicador tiene periodicidad anual y se plantea una meta a partir de 2016</t>
  </si>
  <si>
    <r>
      <t xml:space="preserve">A 30 de septiembre, los grupos  misionales de la Unidad  reportaron un total de 1.131 beneficiados con los programas de capacitación en fomento y fortalecimiento de las organizaciones, para un porcentaje de avance del </t>
    </r>
    <r>
      <rPr>
        <b/>
        <sz val="12"/>
        <rFont val="Arial Narrow"/>
        <family val="2"/>
      </rPr>
      <t>66,5%</t>
    </r>
  </si>
  <si>
    <r>
      <t xml:space="preserve">El reporte de meta y avance corresponde a personas capacitadas en curso básico de economía solidaria, durante la presente vigencia se han capacitado 13.117, para un acumulado de 143560 que representa un </t>
    </r>
    <r>
      <rPr>
        <b/>
        <sz val="12"/>
        <rFont val="Arial Narrow"/>
        <family val="2"/>
      </rPr>
      <t>92%</t>
    </r>
    <r>
      <rPr>
        <sz val="12"/>
        <rFont val="Arial Narrow"/>
        <family val="2"/>
      </rPr>
      <t xml:space="preserve"> de cumplimiento con respecto a al meta 2016</t>
    </r>
  </si>
  <si>
    <t>Empleos registrados por Organizaciones Solidarias en el RUES</t>
  </si>
  <si>
    <r>
      <t>El reporte de meta y avance corresponde a Nuevas organizaciones de economía solidaria,  incluyendo asociaciones agropecuarias y campesinas registradas en el RUES. Para un</t>
    </r>
    <r>
      <rPr>
        <b/>
        <sz val="12"/>
        <rFont val="Calibri"/>
        <family val="2"/>
        <scheme val="minor"/>
      </rPr>
      <t xml:space="preserve"> 62,5%</t>
    </r>
    <r>
      <rPr>
        <sz val="12"/>
        <rFont val="Calibri"/>
        <family val="2"/>
        <scheme val="minor"/>
      </rPr>
      <t xml:space="preserve"> de avance </t>
    </r>
  </si>
  <si>
    <t>Teniendo en cuenta que las dinámicas del mercado laboral son un determinante fundamental de la tasa de desempleo femenino, el Ministerio del Trabajo centra su acción en la creación de lineamientos de política que elimine las barreras de entrada de las mujeres al mercado laboral. En términos de gestión de las acciones, se lanzaron las rutas de formalización de sectores con alta presencia femenina, en esta oportunidad, manicuristas. Dichos lanzamientos se realizaron en las ciudades de Bogotá y Cali en el mes de julio, y en Medellín, Bucaramanga, Pereira, Barranquilla y Villavicencio en el mes de Agosto. En total se sensibilizaron cerca de 5,000 personas. Adicionalmente, en septiembre se definió el cronograma para el último trimestre del año 2015, para la cual se programaron tres sensibilizaciones a desarrollarse en Neiva, Quibdó e Ibagué en octubre, y dos ferias de afiliación en Bogotá a desarrollarse en el mes de noviembre. Igualmente, en el programa de formación técnica a la medida para víctimas del conflicto armado, se ha promovido la inclusión laboral de las mujeres en sectores predominantemente masculinos, buscando así reducir la tasa de desempleo. Así las cosas, se ha logrado incorporar mujeres a los siguientes programas de formación para el trabajo: soldadura, autopartes, y software. Por último, se ha promovido la inclusión de mujeres al mercado laboral a partir de la divulgación de las acciones afirmativas contempladas en la Ley 1429 de 2011 y sus decretos reglamentarios.</t>
  </si>
  <si>
    <t>La tasa de trabajo infantil se mide anualmente y la encuesta la realiza el Dane a través de la Encuesta de Hogares en el último trimestre de cada año y publica los resultados en el segundo trimestre del año siguiente. 100%</t>
  </si>
  <si>
    <t>Seguimiento Marzo 2015 (%)</t>
  </si>
  <si>
    <t>Seguimiento Junio 2015 (%)</t>
  </si>
  <si>
    <t>Seguimiento Septiembre 2015 (%)</t>
  </si>
  <si>
    <t>OBJETIVOS SECTORIALES</t>
  </si>
  <si>
    <t>Esta información se encuentra con corte al 30 de septiembre de 2015.</t>
  </si>
  <si>
    <t>N/A</t>
  </si>
  <si>
    <t>SD</t>
  </si>
  <si>
    <t xml:space="preserve">Beneficiarios del Mecanismo de Protección al Cesante </t>
  </si>
  <si>
    <t>Implementación del plan anticorrupción y de Atención al Ciudadano</t>
  </si>
  <si>
    <t>Oficina de Control Interno</t>
  </si>
  <si>
    <t>Impacto (Sinergia)</t>
  </si>
  <si>
    <r>
      <rPr>
        <b/>
        <sz val="11"/>
        <rFont val="Calibri"/>
        <family val="2"/>
        <scheme val="minor"/>
      </rPr>
      <t xml:space="preserve">1.1.  </t>
    </r>
    <r>
      <rPr>
        <sz val="11"/>
        <rFont val="Calibri"/>
        <family val="2"/>
        <scheme val="minor"/>
      </rPr>
      <t>Cualificación en el conocimiento del modelo asociativo solidario.</t>
    </r>
  </si>
  <si>
    <r>
      <rPr>
        <b/>
        <sz val="11"/>
        <rFont val="Calibri"/>
        <family val="2"/>
        <scheme val="minor"/>
      </rPr>
      <t>1.2</t>
    </r>
    <r>
      <rPr>
        <sz val="11"/>
        <rFont val="Calibri"/>
        <family val="2"/>
        <scheme val="minor"/>
      </rPr>
      <t xml:space="preserve"> Promover el Desarrollo de la Estrategia Nacional para Prevenir, erradicar  el Trabajo Infantil y sus Peores Formas </t>
    </r>
  </si>
  <si>
    <r>
      <rPr>
        <b/>
        <sz val="11"/>
        <rFont val="Calibri"/>
        <family val="2"/>
        <scheme val="minor"/>
      </rPr>
      <t xml:space="preserve">2.1. </t>
    </r>
    <r>
      <rPr>
        <sz val="11"/>
        <rFont val="Calibri"/>
        <family val="2"/>
        <scheme val="minor"/>
      </rPr>
      <t xml:space="preserve"> Generar, implementar y evaluar rutas de empleabilidad con especial énfasis en población jóven que permitan su vinculación al mercado laboral</t>
    </r>
  </si>
  <si>
    <r>
      <rPr>
        <b/>
        <sz val="11"/>
        <rFont val="Calibri"/>
        <family val="2"/>
        <scheme val="minor"/>
      </rPr>
      <t xml:space="preserve">2.2  </t>
    </r>
    <r>
      <rPr>
        <sz val="11"/>
        <rFont val="Calibri"/>
        <family val="2"/>
        <scheme val="minor"/>
      </rPr>
      <t>Diseñar y desarrollar una herramienta de gestión del conocimiento para el análisis, monitoreo y prospectiva del mercado de trabajo nacional</t>
    </r>
  </si>
  <si>
    <r>
      <rPr>
        <b/>
        <sz val="11"/>
        <rFont val="Calibri"/>
        <family val="2"/>
        <scheme val="minor"/>
      </rPr>
      <t xml:space="preserve">2.3 </t>
    </r>
    <r>
      <rPr>
        <sz val="11"/>
        <rFont val="Calibri"/>
        <family val="2"/>
        <scheme val="minor"/>
      </rPr>
      <t>Acciones de capacitación a población vulnerable</t>
    </r>
  </si>
  <si>
    <r>
      <t xml:space="preserve">Durante el tercer trimestre: i) Se ha suscrito el convenio de adición de recursos al Fondo de ICETEX, con el propósito de adelantar la formación de jóvenes entre 16 y 28 años. Los procesos de convocatoria se efectuarán en el último trimestre; ii) Continúan los procesos de formación técnica laboral a 1.790 víctimas del conflicto, quienes vienen a su vez adelantando  las prácticas laborales o pasantías en empresas. </t>
    </r>
    <r>
      <rPr>
        <sz val="11"/>
        <rFont val="Calibri"/>
        <family val="2"/>
        <scheme val="minor"/>
      </rPr>
      <t>12,290</t>
    </r>
  </si>
  <si>
    <r>
      <rPr>
        <b/>
        <sz val="11"/>
        <rFont val="Calibri"/>
        <family val="2"/>
        <scheme val="minor"/>
      </rPr>
      <t xml:space="preserve">2.4 </t>
    </r>
    <r>
      <rPr>
        <sz val="11"/>
        <rFont val="Calibri"/>
        <family val="2"/>
        <scheme val="minor"/>
      </rPr>
      <t xml:space="preserve"> Implementación de la Política de Equidad Laboral con Enfoque de Género, así como acciones específicas que promuevan la igualdad entre mujeres y hombres en el mercado laboral</t>
    </r>
  </si>
  <si>
    <r>
      <rPr>
        <b/>
        <sz val="11"/>
        <rFont val="Calibri"/>
        <family val="2"/>
        <scheme val="minor"/>
      </rPr>
      <t xml:space="preserve">2.5 </t>
    </r>
    <r>
      <rPr>
        <sz val="11"/>
        <rFont val="Calibri"/>
        <family val="2"/>
        <scheme val="minor"/>
      </rPr>
      <t xml:space="preserve"> El SENA atraves de su  Agencia Pública de Empleo , ampliará su cobertuar  a nivel  nacional para expandir su capacidad de  servicio en todo el país, con el proposito de ampliar su cobertura de personas vinculados laboralmente </t>
    </r>
  </si>
  <si>
    <r>
      <rPr>
        <b/>
        <sz val="11"/>
        <rFont val="Calibri"/>
        <family val="2"/>
        <scheme val="minor"/>
      </rPr>
      <t xml:space="preserve">2.6  </t>
    </r>
    <r>
      <rPr>
        <sz val="11"/>
        <rFont val="Calibri"/>
        <family val="2"/>
        <scheme val="minor"/>
      </rPr>
      <t xml:space="preserve">El SENA impulsara  su accionar con miras  a vincular laboralmente a sus egresados a través de su Agencia Publica de Empleo.
</t>
    </r>
  </si>
  <si>
    <r>
      <rPr>
        <b/>
        <sz val="11"/>
        <rFont val="Calibri"/>
        <family val="2"/>
        <scheme val="minor"/>
      </rPr>
      <t xml:space="preserve">2.7 </t>
    </r>
    <r>
      <rPr>
        <sz val="11"/>
        <rFont val="Calibri"/>
        <family val="2"/>
        <scheme val="minor"/>
      </rPr>
      <t xml:space="preserve"> Asociatividad solidaria con enfoque regional</t>
    </r>
  </si>
  <si>
    <r>
      <rPr>
        <b/>
        <sz val="11"/>
        <rFont val="Calibri"/>
        <family val="2"/>
        <scheme val="minor"/>
      </rPr>
      <t xml:space="preserve">2.8 </t>
    </r>
    <r>
      <rPr>
        <sz val="11"/>
        <rFont val="Calibri"/>
        <family val="2"/>
        <scheme val="minor"/>
      </rPr>
      <t xml:space="preserve"> Fortalecer la prestación de servicios básicos, asociados y relacionados de gestión y colocación al interior de los prestadores del SPE</t>
    </r>
  </si>
  <si>
    <r>
      <rPr>
        <b/>
        <sz val="11"/>
        <rFont val="Calibri"/>
        <family val="2"/>
        <scheme val="minor"/>
      </rPr>
      <t xml:space="preserve">2.9  </t>
    </r>
    <r>
      <rPr>
        <sz val="11"/>
        <rFont val="Calibri"/>
        <family val="2"/>
        <scheme val="minor"/>
      </rPr>
      <t>Crear un sistema integral para la identififcación y atención de necesidades de los empresarios en cuento a la capacitación y formación para el trabajo</t>
    </r>
  </si>
  <si>
    <r>
      <rPr>
        <b/>
        <sz val="11"/>
        <rFont val="Calibri"/>
        <family val="2"/>
        <scheme val="minor"/>
      </rPr>
      <t xml:space="preserve">2.10  </t>
    </r>
    <r>
      <rPr>
        <sz val="11"/>
        <rFont val="Calibri"/>
        <family val="2"/>
        <scheme val="minor"/>
      </rPr>
      <t>Fortalecer la gestión empresarial como mecanismo para consolidar el rol del SPE en los procesos de gestión y colocación de empleo</t>
    </r>
  </si>
  <si>
    <r>
      <rPr>
        <b/>
        <sz val="11"/>
        <rFont val="Calibri"/>
        <family val="2"/>
        <scheme val="minor"/>
      </rPr>
      <t xml:space="preserve">2.11  </t>
    </r>
    <r>
      <rPr>
        <sz val="11"/>
        <rFont val="Calibri"/>
        <family val="2"/>
        <scheme val="minor"/>
      </rPr>
      <t>Ampliar la capacidad de acción y presencia física del Servicio Público de Empleo en todo el país</t>
    </r>
  </si>
  <si>
    <r>
      <rPr>
        <b/>
        <sz val="11"/>
        <rFont val="Calibri"/>
        <family val="2"/>
        <scheme val="minor"/>
      </rPr>
      <t xml:space="preserve">2.12 </t>
    </r>
    <r>
      <rPr>
        <sz val="11"/>
        <rFont val="Calibri"/>
        <family val="2"/>
        <scheme val="minor"/>
      </rPr>
      <t xml:space="preserve"> Promover y desarrollar estrategias de atención diferenciada en temas de gestión y colocación para poblaciones con dificil vinculación al mercado de trabajo</t>
    </r>
  </si>
  <si>
    <r>
      <rPr>
        <b/>
        <sz val="11"/>
        <rFont val="Calibri"/>
        <family val="2"/>
        <scheme val="minor"/>
      </rPr>
      <t xml:space="preserve">2.13  </t>
    </r>
    <r>
      <rPr>
        <sz val="11"/>
        <rFont val="Calibri"/>
        <family val="2"/>
        <scheme val="minor"/>
      </rPr>
      <t>Promover y desarrollar estrategias de atención diferenciada en temas de gestión y colocación para poblaciones con dificil vinculación al mercado de trabajo</t>
    </r>
  </si>
  <si>
    <r>
      <rPr>
        <b/>
        <sz val="11"/>
        <rFont val="Calibri"/>
        <family val="2"/>
        <scheme val="minor"/>
      </rPr>
      <t xml:space="preserve">2.14 </t>
    </r>
    <r>
      <rPr>
        <sz val="11"/>
        <rFont val="Calibri"/>
        <family val="2"/>
        <scheme val="minor"/>
      </rPr>
      <t xml:space="preserve"> Promover y desarrollar estrategias de atención diferenciada en temas de gestión y colocación para poblaciones con dificil vinculación al mercado de trabajo</t>
    </r>
  </si>
  <si>
    <r>
      <rPr>
        <b/>
        <sz val="11"/>
        <rFont val="Calibri"/>
        <family val="2"/>
        <scheme val="minor"/>
      </rPr>
      <t xml:space="preserve">2.15 </t>
    </r>
    <r>
      <rPr>
        <sz val="11"/>
        <rFont val="Calibri"/>
        <family val="2"/>
        <scheme val="minor"/>
      </rPr>
      <t xml:space="preserve"> Promover y desarrollar estrategias de atención diferenciada en temas de gestión y colocación para poblaciones con dificil vinculación al mercado de trabajo</t>
    </r>
  </si>
  <si>
    <r>
      <rPr>
        <b/>
        <sz val="11"/>
        <rFont val="Calibri"/>
        <family val="2"/>
        <scheme val="minor"/>
      </rPr>
      <t xml:space="preserve">2.16 </t>
    </r>
    <r>
      <rPr>
        <sz val="11"/>
        <rFont val="Calibri"/>
        <family val="2"/>
        <scheme val="minor"/>
      </rPr>
      <t>Desarrollar lineamientos y estrategias para la prestación de servicios de gestión y colocación de empleo y promoción de la empleabilidad en las zonas rurales</t>
    </r>
  </si>
  <si>
    <r>
      <t xml:space="preserve">3.1  </t>
    </r>
    <r>
      <rPr>
        <sz val="11"/>
        <rFont val="Calibri"/>
        <family val="2"/>
        <scheme val="minor"/>
      </rPr>
      <t>Ofrecer protección económica (beneficios monetarios) a aquellos adultos mayores que no  cuentan  con  algún  tipo  de  protección.</t>
    </r>
  </si>
  <si>
    <r>
      <rPr>
        <b/>
        <sz val="11"/>
        <rFont val="Calibri"/>
        <family val="2"/>
        <scheme val="minor"/>
      </rPr>
      <t xml:space="preserve">3.2 </t>
    </r>
    <r>
      <rPr>
        <sz val="11"/>
        <rFont val="Calibri"/>
        <family val="2"/>
        <scheme val="minor"/>
      </rPr>
      <t xml:space="preserve"> Realizar seguimiento y evaluación de las políticas de formalización laboral.</t>
    </r>
  </si>
  <si>
    <r>
      <rPr>
        <b/>
        <sz val="11"/>
        <rFont val="Calibri"/>
        <family val="2"/>
        <scheme val="minor"/>
      </rPr>
      <t xml:space="preserve">3.3  </t>
    </r>
    <r>
      <rPr>
        <sz val="11"/>
        <rFont val="Calibri"/>
        <family val="2"/>
        <scheme val="minor"/>
      </rPr>
      <t>Fomentar el mejoramiento de la capacitación de trabajadores en empresa con calidad y pertinencia.</t>
    </r>
  </si>
  <si>
    <r>
      <rPr>
        <b/>
        <sz val="11"/>
        <rFont val="Calibri"/>
        <family val="2"/>
        <scheme val="minor"/>
      </rPr>
      <t xml:space="preserve">3.4  </t>
    </r>
    <r>
      <rPr>
        <sz val="11"/>
        <rFont val="Calibri"/>
        <family val="2"/>
        <scheme val="minor"/>
      </rPr>
      <t>Fomentar,  incrementar  y contribuir a la cobertura del Sistema Pensional, y el ahorro para  la vejez</t>
    </r>
  </si>
  <si>
    <r>
      <rPr>
        <b/>
        <sz val="11"/>
        <rFont val="Calibri"/>
        <family val="2"/>
        <scheme val="minor"/>
      </rPr>
      <t xml:space="preserve">3.5  </t>
    </r>
    <r>
      <rPr>
        <sz val="11"/>
        <rFont val="Calibri"/>
        <family val="2"/>
        <scheme val="minor"/>
      </rPr>
      <t>Fortalecer el subsidio familiar como prestación social de los trabajadores a partir de la actualización integral del sistema de compensación y subsidio familiar.</t>
    </r>
  </si>
  <si>
    <r>
      <rPr>
        <b/>
        <sz val="11"/>
        <rFont val="Calibri"/>
        <family val="2"/>
        <scheme val="minor"/>
      </rPr>
      <t xml:space="preserve">3.6  </t>
    </r>
    <r>
      <rPr>
        <sz val="11"/>
        <rFont val="Calibri"/>
        <family val="2"/>
        <scheme val="minor"/>
      </rPr>
      <t>Por la Certificación de los aprendices en cada una de sus programas de formacion.
 </t>
    </r>
  </si>
  <si>
    <r>
      <rPr>
        <b/>
        <sz val="11"/>
        <rFont val="Calibri"/>
        <family val="2"/>
        <scheme val="minor"/>
      </rPr>
      <t xml:space="preserve">3.7  </t>
    </r>
    <r>
      <rPr>
        <sz val="11"/>
        <rFont val="Calibri"/>
        <family val="2"/>
        <scheme val="minor"/>
      </rPr>
      <t xml:space="preserve">Evaluar y Certificar las competencias laborales, que permitirá más eficiencia y calidad en las certificaciones  en tres niveles: básico, medio y avanzado.  
</t>
    </r>
  </si>
  <si>
    <r>
      <rPr>
        <b/>
        <sz val="11"/>
        <rFont val="Calibri"/>
        <family val="2"/>
        <scheme val="minor"/>
      </rPr>
      <t xml:space="preserve">3.8  </t>
    </r>
    <r>
      <rPr>
        <sz val="11"/>
        <rFont val="Calibri"/>
        <family val="2"/>
        <scheme val="minor"/>
      </rPr>
      <t xml:space="preserve">La certificación de competencias laborales se focalizará en mejorar la productividad de los trabajadores actuales y de personas nuevas que se inserten laboralmente a los macroproyectos de País y regionales. </t>
    </r>
  </si>
  <si>
    <r>
      <rPr>
        <b/>
        <sz val="11"/>
        <rFont val="Calibri"/>
        <family val="2"/>
        <scheme val="minor"/>
      </rPr>
      <t xml:space="preserve">3.9 </t>
    </r>
    <r>
      <rPr>
        <sz val="11"/>
        <rFont val="Calibri"/>
        <family val="2"/>
        <scheme val="minor"/>
      </rPr>
      <t xml:space="preserve"> </t>
    </r>
    <r>
      <rPr>
        <b/>
        <sz val="11"/>
        <rFont val="Calibri"/>
        <family val="2"/>
        <scheme val="minor"/>
      </rPr>
      <t xml:space="preserve"> </t>
    </r>
    <r>
      <rPr>
        <sz val="11"/>
        <rFont val="Calibri"/>
        <family val="2"/>
        <scheme val="minor"/>
      </rPr>
      <t>Focalización del desarrollo de la asociatividad solidaria hacia sectores estratégicos.</t>
    </r>
  </si>
  <si>
    <r>
      <rPr>
        <b/>
        <sz val="11"/>
        <rFont val="Calibri"/>
        <family val="2"/>
        <scheme val="minor"/>
      </rPr>
      <t xml:space="preserve">4.1  </t>
    </r>
    <r>
      <rPr>
        <sz val="11"/>
        <rFont val="Calibri"/>
        <family val="2"/>
        <scheme val="minor"/>
      </rPr>
      <t xml:space="preserve">Ampliar la cobertura del subsidio familiar </t>
    </r>
  </si>
  <si>
    <r>
      <rPr>
        <b/>
        <sz val="11"/>
        <rFont val="Calibri"/>
        <family val="2"/>
        <scheme val="minor"/>
      </rPr>
      <t xml:space="preserve">4.2 </t>
    </r>
    <r>
      <rPr>
        <sz val="11"/>
        <rFont val="Calibri"/>
        <family val="2"/>
        <scheme val="minor"/>
      </rPr>
      <t xml:space="preserve"> Promover y diseñar las politicas, y estrategias para el  mejoramiento y desarrollo del Sistema General de Riesgos Laborales</t>
    </r>
  </si>
  <si>
    <r>
      <rPr>
        <b/>
        <sz val="11"/>
        <rFont val="Calibri"/>
        <family val="2"/>
        <scheme val="minor"/>
      </rPr>
      <t xml:space="preserve">4.3 </t>
    </r>
    <r>
      <rPr>
        <sz val="11"/>
        <rFont val="Calibri"/>
        <family val="2"/>
        <scheme val="minor"/>
      </rPr>
      <t xml:space="preserve"> Fomentar,  incrementar  y contribuir a la cobertura del Sistema Pensional, y el ahorro para  la vejez</t>
    </r>
  </si>
  <si>
    <r>
      <rPr>
        <b/>
        <sz val="11"/>
        <rFont val="Calibri"/>
        <family val="2"/>
        <scheme val="minor"/>
      </rPr>
      <t>4.4</t>
    </r>
    <r>
      <rPr>
        <sz val="11"/>
        <rFont val="Calibri"/>
        <family val="2"/>
        <scheme val="minor"/>
      </rPr>
      <t xml:space="preserve">  Promover el uso de los beneficios económicos periódicos BEPS</t>
    </r>
  </si>
  <si>
    <r>
      <rPr>
        <b/>
        <sz val="11"/>
        <rFont val="Calibri"/>
        <family val="2"/>
        <scheme val="minor"/>
      </rPr>
      <t xml:space="preserve">4.5 </t>
    </r>
    <r>
      <rPr>
        <sz val="11"/>
        <rFont val="Calibri"/>
        <family val="2"/>
        <scheme val="minor"/>
      </rPr>
      <t xml:space="preserve"> Desarrollar una estrategia para reducir los tiempos y para resolver con calidad los reconocimientos de pensiones, en particular en el Régimen de Prima Media</t>
    </r>
  </si>
  <si>
    <r>
      <rPr>
        <b/>
        <sz val="11"/>
        <rFont val="Calibri"/>
        <family val="2"/>
        <scheme val="minor"/>
      </rPr>
      <t>4.6</t>
    </r>
    <r>
      <rPr>
        <sz val="11"/>
        <rFont val="Calibri"/>
        <family val="2"/>
        <scheme val="minor"/>
      </rPr>
      <t xml:space="preserve"> Focalización del desarrollo de la asociatividad solidaria hacia sectores estratégicos.</t>
    </r>
  </si>
  <si>
    <r>
      <rPr>
        <b/>
        <sz val="11"/>
        <rFont val="Calibri"/>
        <family val="2"/>
        <scheme val="minor"/>
      </rPr>
      <t xml:space="preserve"> 5.1   </t>
    </r>
    <r>
      <rPr>
        <sz val="11"/>
        <rFont val="Calibri"/>
        <family val="2"/>
        <scheme val="minor"/>
      </rPr>
      <t>Aportar al desarrollo económico del país a través del fortalecimiento del sector trabajo, de la modernización de cada una de las entidades que lo componen, de la creación de sinergias, complementariedad y coordinación entre las mismas, y  del incremento y la consolidación de su respectiva presencia nacional y regional, hacia lograr la cobertura nacional para facilitar y acercar los servicios a los colombianos</t>
    </r>
  </si>
  <si>
    <r>
      <rPr>
        <b/>
        <sz val="11"/>
        <rFont val="Calibri"/>
        <family val="2"/>
        <scheme val="minor"/>
      </rPr>
      <t xml:space="preserve">5.2 </t>
    </r>
    <r>
      <rPr>
        <sz val="11"/>
        <rFont val="Calibri"/>
        <family val="2"/>
        <scheme val="minor"/>
      </rPr>
      <t xml:space="preserve"> Lograr que los servidores públicos fortalezcan sus competencias laborales a través de la innovación en los procesos de formación, capacitación e incentivos, a fin de que se conecten sus objetivos individuales con los institucionales, se fortalezca la responsabilidad por sus actos y se incentiven sus logros. </t>
    </r>
  </si>
  <si>
    <r>
      <rPr>
        <b/>
        <sz val="11"/>
        <rFont val="Calibri"/>
        <family val="2"/>
        <scheme val="minor"/>
      </rPr>
      <t>5.3</t>
    </r>
    <r>
      <rPr>
        <sz val="11"/>
        <rFont val="Calibri"/>
        <family val="2"/>
        <scheme val="minor"/>
      </rPr>
      <t xml:space="preserve"> Fortalecer los procesos de atención al ciudadano y proveer un servicio cercano, pertinente y de calidad a los usuarios</t>
    </r>
  </si>
  <si>
    <t>PLAN ESTRATÉGICO SECTORIAL 2015 - 2018 
SEGUIMIENTO TRIMESTRAL 2015</t>
  </si>
  <si>
    <t>Trim I</t>
  </si>
  <si>
    <t>Trim II</t>
  </si>
  <si>
    <t>Trim III</t>
  </si>
  <si>
    <t>Dependencia</t>
  </si>
  <si>
    <t>% Avance 2015</t>
  </si>
  <si>
    <t>AVANCE PLAN ESTRATÉGICO AL 31 DE DICIEMBRE DE 2015</t>
  </si>
  <si>
    <t>Seguimiento Diciembre 2015 (%)</t>
  </si>
  <si>
    <t>Seguimiento Cualitativo Diciembre 2015 (EVIDENCIAS)</t>
  </si>
  <si>
    <t>Este indicador tiene periodicidad anual y se plantea una meta apartir de 2016</t>
  </si>
  <si>
    <t xml:space="preserve">La entidad cuenta con un programa de formación de Economía Solidaria bajo la modalidad virtual con el cual se logrará ampliar cobertura en formación en asociatividad solidaria </t>
  </si>
  <si>
    <t>A través de los procesos adelantados de fomento y fortalecimiento de organizaciones solidarias en el territorio colombiano sr beneficiaron a 2261 personas directamente</t>
  </si>
  <si>
    <t xml:space="preserve">A la fecha se está procesando la información reportada por las cámaras de comercio la cual fue suministrada por las mismas el 10 de enero </t>
  </si>
  <si>
    <t>Se cumplió con el 100% de implementación del plan anticorrupción y de Atención al Ciudadano</t>
  </si>
  <si>
    <t xml:space="preserve">Las entidades acreditadas por la Unidad que imparten el Curso Básico de Economía Solidarias están en pro eso de envío de sus reportes a 31 de diciembre, por tanto se contará con la información completa para  la primera semana de febrero </t>
  </si>
  <si>
    <t>Se reportan 188.635 empleos  generados y registrados por Organizaciones solidarias en el RUES</t>
  </si>
  <si>
    <r>
      <rPr>
        <b/>
        <sz val="10"/>
        <rFont val="Arial"/>
        <family val="2"/>
      </rPr>
      <t xml:space="preserve">1.1.  </t>
    </r>
    <r>
      <rPr>
        <sz val="10"/>
        <rFont val="Arial"/>
        <family val="2"/>
      </rPr>
      <t>Cualificación en el conocimiento del modelo asociativo solidario.</t>
    </r>
  </si>
  <si>
    <r>
      <rPr>
        <b/>
        <sz val="10"/>
        <rFont val="Arial"/>
        <family val="2"/>
      </rPr>
      <t>1.2</t>
    </r>
    <r>
      <rPr>
        <sz val="10"/>
        <rFont val="Arial"/>
        <family val="2"/>
      </rPr>
      <t xml:space="preserve"> Promover el Desarrollo de la Estrategia Nacional para Prevenir, erradicar  el Trabajo Infantil y sus Peores Formas </t>
    </r>
  </si>
  <si>
    <r>
      <rPr>
        <b/>
        <sz val="10"/>
        <rFont val="Arial"/>
        <family val="2"/>
      </rPr>
      <t xml:space="preserve">2.1. </t>
    </r>
    <r>
      <rPr>
        <sz val="10"/>
        <rFont val="Arial"/>
        <family val="2"/>
      </rPr>
      <t xml:space="preserve"> Generar, implementar y evaluar rutas de empleabilidad con especial énfasis en población jóven que permitan su vinculación al mercado laboral</t>
    </r>
  </si>
  <si>
    <r>
      <rPr>
        <b/>
        <sz val="10"/>
        <rFont val="Arial"/>
        <family val="2"/>
      </rPr>
      <t xml:space="preserve">2.2  </t>
    </r>
    <r>
      <rPr>
        <sz val="10"/>
        <rFont val="Arial"/>
        <family val="2"/>
      </rPr>
      <t>Diseñar y desarrollar una herramienta de gestión del conocimiento para el análisis, monitoreo y prospectiva del mercado de trabajo nacional</t>
    </r>
  </si>
  <si>
    <r>
      <rPr>
        <b/>
        <sz val="10"/>
        <rFont val="Arial"/>
        <family val="2"/>
      </rPr>
      <t xml:space="preserve">2.3 </t>
    </r>
    <r>
      <rPr>
        <sz val="10"/>
        <rFont val="Arial"/>
        <family val="2"/>
      </rPr>
      <t>Acciones de capacitación a población vulnerable</t>
    </r>
  </si>
  <si>
    <t>Durante el tercer trimestre: i) Se ha suscrito el convenio de adición de recursos al Fondo de ICETEX, con el propósito de adelantar la formación de jóvenes entre 16 y 28 años. Los procesos de convocatoria se efectuarán en el último trimestre; ii) Continúan los procesos de formación técnica laboral a 1.790 víctimas del conflicto, quienes vienen a su vez adelantando  las prácticas laborales o pasantías en empresas. 12,290</t>
  </si>
  <si>
    <r>
      <rPr>
        <b/>
        <sz val="10"/>
        <rFont val="Arial"/>
        <family val="2"/>
      </rPr>
      <t xml:space="preserve">2.4 </t>
    </r>
    <r>
      <rPr>
        <sz val="10"/>
        <rFont val="Arial"/>
        <family val="2"/>
      </rPr>
      <t xml:space="preserve"> Implementación de la Política de Equidad Laboral con Enfoque de Género, así como acciones específicas que promuevan la igualdad entre mujeres y hombres en el mercado laboral</t>
    </r>
  </si>
  <si>
    <r>
      <rPr>
        <b/>
        <sz val="10"/>
        <rFont val="Arial"/>
        <family val="2"/>
      </rPr>
      <t xml:space="preserve">2.5 </t>
    </r>
    <r>
      <rPr>
        <sz val="10"/>
        <rFont val="Arial"/>
        <family val="2"/>
      </rPr>
      <t xml:space="preserve"> El SENA atraves de su  Agencia Pública de Empleo , ampliará su cobertuar  a nivel  nacional para expandir su capacidad de  servicio en todo el país, con el proposito de ampliar su cobertura de personas vinculados laboralmente </t>
    </r>
  </si>
  <si>
    <r>
      <rPr>
        <b/>
        <sz val="10"/>
        <rFont val="Arial"/>
        <family val="2"/>
      </rPr>
      <t xml:space="preserve">2.7 </t>
    </r>
    <r>
      <rPr>
        <sz val="10"/>
        <rFont val="Arial"/>
        <family val="2"/>
      </rPr>
      <t xml:space="preserve"> Asociatividad solidaria con enfoque regional</t>
    </r>
  </si>
  <si>
    <r>
      <rPr>
        <b/>
        <sz val="10"/>
        <rFont val="Arial"/>
        <family val="2"/>
      </rPr>
      <t xml:space="preserve">2.8 </t>
    </r>
    <r>
      <rPr>
        <sz val="10"/>
        <rFont val="Arial"/>
        <family val="2"/>
      </rPr>
      <t xml:space="preserve"> Fortalecer la prestación de servicios básicos, asociados y relacionados de gestión y colocación al interior de los prestadores del SPE</t>
    </r>
  </si>
  <si>
    <r>
      <rPr>
        <b/>
        <sz val="10"/>
        <rFont val="Arial"/>
        <family val="2"/>
      </rPr>
      <t xml:space="preserve">2.9  </t>
    </r>
    <r>
      <rPr>
        <sz val="10"/>
        <rFont val="Arial"/>
        <family val="2"/>
      </rPr>
      <t>Crear un sistema integral para la identififcación y atención de necesidades de los empresarios en cuento a la capacitación y formación para el trabajo</t>
    </r>
  </si>
  <si>
    <r>
      <rPr>
        <b/>
        <sz val="10"/>
        <rFont val="Arial"/>
        <family val="2"/>
      </rPr>
      <t xml:space="preserve">2.10  </t>
    </r>
    <r>
      <rPr>
        <sz val="10"/>
        <rFont val="Arial"/>
        <family val="2"/>
      </rPr>
      <t>Fortalecer la gestión empresarial como mecanismo para consolidar el rol del SPE en los procesos de gestión y colocación de empleo</t>
    </r>
  </si>
  <si>
    <r>
      <rPr>
        <b/>
        <sz val="10"/>
        <rFont val="Arial"/>
        <family val="2"/>
      </rPr>
      <t xml:space="preserve">2.11  </t>
    </r>
    <r>
      <rPr>
        <sz val="10"/>
        <rFont val="Arial"/>
        <family val="2"/>
      </rPr>
      <t>Ampliar la capacidad de acción y presencia física del Servicio Público de Empleo en todo el país</t>
    </r>
  </si>
  <si>
    <r>
      <rPr>
        <b/>
        <sz val="10"/>
        <rFont val="Arial"/>
        <family val="2"/>
      </rPr>
      <t xml:space="preserve">2.12 </t>
    </r>
    <r>
      <rPr>
        <sz val="10"/>
        <rFont val="Arial"/>
        <family val="2"/>
      </rPr>
      <t xml:space="preserve"> Promover y desarrollar estrategias de atención diferenciada en temas de gestión y colocación para poblaciones con dificil vinculación al mercado de trabajo</t>
    </r>
  </si>
  <si>
    <r>
      <rPr>
        <b/>
        <sz val="10"/>
        <rFont val="Arial"/>
        <family val="2"/>
      </rPr>
      <t xml:space="preserve">2.13  </t>
    </r>
    <r>
      <rPr>
        <sz val="10"/>
        <rFont val="Arial"/>
        <family val="2"/>
      </rPr>
      <t>Promover y desarrollar estrategias de atención diferenciada en temas de gestión y colocación para poblaciones con dificil vinculación al mercado de trabajo</t>
    </r>
  </si>
  <si>
    <r>
      <rPr>
        <b/>
        <sz val="10"/>
        <rFont val="Arial"/>
        <family val="2"/>
      </rPr>
      <t xml:space="preserve">2.14 </t>
    </r>
    <r>
      <rPr>
        <sz val="10"/>
        <rFont val="Arial"/>
        <family val="2"/>
      </rPr>
      <t xml:space="preserve"> Promover y desarrollar estrategias de atención diferenciada en temas de gestión y colocación para poblaciones con dificil vinculación al mercado de trabajo</t>
    </r>
  </si>
  <si>
    <r>
      <rPr>
        <b/>
        <sz val="10"/>
        <rFont val="Arial"/>
        <family val="2"/>
      </rPr>
      <t xml:space="preserve">2.15 </t>
    </r>
    <r>
      <rPr>
        <sz val="10"/>
        <rFont val="Arial"/>
        <family val="2"/>
      </rPr>
      <t xml:space="preserve"> Promover y desarrollar estrategias de atención diferenciada en temas de gestión y colocación para poblaciones con dificil vinculación al mercado de trabajo</t>
    </r>
  </si>
  <si>
    <r>
      <rPr>
        <b/>
        <sz val="10"/>
        <rFont val="Arial"/>
        <family val="2"/>
      </rPr>
      <t xml:space="preserve">2.16 </t>
    </r>
    <r>
      <rPr>
        <sz val="10"/>
        <rFont val="Arial"/>
        <family val="2"/>
      </rPr>
      <t>Desarrollar lineamientos y estrategias para la prestación de servicios de gestión y colocación de empleo y promoción de la empleabilidad en las zonas rurales</t>
    </r>
  </si>
  <si>
    <r>
      <t xml:space="preserve">3.1  </t>
    </r>
    <r>
      <rPr>
        <sz val="10"/>
        <rFont val="Arial"/>
        <family val="2"/>
      </rPr>
      <t>Ofrecer protección económica (beneficios monetarios) a aquellos adultos mayores que no  cuentan  con  algún  tipo  de  protección.</t>
    </r>
  </si>
  <si>
    <r>
      <rPr>
        <b/>
        <sz val="10"/>
        <rFont val="Arial"/>
        <family val="2"/>
      </rPr>
      <t xml:space="preserve">3.2 </t>
    </r>
    <r>
      <rPr>
        <sz val="10"/>
        <rFont val="Arial"/>
        <family val="2"/>
      </rPr>
      <t xml:space="preserve"> Realizar seguimiento y evaluación de las políticas de formalización laboral.</t>
    </r>
  </si>
  <si>
    <r>
      <rPr>
        <b/>
        <sz val="10"/>
        <rFont val="Arial"/>
        <family val="2"/>
      </rPr>
      <t xml:space="preserve">3.3  </t>
    </r>
    <r>
      <rPr>
        <sz val="10"/>
        <rFont val="Arial"/>
        <family val="2"/>
      </rPr>
      <t>Fomentar el mejoramiento de la capacitación de trabajadores en empresa con calidad y pertinencia.</t>
    </r>
  </si>
  <si>
    <r>
      <rPr>
        <b/>
        <sz val="10"/>
        <rFont val="Arial"/>
        <family val="2"/>
      </rPr>
      <t xml:space="preserve">3.4  </t>
    </r>
    <r>
      <rPr>
        <sz val="10"/>
        <rFont val="Arial"/>
        <family val="2"/>
      </rPr>
      <t>Fomentar,  incrementar  y contribuir a la cobertura del Sistema Pensional, y el ahorro para  la vejez</t>
    </r>
  </si>
  <si>
    <r>
      <rPr>
        <b/>
        <sz val="10"/>
        <rFont val="Arial"/>
        <family val="2"/>
      </rPr>
      <t xml:space="preserve">3.5  </t>
    </r>
    <r>
      <rPr>
        <sz val="10"/>
        <rFont val="Arial"/>
        <family val="2"/>
      </rPr>
      <t>Fortalecer el subsidio familiar como prestación social de los trabajadores a partir de la actualización integral del sistema de compensación y subsidio familiar.</t>
    </r>
  </si>
  <si>
    <r>
      <rPr>
        <b/>
        <sz val="10"/>
        <rFont val="Arial"/>
        <family val="2"/>
      </rPr>
      <t xml:space="preserve">3.6  </t>
    </r>
    <r>
      <rPr>
        <sz val="10"/>
        <rFont val="Arial"/>
        <family val="2"/>
      </rPr>
      <t>Por la Certificación de los aprendices en cada una de sus programas de formacion.
 </t>
    </r>
  </si>
  <si>
    <r>
      <rPr>
        <b/>
        <sz val="10"/>
        <rFont val="Arial"/>
        <family val="2"/>
      </rPr>
      <t xml:space="preserve">3.7  </t>
    </r>
    <r>
      <rPr>
        <sz val="10"/>
        <rFont val="Arial"/>
        <family val="2"/>
      </rPr>
      <t xml:space="preserve">Evaluar y Certificar las competencias laborales, que permitirá más eficiencia y calidad en las certificaciones  en tres niveles: básico, medio y avanzado.  
</t>
    </r>
  </si>
  <si>
    <r>
      <rPr>
        <b/>
        <sz val="10"/>
        <rFont val="Arial"/>
        <family val="2"/>
      </rPr>
      <t xml:space="preserve">3.8  </t>
    </r>
    <r>
      <rPr>
        <sz val="10"/>
        <rFont val="Arial"/>
        <family val="2"/>
      </rPr>
      <t xml:space="preserve">La certificación de competencias laborales se focalizará en mejorar la productividad de los trabajadores actuales y de personas nuevas que se inserten laboralmente a los macroproyectos de País y regionales. </t>
    </r>
  </si>
  <si>
    <r>
      <rPr>
        <b/>
        <sz val="10"/>
        <rFont val="Arial"/>
        <family val="2"/>
      </rPr>
      <t xml:space="preserve">3.9 </t>
    </r>
    <r>
      <rPr>
        <sz val="10"/>
        <rFont val="Arial"/>
        <family val="2"/>
      </rPr>
      <t xml:space="preserve"> </t>
    </r>
    <r>
      <rPr>
        <b/>
        <sz val="10"/>
        <rFont val="Arial"/>
        <family val="2"/>
      </rPr>
      <t xml:space="preserve"> </t>
    </r>
    <r>
      <rPr>
        <sz val="10"/>
        <rFont val="Arial"/>
        <family val="2"/>
      </rPr>
      <t>Focalización del desarrollo de la asociatividad solidaria hacia sectores estratégicos.</t>
    </r>
  </si>
  <si>
    <r>
      <t xml:space="preserve">A 30 de septiembre, los grupos  misionales de la Unidad  reportaron un total de 1.131 beneficiados con los programas de capacitación en fomento y fortalecimiento de las organizaciones, para un porcentaje de avance del </t>
    </r>
    <r>
      <rPr>
        <b/>
        <sz val="10"/>
        <rFont val="Arial"/>
        <family val="2"/>
      </rPr>
      <t>66,5%</t>
    </r>
  </si>
  <si>
    <r>
      <t xml:space="preserve">El reporte de meta y avance corresponde a personas capacitadas en curso básico de economía solidaria, durante la presente vigencia se han capacitado 13.117, para un acumulado de 143560 que representa un </t>
    </r>
    <r>
      <rPr>
        <b/>
        <sz val="10"/>
        <rFont val="Arial"/>
        <family val="2"/>
      </rPr>
      <t>92%</t>
    </r>
    <r>
      <rPr>
        <sz val="10"/>
        <rFont val="Arial"/>
        <family val="2"/>
      </rPr>
      <t xml:space="preserve"> de cumplimiento con respecto a al meta 2016</t>
    </r>
  </si>
  <si>
    <r>
      <t>El reporte de meta y avance corresponde a Nuevas organizaciones de economía solidaria,  incluyendo asociaciones agropecuarias y campesinas registradas en el RUES. Para un</t>
    </r>
    <r>
      <rPr>
        <b/>
        <sz val="10"/>
        <rFont val="Arial"/>
        <family val="2"/>
      </rPr>
      <t xml:space="preserve"> 62,5%</t>
    </r>
    <r>
      <rPr>
        <sz val="10"/>
        <rFont val="Arial"/>
        <family val="2"/>
      </rPr>
      <t xml:space="preserve"> de avance </t>
    </r>
  </si>
  <si>
    <r>
      <rPr>
        <b/>
        <sz val="10"/>
        <rFont val="Arial"/>
        <family val="2"/>
      </rPr>
      <t xml:space="preserve">4.1  </t>
    </r>
    <r>
      <rPr>
        <sz val="10"/>
        <rFont val="Arial"/>
        <family val="2"/>
      </rPr>
      <t xml:space="preserve">Ampliar la cobertura del subsidio familiar </t>
    </r>
  </si>
  <si>
    <r>
      <rPr>
        <b/>
        <sz val="10"/>
        <rFont val="Arial"/>
        <family val="2"/>
      </rPr>
      <t xml:space="preserve">4.2 </t>
    </r>
    <r>
      <rPr>
        <sz val="10"/>
        <rFont val="Arial"/>
        <family val="2"/>
      </rPr>
      <t xml:space="preserve"> Promover y diseñar las politicas, y estrategias para el  mejoramiento y desarrollo del Sistema General de Riesgos Laborales</t>
    </r>
  </si>
  <si>
    <r>
      <rPr>
        <b/>
        <sz val="10"/>
        <rFont val="Arial"/>
        <family val="2"/>
      </rPr>
      <t xml:space="preserve">4.3 </t>
    </r>
    <r>
      <rPr>
        <sz val="10"/>
        <rFont val="Arial"/>
        <family val="2"/>
      </rPr>
      <t xml:space="preserve"> Fomentar,  incrementar  y contribuir a la cobertura del Sistema Pensional, y el ahorro para  la vejez</t>
    </r>
  </si>
  <si>
    <r>
      <t xml:space="preserve">CON CORTE AL MES DE JULIO DE 2015, ESTE INDICADOR SOBREPASA LA META DEL AÑO 2015 EN UN 2,48% .  </t>
    </r>
    <r>
      <rPr>
        <b/>
        <sz val="10"/>
        <rFont val="Arial"/>
        <family val="2"/>
      </rPr>
      <t>104.15%</t>
    </r>
  </si>
  <si>
    <r>
      <rPr>
        <b/>
        <sz val="10"/>
        <rFont val="Arial"/>
        <family val="2"/>
      </rPr>
      <t>4.4</t>
    </r>
    <r>
      <rPr>
        <sz val="10"/>
        <rFont val="Arial"/>
        <family val="2"/>
      </rPr>
      <t xml:space="preserve">  Promover el uso de los beneficios económicos periódicos BEPS</t>
    </r>
  </si>
  <si>
    <r>
      <rPr>
        <b/>
        <sz val="10"/>
        <rFont val="Arial"/>
        <family val="2"/>
      </rPr>
      <t xml:space="preserve">4.5 </t>
    </r>
    <r>
      <rPr>
        <sz val="10"/>
        <rFont val="Arial"/>
        <family val="2"/>
      </rPr>
      <t xml:space="preserve"> Desarrollar una estrategia para reducir los tiempos y para resolver con calidad los reconocimientos de pensiones, en particular en el Régimen de Prima Media</t>
    </r>
  </si>
  <si>
    <r>
      <rPr>
        <b/>
        <sz val="10"/>
        <rFont val="Arial"/>
        <family val="2"/>
      </rPr>
      <t>4.6</t>
    </r>
    <r>
      <rPr>
        <sz val="10"/>
        <rFont val="Arial"/>
        <family val="2"/>
      </rPr>
      <t xml:space="preserve"> Focalización del desarrollo de la asociatividad solidaria hacia sectores estratégicos.</t>
    </r>
  </si>
  <si>
    <r>
      <rPr>
        <b/>
        <sz val="10"/>
        <rFont val="Arial"/>
        <family val="2"/>
      </rPr>
      <t xml:space="preserve"> 5.1   </t>
    </r>
    <r>
      <rPr>
        <sz val="10"/>
        <rFont val="Arial"/>
        <family val="2"/>
      </rPr>
      <t>Aportar al desarrollo económico del país a través del fortalecimiento del sector trabajo, de la modernización de cada una de las entidades que lo componen, de la creación de sinergias, complementariedad y coordinación entre las mismas, y  del incremento y la consolidación de su respectiva presencia nacional y regional, hacia lograr la cobertura nacional para facilitar y acercar los servicios a los colombianos</t>
    </r>
  </si>
  <si>
    <r>
      <rPr>
        <b/>
        <sz val="10"/>
        <rFont val="Arial"/>
        <family val="2"/>
      </rPr>
      <t xml:space="preserve">5.2 </t>
    </r>
    <r>
      <rPr>
        <sz val="10"/>
        <rFont val="Arial"/>
        <family val="2"/>
      </rPr>
      <t xml:space="preserve"> Lograr que los servidores públicos fortalezcan sus competencias laborales a través de la innovación en los procesos de formación, capacitación e incentivos, a fin de que se conecten sus objetivos individuales con los institucionales, se fortalezca la responsabilidad por sus actos y se incentiven sus logros. </t>
    </r>
  </si>
  <si>
    <r>
      <rPr>
        <b/>
        <sz val="10"/>
        <rFont val="Arial"/>
        <family val="2"/>
      </rPr>
      <t>5.3</t>
    </r>
    <r>
      <rPr>
        <sz val="10"/>
        <rFont val="Arial"/>
        <family val="2"/>
      </rPr>
      <t xml:space="preserve"> Fortalecer los procesos de atención al ciudadano y proveer un servicio cercano, pertinente y de calidad a los usuarios</t>
    </r>
  </si>
  <si>
    <t xml:space="preserve">28725 vigencia 2015
Total acumulado 184168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</si>
</sst>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_);_(* \(#,##0.00\);_(* &quot;-&quot;??_);_(@_)"/>
    <numFmt numFmtId="165" formatCode="[$-10C0A]#,##0.00"/>
    <numFmt numFmtId="166" formatCode="[$-10C0A]yyyy/mm/dd"/>
    <numFmt numFmtId="167" formatCode="[$-10C0A]#,##0"/>
    <numFmt numFmtId="168" formatCode="_(* #,##0_);_(* \(#,##0\);_(* &quot;-&quot;??_);_(@_)"/>
    <numFmt numFmtId="169" formatCode="0.00;[Red]0.00"/>
    <numFmt numFmtId="170" formatCode="#,##0.00;[Red]#,##0.00"/>
    <numFmt numFmtId="171" formatCode="0.0%"/>
    <numFmt numFmtId="172" formatCode="#,##0;[Red]#,##0"/>
    <numFmt numFmtId="173" formatCode="_-* #,##0_-;\-* #,##0_-;_-* &quot;-&quot;??_-;_-@_-"/>
  </numFmts>
  <fonts count="31" x14ac:knownFonts="1">
    <font>
      <sz val="10"/>
      <name val="Verdana"/>
    </font>
    <font>
      <sz val="11"/>
      <color theme="1"/>
      <name val="Calibri"/>
      <family val="2"/>
      <scheme val="minor"/>
    </font>
    <font>
      <sz val="11"/>
      <color theme="1"/>
      <name val="Calibri"/>
      <family val="2"/>
      <scheme val="minor"/>
    </font>
    <font>
      <sz val="11"/>
      <color theme="1"/>
      <name val="Calibri"/>
      <family val="2"/>
      <scheme val="minor"/>
    </font>
    <font>
      <sz val="8"/>
      <name val="Verdana"/>
      <family val="2"/>
    </font>
    <font>
      <sz val="10"/>
      <name val="Verdana"/>
      <family val="2"/>
    </font>
    <font>
      <b/>
      <sz val="12"/>
      <name val="Calibri"/>
      <family val="2"/>
      <scheme val="minor"/>
    </font>
    <font>
      <sz val="12"/>
      <name val="Calibri"/>
      <family val="2"/>
      <scheme val="minor"/>
    </font>
    <font>
      <sz val="10"/>
      <name val="Arial"/>
      <family val="2"/>
    </font>
    <font>
      <b/>
      <sz val="9"/>
      <color indexed="81"/>
      <name val="Tahoma"/>
      <family val="2"/>
    </font>
    <font>
      <sz val="9"/>
      <color indexed="81"/>
      <name val="Tahoma"/>
      <family val="2"/>
    </font>
    <font>
      <b/>
      <sz val="12"/>
      <color theme="1"/>
      <name val="Calibri"/>
      <family val="2"/>
      <scheme val="minor"/>
    </font>
    <font>
      <sz val="12"/>
      <name val="Arial Narrow"/>
      <family val="2"/>
    </font>
    <font>
      <u/>
      <sz val="10"/>
      <color theme="10"/>
      <name val="Verdana"/>
      <family val="2"/>
    </font>
    <font>
      <u/>
      <sz val="10"/>
      <color theme="11"/>
      <name val="Verdana"/>
      <family val="2"/>
    </font>
    <font>
      <sz val="11"/>
      <name val="Calibri"/>
      <family val="2"/>
      <scheme val="minor"/>
    </font>
    <font>
      <sz val="10"/>
      <name val="Verdana"/>
      <family val="2"/>
    </font>
    <font>
      <b/>
      <sz val="11"/>
      <name val="Calibri"/>
      <family val="2"/>
      <scheme val="minor"/>
    </font>
    <font>
      <sz val="10"/>
      <name val="Arial Narrow"/>
      <family val="2"/>
    </font>
    <font>
      <b/>
      <sz val="12"/>
      <name val="Arial Narrow"/>
      <family val="2"/>
    </font>
    <font>
      <b/>
      <sz val="10"/>
      <name val="Verdana"/>
      <family val="2"/>
    </font>
    <font>
      <b/>
      <sz val="16"/>
      <name val="Calibri"/>
      <family val="2"/>
      <scheme val="minor"/>
    </font>
    <font>
      <b/>
      <sz val="26"/>
      <name val="Calibri"/>
      <family val="2"/>
      <scheme val="minor"/>
    </font>
    <font>
      <sz val="10"/>
      <color theme="1"/>
      <name val="Verdana"/>
      <family val="2"/>
    </font>
    <font>
      <b/>
      <sz val="16"/>
      <color theme="0"/>
      <name val="Cambria"/>
      <family val="1"/>
      <scheme val="major"/>
    </font>
    <font>
      <b/>
      <sz val="11"/>
      <color theme="1"/>
      <name val="Cambria"/>
      <family val="1"/>
      <scheme val="major"/>
    </font>
    <font>
      <b/>
      <sz val="12"/>
      <color theme="0"/>
      <name val="Cambria"/>
      <family val="1"/>
      <scheme val="major"/>
    </font>
    <font>
      <sz val="12"/>
      <color theme="1"/>
      <name val="Cambria"/>
      <family val="1"/>
      <scheme val="major"/>
    </font>
    <font>
      <b/>
      <sz val="10"/>
      <name val="Arial"/>
      <family val="2"/>
    </font>
    <font>
      <sz val="14"/>
      <name val="Verdana"/>
      <family val="2"/>
    </font>
    <font>
      <b/>
      <sz val="10"/>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theme="4" tint="0.39997558519241921"/>
        <bgColor theme="4"/>
      </patternFill>
    </fill>
    <fill>
      <patternFill patternType="solid">
        <fgColor theme="0"/>
        <bgColor rgb="FFFFFFFF"/>
      </patternFill>
    </fill>
    <fill>
      <patternFill patternType="solid">
        <fgColor theme="0"/>
        <bgColor indexed="64"/>
      </patternFill>
    </fill>
    <fill>
      <patternFill patternType="solid">
        <fgColor rgb="FF353588"/>
        <bgColor indexed="64"/>
      </patternFill>
    </fill>
    <fill>
      <patternFill patternType="solid">
        <fgColor rgb="FFFFFF00"/>
        <bgColor indexed="64"/>
      </patternFill>
    </fill>
  </fills>
  <borders count="22">
    <border>
      <left/>
      <right/>
      <top/>
      <bottom/>
      <diagonal/>
    </border>
    <border>
      <left style="thin">
        <color auto="1"/>
      </left>
      <right/>
      <top/>
      <bottom/>
      <diagonal/>
    </border>
    <border>
      <left style="thin">
        <color indexed="64"/>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auto="1"/>
      </right>
      <top style="hair">
        <color indexed="64"/>
      </top>
      <bottom style="hair">
        <color indexed="64"/>
      </bottom>
      <diagonal/>
    </border>
    <border>
      <left/>
      <right/>
      <top style="thin">
        <color theme="6" tint="0.79998168889431442"/>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auto="1"/>
      </right>
      <top/>
      <bottom style="hair">
        <color indexed="64"/>
      </bottom>
      <diagonal/>
    </border>
    <border>
      <left style="hair">
        <color indexed="64"/>
      </left>
      <right/>
      <top/>
      <bottom style="hair">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2">
    <xf numFmtId="0" fontId="0" fillId="0" borderId="0"/>
    <xf numFmtId="9" fontId="5" fillId="0" borderId="0" applyFont="0" applyFill="0" applyBorder="0" applyAlignment="0" applyProtection="0"/>
    <xf numFmtId="0" fontId="5" fillId="0" borderId="0"/>
    <xf numFmtId="0" fontId="8"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164" fontId="16" fillId="0" borderId="0" applyFont="0" applyFill="0" applyBorder="0" applyAlignment="0" applyProtection="0"/>
    <xf numFmtId="164" fontId="5" fillId="0" borderId="0" applyFont="0" applyFill="0" applyBorder="0" applyAlignment="0" applyProtection="0"/>
  </cellStyleXfs>
  <cellXfs count="295">
    <xf numFmtId="0" fontId="0" fillId="0" borderId="0" xfId="0"/>
    <xf numFmtId="0" fontId="0" fillId="0" borderId="0" xfId="0" applyAlignment="1">
      <alignment shrinkToFit="1"/>
    </xf>
    <xf numFmtId="0" fontId="7" fillId="0" borderId="0" xfId="0" applyFont="1" applyFill="1" applyAlignment="1" applyProtection="1">
      <alignment horizontal="center" vertical="center" wrapText="1"/>
    </xf>
    <xf numFmtId="0" fontId="7" fillId="0" borderId="0" xfId="0" applyFont="1" applyFill="1" applyAlignment="1" applyProtection="1">
      <alignment horizontal="left" vertical="center" wrapText="1"/>
    </xf>
    <xf numFmtId="9" fontId="2" fillId="0" borderId="2" xfId="1" applyFont="1" applyFill="1" applyBorder="1" applyAlignment="1" applyProtection="1">
      <alignment horizontal="center" vertical="center" wrapText="1"/>
    </xf>
    <xf numFmtId="0" fontId="0" fillId="0" borderId="2" xfId="0" applyBorder="1" applyAlignment="1">
      <alignment horizontal="left" vertical="center" wrapText="1"/>
    </xf>
    <xf numFmtId="0" fontId="1" fillId="0" borderId="2" xfId="0" applyFont="1" applyFill="1" applyBorder="1" applyAlignment="1" applyProtection="1">
      <alignment horizontal="center" vertical="center" wrapText="1"/>
      <protection locked="0"/>
    </xf>
    <xf numFmtId="0" fontId="0" fillId="0" borderId="0" xfId="0" applyAlignment="1"/>
    <xf numFmtId="0" fontId="0" fillId="0" borderId="0" xfId="0" applyAlignment="1">
      <alignment wrapText="1"/>
    </xf>
    <xf numFmtId="168" fontId="6" fillId="0" borderId="2" xfId="31" applyNumberFormat="1"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11" fillId="3"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2" applyFont="1" applyBorder="1" applyAlignment="1">
      <alignment horizontal="center" vertical="center" wrapText="1"/>
    </xf>
    <xf numFmtId="3" fontId="3" fillId="0" borderId="2" xfId="0" applyNumberFormat="1" applyFont="1" applyFill="1" applyBorder="1" applyAlignment="1">
      <alignment horizontal="center" vertical="center" wrapText="1"/>
    </xf>
    <xf numFmtId="9" fontId="3" fillId="0" borderId="2" xfId="1" applyFont="1" applyFill="1" applyBorder="1" applyAlignment="1">
      <alignment horizontal="center" vertical="center" wrapText="1"/>
    </xf>
    <xf numFmtId="3" fontId="1" fillId="0" borderId="2" xfId="0" applyNumberFormat="1" applyFont="1" applyFill="1" applyBorder="1" applyAlignment="1" applyProtection="1">
      <alignment horizontal="center" vertical="center" wrapText="1"/>
      <protection locked="0"/>
    </xf>
    <xf numFmtId="167" fontId="1" fillId="0" borderId="2" xfId="0" applyNumberFormat="1" applyFont="1" applyFill="1" applyBorder="1" applyAlignment="1" applyProtection="1">
      <alignment horizontal="center" vertical="center" wrapText="1"/>
      <protection locked="0"/>
    </xf>
    <xf numFmtId="0" fontId="20" fillId="0" borderId="0" xfId="0" applyFont="1" applyAlignment="1">
      <alignment horizontal="center"/>
    </xf>
    <xf numFmtId="0" fontId="12" fillId="0" borderId="0" xfId="0" applyFont="1" applyFill="1" applyBorder="1" applyAlignment="1" applyProtection="1">
      <alignment horizontal="center" vertical="center" wrapText="1"/>
    </xf>
    <xf numFmtId="0" fontId="7" fillId="0" borderId="0" xfId="0" applyFont="1" applyFill="1" applyAlignment="1" applyProtection="1">
      <alignment wrapText="1"/>
    </xf>
    <xf numFmtId="0" fontId="6" fillId="0" borderId="0" xfId="0" applyFont="1" applyFill="1" applyAlignment="1" applyProtection="1">
      <alignment wrapText="1"/>
    </xf>
    <xf numFmtId="9" fontId="12" fillId="0" borderId="0" xfId="0" applyNumberFormat="1" applyFont="1" applyFill="1" applyAlignment="1" applyProtection="1">
      <alignment horizontal="center" vertical="center" wrapText="1"/>
    </xf>
    <xf numFmtId="0" fontId="12" fillId="0" borderId="0" xfId="0" applyFont="1" applyFill="1" applyAlignment="1" applyProtection="1">
      <alignment wrapText="1"/>
    </xf>
    <xf numFmtId="9" fontId="7" fillId="0" borderId="0" xfId="0" applyNumberFormat="1" applyFont="1" applyFill="1" applyAlignment="1" applyProtection="1">
      <alignment wrapText="1"/>
    </xf>
    <xf numFmtId="3" fontId="15" fillId="0" borderId="3" xfId="0" applyNumberFormat="1" applyFont="1" applyFill="1" applyBorder="1" applyAlignment="1">
      <alignment horizontal="center" vertical="center" wrapText="1"/>
    </xf>
    <xf numFmtId="9" fontId="21" fillId="0" borderId="0" xfId="0" applyNumberFormat="1" applyFont="1" applyFill="1" applyAlignment="1" applyProtection="1">
      <alignment wrapText="1"/>
    </xf>
    <xf numFmtId="0" fontId="21" fillId="0" borderId="0" xfId="0" applyFont="1" applyFill="1" applyAlignment="1" applyProtection="1">
      <alignment wrapText="1"/>
    </xf>
    <xf numFmtId="0" fontId="21" fillId="0" borderId="0" xfId="0" applyFont="1" applyFill="1" applyAlignment="1" applyProtection="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Font="1" applyFill="1" applyBorder="1" applyAlignment="1" applyProtection="1">
      <alignment horizontal="center" vertical="center" wrapText="1"/>
    </xf>
    <xf numFmtId="0" fontId="6" fillId="0" borderId="6" xfId="0" applyFont="1" applyFill="1" applyBorder="1" applyAlignment="1">
      <alignment horizontal="center" vertical="center" wrapText="1"/>
    </xf>
    <xf numFmtId="165" fontId="15" fillId="0" borderId="5" xfId="2" applyNumberFormat="1" applyFont="1" applyFill="1" applyBorder="1" applyAlignment="1" applyProtection="1">
      <alignment horizontal="left" vertical="center" wrapText="1"/>
    </xf>
    <xf numFmtId="165" fontId="15" fillId="0" borderId="5" xfId="2" applyNumberFormat="1" applyFont="1" applyFill="1" applyBorder="1" applyAlignment="1" applyProtection="1">
      <alignment horizontal="center" vertical="center" wrapText="1"/>
      <protection locked="0"/>
    </xf>
    <xf numFmtId="167" fontId="15" fillId="0" borderId="5" xfId="2" applyNumberFormat="1" applyFont="1" applyFill="1" applyBorder="1" applyAlignment="1" applyProtection="1">
      <alignment horizontal="center" vertical="center" wrapText="1"/>
      <protection locked="0"/>
    </xf>
    <xf numFmtId="0" fontId="15" fillId="0" borderId="5" xfId="2"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protection locked="0"/>
    </xf>
    <xf numFmtId="0" fontId="15" fillId="0" borderId="5" xfId="2" applyFont="1" applyFill="1" applyBorder="1" applyAlignment="1" applyProtection="1">
      <alignment horizontal="center" vertical="center" wrapText="1"/>
    </xf>
    <xf numFmtId="10" fontId="15" fillId="0" borderId="5" xfId="0" applyNumberFormat="1" applyFont="1" applyFill="1" applyBorder="1" applyAlignment="1">
      <alignment horizontal="center" vertical="center" wrapText="1"/>
    </xf>
    <xf numFmtId="9" fontId="15" fillId="0" borderId="5" xfId="1" applyFont="1" applyFill="1" applyBorder="1" applyAlignment="1">
      <alignment horizontal="center" vertical="center" wrapText="1"/>
    </xf>
    <xf numFmtId="9" fontId="15" fillId="0" borderId="5" xfId="1" applyFont="1" applyFill="1" applyBorder="1" applyAlignment="1" applyProtection="1">
      <alignment horizontal="center" vertical="center" wrapText="1"/>
    </xf>
    <xf numFmtId="165" fontId="15" fillId="0" borderId="6" xfId="2" applyNumberFormat="1" applyFont="1" applyFill="1" applyBorder="1" applyAlignment="1" applyProtection="1">
      <alignment horizontal="left" vertical="center" wrapText="1"/>
    </xf>
    <xf numFmtId="170" fontId="15" fillId="0" borderId="5" xfId="0" applyNumberFormat="1" applyFont="1" applyFill="1" applyBorder="1" applyAlignment="1" applyProtection="1">
      <alignment horizontal="center" vertical="center" wrapText="1"/>
      <protection locked="0"/>
    </xf>
    <xf numFmtId="0" fontId="15" fillId="0" borderId="6" xfId="0" applyFont="1" applyFill="1" applyBorder="1" applyAlignment="1">
      <alignment horizontal="left" vertical="center" wrapText="1"/>
    </xf>
    <xf numFmtId="0" fontId="15" fillId="0" borderId="5" xfId="0" applyFont="1" applyFill="1" applyBorder="1" applyAlignment="1">
      <alignment horizontal="center" vertical="center" wrapText="1"/>
    </xf>
    <xf numFmtId="171" fontId="15" fillId="0" borderId="5" xfId="1" applyNumberFormat="1" applyFont="1" applyFill="1" applyBorder="1" applyAlignment="1">
      <alignment horizontal="center" vertical="center" wrapText="1"/>
    </xf>
    <xf numFmtId="0" fontId="15" fillId="0" borderId="6" xfId="0" applyFont="1" applyFill="1" applyBorder="1" applyAlignment="1">
      <alignment vertical="center" wrapText="1"/>
    </xf>
    <xf numFmtId="0" fontId="15" fillId="0" borderId="5" xfId="0" applyFont="1" applyFill="1" applyBorder="1" applyAlignment="1">
      <alignment horizontal="left" vertical="center" wrapText="1"/>
    </xf>
    <xf numFmtId="169" fontId="15" fillId="0" borderId="5" xfId="0" applyNumberFormat="1" applyFont="1" applyFill="1" applyBorder="1" applyAlignment="1" applyProtection="1">
      <alignment horizontal="center" vertical="center" wrapText="1"/>
      <protection locked="0"/>
    </xf>
    <xf numFmtId="0" fontId="15"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3" fontId="15" fillId="0" borderId="5" xfId="0" applyNumberFormat="1" applyFont="1" applyFill="1" applyBorder="1" applyAlignment="1" applyProtection="1">
      <alignment horizontal="center" vertical="center" wrapText="1"/>
      <protection locked="0"/>
    </xf>
    <xf numFmtId="0" fontId="0" fillId="0" borderId="6" xfId="0" applyFont="1" applyFill="1" applyBorder="1" applyAlignment="1">
      <alignment horizontal="center" vertical="center" wrapText="1"/>
    </xf>
    <xf numFmtId="0" fontId="15" fillId="0" borderId="5" xfId="0" applyFont="1" applyFill="1" applyBorder="1" applyAlignment="1" applyProtection="1">
      <alignment horizontal="left" vertical="center" wrapText="1"/>
    </xf>
    <xf numFmtId="167" fontId="15" fillId="0" borderId="5" xfId="0" applyNumberFormat="1" applyFont="1" applyFill="1" applyBorder="1" applyAlignment="1" applyProtection="1">
      <alignment horizontal="center" vertical="center" wrapText="1"/>
    </xf>
    <xf numFmtId="167" fontId="15" fillId="0" borderId="5" xfId="0" applyNumberFormat="1" applyFont="1" applyFill="1" applyBorder="1" applyAlignment="1" applyProtection="1">
      <alignment horizontal="center" vertical="center" wrapText="1"/>
      <protection locked="0"/>
    </xf>
    <xf numFmtId="165" fontId="15" fillId="0" borderId="5" xfId="0" applyNumberFormat="1" applyFont="1" applyFill="1" applyBorder="1" applyAlignment="1" applyProtection="1">
      <alignment horizontal="center" vertical="center" wrapText="1"/>
      <protection locked="0"/>
    </xf>
    <xf numFmtId="3" fontId="15" fillId="0" borderId="5" xfId="0" applyNumberFormat="1" applyFont="1" applyFill="1" applyBorder="1" applyAlignment="1">
      <alignment horizontal="center" vertical="center" wrapText="1"/>
    </xf>
    <xf numFmtId="10" fontId="15" fillId="0" borderId="5" xfId="1" applyNumberFormat="1" applyFont="1" applyFill="1" applyBorder="1" applyAlignment="1">
      <alignment horizontal="center" vertical="center" wrapText="1"/>
    </xf>
    <xf numFmtId="0" fontId="7" fillId="0" borderId="6" xfId="0" applyFont="1" applyFill="1" applyBorder="1" applyAlignment="1" applyProtection="1">
      <alignment horizontal="left" vertical="center" wrapText="1"/>
    </xf>
    <xf numFmtId="9" fontId="15" fillId="0" borderId="5" xfId="1" applyFont="1" applyFill="1" applyBorder="1" applyAlignment="1" applyProtection="1">
      <alignment horizontal="center" vertical="center" wrapText="1"/>
      <protection locked="0"/>
    </xf>
    <xf numFmtId="0" fontId="15" fillId="0" borderId="5" xfId="2" applyFont="1" applyFill="1" applyBorder="1" applyAlignment="1" applyProtection="1">
      <alignment horizontal="left" vertical="center" wrapText="1"/>
    </xf>
    <xf numFmtId="0" fontId="18" fillId="0" borderId="6" xfId="0" applyFont="1" applyBorder="1" applyAlignment="1">
      <alignment horizontal="center" vertical="center" wrapText="1"/>
    </xf>
    <xf numFmtId="0" fontId="18" fillId="0" borderId="6" xfId="2" applyFont="1" applyBorder="1" applyAlignment="1">
      <alignment horizontal="center" vertical="center" wrapText="1"/>
    </xf>
    <xf numFmtId="167" fontId="15" fillId="0" borderId="5" xfId="2" applyNumberFormat="1" applyFont="1" applyFill="1" applyBorder="1" applyAlignment="1">
      <alignment horizontal="center" vertical="center" wrapText="1"/>
    </xf>
    <xf numFmtId="167" fontId="15" fillId="5" borderId="5" xfId="0" applyNumberFormat="1" applyFont="1" applyFill="1" applyBorder="1" applyAlignment="1" applyProtection="1">
      <alignment horizontal="center" vertical="center" wrapText="1"/>
      <protection locked="0"/>
    </xf>
    <xf numFmtId="0" fontId="17" fillId="0" borderId="5" xfId="0" applyFont="1" applyFill="1" applyBorder="1" applyAlignment="1">
      <alignment horizontal="left" vertical="center" wrapText="1"/>
    </xf>
    <xf numFmtId="10" fontId="15" fillId="0" borderId="5" xfId="1" applyNumberFormat="1" applyFont="1" applyFill="1" applyBorder="1" applyAlignment="1" applyProtection="1">
      <alignment horizontal="center" vertical="center" wrapText="1"/>
    </xf>
    <xf numFmtId="0" fontId="15" fillId="0" borderId="6" xfId="0" applyFont="1" applyFill="1" applyBorder="1" applyAlignment="1">
      <alignment horizontal="center" vertical="center" wrapText="1"/>
    </xf>
    <xf numFmtId="9" fontId="15" fillId="0" borderId="6" xfId="0" applyNumberFormat="1" applyFont="1" applyFill="1" applyBorder="1" applyAlignment="1">
      <alignment horizontal="center" vertical="center" wrapText="1"/>
    </xf>
    <xf numFmtId="169" fontId="15" fillId="0" borderId="6" xfId="0" applyNumberFormat="1" applyFont="1" applyFill="1" applyBorder="1" applyAlignment="1">
      <alignment horizontal="left" vertical="center" wrapText="1"/>
    </xf>
    <xf numFmtId="168" fontId="15" fillId="0" borderId="5" xfId="30" applyNumberFormat="1" applyFont="1" applyFill="1" applyBorder="1" applyAlignment="1" applyProtection="1">
      <alignment horizontal="center" vertical="center" wrapText="1"/>
    </xf>
    <xf numFmtId="3" fontId="15" fillId="0" borderId="6" xfId="0" applyNumberFormat="1" applyFont="1" applyFill="1" applyBorder="1" applyAlignment="1">
      <alignment vertical="center" wrapText="1"/>
    </xf>
    <xf numFmtId="165" fontId="15" fillId="0" borderId="5" xfId="0" applyNumberFormat="1" applyFont="1" applyFill="1" applyBorder="1" applyAlignment="1" applyProtection="1">
      <alignment horizontal="center" vertical="center" wrapText="1"/>
    </xf>
    <xf numFmtId="166" fontId="15" fillId="0" borderId="5" xfId="0" applyNumberFormat="1" applyFont="1" applyFill="1" applyBorder="1" applyAlignment="1" applyProtection="1">
      <alignment horizontal="center" vertical="center" wrapText="1"/>
      <protection locked="0"/>
    </xf>
    <xf numFmtId="3" fontId="15" fillId="0" borderId="5" xfId="0" applyNumberFormat="1" applyFont="1" applyFill="1" applyBorder="1" applyAlignment="1" applyProtection="1">
      <alignment horizontal="center" vertical="center" wrapText="1"/>
    </xf>
    <xf numFmtId="167" fontId="15" fillId="0" borderId="5" xfId="0" applyNumberFormat="1" applyFont="1" applyFill="1" applyBorder="1" applyAlignment="1">
      <alignment horizontal="center" vertical="center" wrapText="1"/>
    </xf>
    <xf numFmtId="172" fontId="12" fillId="4" borderId="5" xfId="0" applyNumberFormat="1" applyFont="1" applyFill="1" applyBorder="1" applyAlignment="1">
      <alignment horizontal="center" vertical="center" wrapText="1"/>
    </xf>
    <xf numFmtId="169" fontId="12" fillId="4" borderId="6" xfId="0" applyNumberFormat="1" applyFont="1" applyFill="1" applyBorder="1" applyAlignment="1">
      <alignment horizontal="justify" vertical="center" wrapText="1"/>
    </xf>
    <xf numFmtId="0" fontId="15" fillId="0" borderId="5" xfId="0" applyFont="1" applyFill="1" applyBorder="1" applyAlignment="1" applyProtection="1">
      <alignment horizontal="left" vertical="center" wrapText="1"/>
      <protection locked="0"/>
    </xf>
    <xf numFmtId="0" fontId="15" fillId="0" borderId="5" xfId="0" applyFont="1" applyFill="1" applyBorder="1" applyAlignment="1" applyProtection="1">
      <alignment horizontal="left" vertical="top" wrapText="1"/>
      <protection locked="0"/>
    </xf>
    <xf numFmtId="169" fontId="15" fillId="0" borderId="5" xfId="0" applyNumberFormat="1" applyFont="1" applyFill="1" applyBorder="1" applyAlignment="1">
      <alignment horizontal="center" vertical="center" wrapText="1"/>
    </xf>
    <xf numFmtId="0" fontId="7" fillId="0" borderId="5" xfId="0" applyFont="1" applyFill="1" applyBorder="1" applyAlignment="1" applyProtection="1">
      <alignment horizontal="center" vertical="center" wrapText="1"/>
    </xf>
    <xf numFmtId="9" fontId="15" fillId="0" borderId="5" xfId="1" applyNumberFormat="1" applyFont="1" applyFill="1" applyBorder="1" applyAlignment="1">
      <alignment horizontal="center" vertical="center" wrapText="1"/>
    </xf>
    <xf numFmtId="0" fontId="15" fillId="0" borderId="6" xfId="0" applyFont="1" applyFill="1" applyBorder="1" applyAlignment="1" applyProtection="1">
      <alignment horizontal="left" vertical="center" wrapText="1"/>
    </xf>
    <xf numFmtId="0" fontId="15" fillId="0" borderId="6" xfId="2" applyFont="1" applyFill="1" applyBorder="1" applyAlignment="1" applyProtection="1">
      <alignment horizontal="left" vertical="center" wrapText="1"/>
    </xf>
    <xf numFmtId="173" fontId="15" fillId="0" borderId="5" xfId="30" applyNumberFormat="1" applyFont="1" applyFill="1" applyBorder="1" applyAlignment="1">
      <alignment horizontal="center" vertical="center" wrapText="1"/>
    </xf>
    <xf numFmtId="2" fontId="15" fillId="0" borderId="5" xfId="1" applyNumberFormat="1" applyFont="1" applyFill="1" applyBorder="1" applyAlignment="1">
      <alignment horizontal="center" vertical="center" wrapText="1"/>
    </xf>
    <xf numFmtId="168" fontId="15" fillId="0" borderId="5" xfId="0" applyNumberFormat="1" applyFont="1" applyFill="1" applyBorder="1" applyAlignment="1" applyProtection="1">
      <alignment horizontal="center" vertical="center" wrapText="1"/>
      <protection locked="0"/>
    </xf>
    <xf numFmtId="3" fontId="7" fillId="0" borderId="5" xfId="0" applyNumberFormat="1" applyFont="1" applyFill="1" applyBorder="1" applyAlignment="1" applyProtection="1">
      <alignment horizontal="center" vertical="center" wrapText="1"/>
    </xf>
    <xf numFmtId="10" fontId="15" fillId="0" borderId="5" xfId="0" applyNumberFormat="1" applyFont="1" applyFill="1" applyBorder="1" applyAlignment="1" applyProtection="1">
      <alignment horizontal="center" vertical="center" wrapText="1"/>
      <protection locked="0"/>
    </xf>
    <xf numFmtId="9" fontId="15" fillId="0" borderId="5" xfId="0" applyNumberFormat="1" applyFont="1" applyFill="1" applyBorder="1" applyAlignment="1" applyProtection="1">
      <alignment horizontal="center" vertical="center" wrapText="1"/>
      <protection locked="0"/>
    </xf>
    <xf numFmtId="10" fontId="15" fillId="0" borderId="5" xfId="0" applyNumberFormat="1" applyFont="1" applyFill="1" applyBorder="1" applyAlignment="1" applyProtection="1">
      <alignment horizontal="center" vertical="center" wrapText="1"/>
    </xf>
    <xf numFmtId="10" fontId="7" fillId="0" borderId="5" xfId="0" applyNumberFormat="1" applyFont="1" applyFill="1" applyBorder="1" applyAlignment="1" applyProtection="1">
      <alignment horizontal="center" vertical="center" wrapText="1"/>
    </xf>
    <xf numFmtId="10" fontId="15" fillId="0" borderId="5" xfId="1" applyNumberFormat="1" applyFont="1" applyFill="1" applyBorder="1" applyAlignment="1" applyProtection="1">
      <alignment horizontal="center" vertical="center" wrapText="1"/>
      <protection locked="0"/>
    </xf>
    <xf numFmtId="9" fontId="7" fillId="0" borderId="5" xfId="0" applyNumberFormat="1" applyFont="1" applyFill="1" applyBorder="1" applyAlignment="1" applyProtection="1">
      <alignment horizontal="center" vertical="center" wrapText="1"/>
    </xf>
    <xf numFmtId="0" fontId="15" fillId="0" borderId="5" xfId="0" applyFont="1" applyFill="1" applyBorder="1" applyAlignment="1" applyProtection="1">
      <alignment vertical="center" wrapText="1"/>
      <protection locked="0"/>
    </xf>
    <xf numFmtId="4" fontId="15" fillId="0" borderId="5" xfId="0" applyNumberFormat="1" applyFont="1" applyFill="1" applyBorder="1" applyAlignment="1">
      <alignment horizontal="center" vertical="center" wrapText="1"/>
    </xf>
    <xf numFmtId="4" fontId="15" fillId="0" borderId="5" xfId="0" applyNumberFormat="1" applyFont="1" applyFill="1" applyBorder="1" applyAlignment="1" applyProtection="1">
      <alignment horizontal="center" vertical="center" wrapText="1"/>
      <protection locked="0"/>
    </xf>
    <xf numFmtId="9" fontId="15" fillId="0" borderId="5" xfId="1" applyNumberFormat="1" applyFont="1" applyFill="1" applyBorder="1" applyAlignment="1" applyProtection="1">
      <alignment horizontal="center" vertical="center" wrapText="1"/>
    </xf>
    <xf numFmtId="9" fontId="15" fillId="0" borderId="5" xfId="1" applyFont="1" applyFill="1" applyBorder="1" applyAlignment="1">
      <alignment vertical="center" wrapText="1"/>
    </xf>
    <xf numFmtId="9" fontId="15" fillId="0" borderId="5" xfId="0" applyNumberFormat="1" applyFont="1" applyFill="1" applyBorder="1" applyAlignment="1">
      <alignment horizontal="center" vertical="center" wrapText="1"/>
    </xf>
    <xf numFmtId="10" fontId="0" fillId="0" borderId="0" xfId="0" applyNumberFormat="1"/>
    <xf numFmtId="10" fontId="23" fillId="0" borderId="7" xfId="0" applyNumberFormat="1" applyFont="1" applyBorder="1"/>
    <xf numFmtId="0" fontId="0" fillId="0" borderId="0" xfId="0" applyAlignment="1">
      <alignment horizontal="left"/>
    </xf>
    <xf numFmtId="0" fontId="24" fillId="6" borderId="5" xfId="0" applyFont="1" applyFill="1" applyBorder="1" applyAlignment="1">
      <alignment horizontal="center" vertical="center"/>
    </xf>
    <xf numFmtId="0" fontId="25" fillId="0" borderId="5" xfId="0" applyFont="1" applyBorder="1"/>
    <xf numFmtId="0" fontId="26" fillId="6" borderId="5" xfId="0" applyFont="1" applyFill="1" applyBorder="1" applyAlignment="1">
      <alignment horizontal="center" vertical="center" wrapText="1"/>
    </xf>
    <xf numFmtId="0" fontId="0" fillId="0" borderId="0" xfId="0" applyAlignment="1">
      <alignment vertical="center"/>
    </xf>
    <xf numFmtId="0" fontId="27" fillId="0" borderId="5" xfId="0" applyFont="1" applyBorder="1" applyAlignment="1">
      <alignment horizontal="left" vertical="center"/>
    </xf>
    <xf numFmtId="10" fontId="27" fillId="0" borderId="5" xfId="0" applyNumberFormat="1" applyFont="1" applyBorder="1" applyAlignment="1">
      <alignment vertical="center"/>
    </xf>
    <xf numFmtId="0" fontId="6" fillId="7" borderId="5" xfId="0" applyFont="1" applyFill="1" applyBorder="1" applyAlignment="1">
      <alignment horizontal="center" vertical="center" wrapText="1"/>
    </xf>
    <xf numFmtId="9" fontId="15" fillId="7" borderId="8" xfId="1" applyFont="1" applyFill="1" applyBorder="1" applyAlignment="1" applyProtection="1">
      <alignment horizontal="center" vertical="center" wrapText="1"/>
    </xf>
    <xf numFmtId="9" fontId="15" fillId="7" borderId="8" xfId="1" applyFont="1" applyFill="1" applyBorder="1" applyAlignment="1">
      <alignment horizontal="center" vertical="center" wrapText="1"/>
    </xf>
    <xf numFmtId="10" fontId="15" fillId="7" borderId="8" xfId="1" applyNumberFormat="1" applyFont="1" applyFill="1" applyBorder="1" applyAlignment="1" applyProtection="1">
      <alignment horizontal="center" vertical="center" wrapText="1"/>
    </xf>
    <xf numFmtId="9" fontId="15" fillId="7" borderId="8" xfId="1" applyNumberFormat="1" applyFont="1" applyFill="1" applyBorder="1" applyAlignment="1" applyProtection="1">
      <alignment horizontal="center" vertical="center" wrapText="1"/>
    </xf>
    <xf numFmtId="0" fontId="6" fillId="7" borderId="6" xfId="0" applyFont="1" applyFill="1" applyBorder="1" applyAlignment="1">
      <alignment horizontal="center" vertical="center" wrapText="1"/>
    </xf>
    <xf numFmtId="165" fontId="15" fillId="7" borderId="6" xfId="2" applyNumberFormat="1" applyFont="1" applyFill="1" applyBorder="1" applyAlignment="1" applyProtection="1">
      <alignment horizontal="left" vertical="center" wrapText="1"/>
    </xf>
    <xf numFmtId="0" fontId="15" fillId="7" borderId="6" xfId="0" applyFont="1" applyFill="1" applyBorder="1" applyAlignment="1">
      <alignment horizontal="left" vertical="center" wrapText="1"/>
    </xf>
    <xf numFmtId="0" fontId="15" fillId="7" borderId="6" xfId="0" applyFont="1" applyFill="1" applyBorder="1" applyAlignment="1">
      <alignment vertical="center" wrapText="1"/>
    </xf>
    <xf numFmtId="0" fontId="7" fillId="7" borderId="6" xfId="0" applyFont="1" applyFill="1" applyBorder="1" applyAlignment="1" applyProtection="1">
      <alignment horizontal="center" vertical="center" wrapText="1"/>
    </xf>
    <xf numFmtId="0" fontId="0" fillId="7" borderId="6" xfId="0" applyFont="1" applyFill="1" applyBorder="1" applyAlignment="1">
      <alignment horizontal="center" vertical="center" wrapText="1"/>
    </xf>
    <xf numFmtId="0" fontId="7" fillId="7" borderId="6" xfId="0" applyFont="1" applyFill="1" applyBorder="1" applyAlignment="1" applyProtection="1">
      <alignment horizontal="left" vertical="center" wrapText="1"/>
    </xf>
    <xf numFmtId="0" fontId="18" fillId="7" borderId="6" xfId="0" applyFont="1" applyFill="1" applyBorder="1" applyAlignment="1">
      <alignment horizontal="center" vertical="center" wrapText="1"/>
    </xf>
    <xf numFmtId="0" fontId="18" fillId="7" borderId="6" xfId="2" applyFont="1" applyFill="1" applyBorder="1" applyAlignment="1">
      <alignment horizontal="center" vertical="center" wrapText="1"/>
    </xf>
    <xf numFmtId="0" fontId="15" fillId="7" borderId="6" xfId="0" applyFont="1" applyFill="1" applyBorder="1" applyAlignment="1">
      <alignment horizontal="center" vertical="center" wrapText="1"/>
    </xf>
    <xf numFmtId="9" fontId="15" fillId="7" borderId="6" xfId="0" applyNumberFormat="1" applyFont="1" applyFill="1" applyBorder="1" applyAlignment="1">
      <alignment horizontal="center" vertical="center" wrapText="1"/>
    </xf>
    <xf numFmtId="169" fontId="15" fillId="7" borderId="6" xfId="0" applyNumberFormat="1" applyFont="1" applyFill="1" applyBorder="1" applyAlignment="1">
      <alignment horizontal="left" vertical="center" wrapText="1"/>
    </xf>
    <xf numFmtId="3" fontId="15" fillId="7" borderId="6" xfId="0" applyNumberFormat="1" applyFont="1" applyFill="1" applyBorder="1" applyAlignment="1">
      <alignment vertical="center" wrapText="1"/>
    </xf>
    <xf numFmtId="0" fontId="15" fillId="7" borderId="6" xfId="0" applyFont="1" applyFill="1" applyBorder="1" applyAlignment="1" applyProtection="1">
      <alignment horizontal="left" vertical="center" wrapText="1"/>
    </xf>
    <xf numFmtId="0" fontId="15" fillId="7" borderId="6" xfId="2" applyFont="1" applyFill="1" applyBorder="1" applyAlignment="1" applyProtection="1">
      <alignment horizontal="left" vertical="center" wrapText="1"/>
    </xf>
    <xf numFmtId="1" fontId="15" fillId="7" borderId="8" xfId="1" applyNumberFormat="1" applyFont="1" applyFill="1" applyBorder="1" applyAlignment="1" applyProtection="1">
      <alignment horizontal="center" vertical="center" wrapText="1"/>
    </xf>
    <xf numFmtId="165" fontId="8" fillId="0" borderId="5" xfId="2" applyNumberFormat="1" applyFont="1" applyFill="1" applyBorder="1" applyAlignment="1" applyProtection="1">
      <alignment horizontal="center" vertical="center" wrapText="1"/>
      <protection locked="0"/>
    </xf>
    <xf numFmtId="0" fontId="8" fillId="0" borderId="5" xfId="2"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5" xfId="2" applyFont="1" applyFill="1" applyBorder="1" applyAlignment="1" applyProtection="1">
      <alignment horizontal="center" vertical="center" wrapText="1"/>
    </xf>
    <xf numFmtId="9" fontId="8" fillId="0" borderId="5" xfId="1" applyFont="1" applyFill="1" applyBorder="1" applyAlignment="1">
      <alignment horizontal="center" vertical="center" wrapText="1"/>
    </xf>
    <xf numFmtId="9" fontId="8" fillId="0" borderId="5" xfId="1" applyFont="1" applyFill="1" applyBorder="1" applyAlignment="1" applyProtection="1">
      <alignment horizontal="center" vertical="center" wrapText="1"/>
    </xf>
    <xf numFmtId="9" fontId="8" fillId="7" borderId="8" xfId="1" applyFont="1" applyFill="1" applyBorder="1" applyAlignment="1" applyProtection="1">
      <alignment horizontal="center" vertical="center" wrapText="1"/>
    </xf>
    <xf numFmtId="170" fontId="8" fillId="0" borderId="5" xfId="0" applyNumberFormat="1" applyFont="1" applyFill="1" applyBorder="1" applyAlignment="1" applyProtection="1">
      <alignment horizontal="center" vertical="center" wrapText="1"/>
      <protection locked="0"/>
    </xf>
    <xf numFmtId="0" fontId="8" fillId="0" borderId="6" xfId="0" applyFont="1" applyFill="1" applyBorder="1" applyAlignment="1">
      <alignment horizontal="left" vertical="center" wrapText="1"/>
    </xf>
    <xf numFmtId="0" fontId="8" fillId="0" borderId="5" xfId="0" applyFont="1" applyFill="1" applyBorder="1" applyAlignment="1">
      <alignment horizontal="center" vertical="center" wrapText="1"/>
    </xf>
    <xf numFmtId="171" fontId="8" fillId="0" borderId="5" xfId="1"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7" borderId="6" xfId="0" applyFont="1" applyFill="1" applyBorder="1" applyAlignment="1" applyProtection="1">
      <alignment horizontal="center" vertical="center" wrapText="1"/>
    </xf>
    <xf numFmtId="3" fontId="8" fillId="0" borderId="5" xfId="0" applyNumberFormat="1" applyFont="1" applyFill="1" applyBorder="1" applyAlignment="1" applyProtection="1">
      <alignment horizontal="center" vertical="center" wrapText="1"/>
      <protection locked="0"/>
    </xf>
    <xf numFmtId="0" fontId="8" fillId="0" borderId="5" xfId="0" applyFont="1" applyFill="1" applyBorder="1" applyAlignment="1" applyProtection="1">
      <alignment horizontal="left" vertical="center" wrapText="1"/>
    </xf>
    <xf numFmtId="3" fontId="8" fillId="0" borderId="5" xfId="0" applyNumberFormat="1" applyFont="1" applyFill="1" applyBorder="1" applyAlignment="1">
      <alignment horizontal="center" vertical="center" wrapText="1"/>
    </xf>
    <xf numFmtId="10" fontId="8" fillId="0" borderId="5" xfId="1" applyNumberFormat="1" applyFont="1" applyFill="1" applyBorder="1" applyAlignment="1">
      <alignment horizontal="center" vertical="center" wrapText="1"/>
    </xf>
    <xf numFmtId="0" fontId="8" fillId="0" borderId="6" xfId="0" applyFont="1" applyFill="1" applyBorder="1" applyAlignment="1" applyProtection="1">
      <alignment horizontal="left" vertical="center" wrapText="1"/>
    </xf>
    <xf numFmtId="9" fontId="8" fillId="0" borderId="5" xfId="1" applyFont="1" applyFill="1" applyBorder="1" applyAlignment="1" applyProtection="1">
      <alignment horizontal="center" vertical="center" wrapText="1"/>
      <protection locked="0"/>
    </xf>
    <xf numFmtId="0" fontId="8" fillId="0" borderId="5" xfId="2" applyFont="1" applyFill="1" applyBorder="1" applyAlignment="1" applyProtection="1">
      <alignment horizontal="left" vertical="center" wrapText="1"/>
    </xf>
    <xf numFmtId="10" fontId="8" fillId="0" borderId="5" xfId="1" applyNumberFormat="1" applyFont="1" applyFill="1" applyBorder="1" applyAlignment="1" applyProtection="1">
      <alignment horizontal="center" vertical="center" wrapText="1"/>
    </xf>
    <xf numFmtId="169" fontId="8" fillId="0" borderId="6" xfId="0" applyNumberFormat="1" applyFont="1" applyFill="1" applyBorder="1" applyAlignment="1">
      <alignment horizontal="left" vertical="center" wrapText="1"/>
    </xf>
    <xf numFmtId="3" fontId="8" fillId="0" borderId="5" xfId="0" applyNumberFormat="1" applyFont="1" applyFill="1" applyBorder="1" applyAlignment="1" applyProtection="1">
      <alignment horizontal="center" vertical="center" wrapText="1"/>
    </xf>
    <xf numFmtId="169" fontId="8" fillId="4" borderId="6" xfId="0" applyNumberFormat="1" applyFont="1" applyFill="1" applyBorder="1" applyAlignment="1">
      <alignment horizontal="justify" vertical="center" wrapText="1"/>
    </xf>
    <xf numFmtId="169" fontId="8" fillId="0" borderId="5" xfId="0" applyNumberFormat="1" applyFont="1" applyFill="1" applyBorder="1" applyAlignment="1">
      <alignment horizontal="center" vertical="center" wrapText="1"/>
    </xf>
    <xf numFmtId="0" fontId="8" fillId="0" borderId="6" xfId="2" applyFont="1" applyFill="1" applyBorder="1" applyAlignment="1" applyProtection="1">
      <alignment horizontal="left" vertical="center" wrapText="1"/>
    </xf>
    <xf numFmtId="173" fontId="8" fillId="0" borderId="5" xfId="30" applyNumberFormat="1" applyFont="1" applyFill="1" applyBorder="1" applyAlignment="1">
      <alignment horizontal="center" vertical="center" wrapText="1"/>
    </xf>
    <xf numFmtId="2" fontId="8" fillId="0" borderId="5" xfId="1" applyNumberFormat="1" applyFont="1" applyFill="1" applyBorder="1" applyAlignment="1">
      <alignment horizontal="center" vertical="center" wrapText="1"/>
    </xf>
    <xf numFmtId="168" fontId="8" fillId="0" borderId="5" xfId="0" applyNumberFormat="1" applyFont="1" applyFill="1" applyBorder="1" applyAlignment="1" applyProtection="1">
      <alignment horizontal="center" vertical="center" wrapText="1"/>
      <protection locked="0"/>
    </xf>
    <xf numFmtId="10" fontId="8" fillId="0" borderId="5" xfId="0" applyNumberFormat="1" applyFont="1" applyFill="1" applyBorder="1" applyAlignment="1" applyProtection="1">
      <alignment horizontal="center" vertical="center" wrapText="1"/>
      <protection locked="0"/>
    </xf>
    <xf numFmtId="9" fontId="8" fillId="0" borderId="5" xfId="0" applyNumberFormat="1" applyFont="1" applyFill="1" applyBorder="1" applyAlignment="1" applyProtection="1">
      <alignment horizontal="center" vertical="center" wrapText="1"/>
      <protection locked="0"/>
    </xf>
    <xf numFmtId="10" fontId="8" fillId="0" borderId="5" xfId="0" applyNumberFormat="1" applyFont="1" applyFill="1" applyBorder="1" applyAlignment="1" applyProtection="1">
      <alignment horizontal="center" vertical="center" wrapText="1"/>
    </xf>
    <xf numFmtId="10" fontId="8" fillId="0" borderId="5" xfId="1" applyNumberFormat="1" applyFont="1" applyFill="1" applyBorder="1" applyAlignment="1" applyProtection="1">
      <alignment horizontal="center" vertical="center" wrapText="1"/>
      <protection locked="0"/>
    </xf>
    <xf numFmtId="9" fontId="8" fillId="0" borderId="5" xfId="0" applyNumberFormat="1" applyFont="1" applyFill="1" applyBorder="1" applyAlignment="1" applyProtection="1">
      <alignment horizontal="center" vertical="center" wrapText="1"/>
    </xf>
    <xf numFmtId="0" fontId="8" fillId="0" borderId="5" xfId="0" applyFont="1" applyFill="1" applyBorder="1" applyAlignment="1" applyProtection="1">
      <alignment vertical="center" wrapText="1"/>
      <protection locked="0"/>
    </xf>
    <xf numFmtId="4" fontId="8" fillId="0" borderId="5" xfId="0" applyNumberFormat="1" applyFont="1" applyFill="1" applyBorder="1" applyAlignment="1">
      <alignment horizontal="center" vertical="center" wrapText="1"/>
    </xf>
    <xf numFmtId="4" fontId="8" fillId="0" borderId="5" xfId="0" applyNumberFormat="1" applyFont="1" applyFill="1" applyBorder="1" applyAlignment="1" applyProtection="1">
      <alignment horizontal="center" vertical="center" wrapText="1"/>
      <protection locked="0"/>
    </xf>
    <xf numFmtId="9" fontId="8" fillId="0" borderId="5" xfId="1" applyNumberFormat="1" applyFont="1" applyFill="1" applyBorder="1" applyAlignment="1" applyProtection="1">
      <alignment horizontal="center" vertical="center" wrapText="1"/>
    </xf>
    <xf numFmtId="9" fontId="8" fillId="0" borderId="5" xfId="1" applyFont="1" applyFill="1" applyBorder="1" applyAlignment="1">
      <alignment vertical="center" wrapText="1"/>
    </xf>
    <xf numFmtId="9" fontId="8" fillId="0" borderId="5" xfId="0" applyNumberFormat="1" applyFont="1" applyFill="1" applyBorder="1" applyAlignment="1">
      <alignment horizontal="center" vertical="center" wrapText="1"/>
    </xf>
    <xf numFmtId="0" fontId="6" fillId="5" borderId="6" xfId="0" applyFont="1" applyFill="1" applyBorder="1" applyAlignment="1">
      <alignment horizontal="center" vertical="center" wrapText="1"/>
    </xf>
    <xf numFmtId="9" fontId="8" fillId="5" borderId="8" xfId="1" applyFont="1" applyFill="1" applyBorder="1" applyAlignment="1" applyProtection="1">
      <alignment horizontal="center" vertical="center" wrapText="1"/>
    </xf>
    <xf numFmtId="165" fontId="8" fillId="5" borderId="6" xfId="2" applyNumberFormat="1" applyFont="1" applyFill="1" applyBorder="1" applyAlignment="1" applyProtection="1">
      <alignment horizontal="left" vertical="center" wrapText="1"/>
    </xf>
    <xf numFmtId="0" fontId="8" fillId="5" borderId="6" xfId="0" applyFont="1" applyFill="1" applyBorder="1" applyAlignment="1">
      <alignment horizontal="left" vertical="center" wrapText="1"/>
    </xf>
    <xf numFmtId="0" fontId="8" fillId="5" borderId="6" xfId="0" applyFont="1" applyFill="1" applyBorder="1" applyAlignment="1">
      <alignment vertical="center" wrapText="1"/>
    </xf>
    <xf numFmtId="0" fontId="8" fillId="5" borderId="6" xfId="0" applyFont="1" applyFill="1" applyBorder="1" applyAlignment="1" applyProtection="1">
      <alignment horizontal="center" vertical="center" wrapText="1"/>
    </xf>
    <xf numFmtId="0" fontId="8" fillId="5" borderId="6" xfId="0" applyFont="1" applyFill="1" applyBorder="1" applyAlignment="1">
      <alignment horizontal="center" vertical="center" wrapText="1"/>
    </xf>
    <xf numFmtId="0" fontId="8" fillId="5" borderId="6" xfId="0" applyFont="1" applyFill="1" applyBorder="1" applyAlignment="1" applyProtection="1">
      <alignment horizontal="left" vertical="center" wrapText="1"/>
    </xf>
    <xf numFmtId="0" fontId="8" fillId="5" borderId="6" xfId="2" applyFont="1" applyFill="1" applyBorder="1" applyAlignment="1">
      <alignment horizontal="center" vertical="center" wrapText="1"/>
    </xf>
    <xf numFmtId="10" fontId="8" fillId="5" borderId="8" xfId="1" applyNumberFormat="1" applyFont="1" applyFill="1" applyBorder="1" applyAlignment="1" applyProtection="1">
      <alignment horizontal="center" vertical="center" wrapText="1"/>
    </xf>
    <xf numFmtId="9" fontId="8" fillId="5" borderId="6" xfId="0" applyNumberFormat="1" applyFont="1" applyFill="1" applyBorder="1" applyAlignment="1">
      <alignment horizontal="center" vertical="center" wrapText="1"/>
    </xf>
    <xf numFmtId="169" fontId="8" fillId="5" borderId="6" xfId="0" applyNumberFormat="1" applyFont="1" applyFill="1" applyBorder="1" applyAlignment="1">
      <alignment horizontal="left" vertical="center" wrapText="1"/>
    </xf>
    <xf numFmtId="3" fontId="8" fillId="5" borderId="6" xfId="0" applyNumberFormat="1" applyFont="1" applyFill="1" applyBorder="1" applyAlignment="1">
      <alignment vertical="center" wrapText="1"/>
    </xf>
    <xf numFmtId="0" fontId="8" fillId="5" borderId="6" xfId="2" applyFont="1" applyFill="1" applyBorder="1" applyAlignment="1" applyProtection="1">
      <alignment horizontal="left" vertical="center" wrapText="1"/>
    </xf>
    <xf numFmtId="9" fontId="8" fillId="5" borderId="8" xfId="1" applyNumberFormat="1" applyFont="1" applyFill="1" applyBorder="1" applyAlignment="1" applyProtection="1">
      <alignment horizontal="center" vertical="center" wrapText="1"/>
    </xf>
    <xf numFmtId="3" fontId="7" fillId="0" borderId="0" xfId="0" applyNumberFormat="1" applyFont="1" applyFill="1" applyAlignment="1" applyProtection="1">
      <alignment wrapText="1"/>
    </xf>
    <xf numFmtId="0" fontId="6" fillId="5" borderId="9" xfId="0" applyFont="1" applyFill="1" applyBorder="1" applyAlignment="1">
      <alignment horizontal="center" vertical="center" wrapText="1"/>
    </xf>
    <xf numFmtId="9" fontId="8" fillId="5" borderId="10" xfId="1" applyFont="1" applyFill="1" applyBorder="1" applyAlignment="1" applyProtection="1">
      <alignment horizontal="center" vertical="center" wrapText="1"/>
    </xf>
    <xf numFmtId="9" fontId="8" fillId="5" borderId="10" xfId="1" applyFont="1" applyFill="1" applyBorder="1" applyAlignment="1">
      <alignment horizontal="center" vertical="center" wrapText="1"/>
    </xf>
    <xf numFmtId="10" fontId="8" fillId="5" borderId="10" xfId="1" applyNumberFormat="1" applyFont="1" applyFill="1" applyBorder="1" applyAlignment="1" applyProtection="1">
      <alignment horizontal="center" vertical="center" wrapText="1"/>
    </xf>
    <xf numFmtId="0" fontId="8" fillId="0" borderId="11" xfId="0" applyFont="1" applyFill="1" applyBorder="1" applyAlignment="1">
      <alignment horizontal="left" vertical="center" wrapText="1"/>
    </xf>
    <xf numFmtId="0" fontId="8" fillId="0" borderId="11" xfId="0" applyFont="1" applyFill="1" applyBorder="1" applyAlignment="1" applyProtection="1">
      <alignment horizontal="center" vertical="center" wrapText="1"/>
      <protection locked="0"/>
    </xf>
    <xf numFmtId="3" fontId="8" fillId="0" borderId="11" xfId="0" applyNumberFormat="1" applyFont="1" applyFill="1" applyBorder="1" applyAlignment="1" applyProtection="1">
      <alignment horizontal="center" vertical="center" wrapText="1"/>
      <protection locked="0"/>
    </xf>
    <xf numFmtId="165" fontId="8" fillId="0" borderId="11" xfId="2" applyNumberFormat="1" applyFont="1" applyFill="1" applyBorder="1" applyAlignment="1" applyProtection="1">
      <alignment horizontal="center" vertical="center" wrapText="1"/>
      <protection locked="0"/>
    </xf>
    <xf numFmtId="0" fontId="8" fillId="0" borderId="11" xfId="2" applyFont="1" applyFill="1" applyBorder="1" applyAlignment="1" applyProtection="1">
      <alignment horizontal="center" vertical="center" wrapText="1"/>
      <protection locked="0"/>
    </xf>
    <xf numFmtId="0" fontId="8" fillId="0" borderId="11" xfId="0" applyFont="1" applyFill="1" applyBorder="1" applyAlignment="1">
      <alignment horizontal="center" vertical="center" wrapText="1"/>
    </xf>
    <xf numFmtId="3" fontId="8" fillId="0" borderId="11" xfId="0" applyNumberFormat="1" applyFont="1" applyFill="1" applyBorder="1" applyAlignment="1">
      <alignment horizontal="center" vertical="center" wrapText="1"/>
    </xf>
    <xf numFmtId="9" fontId="8" fillId="0" borderId="11" xfId="1" applyFont="1" applyFill="1" applyBorder="1" applyAlignment="1">
      <alignment horizontal="center" vertical="center" wrapText="1"/>
    </xf>
    <xf numFmtId="9" fontId="8" fillId="0" borderId="11" xfId="1" applyNumberFormat="1" applyFont="1" applyFill="1" applyBorder="1" applyAlignment="1">
      <alignment horizontal="center" vertical="center" wrapText="1"/>
    </xf>
    <xf numFmtId="168" fontId="8" fillId="0" borderId="11" xfId="30" applyNumberFormat="1" applyFont="1" applyFill="1" applyBorder="1" applyAlignment="1" applyProtection="1">
      <alignment horizontal="center" vertical="center" wrapText="1"/>
    </xf>
    <xf numFmtId="9" fontId="8" fillId="0" borderId="11" xfId="1" applyFont="1" applyFill="1" applyBorder="1" applyAlignment="1" applyProtection="1">
      <alignment horizontal="center" vertical="center" wrapText="1"/>
    </xf>
    <xf numFmtId="0" fontId="8" fillId="0" borderId="12" xfId="0" applyFont="1" applyFill="1" applyBorder="1" applyAlignment="1" applyProtection="1">
      <alignment horizontal="left" vertical="center" wrapText="1"/>
    </xf>
    <xf numFmtId="9" fontId="8" fillId="5" borderId="13" xfId="1" applyFont="1" applyFill="1" applyBorder="1" applyAlignment="1" applyProtection="1">
      <alignment horizontal="center" vertical="center" wrapText="1"/>
    </xf>
    <xf numFmtId="165" fontId="8" fillId="0" borderId="2" xfId="2" applyNumberFormat="1" applyFont="1" applyFill="1" applyBorder="1" applyAlignment="1" applyProtection="1">
      <alignment horizontal="left" vertical="center" wrapText="1"/>
    </xf>
    <xf numFmtId="165" fontId="8" fillId="0" borderId="2" xfId="2" applyNumberFormat="1" applyFont="1" applyFill="1" applyBorder="1" applyAlignment="1" applyProtection="1">
      <alignment horizontal="center" vertical="center" wrapText="1"/>
      <protection locked="0"/>
    </xf>
    <xf numFmtId="167" fontId="8" fillId="0" borderId="2" xfId="2" applyNumberFormat="1" applyFont="1" applyFill="1" applyBorder="1" applyAlignment="1" applyProtection="1">
      <alignment horizontal="center" vertical="center" wrapText="1"/>
      <protection locked="0"/>
    </xf>
    <xf numFmtId="0" fontId="8" fillId="0" borderId="2" xfId="2"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8" fillId="0" borderId="2" xfId="2" applyFont="1" applyFill="1" applyBorder="1" applyAlignment="1" applyProtection="1">
      <alignment horizontal="center" vertical="center" wrapText="1"/>
    </xf>
    <xf numFmtId="10" fontId="8" fillId="0" borderId="2" xfId="0" applyNumberFormat="1" applyFont="1" applyFill="1" applyBorder="1" applyAlignment="1">
      <alignment horizontal="center" vertical="center" wrapText="1"/>
    </xf>
    <xf numFmtId="9" fontId="8" fillId="0" borderId="2" xfId="1" applyFont="1" applyFill="1" applyBorder="1" applyAlignment="1">
      <alignment horizontal="center" vertical="center" wrapText="1"/>
    </xf>
    <xf numFmtId="9" fontId="8" fillId="0" borderId="2" xfId="1" applyFont="1" applyFill="1" applyBorder="1" applyAlignment="1" applyProtection="1">
      <alignment horizontal="center" vertical="center" wrapText="1"/>
    </xf>
    <xf numFmtId="170" fontId="8" fillId="0" borderId="2" xfId="0" applyNumberFormat="1" applyFont="1" applyFill="1" applyBorder="1" applyAlignment="1" applyProtection="1">
      <alignment horizontal="center" vertical="center" wrapText="1"/>
      <protection locked="0"/>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171" fontId="8" fillId="0" borderId="2" xfId="1" applyNumberFormat="1" applyFont="1" applyFill="1" applyBorder="1" applyAlignment="1">
      <alignment horizontal="center" vertical="center" wrapText="1"/>
    </xf>
    <xf numFmtId="0" fontId="8" fillId="0" borderId="2" xfId="0" applyFont="1" applyFill="1" applyBorder="1" applyAlignment="1">
      <alignment vertical="center" wrapText="1"/>
    </xf>
    <xf numFmtId="169" fontId="8" fillId="0" borderId="2" xfId="0" applyNumberFormat="1"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xf>
    <xf numFmtId="3" fontId="8" fillId="0" borderId="2" xfId="0" applyNumberFormat="1" applyFont="1" applyFill="1" applyBorder="1" applyAlignment="1" applyProtection="1">
      <alignment horizontal="center" vertical="center" wrapText="1"/>
      <protection locked="0"/>
    </xf>
    <xf numFmtId="0" fontId="8" fillId="0" borderId="2" xfId="0" applyFont="1" applyFill="1" applyBorder="1" applyAlignment="1" applyProtection="1">
      <alignment horizontal="left" vertical="center" wrapText="1"/>
    </xf>
    <xf numFmtId="167" fontId="8" fillId="0" borderId="2" xfId="0" applyNumberFormat="1" applyFont="1" applyFill="1" applyBorder="1" applyAlignment="1" applyProtection="1">
      <alignment horizontal="center" vertical="center" wrapText="1"/>
    </xf>
    <xf numFmtId="167" fontId="8" fillId="0" borderId="2" xfId="0" applyNumberFormat="1" applyFont="1" applyFill="1" applyBorder="1" applyAlignment="1" applyProtection="1">
      <alignment horizontal="center" vertical="center" wrapText="1"/>
      <protection locked="0"/>
    </xf>
    <xf numFmtId="165" fontId="8" fillId="0" borderId="2" xfId="0" applyNumberFormat="1" applyFont="1" applyFill="1" applyBorder="1" applyAlignment="1" applyProtection="1">
      <alignment horizontal="center" vertical="center" wrapText="1"/>
      <protection locked="0"/>
    </xf>
    <xf numFmtId="3" fontId="8" fillId="0" borderId="2" xfId="0" applyNumberFormat="1" applyFont="1" applyFill="1" applyBorder="1" applyAlignment="1">
      <alignment horizontal="center" vertical="center" wrapText="1"/>
    </xf>
    <xf numFmtId="10" fontId="8" fillId="0" borderId="2" xfId="1"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2" xfId="2" applyFont="1" applyBorder="1" applyAlignment="1">
      <alignment horizontal="center" vertical="center" wrapText="1"/>
    </xf>
    <xf numFmtId="9" fontId="8" fillId="0" borderId="2" xfId="1" applyFont="1" applyFill="1" applyBorder="1" applyAlignment="1" applyProtection="1">
      <alignment horizontal="center" vertical="center" wrapText="1"/>
      <protection locked="0"/>
    </xf>
    <xf numFmtId="167" fontId="8" fillId="0" borderId="2" xfId="2" applyNumberFormat="1" applyFont="1" applyFill="1" applyBorder="1" applyAlignment="1">
      <alignment horizontal="center" vertical="center" wrapText="1"/>
    </xf>
    <xf numFmtId="167" fontId="8" fillId="5" borderId="2" xfId="0" applyNumberFormat="1" applyFont="1" applyFill="1" applyBorder="1" applyAlignment="1" applyProtection="1">
      <alignment horizontal="center" vertical="center" wrapText="1"/>
      <protection locked="0"/>
    </xf>
    <xf numFmtId="10" fontId="8" fillId="0" borderId="2" xfId="1" applyNumberFormat="1" applyFont="1" applyFill="1" applyBorder="1" applyAlignment="1" applyProtection="1">
      <alignment horizontal="center" vertical="center" wrapText="1"/>
    </xf>
    <xf numFmtId="9" fontId="8" fillId="0" borderId="2" xfId="0" applyNumberFormat="1" applyFont="1" applyFill="1" applyBorder="1" applyAlignment="1">
      <alignment horizontal="center" vertical="center" wrapText="1"/>
    </xf>
    <xf numFmtId="169" fontId="8" fillId="0" borderId="2" xfId="0" applyNumberFormat="1" applyFont="1" applyFill="1" applyBorder="1" applyAlignment="1">
      <alignment horizontal="left" vertical="center" wrapText="1"/>
    </xf>
    <xf numFmtId="168" fontId="8" fillId="0" borderId="2" xfId="30" applyNumberFormat="1" applyFont="1" applyFill="1" applyBorder="1" applyAlignment="1" applyProtection="1">
      <alignment horizontal="center" vertical="center" wrapText="1"/>
    </xf>
    <xf numFmtId="3" fontId="8" fillId="0" borderId="2" xfId="0" applyNumberFormat="1" applyFont="1" applyFill="1" applyBorder="1" applyAlignment="1">
      <alignment vertical="center" wrapText="1"/>
    </xf>
    <xf numFmtId="165" fontId="8" fillId="0" borderId="2" xfId="0" applyNumberFormat="1" applyFont="1" applyFill="1" applyBorder="1" applyAlignment="1" applyProtection="1">
      <alignment horizontal="center" vertical="center" wrapText="1"/>
    </xf>
    <xf numFmtId="166" fontId="8" fillId="0" borderId="2" xfId="0" applyNumberFormat="1" applyFont="1" applyFill="1" applyBorder="1" applyAlignment="1" applyProtection="1">
      <alignment horizontal="center" vertical="center" wrapText="1"/>
      <protection locked="0"/>
    </xf>
    <xf numFmtId="3" fontId="8" fillId="0" borderId="2" xfId="0" applyNumberFormat="1" applyFont="1" applyFill="1" applyBorder="1" applyAlignment="1" applyProtection="1">
      <alignment horizontal="center" vertical="center" wrapText="1"/>
    </xf>
    <xf numFmtId="167" fontId="8" fillId="0" borderId="2" xfId="0" applyNumberFormat="1" applyFont="1" applyFill="1" applyBorder="1" applyAlignment="1">
      <alignment horizontal="center" vertical="center" wrapText="1"/>
    </xf>
    <xf numFmtId="172" fontId="8" fillId="4" borderId="2" xfId="0" applyNumberFormat="1" applyFont="1" applyFill="1" applyBorder="1" applyAlignment="1">
      <alignment horizontal="center" vertical="center" wrapText="1"/>
    </xf>
    <xf numFmtId="169" fontId="8" fillId="4" borderId="2" xfId="0" applyNumberFormat="1" applyFont="1" applyFill="1" applyBorder="1" applyAlignment="1">
      <alignment horizontal="justify" vertical="center" wrapText="1"/>
    </xf>
    <xf numFmtId="0" fontId="8" fillId="0" borderId="2"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top" wrapText="1"/>
      <protection locked="0"/>
    </xf>
    <xf numFmtId="165" fontId="8" fillId="0" borderId="17" xfId="2" applyNumberFormat="1" applyFont="1" applyFill="1" applyBorder="1" applyAlignment="1" applyProtection="1">
      <alignment horizontal="left" vertical="center" wrapText="1"/>
    </xf>
    <xf numFmtId="1" fontId="8" fillId="5" borderId="18" xfId="1" applyNumberFormat="1" applyFont="1" applyFill="1" applyBorder="1" applyAlignment="1" applyProtection="1">
      <alignment horizontal="center" vertical="center" wrapText="1"/>
    </xf>
    <xf numFmtId="9" fontId="8" fillId="5" borderId="18" xfId="1" applyFont="1" applyFill="1" applyBorder="1" applyAlignment="1" applyProtection="1">
      <alignment horizontal="center" vertical="center" wrapText="1"/>
    </xf>
    <xf numFmtId="0" fontId="8" fillId="0" borderId="17" xfId="0" applyFont="1" applyFill="1" applyBorder="1" applyAlignment="1">
      <alignment horizontal="left" vertical="center" wrapText="1"/>
    </xf>
    <xf numFmtId="0" fontId="8" fillId="0" borderId="17" xfId="0" applyFont="1" applyFill="1" applyBorder="1" applyAlignment="1" applyProtection="1">
      <alignment horizontal="left" vertical="center" wrapText="1"/>
    </xf>
    <xf numFmtId="0" fontId="8" fillId="0" borderId="17" xfId="2" applyFont="1" applyFill="1" applyBorder="1" applyAlignment="1" applyProtection="1">
      <alignment horizontal="left" vertical="center" wrapText="1"/>
    </xf>
    <xf numFmtId="9" fontId="8" fillId="5" borderId="18" xfId="1" applyFont="1" applyFill="1" applyBorder="1" applyAlignment="1">
      <alignment horizontal="center" vertical="center" wrapText="1"/>
    </xf>
    <xf numFmtId="0" fontId="28" fillId="0" borderId="17" xfId="0" applyFont="1" applyFill="1" applyBorder="1" applyAlignment="1">
      <alignment horizontal="left" vertical="center" wrapText="1"/>
    </xf>
    <xf numFmtId="10" fontId="8" fillId="5" borderId="18" xfId="1" applyNumberFormat="1" applyFont="1" applyFill="1" applyBorder="1" applyAlignment="1" applyProtection="1">
      <alignment horizontal="center" vertical="center" wrapText="1"/>
    </xf>
    <xf numFmtId="0" fontId="29" fillId="0" borderId="18" xfId="0" applyFont="1" applyBorder="1" applyAlignment="1">
      <alignment horizontal="left" vertical="center" indent="2" readingOrder="1"/>
    </xf>
    <xf numFmtId="0" fontId="8" fillId="0" borderId="18" xfId="0" applyFont="1" applyFill="1" applyBorder="1" applyAlignment="1" applyProtection="1">
      <alignment horizontal="center" wrapText="1"/>
      <protection locked="0"/>
    </xf>
    <xf numFmtId="1" fontId="8" fillId="7" borderId="18" xfId="1" applyNumberFormat="1" applyFont="1" applyFill="1" applyBorder="1" applyAlignment="1" applyProtection="1">
      <alignment horizontal="center" vertical="center" wrapText="1"/>
    </xf>
    <xf numFmtId="0" fontId="8" fillId="0" borderId="20" xfId="0" applyFont="1" applyFill="1" applyBorder="1" applyAlignment="1" applyProtection="1">
      <alignment horizontal="center" vertical="center" wrapText="1"/>
      <protection locked="0"/>
    </xf>
    <xf numFmtId="3" fontId="8" fillId="0" borderId="20" xfId="0" applyNumberFormat="1" applyFont="1" applyFill="1" applyBorder="1" applyAlignment="1" applyProtection="1">
      <alignment horizontal="center" vertical="center" wrapText="1"/>
      <protection locked="0"/>
    </xf>
    <xf numFmtId="165" fontId="8" fillId="0" borderId="20" xfId="2" applyNumberFormat="1" applyFont="1" applyFill="1" applyBorder="1" applyAlignment="1" applyProtection="1">
      <alignment horizontal="center" vertical="center" wrapText="1"/>
      <protection locked="0"/>
    </xf>
    <xf numFmtId="0" fontId="8" fillId="0" borderId="20" xfId="2" applyFont="1" applyFill="1" applyBorder="1" applyAlignment="1" applyProtection="1">
      <alignment horizontal="center" vertical="center" wrapText="1"/>
      <protection locked="0"/>
    </xf>
    <xf numFmtId="0" fontId="8" fillId="0" borderId="20" xfId="2" applyFont="1" applyFill="1" applyBorder="1" applyAlignment="1" applyProtection="1">
      <alignment horizontal="center" vertical="center" wrapText="1"/>
    </xf>
    <xf numFmtId="0" fontId="8" fillId="0" borderId="20" xfId="0" applyFont="1" applyFill="1" applyBorder="1" applyAlignment="1">
      <alignment horizontal="center" vertical="center" wrapText="1"/>
    </xf>
    <xf numFmtId="10" fontId="8" fillId="0" borderId="20" xfId="1" applyNumberFormat="1" applyFont="1" applyFill="1" applyBorder="1" applyAlignment="1">
      <alignment horizontal="center" vertical="center" wrapText="1"/>
    </xf>
    <xf numFmtId="169" fontId="8" fillId="0" borderId="20" xfId="0" applyNumberFormat="1" applyFont="1" applyFill="1" applyBorder="1" applyAlignment="1">
      <alignment horizontal="center" vertical="center" wrapText="1"/>
    </xf>
    <xf numFmtId="9" fontId="8" fillId="0" borderId="20" xfId="1" applyFont="1" applyFill="1" applyBorder="1" applyAlignment="1">
      <alignment horizontal="center" vertical="center" wrapText="1"/>
    </xf>
    <xf numFmtId="0" fontId="8" fillId="0" borderId="20" xfId="0" applyFont="1" applyFill="1" applyBorder="1" applyAlignment="1" applyProtection="1">
      <alignment horizontal="center" vertical="center" wrapText="1"/>
    </xf>
    <xf numFmtId="9" fontId="8" fillId="0" borderId="20" xfId="1" applyFont="1" applyFill="1" applyBorder="1" applyAlignment="1" applyProtection="1">
      <alignment horizontal="center" vertical="center" wrapText="1"/>
    </xf>
    <xf numFmtId="169" fontId="8" fillId="4" borderId="20" xfId="0" applyNumberFormat="1" applyFont="1" applyFill="1" applyBorder="1" applyAlignment="1">
      <alignment horizontal="justify" vertical="center" wrapText="1"/>
    </xf>
    <xf numFmtId="0" fontId="29" fillId="0" borderId="21" xfId="0" applyFont="1" applyBorder="1" applyAlignment="1">
      <alignment horizontal="left" vertical="center" indent="2" readingOrder="1"/>
    </xf>
    <xf numFmtId="0" fontId="30" fillId="0" borderId="14" xfId="0" applyFont="1" applyFill="1" applyBorder="1" applyAlignment="1">
      <alignment horizontal="center" vertical="center" wrapText="1"/>
    </xf>
    <xf numFmtId="0" fontId="30" fillId="0" borderId="15" xfId="0" applyFont="1" applyFill="1" applyBorder="1" applyAlignment="1" applyProtection="1">
      <alignment horizontal="center" vertical="center" wrapText="1"/>
    </xf>
    <xf numFmtId="0" fontId="30" fillId="0" borderId="15" xfId="0" applyFont="1" applyFill="1" applyBorder="1" applyAlignment="1">
      <alignment horizontal="center" vertical="center" wrapText="1"/>
    </xf>
    <xf numFmtId="0" fontId="30" fillId="5" borderId="16" xfId="0" applyFont="1" applyFill="1" applyBorder="1" applyAlignment="1">
      <alignment horizontal="center" vertical="center" wrapText="1"/>
    </xf>
    <xf numFmtId="0" fontId="15" fillId="0" borderId="5" xfId="0" applyFont="1" applyFill="1" applyBorder="1" applyAlignment="1" applyProtection="1">
      <alignment horizontal="left" vertical="center" wrapText="1"/>
    </xf>
    <xf numFmtId="0" fontId="17" fillId="0" borderId="4" xfId="0" applyFont="1" applyFill="1" applyBorder="1" applyAlignment="1" applyProtection="1">
      <alignment horizontal="center" vertical="center" wrapText="1"/>
    </xf>
    <xf numFmtId="9" fontId="17" fillId="0" borderId="5" xfId="0" applyNumberFormat="1" applyFont="1" applyFill="1" applyBorder="1" applyAlignment="1" applyProtection="1">
      <alignment horizontal="center" vertical="center" wrapText="1"/>
    </xf>
    <xf numFmtId="0" fontId="15" fillId="0" borderId="5" xfId="0" applyFont="1" applyFill="1" applyBorder="1" applyAlignment="1" applyProtection="1">
      <alignment horizontal="center" vertical="center" wrapText="1"/>
    </xf>
    <xf numFmtId="0" fontId="15" fillId="0" borderId="5" xfId="2" applyFont="1" applyFill="1" applyBorder="1" applyAlignment="1" applyProtection="1">
      <alignment horizontal="left" vertical="center" wrapText="1"/>
    </xf>
    <xf numFmtId="0" fontId="15" fillId="0" borderId="5" xfId="0" applyFont="1" applyFill="1" applyBorder="1" applyAlignment="1">
      <alignment horizontal="left" vertical="center" wrapText="1"/>
    </xf>
    <xf numFmtId="0" fontId="22" fillId="0" borderId="1"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165" fontId="15" fillId="0" borderId="5" xfId="2" applyNumberFormat="1" applyFont="1" applyFill="1" applyBorder="1" applyAlignment="1" applyProtection="1">
      <alignment horizontal="left" vertical="center" wrapText="1"/>
    </xf>
    <xf numFmtId="165" fontId="8" fillId="0" borderId="17" xfId="2" applyNumberFormat="1" applyFont="1" applyFill="1" applyBorder="1" applyAlignment="1" applyProtection="1">
      <alignment horizontal="left" vertical="center" wrapText="1"/>
    </xf>
    <xf numFmtId="0" fontId="8" fillId="0" borderId="17" xfId="0" applyFont="1" applyFill="1" applyBorder="1" applyAlignment="1">
      <alignment horizontal="left" vertical="center" wrapText="1"/>
    </xf>
    <xf numFmtId="0" fontId="8" fillId="0" borderId="17" xfId="0" applyFont="1" applyFill="1" applyBorder="1" applyAlignment="1" applyProtection="1">
      <alignment horizontal="center" vertical="center" wrapText="1"/>
    </xf>
    <xf numFmtId="0" fontId="8" fillId="0" borderId="17" xfId="2" applyFont="1" applyFill="1" applyBorder="1" applyAlignment="1" applyProtection="1">
      <alignment horizontal="left" vertical="center" wrapText="1"/>
    </xf>
    <xf numFmtId="0" fontId="8" fillId="0" borderId="19" xfId="2" applyFont="1" applyFill="1" applyBorder="1" applyAlignment="1" applyProtection="1">
      <alignment horizontal="left" vertical="center" wrapText="1"/>
    </xf>
    <xf numFmtId="0" fontId="8" fillId="0" borderId="5" xfId="0" applyFont="1" applyFill="1" applyBorder="1" applyAlignment="1">
      <alignment horizontal="left" vertical="center" wrapText="1"/>
    </xf>
    <xf numFmtId="0" fontId="8"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left" vertical="center" wrapText="1"/>
    </xf>
  </cellXfs>
  <cellStyles count="32">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Millares" xfId="30" builtinId="3"/>
    <cellStyle name="Millares 2" xfId="31"/>
    <cellStyle name="Normal" xfId="0" builtinId="0"/>
    <cellStyle name="Normal 2" xfId="2"/>
    <cellStyle name="Normal 7" xfId="3"/>
    <cellStyle name="Porcentaje" xfId="1" builtinId="5"/>
  </cellStyles>
  <dxfs count="38">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hair">
          <color indexed="64"/>
        </left>
        <right/>
        <top style="hair">
          <color indexed="64"/>
        </top>
        <bottom style="hair">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Arial"/>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Arial"/>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Arial"/>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Arial"/>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Arial"/>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Arial"/>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Arial"/>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Arial"/>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hair">
          <color indexed="64"/>
        </right>
        <top style="hair">
          <color indexed="64"/>
        </top>
        <bottom style="hair">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hair">
          <color indexed="64"/>
        </left>
        <right style="hair">
          <color indexed="64"/>
        </right>
        <top/>
        <bottom/>
      </border>
      <protection locked="1"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indexed="64"/>
        </left>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scheme val="minor"/>
      </font>
      <numFmt numFmtId="13" formatCode="0%"/>
      <fill>
        <patternFill patternType="none">
          <fgColor indexed="64"/>
          <bgColor auto="1"/>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scheme val="minor"/>
      </font>
      <numFmt numFmtId="13" formatCode="0%"/>
      <fill>
        <patternFill patternType="none">
          <fgColor indexed="64"/>
          <bgColor auto="1"/>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scheme val="minor"/>
      </font>
      <numFmt numFmtId="13" formatCode="0%"/>
      <fill>
        <patternFill patternType="none">
          <fgColor indexed="64"/>
          <bgColor auto="1"/>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scheme val="minor"/>
      </font>
      <numFmt numFmtId="13" formatCode="0%"/>
      <fill>
        <patternFill patternType="none">
          <fgColor indexed="64"/>
          <bgColor auto="1"/>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scheme val="minor"/>
      </font>
      <numFmt numFmtId="13" formatCode="0%"/>
      <fill>
        <patternFill patternType="none">
          <fgColor indexed="64"/>
          <bgColor auto="1"/>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scheme val="minor"/>
      </font>
      <numFmt numFmtId="13" formatCode="0%"/>
      <fill>
        <patternFill patternType="none">
          <fgColor indexed="64"/>
          <bgColor auto="1"/>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scheme val="minor"/>
      </font>
      <numFmt numFmtId="13" formatCode="0%"/>
      <fill>
        <patternFill patternType="none">
          <fgColor indexed="64"/>
          <bgColor auto="1"/>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scheme val="minor"/>
      </font>
      <numFmt numFmtId="13" formatCode="0%"/>
      <fill>
        <patternFill patternType="none">
          <fgColor indexed="64"/>
          <bgColor auto="1"/>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indexed="64"/>
        </right>
        <top style="hair">
          <color indexed="64"/>
        </top>
        <bottom style="hair">
          <color indexed="64"/>
        </bottom>
        <vertical style="hair">
          <color indexed="64"/>
        </vertical>
        <horizontal style="hair">
          <color indexed="64"/>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2"/>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indexed="64"/>
        </left>
        <right style="hair">
          <color indexed="64"/>
        </right>
        <top/>
        <bottom/>
        <vertical style="hair">
          <color indexed="64"/>
        </vertical>
        <horizontal style="hair">
          <color indexed="64"/>
        </horizontal>
      </border>
      <protection locked="1" hidden="0"/>
    </dxf>
  </dxfs>
  <tableStyles count="1" defaultTableStyle="TableStyleMedium9" defaultPivotStyle="PivotStyleMedium4">
    <tableStyle name="Estilo de tabla dinámica 1" table="0" count="0"/>
  </tableStyles>
  <colors>
    <mruColors>
      <color rgb="FFFF3300"/>
      <color rgb="FF353588"/>
      <color rgb="FFD4FA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s-E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barChart>
        <c:barDir val="col"/>
        <c:grouping val="clustered"/>
        <c:varyColors val="0"/>
        <c:ser>
          <c:idx val="0"/>
          <c:order val="0"/>
          <c:invertIfNegative val="0"/>
          <c:dPt>
            <c:idx val="0"/>
            <c:invertIfNegative val="0"/>
            <c:bubble3D val="0"/>
            <c:spPr>
              <a:solidFill>
                <a:schemeClr val="accent6"/>
              </a:solidFill>
              <a:ln>
                <a:solidFill>
                  <a:schemeClr val="accent6"/>
                </a:solidFill>
              </a:ln>
            </c:spPr>
          </c:dPt>
          <c:dPt>
            <c:idx val="1"/>
            <c:invertIfNegative val="0"/>
            <c:bubble3D val="0"/>
            <c:spPr>
              <a:solidFill>
                <a:schemeClr val="accent3"/>
              </a:solidFill>
              <a:ln>
                <a:solidFill>
                  <a:schemeClr val="accent3"/>
                </a:solidFill>
              </a:ln>
            </c:spPr>
          </c:dPt>
          <c:dPt>
            <c:idx val="2"/>
            <c:invertIfNegative val="0"/>
            <c:bubble3D val="0"/>
            <c:spPr>
              <a:solidFill>
                <a:schemeClr val="accent5"/>
              </a:solidFill>
              <a:ln>
                <a:solidFill>
                  <a:schemeClr val="accent5"/>
                </a:solidFill>
              </a:ln>
            </c:spPr>
          </c:dPt>
          <c:dLbls>
            <c:spPr>
              <a:noFill/>
              <a:ln>
                <a:noFill/>
              </a:ln>
              <a:effectLst/>
            </c:spPr>
            <c:txPr>
              <a:bodyPr/>
              <a:lstStyle/>
              <a:p>
                <a:pPr>
                  <a:defRPr sz="1200" b="1"/>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Hoja3!$F$3:$F$5</c:f>
              <c:strCache>
                <c:ptCount val="3"/>
                <c:pt idx="0">
                  <c:v>Trim I</c:v>
                </c:pt>
                <c:pt idx="1">
                  <c:v>Trim II</c:v>
                </c:pt>
                <c:pt idx="2">
                  <c:v>Trim III</c:v>
                </c:pt>
              </c:strCache>
            </c:strRef>
          </c:cat>
          <c:val>
            <c:numRef>
              <c:f>Hoja3!$G$3:$G$5</c:f>
              <c:numCache>
                <c:formatCode>0.00%</c:formatCode>
                <c:ptCount val="3"/>
                <c:pt idx="0">
                  <c:v>0.48609321799315802</c:v>
                </c:pt>
                <c:pt idx="1">
                  <c:v>0.57563529965477556</c:v>
                </c:pt>
                <c:pt idx="2">
                  <c:v>0.8816016386876897</c:v>
                </c:pt>
              </c:numCache>
            </c:numRef>
          </c:val>
        </c:ser>
        <c:dLbls>
          <c:showLegendKey val="0"/>
          <c:showVal val="1"/>
          <c:showCatName val="0"/>
          <c:showSerName val="0"/>
          <c:showPercent val="0"/>
          <c:showBubbleSize val="0"/>
        </c:dLbls>
        <c:gapWidth val="150"/>
        <c:overlap val="-25"/>
        <c:axId val="242170480"/>
        <c:axId val="242174792"/>
      </c:barChart>
      <c:catAx>
        <c:axId val="242170480"/>
        <c:scaling>
          <c:orientation val="minMax"/>
        </c:scaling>
        <c:delete val="0"/>
        <c:axPos val="b"/>
        <c:numFmt formatCode="General" sourceLinked="0"/>
        <c:majorTickMark val="none"/>
        <c:minorTickMark val="none"/>
        <c:tickLblPos val="nextTo"/>
        <c:crossAx val="242174792"/>
        <c:crosses val="autoZero"/>
        <c:auto val="1"/>
        <c:lblAlgn val="ctr"/>
        <c:lblOffset val="100"/>
        <c:noMultiLvlLbl val="0"/>
      </c:catAx>
      <c:valAx>
        <c:axId val="242174792"/>
        <c:scaling>
          <c:orientation val="minMax"/>
        </c:scaling>
        <c:delete val="1"/>
        <c:axPos val="l"/>
        <c:numFmt formatCode="0.00%" sourceLinked="1"/>
        <c:majorTickMark val="out"/>
        <c:minorTickMark val="none"/>
        <c:tickLblPos val="nextTo"/>
        <c:crossAx val="242170480"/>
        <c:crosses val="autoZero"/>
        <c:crossBetween val="between"/>
      </c:valAx>
    </c:plotArea>
    <c:plotVisOnly val="1"/>
    <c:dispBlanksAs val="gap"/>
    <c:showDLblsOverMax val="0"/>
  </c:chart>
  <c:txPr>
    <a:bodyPr/>
    <a:lstStyle/>
    <a:p>
      <a:pPr>
        <a:defRPr>
          <a:latin typeface="+mj-lt"/>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204108</xdr:colOff>
      <xdr:row>1</xdr:row>
      <xdr:rowOff>176893</xdr:rowOff>
    </xdr:from>
    <xdr:to>
      <xdr:col>5</xdr:col>
      <xdr:colOff>462644</xdr:colOff>
      <xdr:row>4</xdr:row>
      <xdr:rowOff>81644</xdr:rowOff>
    </xdr:to>
    <xdr:pic>
      <xdr:nvPicPr>
        <xdr:cNvPr id="3" name="2 Imagen"/>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3465" r="52002" b="16643"/>
        <a:stretch/>
      </xdr:blipFill>
      <xdr:spPr bwMode="auto">
        <a:xfrm>
          <a:off x="204108" y="489857"/>
          <a:ext cx="3224893" cy="843644"/>
        </a:xfrm>
        <a:prstGeom prst="rect">
          <a:avLst/>
        </a:prstGeom>
        <a:noFill/>
        <a:ln>
          <a:noFill/>
        </a:ln>
      </xdr:spPr>
    </xdr:pic>
    <xdr:clientData/>
  </xdr:twoCellAnchor>
  <xdr:twoCellAnchor editAs="oneCell">
    <xdr:from>
      <xdr:col>22</xdr:col>
      <xdr:colOff>40821</xdr:colOff>
      <xdr:row>1</xdr:row>
      <xdr:rowOff>95249</xdr:rowOff>
    </xdr:from>
    <xdr:to>
      <xdr:col>23</xdr:col>
      <xdr:colOff>993322</xdr:colOff>
      <xdr:row>4</xdr:row>
      <xdr:rowOff>122465</xdr:rowOff>
    </xdr:to>
    <xdr:pic>
      <xdr:nvPicPr>
        <xdr:cNvPr id="5" name="4 Imagen"/>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9373" t="5477" r="1034" b="11167"/>
        <a:stretch/>
      </xdr:blipFill>
      <xdr:spPr bwMode="auto">
        <a:xfrm>
          <a:off x="12069535" y="408213"/>
          <a:ext cx="2109108" cy="96610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285750</xdr:colOff>
      <xdr:row>1</xdr:row>
      <xdr:rowOff>128586</xdr:rowOff>
    </xdr:from>
    <xdr:to>
      <xdr:col>12</xdr:col>
      <xdr:colOff>28575</xdr:colOff>
      <xdr:row>14</xdr:row>
      <xdr:rowOff>85724</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133350</xdr:colOff>
      <xdr:row>12</xdr:row>
      <xdr:rowOff>95250</xdr:rowOff>
    </xdr:from>
    <xdr:to>
      <xdr:col>1</xdr:col>
      <xdr:colOff>333375</xdr:colOff>
      <xdr:row>12</xdr:row>
      <xdr:rowOff>438149</xdr:rowOff>
    </xdr:to>
    <xdr:pic>
      <xdr:nvPicPr>
        <xdr:cNvPr id="4" name="3 Imagen"/>
        <xdr:cNvPicPr>
          <a:picLocks noChangeAspect="1"/>
        </xdr:cNvPicPr>
      </xdr:nvPicPr>
      <xdr:blipFill rotWithShape="1">
        <a:blip xmlns:r="http://schemas.openxmlformats.org/officeDocument/2006/relationships" r:embed="rId2">
          <a:clrChange>
            <a:clrFrom>
              <a:srgbClr val="FFFFFF"/>
            </a:clrFrom>
            <a:clrTo>
              <a:srgbClr val="FFFFFF">
                <a:alpha val="0"/>
              </a:srgbClr>
            </a:clrTo>
          </a:clrChange>
        </a:blip>
        <a:srcRect l="11225" r="20399"/>
        <a:stretch/>
      </xdr:blipFill>
      <xdr:spPr>
        <a:xfrm>
          <a:off x="4171950" y="2038350"/>
          <a:ext cx="200025" cy="342899"/>
        </a:xfrm>
        <a:prstGeom prst="rect">
          <a:avLst/>
        </a:prstGeom>
      </xdr:spPr>
    </xdr:pic>
    <xdr:clientData/>
  </xdr:twoCellAnchor>
  <xdr:twoCellAnchor>
    <xdr:from>
      <xdr:col>1</xdr:col>
      <xdr:colOff>133350</xdr:colOff>
      <xdr:row>17</xdr:row>
      <xdr:rowOff>66675</xdr:rowOff>
    </xdr:from>
    <xdr:to>
      <xdr:col>1</xdr:col>
      <xdr:colOff>313350</xdr:colOff>
      <xdr:row>17</xdr:row>
      <xdr:rowOff>246675</xdr:rowOff>
    </xdr:to>
    <xdr:sp macro="" textlink="">
      <xdr:nvSpPr>
        <xdr:cNvPr id="5" name="4 Elipse"/>
        <xdr:cNvSpPr/>
      </xdr:nvSpPr>
      <xdr:spPr>
        <a:xfrm>
          <a:off x="4410075" y="3867150"/>
          <a:ext cx="180000" cy="180000"/>
        </a:xfrm>
        <a:prstGeom prst="ellipse">
          <a:avLst/>
        </a:prstGeom>
        <a:solidFill>
          <a:srgbClr val="92D050"/>
        </a:solidFill>
        <a:ln>
          <a:solidFill>
            <a:srgbClr val="92D05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133350</xdr:colOff>
      <xdr:row>13</xdr:row>
      <xdr:rowOff>76200</xdr:rowOff>
    </xdr:from>
    <xdr:to>
      <xdr:col>1</xdr:col>
      <xdr:colOff>313350</xdr:colOff>
      <xdr:row>13</xdr:row>
      <xdr:rowOff>256200</xdr:rowOff>
    </xdr:to>
    <xdr:sp macro="" textlink="">
      <xdr:nvSpPr>
        <xdr:cNvPr id="6" name="5 Elipse"/>
        <xdr:cNvSpPr/>
      </xdr:nvSpPr>
      <xdr:spPr>
        <a:xfrm>
          <a:off x="4410075" y="2619375"/>
          <a:ext cx="180000" cy="180000"/>
        </a:xfrm>
        <a:prstGeom prst="ellipse">
          <a:avLst/>
        </a:prstGeom>
        <a:solidFill>
          <a:srgbClr val="92D050"/>
        </a:solidFill>
        <a:ln>
          <a:solidFill>
            <a:srgbClr val="92D05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133350</xdr:colOff>
      <xdr:row>15</xdr:row>
      <xdr:rowOff>76200</xdr:rowOff>
    </xdr:from>
    <xdr:to>
      <xdr:col>1</xdr:col>
      <xdr:colOff>313350</xdr:colOff>
      <xdr:row>15</xdr:row>
      <xdr:rowOff>256200</xdr:rowOff>
    </xdr:to>
    <xdr:sp macro="" textlink="">
      <xdr:nvSpPr>
        <xdr:cNvPr id="7" name="6 Elipse"/>
        <xdr:cNvSpPr/>
      </xdr:nvSpPr>
      <xdr:spPr>
        <a:xfrm>
          <a:off x="4410075" y="3248025"/>
          <a:ext cx="180000" cy="180000"/>
        </a:xfrm>
        <a:prstGeom prst="ellipse">
          <a:avLst/>
        </a:prstGeom>
        <a:solidFill>
          <a:srgbClr val="92D050"/>
        </a:solidFill>
        <a:ln>
          <a:solidFill>
            <a:srgbClr val="92D05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133350</xdr:colOff>
      <xdr:row>14</xdr:row>
      <xdr:rowOff>76200</xdr:rowOff>
    </xdr:from>
    <xdr:to>
      <xdr:col>1</xdr:col>
      <xdr:colOff>313350</xdr:colOff>
      <xdr:row>14</xdr:row>
      <xdr:rowOff>256200</xdr:rowOff>
    </xdr:to>
    <xdr:sp macro="" textlink="">
      <xdr:nvSpPr>
        <xdr:cNvPr id="8" name="7 Elipse"/>
        <xdr:cNvSpPr/>
      </xdr:nvSpPr>
      <xdr:spPr>
        <a:xfrm>
          <a:off x="4410075" y="2933700"/>
          <a:ext cx="180000" cy="180000"/>
        </a:xfrm>
        <a:prstGeom prst="ellipse">
          <a:avLst/>
        </a:prstGeom>
        <a:solidFill>
          <a:srgbClr val="92D050"/>
        </a:solidFill>
        <a:ln>
          <a:solidFill>
            <a:srgbClr val="92D05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133350</xdr:colOff>
      <xdr:row>18</xdr:row>
      <xdr:rowOff>76200</xdr:rowOff>
    </xdr:from>
    <xdr:to>
      <xdr:col>1</xdr:col>
      <xdr:colOff>313350</xdr:colOff>
      <xdr:row>18</xdr:row>
      <xdr:rowOff>256200</xdr:rowOff>
    </xdr:to>
    <xdr:sp macro="" textlink="">
      <xdr:nvSpPr>
        <xdr:cNvPr id="9" name="8 Elipse"/>
        <xdr:cNvSpPr/>
      </xdr:nvSpPr>
      <xdr:spPr>
        <a:xfrm>
          <a:off x="4410075" y="4191000"/>
          <a:ext cx="180000" cy="180000"/>
        </a:xfrm>
        <a:prstGeom prst="ellipse">
          <a:avLst/>
        </a:prstGeom>
        <a:solidFill>
          <a:srgbClr val="FFFF00"/>
        </a:solidFill>
        <a:ln>
          <a:solidFill>
            <a:srgbClr val="FFFF0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133350</xdr:colOff>
      <xdr:row>16</xdr:row>
      <xdr:rowOff>85725</xdr:rowOff>
    </xdr:from>
    <xdr:to>
      <xdr:col>1</xdr:col>
      <xdr:colOff>313350</xdr:colOff>
      <xdr:row>16</xdr:row>
      <xdr:rowOff>265725</xdr:rowOff>
    </xdr:to>
    <xdr:sp macro="" textlink="">
      <xdr:nvSpPr>
        <xdr:cNvPr id="10" name="9 Elipse"/>
        <xdr:cNvSpPr/>
      </xdr:nvSpPr>
      <xdr:spPr>
        <a:xfrm>
          <a:off x="4410075" y="3571875"/>
          <a:ext cx="180000" cy="180000"/>
        </a:xfrm>
        <a:prstGeom prst="ellipse">
          <a:avLst/>
        </a:prstGeom>
        <a:solidFill>
          <a:srgbClr val="92D050"/>
        </a:solidFill>
        <a:ln>
          <a:solidFill>
            <a:srgbClr val="92D050"/>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s-C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OHORA\INFORMACION%202015\METAS%202015%20A%202018\INDICADORES%20SISMEG%202015%20A%202018\Copia%20de%20Copia%20de%20MODELO%20FICHA%20TECNICA%20-%20DNP%20JAIME%20VE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FICHA TECNICA 1 - ROM"/>
      <sheetName val=" FICHA TECNICA 2- ROM"/>
      <sheetName val="FICHA TECNICA 3- ROM"/>
      <sheetName val="Instructivo"/>
      <sheetName val="Ejemplo"/>
    </sheetNames>
    <sheetDataSet>
      <sheetData sheetId="0" refreshError="1"/>
      <sheetData sheetId="1" refreshError="1">
        <row r="31">
          <cell r="E31">
            <v>100</v>
          </cell>
          <cell r="F31">
            <v>150</v>
          </cell>
          <cell r="G31">
            <v>150</v>
          </cell>
        </row>
      </sheetData>
      <sheetData sheetId="2" refreshError="1"/>
      <sheetData sheetId="3" refreshError="1"/>
      <sheetData sheetId="4" refreshError="1"/>
    </sheetDataSet>
  </externalBook>
</externalLink>
</file>

<file path=xl/tables/table1.xml><?xml version="1.0" encoding="utf-8"?>
<table xmlns="http://schemas.openxmlformats.org/spreadsheetml/2006/main" id="1" name="Tabla1" displayName="Tabla1" ref="D7:Q70" totalsRowShown="0" headerRowDxfId="37" dataDxfId="35" headerRowBorderDxfId="36" tableBorderDxfId="34" totalsRowBorderDxfId="33">
  <autoFilter ref="D7:Q70">
    <filterColumn colId="1">
      <filters>
        <filter val="Gestión"/>
        <filter val="Producto"/>
      </filters>
    </filterColumn>
    <filterColumn colId="13">
      <filters>
        <filter val="Unidad Administrativa Especial de Organizaciones Solidarias"/>
      </filters>
    </filterColumn>
  </autoFilter>
  <tableColumns count="14">
    <tableColumn id="1" name="INDICADOR" dataDxfId="32"/>
    <tableColumn id="2" name="TIPO DE INDICADOR" dataDxfId="31"/>
    <tableColumn id="3" name="LÍNEA DE BASE" dataDxfId="30"/>
    <tableColumn id="4" name="META CUATRIENIO" dataDxfId="29"/>
    <tableColumn id="5" name="META 2015" dataDxfId="28"/>
    <tableColumn id="7" name="META 2016" dataDxfId="27"/>
    <tableColumn id="8" name="META 2017" dataDxfId="26"/>
    <tableColumn id="9" name="META 2018" dataDxfId="25"/>
    <tableColumn id="10" name="SEGUIMIENTO" dataDxfId="24"/>
    <tableColumn id="11" name="PACTOS" dataDxfId="23"/>
    <tableColumn id="12" name="PILAR PND" dataDxfId="22"/>
    <tableColumn id="13" name="ESTRATEGIA TRANSVERSAL PND" dataDxfId="21"/>
    <tableColumn id="14" name="OBJETIVO PND" dataDxfId="20"/>
    <tableColumn id="15" name="ENTIDAD RESPONSABLE" dataDxfId="19"/>
  </tableColumns>
  <tableStyleInfo showFirstColumn="0" showLastColumn="0" showRowStripes="1" showColumnStripes="0"/>
</table>
</file>

<file path=xl/tables/table2.xml><?xml version="1.0" encoding="utf-8"?>
<table xmlns="http://schemas.openxmlformats.org/spreadsheetml/2006/main" id="3" name="Tabla14" displayName="Tabla14" ref="B1:O63" totalsRowShown="0" headerRowDxfId="18" dataDxfId="16" headerRowBorderDxfId="17" tableBorderDxfId="15" totalsRowBorderDxfId="14">
  <autoFilter ref="B1:O63"/>
  <tableColumns count="14">
    <tableColumn id="1" name="INDICADOR" dataDxfId="13"/>
    <tableColumn id="2" name="TIPO DE INDICADOR" dataDxfId="12"/>
    <tableColumn id="3" name="LÍNEA DE BASE" dataDxfId="11"/>
    <tableColumn id="4" name="META CUATRIENIO" dataDxfId="10"/>
    <tableColumn id="5" name="META 2015" dataDxfId="9"/>
    <tableColumn id="7" name="META 2016" dataDxfId="8"/>
    <tableColumn id="8" name="META 2017" dataDxfId="7"/>
    <tableColumn id="9" name="META 2018" dataDxfId="6"/>
    <tableColumn id="10" name="SEGUIMIENTO" dataDxfId="5"/>
    <tableColumn id="11" name="PACTOS" dataDxfId="4"/>
    <tableColumn id="12" name="PILAR PND" dataDxfId="3"/>
    <tableColumn id="13" name="ESTRATEGIA TRANSVERSAL PND" dataDxfId="2"/>
    <tableColumn id="14" name="OBJETIVO PND" dataDxfId="1"/>
    <tableColumn id="15" name="ENTIDAD RESPONSABLE"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0.75" defaultRowHeight="12.75" x14ac:dyDescent="0.2"/>
  <cols>
    <col min="1" max="16384" width="10.75" style="1"/>
  </cols>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76"/>
  <sheetViews>
    <sheetView showGridLines="0" tabSelected="1" zoomScale="70" zoomScaleNormal="70" zoomScaleSheetLayoutView="70" zoomScalePageLayoutView="75" workbookViewId="0">
      <selection activeCell="S40" sqref="S40"/>
    </sheetView>
  </sheetViews>
  <sheetFormatPr baseColWidth="10" defaultColWidth="11.25" defaultRowHeight="15.75" x14ac:dyDescent="0.25"/>
  <cols>
    <col min="1" max="1" width="18.25" style="2" customWidth="1"/>
    <col min="2" max="2" width="10.875" style="2" customWidth="1"/>
    <col min="3" max="3" width="31.875" style="3" customWidth="1"/>
    <col min="4" max="4" width="25.375" style="2" customWidth="1"/>
    <col min="5" max="5" width="13.625" style="2" customWidth="1"/>
    <col min="6" max="8" width="13" style="2" customWidth="1"/>
    <col min="9" max="12" width="13" style="2" hidden="1" customWidth="1"/>
    <col min="13" max="13" width="19.75" style="2" hidden="1" customWidth="1"/>
    <col min="14" max="14" width="18.625" style="2" hidden="1" customWidth="1"/>
    <col min="15" max="15" width="22.75" style="2" hidden="1" customWidth="1"/>
    <col min="16" max="16" width="30.625" style="2" hidden="1" customWidth="1"/>
    <col min="17" max="17" width="19.125" style="2" hidden="1" customWidth="1"/>
    <col min="18" max="18" width="22.75" style="20" hidden="1" customWidth="1"/>
    <col min="19" max="22" width="15.125" style="20" customWidth="1"/>
    <col min="23" max="23" width="15.125" style="2" customWidth="1"/>
    <col min="24" max="24" width="15.125" style="20" customWidth="1"/>
    <col min="25" max="25" width="48.875" style="20" hidden="1" customWidth="1"/>
    <col min="26" max="26" width="17.125" style="20" customWidth="1"/>
    <col min="27" max="27" width="21.875" style="20" customWidth="1"/>
    <col min="28" max="28" width="42.5" style="20" customWidth="1"/>
    <col min="29" max="29" width="7.625" style="20" bestFit="1" customWidth="1"/>
    <col min="30" max="16384" width="11.25" style="20"/>
  </cols>
  <sheetData>
    <row r="1" spans="1:29" ht="24.75" customHeight="1" x14ac:dyDescent="0.25">
      <c r="A1" s="284" t="s">
        <v>246</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row>
    <row r="2" spans="1:29" ht="24.75" customHeight="1" x14ac:dyDescent="0.25">
      <c r="A2" s="284"/>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row>
    <row r="3" spans="1:29" ht="24.75" customHeight="1" x14ac:dyDescent="0.25">
      <c r="A3" s="284"/>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row>
    <row r="4" spans="1:29" ht="24.75" customHeight="1" x14ac:dyDescent="0.25">
      <c r="A4" s="284"/>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row>
    <row r="5" spans="1:29" ht="24.75" customHeight="1" x14ac:dyDescent="0.25">
      <c r="A5" s="284"/>
      <c r="B5" s="285"/>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row>
    <row r="6" spans="1:29" ht="24.75" customHeight="1" x14ac:dyDescent="0.25">
      <c r="A6" s="284"/>
      <c r="B6" s="285"/>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row>
    <row r="7" spans="1:29" s="2" customFormat="1" ht="78.75" x14ac:dyDescent="0.2">
      <c r="A7" s="29" t="s">
        <v>201</v>
      </c>
      <c r="B7" s="30" t="s">
        <v>3</v>
      </c>
      <c r="C7" s="30" t="s">
        <v>6</v>
      </c>
      <c r="D7" s="31" t="s">
        <v>2</v>
      </c>
      <c r="E7" s="31" t="s">
        <v>71</v>
      </c>
      <c r="F7" s="31" t="s">
        <v>5</v>
      </c>
      <c r="G7" s="31" t="s">
        <v>0</v>
      </c>
      <c r="H7" s="31" t="s">
        <v>45</v>
      </c>
      <c r="I7" s="31" t="s">
        <v>46</v>
      </c>
      <c r="J7" s="31" t="s">
        <v>47</v>
      </c>
      <c r="K7" s="31" t="s">
        <v>48</v>
      </c>
      <c r="L7" s="31" t="s">
        <v>55</v>
      </c>
      <c r="M7" s="31" t="s">
        <v>88</v>
      </c>
      <c r="N7" s="31" t="s">
        <v>4</v>
      </c>
      <c r="O7" s="31" t="s">
        <v>62</v>
      </c>
      <c r="P7" s="31" t="s">
        <v>7</v>
      </c>
      <c r="Q7" s="31" t="s">
        <v>97</v>
      </c>
      <c r="R7" s="30" t="s">
        <v>74</v>
      </c>
      <c r="S7" s="30" t="s">
        <v>75</v>
      </c>
      <c r="T7" s="30" t="s">
        <v>198</v>
      </c>
      <c r="U7" s="30" t="s">
        <v>117</v>
      </c>
      <c r="V7" s="30" t="s">
        <v>199</v>
      </c>
      <c r="W7" s="30" t="s">
        <v>151</v>
      </c>
      <c r="X7" s="30" t="s">
        <v>200</v>
      </c>
      <c r="Y7" s="32" t="s">
        <v>152</v>
      </c>
      <c r="Z7" s="112" t="s">
        <v>252</v>
      </c>
      <c r="AA7" s="112" t="s">
        <v>253</v>
      </c>
      <c r="AB7" s="117" t="s">
        <v>254</v>
      </c>
    </row>
    <row r="8" spans="1:29" s="2" customFormat="1" ht="120" x14ac:dyDescent="0.2">
      <c r="A8" s="279" t="s">
        <v>8</v>
      </c>
      <c r="B8" s="280">
        <v>0.08</v>
      </c>
      <c r="C8" s="33" t="s">
        <v>209</v>
      </c>
      <c r="D8" s="34" t="s">
        <v>31</v>
      </c>
      <c r="E8" s="34" t="s">
        <v>138</v>
      </c>
      <c r="F8" s="35">
        <v>1</v>
      </c>
      <c r="G8" s="35">
        <v>9</v>
      </c>
      <c r="H8" s="35">
        <v>1</v>
      </c>
      <c r="I8" s="35">
        <v>3</v>
      </c>
      <c r="J8" s="35">
        <v>6</v>
      </c>
      <c r="K8" s="35">
        <v>9</v>
      </c>
      <c r="L8" s="34" t="s">
        <v>21</v>
      </c>
      <c r="M8" s="36" t="s">
        <v>13</v>
      </c>
      <c r="N8" s="37" t="s">
        <v>41</v>
      </c>
      <c r="O8" s="36" t="s">
        <v>51</v>
      </c>
      <c r="P8" s="36" t="s">
        <v>65</v>
      </c>
      <c r="Q8" s="36" t="s">
        <v>98</v>
      </c>
      <c r="R8" s="38" t="s">
        <v>98</v>
      </c>
      <c r="S8" s="39"/>
      <c r="T8" s="40"/>
      <c r="U8" s="39"/>
      <c r="V8" s="40"/>
      <c r="W8" s="39"/>
      <c r="X8" s="41"/>
      <c r="Y8" s="42" t="s">
        <v>190</v>
      </c>
      <c r="Z8" s="132">
        <v>1</v>
      </c>
      <c r="AA8" s="113">
        <v>1</v>
      </c>
      <c r="AB8" s="118" t="s">
        <v>256</v>
      </c>
    </row>
    <row r="9" spans="1:29" s="2" customFormat="1" ht="90" hidden="1" x14ac:dyDescent="0.2">
      <c r="A9" s="279"/>
      <c r="B9" s="280"/>
      <c r="C9" s="286" t="s">
        <v>210</v>
      </c>
      <c r="D9" s="37" t="s">
        <v>69</v>
      </c>
      <c r="E9" s="37" t="s">
        <v>208</v>
      </c>
      <c r="F9" s="43">
        <v>9.3000000000000007</v>
      </c>
      <c r="G9" s="43">
        <v>7.9</v>
      </c>
      <c r="H9" s="43">
        <v>9.3000000000000007</v>
      </c>
      <c r="I9" s="43">
        <v>8.8000000000000007</v>
      </c>
      <c r="J9" s="43">
        <v>8.3000000000000007</v>
      </c>
      <c r="K9" s="43">
        <v>7.9</v>
      </c>
      <c r="L9" s="34" t="s">
        <v>21</v>
      </c>
      <c r="M9" s="36" t="s">
        <v>89</v>
      </c>
      <c r="N9" s="37" t="s">
        <v>41</v>
      </c>
      <c r="O9" s="36" t="s">
        <v>39</v>
      </c>
      <c r="P9" s="36" t="s">
        <v>94</v>
      </c>
      <c r="Q9" s="36" t="s">
        <v>99</v>
      </c>
      <c r="R9" s="38" t="s">
        <v>116</v>
      </c>
      <c r="S9" s="39"/>
      <c r="T9" s="40"/>
      <c r="U9" s="39"/>
      <c r="V9" s="40"/>
      <c r="W9" s="39"/>
      <c r="X9" s="41"/>
      <c r="Y9" s="44" t="s">
        <v>197</v>
      </c>
      <c r="Z9" s="113"/>
      <c r="AA9" s="113"/>
      <c r="AB9" s="119"/>
    </row>
    <row r="10" spans="1:29" s="2" customFormat="1" ht="90" hidden="1" x14ac:dyDescent="0.2">
      <c r="A10" s="279"/>
      <c r="B10" s="280"/>
      <c r="C10" s="286"/>
      <c r="D10" s="37" t="s">
        <v>70</v>
      </c>
      <c r="E10" s="37" t="s">
        <v>208</v>
      </c>
      <c r="F10" s="37">
        <v>0</v>
      </c>
      <c r="G10" s="37">
        <v>4</v>
      </c>
      <c r="H10" s="37">
        <v>1</v>
      </c>
      <c r="I10" s="37">
        <v>1</v>
      </c>
      <c r="J10" s="37">
        <v>1</v>
      </c>
      <c r="K10" s="37">
        <v>1</v>
      </c>
      <c r="L10" s="34" t="s">
        <v>21</v>
      </c>
      <c r="M10" s="36" t="s">
        <v>89</v>
      </c>
      <c r="N10" s="37" t="s">
        <v>41</v>
      </c>
      <c r="O10" s="36" t="s">
        <v>39</v>
      </c>
      <c r="P10" s="36" t="s">
        <v>94</v>
      </c>
      <c r="Q10" s="36" t="s">
        <v>99</v>
      </c>
      <c r="R10" s="38" t="s">
        <v>116</v>
      </c>
      <c r="S10" s="45"/>
      <c r="T10" s="46"/>
      <c r="U10" s="45"/>
      <c r="V10" s="40"/>
      <c r="W10" s="45"/>
      <c r="X10" s="41"/>
      <c r="Y10" s="47" t="s">
        <v>153</v>
      </c>
      <c r="Z10" s="113"/>
      <c r="AA10" s="113"/>
      <c r="AB10" s="120"/>
    </row>
    <row r="11" spans="1:29" s="2" customFormat="1" ht="75" hidden="1" x14ac:dyDescent="0.2">
      <c r="A11" s="279" t="s">
        <v>9</v>
      </c>
      <c r="B11" s="280">
        <v>0.38</v>
      </c>
      <c r="C11" s="48" t="s">
        <v>211</v>
      </c>
      <c r="D11" s="37" t="s">
        <v>72</v>
      </c>
      <c r="E11" s="37" t="s">
        <v>208</v>
      </c>
      <c r="F11" s="49">
        <v>15.8</v>
      </c>
      <c r="G11" s="49">
        <v>13.9</v>
      </c>
      <c r="H11" s="49">
        <v>15.3</v>
      </c>
      <c r="I11" s="49">
        <v>14.9</v>
      </c>
      <c r="J11" s="49">
        <v>14.4</v>
      </c>
      <c r="K11" s="49">
        <v>13.9</v>
      </c>
      <c r="L11" s="34" t="s">
        <v>21</v>
      </c>
      <c r="M11" s="36" t="s">
        <v>90</v>
      </c>
      <c r="N11" s="37" t="s">
        <v>41</v>
      </c>
      <c r="O11" s="36" t="s">
        <v>39</v>
      </c>
      <c r="P11" s="36" t="s">
        <v>147</v>
      </c>
      <c r="Q11" s="36" t="s">
        <v>99</v>
      </c>
      <c r="R11" s="50" t="s">
        <v>96</v>
      </c>
      <c r="S11" s="39"/>
      <c r="T11" s="40"/>
      <c r="U11" s="39"/>
      <c r="V11" s="40"/>
      <c r="W11" s="39"/>
      <c r="X11" s="41"/>
      <c r="Y11" s="51"/>
      <c r="Z11" s="113"/>
      <c r="AA11" s="113"/>
      <c r="AB11" s="121"/>
    </row>
    <row r="12" spans="1:29" s="2" customFormat="1" ht="75" hidden="1" x14ac:dyDescent="0.2">
      <c r="A12" s="279"/>
      <c r="B12" s="280"/>
      <c r="C12" s="48" t="s">
        <v>212</v>
      </c>
      <c r="D12" s="37" t="s">
        <v>73</v>
      </c>
      <c r="E12" s="37" t="s">
        <v>208</v>
      </c>
      <c r="F12" s="49">
        <v>9.1</v>
      </c>
      <c r="G12" s="49">
        <v>8</v>
      </c>
      <c r="H12" s="49">
        <v>8.8000000000000007</v>
      </c>
      <c r="I12" s="49">
        <v>8.6</v>
      </c>
      <c r="J12" s="49">
        <v>8.3000000000000007</v>
      </c>
      <c r="K12" s="49">
        <v>8</v>
      </c>
      <c r="L12" s="34" t="s">
        <v>21</v>
      </c>
      <c r="M12" s="36" t="s">
        <v>90</v>
      </c>
      <c r="N12" s="37" t="s">
        <v>41</v>
      </c>
      <c r="O12" s="36" t="s">
        <v>39</v>
      </c>
      <c r="P12" s="36" t="s">
        <v>147</v>
      </c>
      <c r="Q12" s="36" t="s">
        <v>99</v>
      </c>
      <c r="R12" s="50" t="s">
        <v>96</v>
      </c>
      <c r="S12" s="39"/>
      <c r="T12" s="40"/>
      <c r="U12" s="39"/>
      <c r="V12" s="40"/>
      <c r="W12" s="39"/>
      <c r="X12" s="41"/>
      <c r="Y12" s="51"/>
      <c r="Z12" s="113"/>
      <c r="AA12" s="113"/>
      <c r="AB12" s="121"/>
    </row>
    <row r="13" spans="1:29" s="2" customFormat="1" ht="104.25" hidden="1" x14ac:dyDescent="0.2">
      <c r="A13" s="279"/>
      <c r="B13" s="280"/>
      <c r="C13" s="48" t="s">
        <v>213</v>
      </c>
      <c r="D13" s="37" t="s">
        <v>148</v>
      </c>
      <c r="E13" s="37" t="s">
        <v>138</v>
      </c>
      <c r="F13" s="52">
        <v>10500</v>
      </c>
      <c r="G13" s="52">
        <v>18500</v>
      </c>
      <c r="H13" s="52">
        <v>12500</v>
      </c>
      <c r="I13" s="52">
        <v>14500</v>
      </c>
      <c r="J13" s="52">
        <v>16500</v>
      </c>
      <c r="K13" s="52">
        <v>18500</v>
      </c>
      <c r="L13" s="34" t="s">
        <v>21</v>
      </c>
      <c r="M13" s="36" t="s">
        <v>90</v>
      </c>
      <c r="N13" s="37" t="s">
        <v>41</v>
      </c>
      <c r="O13" s="36" t="s">
        <v>39</v>
      </c>
      <c r="P13" s="36" t="s">
        <v>147</v>
      </c>
      <c r="Q13" s="36" t="s">
        <v>99</v>
      </c>
      <c r="R13" s="50" t="s">
        <v>144</v>
      </c>
      <c r="S13" s="39"/>
      <c r="T13" s="40"/>
      <c r="U13" s="39"/>
      <c r="V13" s="40"/>
      <c r="W13" s="39"/>
      <c r="X13" s="41"/>
      <c r="Y13" s="53" t="s">
        <v>214</v>
      </c>
      <c r="Z13" s="113"/>
      <c r="AA13" s="113"/>
      <c r="AB13" s="122"/>
    </row>
    <row r="14" spans="1:29" s="2" customFormat="1" ht="369.75" hidden="1" x14ac:dyDescent="0.2">
      <c r="A14" s="279"/>
      <c r="B14" s="280"/>
      <c r="C14" s="48" t="s">
        <v>215</v>
      </c>
      <c r="D14" s="37" t="s">
        <v>76</v>
      </c>
      <c r="E14" s="37" t="s">
        <v>208</v>
      </c>
      <c r="F14" s="49">
        <v>11.9</v>
      </c>
      <c r="G14" s="49">
        <v>10.5</v>
      </c>
      <c r="H14" s="49">
        <v>11.6</v>
      </c>
      <c r="I14" s="49">
        <v>11.2</v>
      </c>
      <c r="J14" s="49">
        <v>10.9</v>
      </c>
      <c r="K14" s="49">
        <v>10.5</v>
      </c>
      <c r="L14" s="34" t="s">
        <v>21</v>
      </c>
      <c r="M14" s="36" t="s">
        <v>90</v>
      </c>
      <c r="N14" s="37" t="s">
        <v>41</v>
      </c>
      <c r="O14" s="36" t="s">
        <v>39</v>
      </c>
      <c r="P14" s="36" t="s">
        <v>147</v>
      </c>
      <c r="Q14" s="36" t="s">
        <v>99</v>
      </c>
      <c r="R14" s="45" t="s">
        <v>145</v>
      </c>
      <c r="S14" s="39"/>
      <c r="T14" s="40"/>
      <c r="U14" s="39"/>
      <c r="V14" s="40"/>
      <c r="W14" s="39"/>
      <c r="X14" s="41"/>
      <c r="Y14" s="53" t="s">
        <v>196</v>
      </c>
      <c r="Z14" s="113"/>
      <c r="AA14" s="113"/>
      <c r="AB14" s="122"/>
    </row>
    <row r="15" spans="1:29" s="2" customFormat="1" ht="165" hidden="1" x14ac:dyDescent="0.2">
      <c r="A15" s="279"/>
      <c r="B15" s="280"/>
      <c r="C15" s="54" t="s">
        <v>216</v>
      </c>
      <c r="D15" s="37" t="s">
        <v>129</v>
      </c>
      <c r="E15" s="37" t="s">
        <v>138</v>
      </c>
      <c r="F15" s="55">
        <v>180081</v>
      </c>
      <c r="G15" s="56">
        <v>838294</v>
      </c>
      <c r="H15" s="56">
        <v>201691</v>
      </c>
      <c r="I15" s="56">
        <v>206000</v>
      </c>
      <c r="J15" s="56">
        <v>212150</v>
      </c>
      <c r="K15" s="56">
        <v>218453</v>
      </c>
      <c r="L15" s="57" t="s">
        <v>59</v>
      </c>
      <c r="M15" s="37" t="s">
        <v>29</v>
      </c>
      <c r="N15" s="37" t="s">
        <v>41</v>
      </c>
      <c r="O15" s="37" t="s">
        <v>51</v>
      </c>
      <c r="P15" s="37" t="s">
        <v>24</v>
      </c>
      <c r="Q15" s="37" t="s">
        <v>100</v>
      </c>
      <c r="R15" s="50" t="s">
        <v>100</v>
      </c>
      <c r="S15" s="58">
        <v>27070</v>
      </c>
      <c r="T15" s="59">
        <f>S15/Tabla1[[#This Row],[META 2015]]</f>
        <v>0.13421521039610096</v>
      </c>
      <c r="U15" s="58">
        <v>130036</v>
      </c>
      <c r="V15" s="40">
        <f>U15/Tabla1[[#This Row],[META 2015]]</f>
        <v>0.64472881784511948</v>
      </c>
      <c r="W15" s="58">
        <v>163370</v>
      </c>
      <c r="X15" s="41">
        <f>W15/Tabla1[[#This Row],[META 2015]]</f>
        <v>0.81000143784303713</v>
      </c>
      <c r="Y15" s="60" t="s">
        <v>158</v>
      </c>
      <c r="Z15" s="113"/>
      <c r="AA15" s="113"/>
      <c r="AB15" s="123"/>
      <c r="AC15" s="25"/>
    </row>
    <row r="16" spans="1:29" s="2" customFormat="1" ht="165" hidden="1" x14ac:dyDescent="0.2">
      <c r="A16" s="279"/>
      <c r="B16" s="280"/>
      <c r="C16" s="54" t="s">
        <v>217</v>
      </c>
      <c r="D16" s="37" t="s">
        <v>128</v>
      </c>
      <c r="E16" s="37" t="s">
        <v>208</v>
      </c>
      <c r="F16" s="56">
        <v>32297</v>
      </c>
      <c r="G16" s="56">
        <v>639449</v>
      </c>
      <c r="H16" s="56">
        <v>60000</v>
      </c>
      <c r="I16" s="55">
        <v>181474</v>
      </c>
      <c r="J16" s="55">
        <v>193125</v>
      </c>
      <c r="K16" s="55">
        <v>204850</v>
      </c>
      <c r="L16" s="61" t="s">
        <v>59</v>
      </c>
      <c r="M16" s="37" t="s">
        <v>29</v>
      </c>
      <c r="N16" s="37" t="s">
        <v>41</v>
      </c>
      <c r="O16" s="37" t="s">
        <v>51</v>
      </c>
      <c r="P16" s="37" t="s">
        <v>24</v>
      </c>
      <c r="Q16" s="37" t="s">
        <v>100</v>
      </c>
      <c r="R16" s="50" t="s">
        <v>100</v>
      </c>
      <c r="S16" s="58">
        <v>16727</v>
      </c>
      <c r="T16" s="59">
        <f>S16/Tabla1[[#This Row],[META 2015]]</f>
        <v>0.27878333333333333</v>
      </c>
      <c r="U16" s="58">
        <v>28231</v>
      </c>
      <c r="V16" s="40">
        <f>U16/Tabla1[[#This Row],[META 2015]]</f>
        <v>0.47051666666666669</v>
      </c>
      <c r="W16" s="58">
        <v>37089</v>
      </c>
      <c r="X16" s="41">
        <f>W16/Tabla1[[#This Row],[META 2015]]</f>
        <v>0.61814999999999998</v>
      </c>
      <c r="Y16" s="60" t="s">
        <v>159</v>
      </c>
      <c r="Z16" s="113"/>
      <c r="AA16" s="113"/>
      <c r="AB16" s="123"/>
    </row>
    <row r="17" spans="1:28" s="2" customFormat="1" ht="75" customHeight="1" x14ac:dyDescent="0.2">
      <c r="A17" s="279"/>
      <c r="B17" s="280"/>
      <c r="C17" s="62" t="s">
        <v>218</v>
      </c>
      <c r="D17" s="36" t="s">
        <v>30</v>
      </c>
      <c r="E17" s="37" t="s">
        <v>138</v>
      </c>
      <c r="F17" s="34">
        <v>0</v>
      </c>
      <c r="G17" s="34">
        <v>6</v>
      </c>
      <c r="H17" s="34">
        <v>0</v>
      </c>
      <c r="I17" s="34">
        <v>2</v>
      </c>
      <c r="J17" s="34">
        <v>5</v>
      </c>
      <c r="K17" s="34">
        <v>6</v>
      </c>
      <c r="L17" s="34" t="s">
        <v>21</v>
      </c>
      <c r="M17" s="36" t="s">
        <v>14</v>
      </c>
      <c r="N17" s="37" t="s">
        <v>41</v>
      </c>
      <c r="O17" s="36" t="s">
        <v>63</v>
      </c>
      <c r="P17" s="36" t="s">
        <v>66</v>
      </c>
      <c r="Q17" s="36" t="s">
        <v>98</v>
      </c>
      <c r="R17" s="38" t="s">
        <v>98</v>
      </c>
      <c r="S17" s="39"/>
      <c r="T17" s="40"/>
      <c r="U17" s="39"/>
      <c r="V17" s="40"/>
      <c r="W17" s="39"/>
      <c r="X17" s="41"/>
      <c r="Y17" s="44" t="s">
        <v>191</v>
      </c>
      <c r="Z17" s="113"/>
      <c r="AA17" s="113"/>
      <c r="AB17" s="118" t="s">
        <v>255</v>
      </c>
    </row>
    <row r="18" spans="1:28" s="2" customFormat="1" ht="75" hidden="1" x14ac:dyDescent="0.2">
      <c r="A18" s="279"/>
      <c r="B18" s="280"/>
      <c r="C18" s="54" t="s">
        <v>219</v>
      </c>
      <c r="D18" s="37" t="s">
        <v>34</v>
      </c>
      <c r="E18" s="37" t="s">
        <v>86</v>
      </c>
      <c r="F18" s="52">
        <v>240000</v>
      </c>
      <c r="G18" s="52">
        <v>2000000</v>
      </c>
      <c r="H18" s="52">
        <v>680000</v>
      </c>
      <c r="I18" s="52">
        <v>1120000</v>
      </c>
      <c r="J18" s="52">
        <v>1560000</v>
      </c>
      <c r="K18" s="52">
        <v>2000000</v>
      </c>
      <c r="L18" s="57" t="s">
        <v>59</v>
      </c>
      <c r="M18" s="37" t="s">
        <v>14</v>
      </c>
      <c r="N18" s="37" t="s">
        <v>41</v>
      </c>
      <c r="O18" s="37" t="s">
        <v>39</v>
      </c>
      <c r="P18" s="37" t="s">
        <v>40</v>
      </c>
      <c r="Q18" s="37" t="s">
        <v>101</v>
      </c>
      <c r="R18" s="45" t="s">
        <v>101</v>
      </c>
      <c r="S18" s="58">
        <v>179375</v>
      </c>
      <c r="T18" s="59">
        <f>+S18/Tabla1[[#This Row],[META 2015]]</f>
        <v>0.26378676470588236</v>
      </c>
      <c r="U18" s="58">
        <v>535078</v>
      </c>
      <c r="V18" s="40">
        <f>+U18/Tabla1[[#This Row],[META 2015]]</f>
        <v>0.78687941176470588</v>
      </c>
      <c r="W18" s="58">
        <v>824332</v>
      </c>
      <c r="X18" s="41">
        <f>+W18/Tabla1[[#This Row],[META 2015]]</f>
        <v>1.2122529411764706</v>
      </c>
      <c r="Y18" s="63" t="s">
        <v>181</v>
      </c>
      <c r="Z18" s="113"/>
      <c r="AA18" s="113"/>
      <c r="AB18" s="124"/>
    </row>
    <row r="19" spans="1:28" s="2" customFormat="1" ht="75" hidden="1" x14ac:dyDescent="0.2">
      <c r="A19" s="279"/>
      <c r="B19" s="280"/>
      <c r="C19" s="54" t="s">
        <v>220</v>
      </c>
      <c r="D19" s="37" t="s">
        <v>119</v>
      </c>
      <c r="E19" s="37" t="s">
        <v>86</v>
      </c>
      <c r="F19" s="52">
        <v>120000</v>
      </c>
      <c r="G19" s="52">
        <v>1000000</v>
      </c>
      <c r="H19" s="52">
        <v>250000</v>
      </c>
      <c r="I19" s="52">
        <v>300000</v>
      </c>
      <c r="J19" s="52">
        <v>600000</v>
      </c>
      <c r="K19" s="52">
        <v>1000000</v>
      </c>
      <c r="L19" s="57" t="s">
        <v>59</v>
      </c>
      <c r="M19" s="37" t="s">
        <v>14</v>
      </c>
      <c r="N19" s="37" t="s">
        <v>41</v>
      </c>
      <c r="O19" s="37" t="s">
        <v>39</v>
      </c>
      <c r="P19" s="37" t="s">
        <v>40</v>
      </c>
      <c r="Q19" s="37" t="s">
        <v>101</v>
      </c>
      <c r="R19" s="45" t="s">
        <v>101</v>
      </c>
      <c r="S19" s="58">
        <v>34567</v>
      </c>
      <c r="T19" s="40">
        <f>S19/Tabla1[[#This Row],[META 2015]]</f>
        <v>0.138268</v>
      </c>
      <c r="U19" s="58">
        <v>85347</v>
      </c>
      <c r="V19" s="40">
        <f>U19/Tabla1[[#This Row],[META 2015]]</f>
        <v>0.34138800000000002</v>
      </c>
      <c r="W19" s="58">
        <v>135519</v>
      </c>
      <c r="X19" s="41">
        <f>W19/Tabla1[[#This Row],[META 2015]]</f>
        <v>0.542076</v>
      </c>
      <c r="Y19" s="64" t="s">
        <v>182</v>
      </c>
      <c r="Z19" s="113"/>
      <c r="AA19" s="113"/>
      <c r="AB19" s="125"/>
    </row>
    <row r="20" spans="1:28" s="2" customFormat="1" ht="75" hidden="1" x14ac:dyDescent="0.2">
      <c r="A20" s="279"/>
      <c r="B20" s="280"/>
      <c r="C20" s="54" t="s">
        <v>221</v>
      </c>
      <c r="D20" s="37" t="s">
        <v>35</v>
      </c>
      <c r="E20" s="37" t="s">
        <v>138</v>
      </c>
      <c r="F20" s="56">
        <v>415000</v>
      </c>
      <c r="G20" s="56">
        <v>800000</v>
      </c>
      <c r="H20" s="56">
        <v>700000</v>
      </c>
      <c r="I20" s="56">
        <v>900000</v>
      </c>
      <c r="J20" s="56">
        <v>1100000</v>
      </c>
      <c r="K20" s="56">
        <v>1300000</v>
      </c>
      <c r="L20" s="57" t="s">
        <v>21</v>
      </c>
      <c r="M20" s="37" t="s">
        <v>14</v>
      </c>
      <c r="N20" s="37" t="s">
        <v>41</v>
      </c>
      <c r="O20" s="37" t="s">
        <v>39</v>
      </c>
      <c r="P20" s="37" t="s">
        <v>40</v>
      </c>
      <c r="Q20" s="37" t="s">
        <v>101</v>
      </c>
      <c r="R20" s="50" t="s">
        <v>101</v>
      </c>
      <c r="S20" s="58"/>
      <c r="T20" s="59"/>
      <c r="U20" s="58"/>
      <c r="V20" s="40"/>
      <c r="W20" s="58"/>
      <c r="X20" s="41"/>
      <c r="Y20" s="64" t="s">
        <v>183</v>
      </c>
      <c r="Z20" s="113"/>
      <c r="AA20" s="113"/>
      <c r="AB20" s="125"/>
    </row>
    <row r="21" spans="1:28" s="2" customFormat="1" ht="75" hidden="1" x14ac:dyDescent="0.2">
      <c r="A21" s="279"/>
      <c r="B21" s="280"/>
      <c r="C21" s="54" t="s">
        <v>222</v>
      </c>
      <c r="D21" s="37" t="s">
        <v>36</v>
      </c>
      <c r="E21" s="37" t="s">
        <v>138</v>
      </c>
      <c r="F21" s="56">
        <v>285</v>
      </c>
      <c r="G21" s="56">
        <v>500</v>
      </c>
      <c r="H21" s="56">
        <v>350</v>
      </c>
      <c r="I21" s="56">
        <v>400</v>
      </c>
      <c r="J21" s="56">
        <v>450</v>
      </c>
      <c r="K21" s="56">
        <v>500</v>
      </c>
      <c r="L21" s="61" t="s">
        <v>21</v>
      </c>
      <c r="M21" s="37" t="s">
        <v>14</v>
      </c>
      <c r="N21" s="37" t="s">
        <v>41</v>
      </c>
      <c r="O21" s="37" t="s">
        <v>39</v>
      </c>
      <c r="P21" s="37" t="s">
        <v>40</v>
      </c>
      <c r="Q21" s="37" t="s">
        <v>101</v>
      </c>
      <c r="R21" s="50" t="s">
        <v>101</v>
      </c>
      <c r="S21" s="50"/>
      <c r="T21" s="59"/>
      <c r="U21" s="50"/>
      <c r="V21" s="41"/>
      <c r="W21" s="58"/>
      <c r="X21" s="41"/>
      <c r="Y21" s="64" t="s">
        <v>184</v>
      </c>
      <c r="Z21" s="113"/>
      <c r="AA21" s="113"/>
      <c r="AB21" s="125"/>
    </row>
    <row r="22" spans="1:28" s="2" customFormat="1" ht="75" hidden="1" x14ac:dyDescent="0.2">
      <c r="A22" s="279"/>
      <c r="B22" s="280"/>
      <c r="C22" s="54" t="s">
        <v>223</v>
      </c>
      <c r="D22" s="37" t="s">
        <v>37</v>
      </c>
      <c r="E22" s="37" t="s">
        <v>86</v>
      </c>
      <c r="F22" s="56">
        <v>800</v>
      </c>
      <c r="G22" s="56">
        <v>18000</v>
      </c>
      <c r="H22" s="56">
        <v>5000</v>
      </c>
      <c r="I22" s="56">
        <v>5000</v>
      </c>
      <c r="J22" s="56">
        <v>4000</v>
      </c>
      <c r="K22" s="56">
        <v>4000</v>
      </c>
      <c r="L22" s="61" t="s">
        <v>21</v>
      </c>
      <c r="M22" s="37" t="s">
        <v>14</v>
      </c>
      <c r="N22" s="37" t="s">
        <v>43</v>
      </c>
      <c r="O22" s="37" t="s">
        <v>68</v>
      </c>
      <c r="P22" s="37" t="s">
        <v>42</v>
      </c>
      <c r="Q22" s="37" t="s">
        <v>101</v>
      </c>
      <c r="R22" s="50" t="s">
        <v>101</v>
      </c>
      <c r="S22" s="50"/>
      <c r="T22" s="65"/>
      <c r="U22" s="50"/>
      <c r="V22" s="41"/>
      <c r="W22" s="58"/>
      <c r="X22" s="41"/>
      <c r="Y22" s="64" t="s">
        <v>185</v>
      </c>
      <c r="Z22" s="113"/>
      <c r="AA22" s="113"/>
      <c r="AB22" s="125"/>
    </row>
    <row r="23" spans="1:28" s="2" customFormat="1" ht="75" hidden="1" x14ac:dyDescent="0.2">
      <c r="A23" s="279"/>
      <c r="B23" s="280"/>
      <c r="C23" s="54" t="s">
        <v>224</v>
      </c>
      <c r="D23" s="37" t="s">
        <v>112</v>
      </c>
      <c r="E23" s="37" t="s">
        <v>86</v>
      </c>
      <c r="F23" s="52">
        <v>270000</v>
      </c>
      <c r="G23" s="52">
        <v>1530000</v>
      </c>
      <c r="H23" s="52">
        <v>315000</v>
      </c>
      <c r="I23" s="52">
        <v>360000</v>
      </c>
      <c r="J23" s="52">
        <v>405000</v>
      </c>
      <c r="K23" s="52">
        <v>450000</v>
      </c>
      <c r="L23" s="61" t="s">
        <v>59</v>
      </c>
      <c r="M23" s="37" t="s">
        <v>14</v>
      </c>
      <c r="N23" s="37" t="s">
        <v>41</v>
      </c>
      <c r="O23" s="37" t="s">
        <v>39</v>
      </c>
      <c r="P23" s="37" t="s">
        <v>40</v>
      </c>
      <c r="Q23" s="37" t="s">
        <v>101</v>
      </c>
      <c r="R23" s="50" t="s">
        <v>101</v>
      </c>
      <c r="S23" s="58">
        <v>54325</v>
      </c>
      <c r="T23" s="59">
        <f>+S23/Tabla1[[#This Row],[META 2015]]</f>
        <v>0.17246031746031745</v>
      </c>
      <c r="U23" s="58">
        <v>157935</v>
      </c>
      <c r="V23" s="40">
        <f>+U23/Tabla1[[#This Row],[META 2015]]</f>
        <v>0.50138095238095237</v>
      </c>
      <c r="W23" s="58">
        <v>249721</v>
      </c>
      <c r="X23" s="41">
        <f>+W23/Tabla1[[#This Row],[META 2015]]</f>
        <v>0.79276507936507934</v>
      </c>
      <c r="Y23" s="64" t="s">
        <v>186</v>
      </c>
      <c r="Z23" s="113"/>
      <c r="AA23" s="113"/>
      <c r="AB23" s="125"/>
    </row>
    <row r="24" spans="1:28" s="2" customFormat="1" ht="75" hidden="1" x14ac:dyDescent="0.2">
      <c r="A24" s="279"/>
      <c r="B24" s="280"/>
      <c r="C24" s="54" t="s">
        <v>225</v>
      </c>
      <c r="D24" s="37" t="s">
        <v>113</v>
      </c>
      <c r="E24" s="37" t="s">
        <v>86</v>
      </c>
      <c r="F24" s="52">
        <v>21211</v>
      </c>
      <c r="G24" s="52">
        <v>62777</v>
      </c>
      <c r="H24" s="52">
        <v>34527</v>
      </c>
      <c r="I24" s="52">
        <v>43944</v>
      </c>
      <c r="J24" s="52">
        <v>53360</v>
      </c>
      <c r="K24" s="52">
        <v>62777</v>
      </c>
      <c r="L24" s="61" t="s">
        <v>59</v>
      </c>
      <c r="M24" s="37" t="s">
        <v>14</v>
      </c>
      <c r="N24" s="37" t="s">
        <v>41</v>
      </c>
      <c r="O24" s="37" t="s">
        <v>39</v>
      </c>
      <c r="P24" s="37" t="s">
        <v>40</v>
      </c>
      <c r="Q24" s="37" t="s">
        <v>101</v>
      </c>
      <c r="R24" s="50" t="s">
        <v>101</v>
      </c>
      <c r="S24" s="58">
        <v>6488</v>
      </c>
      <c r="T24" s="59">
        <f>+S24/Tabla1[[#This Row],[META 2015]]</f>
        <v>0.18791091030208243</v>
      </c>
      <c r="U24" s="58">
        <v>16859</v>
      </c>
      <c r="V24" s="40">
        <f>+U24/Tabla1[[#This Row],[META 2015]]</f>
        <v>0.48828453094679525</v>
      </c>
      <c r="W24" s="58">
        <v>27400</v>
      </c>
      <c r="X24" s="41">
        <f>+W24/Tabla1[[#This Row],[META 2015]]</f>
        <v>0.79358183450632835</v>
      </c>
      <c r="Y24" s="64" t="s">
        <v>187</v>
      </c>
      <c r="Z24" s="113"/>
      <c r="AA24" s="113"/>
      <c r="AB24" s="125"/>
    </row>
    <row r="25" spans="1:28" s="2" customFormat="1" ht="75" hidden="1" x14ac:dyDescent="0.2">
      <c r="A25" s="279"/>
      <c r="B25" s="280"/>
      <c r="C25" s="54" t="s">
        <v>226</v>
      </c>
      <c r="D25" s="37" t="s">
        <v>114</v>
      </c>
      <c r="E25" s="37" t="s">
        <v>138</v>
      </c>
      <c r="F25" s="52">
        <v>4700</v>
      </c>
      <c r="G25" s="52">
        <v>13910</v>
      </c>
      <c r="H25" s="52">
        <v>7651</v>
      </c>
      <c r="I25" s="52">
        <v>9737</v>
      </c>
      <c r="J25" s="52">
        <v>11824</v>
      </c>
      <c r="K25" s="52">
        <v>13910</v>
      </c>
      <c r="L25" s="61" t="s">
        <v>59</v>
      </c>
      <c r="M25" s="37" t="s">
        <v>14</v>
      </c>
      <c r="N25" s="37" t="s">
        <v>41</v>
      </c>
      <c r="O25" s="37" t="s">
        <v>39</v>
      </c>
      <c r="P25" s="37" t="s">
        <v>40</v>
      </c>
      <c r="Q25" s="37" t="s">
        <v>101</v>
      </c>
      <c r="R25" s="50" t="s">
        <v>101</v>
      </c>
      <c r="S25" s="58">
        <v>3219</v>
      </c>
      <c r="T25" s="59">
        <f>+S25/Tabla1[[#This Row],[META 2015]]</f>
        <v>0.42072931642922495</v>
      </c>
      <c r="U25" s="58">
        <v>4600</v>
      </c>
      <c r="V25" s="40">
        <f>+U25/Tabla1[[#This Row],[META 2015]]</f>
        <v>0.6012285975689452</v>
      </c>
      <c r="W25" s="58">
        <v>6459</v>
      </c>
      <c r="X25" s="41">
        <f>+W25/Tabla1[[#This Row],[META 2015]]</f>
        <v>0.84420337210822116</v>
      </c>
      <c r="Y25" s="64" t="s">
        <v>188</v>
      </c>
      <c r="Z25" s="113"/>
      <c r="AA25" s="113"/>
      <c r="AB25" s="125"/>
    </row>
    <row r="26" spans="1:28" s="2" customFormat="1" ht="177" hidden="1" customHeight="1" x14ac:dyDescent="0.2">
      <c r="A26" s="279"/>
      <c r="B26" s="280"/>
      <c r="C26" s="54" t="s">
        <v>227</v>
      </c>
      <c r="D26" s="37" t="s">
        <v>38</v>
      </c>
      <c r="E26" s="37" t="s">
        <v>138</v>
      </c>
      <c r="F26" s="56">
        <v>0</v>
      </c>
      <c r="G26" s="66">
        <f>Tabla1[[#This Row],[META 2015]]+Tabla1[[#This Row],[META 2016]]</f>
        <v>18856</v>
      </c>
      <c r="H26" s="66">
        <v>9428</v>
      </c>
      <c r="I26" s="66">
        <v>9428</v>
      </c>
      <c r="J26" s="56">
        <v>0</v>
      </c>
      <c r="K26" s="56">
        <v>0</v>
      </c>
      <c r="L26" s="57" t="s">
        <v>21</v>
      </c>
      <c r="M26" s="37" t="s">
        <v>14</v>
      </c>
      <c r="N26" s="37" t="s">
        <v>41</v>
      </c>
      <c r="O26" s="37" t="s">
        <v>39</v>
      </c>
      <c r="P26" s="37" t="s">
        <v>44</v>
      </c>
      <c r="Q26" s="37" t="s">
        <v>101</v>
      </c>
      <c r="R26" s="50" t="s">
        <v>101</v>
      </c>
      <c r="S26" s="58"/>
      <c r="T26" s="40"/>
      <c r="U26" s="58"/>
      <c r="V26" s="40"/>
      <c r="W26" s="58"/>
      <c r="X26" s="40"/>
      <c r="Y26" s="64" t="s">
        <v>189</v>
      </c>
      <c r="Z26" s="114"/>
      <c r="AA26" s="114"/>
      <c r="AB26" s="125"/>
    </row>
    <row r="27" spans="1:28" s="2" customFormat="1" ht="60" hidden="1" x14ac:dyDescent="0.2">
      <c r="A27" s="279" t="s">
        <v>10</v>
      </c>
      <c r="B27" s="280">
        <v>0.25</v>
      </c>
      <c r="C27" s="67" t="s">
        <v>228</v>
      </c>
      <c r="D27" s="37" t="s">
        <v>205</v>
      </c>
      <c r="E27" s="37" t="s">
        <v>208</v>
      </c>
      <c r="F27" s="52">
        <v>40283</v>
      </c>
      <c r="G27" s="52">
        <v>320000</v>
      </c>
      <c r="H27" s="52">
        <v>82283</v>
      </c>
      <c r="I27" s="52">
        <v>161522</v>
      </c>
      <c r="J27" s="52">
        <v>240761</v>
      </c>
      <c r="K27" s="52">
        <v>320000</v>
      </c>
      <c r="L27" s="34" t="s">
        <v>59</v>
      </c>
      <c r="M27" s="36" t="s">
        <v>91</v>
      </c>
      <c r="N27" s="37" t="s">
        <v>41</v>
      </c>
      <c r="O27" s="36" t="s">
        <v>39</v>
      </c>
      <c r="P27" s="36" t="s">
        <v>95</v>
      </c>
      <c r="Q27" s="36" t="s">
        <v>99</v>
      </c>
      <c r="R27" s="45" t="s">
        <v>77</v>
      </c>
      <c r="S27" s="58">
        <v>58271</v>
      </c>
      <c r="T27" s="59">
        <f>+S27/Tabla1[[#This Row],[META 2015]]</f>
        <v>0.70817787392292453</v>
      </c>
      <c r="U27" s="58">
        <v>86611</v>
      </c>
      <c r="V27" s="40">
        <v>0.88</v>
      </c>
      <c r="W27" s="58">
        <v>102911</v>
      </c>
      <c r="X27" s="68">
        <f>+W27/Tabla1[[#This Row],[META 2015]]</f>
        <v>1.250695769478507</v>
      </c>
      <c r="Y27" s="69">
        <v>97.97</v>
      </c>
      <c r="Z27" s="115"/>
      <c r="AA27" s="115"/>
      <c r="AB27" s="126"/>
    </row>
    <row r="28" spans="1:28" s="2" customFormat="1" ht="60" hidden="1" x14ac:dyDescent="0.2">
      <c r="A28" s="279"/>
      <c r="B28" s="280"/>
      <c r="C28" s="283" t="s">
        <v>229</v>
      </c>
      <c r="D28" s="37" t="s">
        <v>118</v>
      </c>
      <c r="E28" s="37" t="s">
        <v>208</v>
      </c>
      <c r="F28" s="49">
        <v>46.9</v>
      </c>
      <c r="G28" s="49">
        <v>50.2</v>
      </c>
      <c r="H28" s="49">
        <v>47.7</v>
      </c>
      <c r="I28" s="49">
        <v>48.6</v>
      </c>
      <c r="J28" s="49">
        <v>49.4</v>
      </c>
      <c r="K28" s="49">
        <v>50.2</v>
      </c>
      <c r="L28" s="34" t="s">
        <v>21</v>
      </c>
      <c r="M28" s="36" t="s">
        <v>92</v>
      </c>
      <c r="N28" s="37" t="s">
        <v>41</v>
      </c>
      <c r="O28" s="36" t="s">
        <v>39</v>
      </c>
      <c r="P28" s="36" t="s">
        <v>95</v>
      </c>
      <c r="Q28" s="36" t="s">
        <v>99</v>
      </c>
      <c r="R28" s="45" t="s">
        <v>77</v>
      </c>
      <c r="S28" s="39"/>
      <c r="T28" s="40"/>
      <c r="U28" s="39"/>
      <c r="V28" s="40"/>
      <c r="W28" s="39"/>
      <c r="X28" s="41"/>
      <c r="Y28" s="51"/>
      <c r="Z28" s="113"/>
      <c r="AA28" s="113"/>
      <c r="AB28" s="121"/>
    </row>
    <row r="29" spans="1:28" s="2" customFormat="1" ht="60" hidden="1" x14ac:dyDescent="0.2">
      <c r="A29" s="279"/>
      <c r="B29" s="280"/>
      <c r="C29" s="283"/>
      <c r="D29" s="37" t="s">
        <v>127</v>
      </c>
      <c r="E29" s="37" t="s">
        <v>208</v>
      </c>
      <c r="F29" s="49">
        <v>34.6</v>
      </c>
      <c r="G29" s="61" t="s">
        <v>139</v>
      </c>
      <c r="H29" s="61" t="s">
        <v>140</v>
      </c>
      <c r="I29" s="61" t="s">
        <v>141</v>
      </c>
      <c r="J29" s="61" t="s">
        <v>142</v>
      </c>
      <c r="K29" s="61" t="s">
        <v>139</v>
      </c>
      <c r="L29" s="34" t="s">
        <v>21</v>
      </c>
      <c r="M29" s="36" t="s">
        <v>92</v>
      </c>
      <c r="N29" s="37" t="s">
        <v>41</v>
      </c>
      <c r="O29" s="36" t="s">
        <v>39</v>
      </c>
      <c r="P29" s="36" t="s">
        <v>95</v>
      </c>
      <c r="Q29" s="36" t="s">
        <v>99</v>
      </c>
      <c r="R29" s="45" t="s">
        <v>77</v>
      </c>
      <c r="S29" s="39"/>
      <c r="T29" s="40"/>
      <c r="U29" s="39"/>
      <c r="V29" s="40"/>
      <c r="W29" s="39"/>
      <c r="X29" s="41"/>
      <c r="Y29" s="51"/>
      <c r="Z29" s="113"/>
      <c r="AA29" s="113"/>
      <c r="AB29" s="121"/>
    </row>
    <row r="30" spans="1:28" s="2" customFormat="1" ht="60" hidden="1" x14ac:dyDescent="0.2">
      <c r="A30" s="279"/>
      <c r="B30" s="280"/>
      <c r="C30" s="48" t="s">
        <v>230</v>
      </c>
      <c r="D30" s="37" t="s">
        <v>149</v>
      </c>
      <c r="E30" s="37" t="s">
        <v>208</v>
      </c>
      <c r="F30" s="52">
        <v>15000</v>
      </c>
      <c r="G30" s="52">
        <v>100000</v>
      </c>
      <c r="H30" s="52">
        <v>35000</v>
      </c>
      <c r="I30" s="52">
        <v>55000</v>
      </c>
      <c r="J30" s="52">
        <v>75000</v>
      </c>
      <c r="K30" s="52">
        <v>100000</v>
      </c>
      <c r="L30" s="34" t="s">
        <v>59</v>
      </c>
      <c r="M30" s="36" t="s">
        <v>91</v>
      </c>
      <c r="N30" s="37" t="s">
        <v>41</v>
      </c>
      <c r="O30" s="36" t="s">
        <v>39</v>
      </c>
      <c r="P30" s="36" t="s">
        <v>147</v>
      </c>
      <c r="Q30" s="36" t="s">
        <v>99</v>
      </c>
      <c r="R30" s="45" t="s">
        <v>78</v>
      </c>
      <c r="S30" s="58">
        <v>16892</v>
      </c>
      <c r="T30" s="59">
        <f>+S30/Tabla1[[#This Row],[META 2015]]</f>
        <v>0.48262857142857141</v>
      </c>
      <c r="U30" s="58">
        <v>21165</v>
      </c>
      <c r="V30" s="40">
        <f>+U30/Tabla1[[#This Row],[META 2015]]</f>
        <v>0.60471428571428576</v>
      </c>
      <c r="W30" s="58">
        <v>25291</v>
      </c>
      <c r="X30" s="41">
        <f>+W30/Tabla1[[#This Row],[META 2015]]</f>
        <v>0.72260000000000002</v>
      </c>
      <c r="Y30" s="70">
        <v>0.72</v>
      </c>
      <c r="Z30" s="113"/>
      <c r="AA30" s="113"/>
      <c r="AB30" s="127"/>
    </row>
    <row r="31" spans="1:28" s="2" customFormat="1" ht="105" hidden="1" x14ac:dyDescent="0.2">
      <c r="A31" s="279"/>
      <c r="B31" s="280"/>
      <c r="C31" s="48" t="s">
        <v>231</v>
      </c>
      <c r="D31" s="37" t="s">
        <v>80</v>
      </c>
      <c r="E31" s="37" t="s">
        <v>208</v>
      </c>
      <c r="F31" s="52">
        <v>1973082</v>
      </c>
      <c r="G31" s="52">
        <v>2300000</v>
      </c>
      <c r="H31" s="52">
        <v>2054811</v>
      </c>
      <c r="I31" s="52">
        <v>2136540</v>
      </c>
      <c r="J31" s="52">
        <v>2218269</v>
      </c>
      <c r="K31" s="52">
        <v>2300000</v>
      </c>
      <c r="L31" s="34" t="s">
        <v>59</v>
      </c>
      <c r="M31" s="36" t="s">
        <v>93</v>
      </c>
      <c r="N31" s="37" t="s">
        <v>41</v>
      </c>
      <c r="O31" s="36" t="s">
        <v>39</v>
      </c>
      <c r="P31" s="36" t="s">
        <v>52</v>
      </c>
      <c r="Q31" s="36" t="s">
        <v>99</v>
      </c>
      <c r="R31" s="45" t="s">
        <v>82</v>
      </c>
      <c r="S31" s="58">
        <v>2002362</v>
      </c>
      <c r="T31" s="59">
        <f>+S31/Tabla1[[#This Row],[META 2015]]</f>
        <v>0.97447502471030178</v>
      </c>
      <c r="U31" s="58">
        <v>2022110</v>
      </c>
      <c r="V31" s="59">
        <f>+U31/Tabla1[[#This Row],[META 2015]]</f>
        <v>0.98408564096649276</v>
      </c>
      <c r="W31" s="58">
        <v>2060776</v>
      </c>
      <c r="X31" s="68">
        <f>+W31/Tabla1[[#This Row],[META 2015]]</f>
        <v>1.0029029433850607</v>
      </c>
      <c r="Y31" s="71" t="s">
        <v>154</v>
      </c>
      <c r="Z31" s="115"/>
      <c r="AA31" s="115"/>
      <c r="AB31" s="128"/>
    </row>
    <row r="32" spans="1:28" s="2" customFormat="1" ht="105" hidden="1" x14ac:dyDescent="0.2">
      <c r="A32" s="279"/>
      <c r="B32" s="280"/>
      <c r="C32" s="54" t="s">
        <v>232</v>
      </c>
      <c r="D32" s="37" t="s">
        <v>17</v>
      </c>
      <c r="E32" s="37" t="s">
        <v>138</v>
      </c>
      <c r="F32" s="56">
        <v>508968</v>
      </c>
      <c r="G32" s="56">
        <v>736756</v>
      </c>
      <c r="H32" s="56">
        <v>558276</v>
      </c>
      <c r="I32" s="56">
        <v>612360</v>
      </c>
      <c r="J32" s="56">
        <v>617684</v>
      </c>
      <c r="K32" s="56">
        <v>763756</v>
      </c>
      <c r="L32" s="61" t="s">
        <v>59</v>
      </c>
      <c r="M32" s="37" t="s">
        <v>15</v>
      </c>
      <c r="N32" s="37" t="s">
        <v>41</v>
      </c>
      <c r="O32" s="37" t="s">
        <v>39</v>
      </c>
      <c r="P32" s="37" t="s">
        <v>18</v>
      </c>
      <c r="Q32" s="37" t="s">
        <v>102</v>
      </c>
      <c r="R32" s="50" t="s">
        <v>102</v>
      </c>
      <c r="S32" s="58">
        <v>503443</v>
      </c>
      <c r="T32" s="59">
        <f>+S32/Tabla1[[#This Row],[META 2015]]</f>
        <v>0.90178155607620603</v>
      </c>
      <c r="U32" s="58">
        <v>527470</v>
      </c>
      <c r="V32" s="40">
        <f>+U32/Tabla1[[#This Row],[META 2015]]</f>
        <v>0.94481940832133215</v>
      </c>
      <c r="W32" s="72">
        <v>546054</v>
      </c>
      <c r="X32" s="41">
        <f>W32/Tabla1[[#This Row],[META 2015]]</f>
        <v>0.97810760269114205</v>
      </c>
      <c r="Y32" s="73" t="s">
        <v>202</v>
      </c>
      <c r="Z32" s="113"/>
      <c r="AA32" s="113"/>
      <c r="AB32" s="129"/>
    </row>
    <row r="33" spans="1:28" s="2" customFormat="1" ht="105" hidden="1" x14ac:dyDescent="0.2">
      <c r="A33" s="279"/>
      <c r="B33" s="280"/>
      <c r="C33" s="281" t="s">
        <v>233</v>
      </c>
      <c r="D33" s="37" t="s">
        <v>130</v>
      </c>
      <c r="E33" s="37" t="s">
        <v>138</v>
      </c>
      <c r="F33" s="74">
        <v>65912</v>
      </c>
      <c r="G33" s="56">
        <v>355883</v>
      </c>
      <c r="H33" s="56">
        <v>78597</v>
      </c>
      <c r="I33" s="56">
        <v>85270</v>
      </c>
      <c r="J33" s="56">
        <v>92417</v>
      </c>
      <c r="K33" s="56">
        <v>99599</v>
      </c>
      <c r="L33" s="75" t="s">
        <v>20</v>
      </c>
      <c r="M33" s="37" t="s">
        <v>109</v>
      </c>
      <c r="N33" s="37" t="s">
        <v>58</v>
      </c>
      <c r="O33" s="37" t="s">
        <v>39</v>
      </c>
      <c r="P33" s="37" t="s">
        <v>25</v>
      </c>
      <c r="Q33" s="37" t="s">
        <v>100</v>
      </c>
      <c r="R33" s="50" t="s">
        <v>100</v>
      </c>
      <c r="S33" s="58"/>
      <c r="T33" s="59"/>
      <c r="U33" s="58">
        <v>28559</v>
      </c>
      <c r="V33" s="40">
        <f>+U33/Tabla1[[#This Row],[META 2015]]</f>
        <v>0.36335992467905898</v>
      </c>
      <c r="W33" s="58"/>
      <c r="X33" s="41"/>
      <c r="Y33" s="60" t="s">
        <v>160</v>
      </c>
      <c r="Z33" s="113"/>
      <c r="AA33" s="113"/>
      <c r="AB33" s="123"/>
    </row>
    <row r="34" spans="1:28" s="2" customFormat="1" ht="105" hidden="1" x14ac:dyDescent="0.2">
      <c r="A34" s="279"/>
      <c r="B34" s="280"/>
      <c r="C34" s="281"/>
      <c r="D34" s="37" t="s">
        <v>131</v>
      </c>
      <c r="E34" s="37" t="s">
        <v>138</v>
      </c>
      <c r="F34" s="76">
        <v>208719</v>
      </c>
      <c r="G34" s="56">
        <v>1073134</v>
      </c>
      <c r="H34" s="56">
        <v>246709</v>
      </c>
      <c r="I34" s="56">
        <v>260397</v>
      </c>
      <c r="J34" s="56">
        <v>275439</v>
      </c>
      <c r="K34" s="56">
        <v>290589</v>
      </c>
      <c r="L34" s="75" t="s">
        <v>20</v>
      </c>
      <c r="M34" s="37" t="s">
        <v>109</v>
      </c>
      <c r="N34" s="37" t="s">
        <v>58</v>
      </c>
      <c r="O34" s="37" t="s">
        <v>39</v>
      </c>
      <c r="P34" s="37" t="s">
        <v>25</v>
      </c>
      <c r="Q34" s="37" t="s">
        <v>100</v>
      </c>
      <c r="R34" s="45" t="s">
        <v>100</v>
      </c>
      <c r="S34" s="58"/>
      <c r="T34" s="59"/>
      <c r="U34" s="58">
        <v>66700</v>
      </c>
      <c r="V34" s="40">
        <f>U34/Tabla1[[#This Row],[META 2015]]</f>
        <v>0.2703590059543835</v>
      </c>
      <c r="W34" s="58"/>
      <c r="X34" s="41"/>
      <c r="Y34" s="60" t="s">
        <v>161</v>
      </c>
      <c r="Z34" s="113"/>
      <c r="AA34" s="113"/>
      <c r="AB34" s="123"/>
    </row>
    <row r="35" spans="1:28" s="2" customFormat="1" ht="105" hidden="1" x14ac:dyDescent="0.2">
      <c r="A35" s="279"/>
      <c r="B35" s="280"/>
      <c r="C35" s="281"/>
      <c r="D35" s="37" t="s">
        <v>132</v>
      </c>
      <c r="E35" s="37" t="s">
        <v>138</v>
      </c>
      <c r="F35" s="76">
        <v>4347431</v>
      </c>
      <c r="G35" s="56">
        <v>17532366</v>
      </c>
      <c r="H35" s="56">
        <v>4069109</v>
      </c>
      <c r="I35" s="56">
        <v>4265390</v>
      </c>
      <c r="J35" s="56">
        <v>4485741</v>
      </c>
      <c r="K35" s="56">
        <v>4712126</v>
      </c>
      <c r="L35" s="75" t="s">
        <v>20</v>
      </c>
      <c r="M35" s="37" t="s">
        <v>109</v>
      </c>
      <c r="N35" s="37" t="s">
        <v>58</v>
      </c>
      <c r="O35" s="37" t="s">
        <v>39</v>
      </c>
      <c r="P35" s="37" t="s">
        <v>25</v>
      </c>
      <c r="Q35" s="37" t="s">
        <v>100</v>
      </c>
      <c r="R35" s="50" t="s">
        <v>100</v>
      </c>
      <c r="S35" s="58"/>
      <c r="T35" s="59"/>
      <c r="U35" s="58">
        <v>1284050</v>
      </c>
      <c r="V35" s="40">
        <f>+U35/Tabla1[[#This Row],[META 2015]]</f>
        <v>0.31556048265111603</v>
      </c>
      <c r="W35" s="58"/>
      <c r="X35" s="41"/>
      <c r="Y35" s="60" t="s">
        <v>162</v>
      </c>
      <c r="Z35" s="113"/>
      <c r="AA35" s="113"/>
      <c r="AB35" s="123"/>
    </row>
    <row r="36" spans="1:28" s="2" customFormat="1" ht="105" hidden="1" x14ac:dyDescent="0.2">
      <c r="A36" s="279"/>
      <c r="B36" s="280"/>
      <c r="C36" s="281"/>
      <c r="D36" s="37" t="s">
        <v>133</v>
      </c>
      <c r="E36" s="37" t="s">
        <v>208</v>
      </c>
      <c r="F36" s="76">
        <v>4622062</v>
      </c>
      <c r="G36" s="56">
        <v>18961383</v>
      </c>
      <c r="H36" s="56">
        <v>4394415</v>
      </c>
      <c r="I36" s="56">
        <v>4611057</v>
      </c>
      <c r="J36" s="56">
        <v>4853597</v>
      </c>
      <c r="K36" s="56">
        <v>5102314</v>
      </c>
      <c r="L36" s="75" t="s">
        <v>20</v>
      </c>
      <c r="M36" s="37" t="s">
        <v>109</v>
      </c>
      <c r="N36" s="37" t="s">
        <v>58</v>
      </c>
      <c r="O36" s="37" t="s">
        <v>39</v>
      </c>
      <c r="P36" s="37" t="s">
        <v>25</v>
      </c>
      <c r="Q36" s="37" t="s">
        <v>100</v>
      </c>
      <c r="R36" s="50" t="s">
        <v>100</v>
      </c>
      <c r="S36" s="58"/>
      <c r="T36" s="59"/>
      <c r="U36" s="58">
        <v>1379309</v>
      </c>
      <c r="V36" s="40">
        <f>+U36/Tabla1[[#This Row],[META 2015]]</f>
        <v>0.31387772888996601</v>
      </c>
      <c r="W36" s="58"/>
      <c r="X36" s="41"/>
      <c r="Y36" s="60" t="s">
        <v>163</v>
      </c>
      <c r="Z36" s="113"/>
      <c r="AA36" s="113"/>
      <c r="AB36" s="123"/>
    </row>
    <row r="37" spans="1:28" s="2" customFormat="1" ht="105" hidden="1" x14ac:dyDescent="0.2">
      <c r="A37" s="279"/>
      <c r="B37" s="280"/>
      <c r="C37" s="281"/>
      <c r="D37" s="37" t="s">
        <v>134</v>
      </c>
      <c r="E37" s="37" t="s">
        <v>138</v>
      </c>
      <c r="F37" s="52">
        <v>80</v>
      </c>
      <c r="G37" s="52">
        <v>400</v>
      </c>
      <c r="H37" s="56">
        <v>150</v>
      </c>
      <c r="I37" s="56">
        <v>100</v>
      </c>
      <c r="J37" s="56">
        <v>80</v>
      </c>
      <c r="K37" s="56">
        <v>70</v>
      </c>
      <c r="L37" s="75" t="s">
        <v>20</v>
      </c>
      <c r="M37" s="37" t="s">
        <v>109</v>
      </c>
      <c r="N37" s="37" t="s">
        <v>58</v>
      </c>
      <c r="O37" s="37" t="s">
        <v>39</v>
      </c>
      <c r="P37" s="37" t="s">
        <v>25</v>
      </c>
      <c r="Q37" s="37" t="s">
        <v>100</v>
      </c>
      <c r="R37" s="50" t="s">
        <v>100</v>
      </c>
      <c r="S37" s="58"/>
      <c r="T37" s="59"/>
      <c r="U37" s="58">
        <v>13</v>
      </c>
      <c r="V37" s="40">
        <f>+U37/Tabla1[[#This Row],[META 2015]]</f>
        <v>8.666666666666667E-2</v>
      </c>
      <c r="W37" s="58"/>
      <c r="X37" s="41"/>
      <c r="Y37" s="60" t="s">
        <v>164</v>
      </c>
      <c r="Z37" s="113"/>
      <c r="AA37" s="113"/>
      <c r="AB37" s="123"/>
    </row>
    <row r="38" spans="1:28" s="2" customFormat="1" ht="90" hidden="1" x14ac:dyDescent="0.2">
      <c r="A38" s="279"/>
      <c r="B38" s="280"/>
      <c r="C38" s="54" t="s">
        <v>234</v>
      </c>
      <c r="D38" s="37" t="s">
        <v>135</v>
      </c>
      <c r="E38" s="37" t="s">
        <v>138</v>
      </c>
      <c r="F38" s="52">
        <v>450</v>
      </c>
      <c r="G38" s="52">
        <v>2233</v>
      </c>
      <c r="H38" s="56">
        <v>673</v>
      </c>
      <c r="I38" s="56">
        <v>474</v>
      </c>
      <c r="J38" s="56">
        <v>569</v>
      </c>
      <c r="K38" s="56">
        <v>517</v>
      </c>
      <c r="L38" s="75" t="s">
        <v>20</v>
      </c>
      <c r="M38" s="37" t="s">
        <v>26</v>
      </c>
      <c r="N38" s="37" t="s">
        <v>58</v>
      </c>
      <c r="O38" s="37" t="s">
        <v>39</v>
      </c>
      <c r="P38" s="37" t="s">
        <v>27</v>
      </c>
      <c r="Q38" s="37" t="s">
        <v>100</v>
      </c>
      <c r="R38" s="50" t="s">
        <v>100</v>
      </c>
      <c r="S38" s="58"/>
      <c r="T38" s="59"/>
      <c r="U38" s="58">
        <v>49</v>
      </c>
      <c r="V38" s="40">
        <f>+U38/Tabla1[[#This Row],[META 2015]]</f>
        <v>7.280832095096583E-2</v>
      </c>
      <c r="W38" s="58"/>
      <c r="X38" s="41"/>
      <c r="Y38" s="60" t="s">
        <v>165</v>
      </c>
      <c r="Z38" s="113"/>
      <c r="AA38" s="113"/>
      <c r="AB38" s="123"/>
    </row>
    <row r="39" spans="1:28" s="2" customFormat="1" ht="105" hidden="1" x14ac:dyDescent="0.2">
      <c r="A39" s="279"/>
      <c r="B39" s="280"/>
      <c r="C39" s="54" t="s">
        <v>235</v>
      </c>
      <c r="D39" s="37" t="s">
        <v>136</v>
      </c>
      <c r="E39" s="37" t="s">
        <v>138</v>
      </c>
      <c r="F39" s="52">
        <v>45000</v>
      </c>
      <c r="G39" s="52">
        <v>511826</v>
      </c>
      <c r="H39" s="56">
        <v>122340</v>
      </c>
      <c r="I39" s="56">
        <v>126014</v>
      </c>
      <c r="J39" s="56">
        <v>129789</v>
      </c>
      <c r="K39" s="56">
        <v>133683</v>
      </c>
      <c r="L39" s="75" t="s">
        <v>20</v>
      </c>
      <c r="M39" s="37" t="s">
        <v>109</v>
      </c>
      <c r="N39" s="37" t="s">
        <v>58</v>
      </c>
      <c r="O39" s="37" t="s">
        <v>39</v>
      </c>
      <c r="P39" s="37" t="s">
        <v>25</v>
      </c>
      <c r="Q39" s="37" t="s">
        <v>100</v>
      </c>
      <c r="R39" s="50" t="s">
        <v>100</v>
      </c>
      <c r="S39" s="50"/>
      <c r="T39" s="59"/>
      <c r="U39" s="58">
        <v>17064</v>
      </c>
      <c r="V39" s="40">
        <f>+U39/Tabla1[[#This Row],[META 2015]]</f>
        <v>0.13948013732221679</v>
      </c>
      <c r="W39" s="58"/>
      <c r="X39" s="41"/>
      <c r="Y39" s="60" t="s">
        <v>166</v>
      </c>
      <c r="Z39" s="113"/>
      <c r="AA39" s="113"/>
      <c r="AB39" s="123"/>
    </row>
    <row r="40" spans="1:28" s="2" customFormat="1" ht="75" x14ac:dyDescent="0.2">
      <c r="A40" s="279"/>
      <c r="B40" s="280"/>
      <c r="C40" s="282" t="s">
        <v>236</v>
      </c>
      <c r="D40" s="37" t="s">
        <v>32</v>
      </c>
      <c r="E40" s="37" t="s">
        <v>138</v>
      </c>
      <c r="F40" s="35">
        <v>0</v>
      </c>
      <c r="G40" s="56">
        <v>6800</v>
      </c>
      <c r="H40" s="56">
        <v>1700</v>
      </c>
      <c r="I40" s="56">
        <v>3400</v>
      </c>
      <c r="J40" s="56">
        <v>5100</v>
      </c>
      <c r="K40" s="56">
        <v>6800</v>
      </c>
      <c r="L40" s="34" t="s">
        <v>20</v>
      </c>
      <c r="M40" s="36" t="s">
        <v>15</v>
      </c>
      <c r="N40" s="36" t="s">
        <v>41</v>
      </c>
      <c r="O40" s="36" t="s">
        <v>39</v>
      </c>
      <c r="P40" s="36" t="s">
        <v>64</v>
      </c>
      <c r="Q40" s="36" t="s">
        <v>98</v>
      </c>
      <c r="R40" s="38" t="s">
        <v>98</v>
      </c>
      <c r="S40" s="45"/>
      <c r="T40" s="40" t="s">
        <v>22</v>
      </c>
      <c r="U40" s="77">
        <v>1131</v>
      </c>
      <c r="V40" s="40">
        <f>U40/Tabla1[[#This Row],[META 2015]]</f>
        <v>0.66529411764705881</v>
      </c>
      <c r="W40" s="78"/>
      <c r="X40" s="41"/>
      <c r="Y40" s="79" t="s">
        <v>192</v>
      </c>
      <c r="Z40" s="132">
        <v>2261</v>
      </c>
      <c r="AA40" s="113">
        <v>1</v>
      </c>
      <c r="AB40" s="118" t="s">
        <v>257</v>
      </c>
    </row>
    <row r="41" spans="1:28" s="2" customFormat="1" ht="78.75" x14ac:dyDescent="0.2">
      <c r="A41" s="279"/>
      <c r="B41" s="280"/>
      <c r="C41" s="282"/>
      <c r="D41" s="80" t="s">
        <v>110</v>
      </c>
      <c r="E41" s="37" t="s">
        <v>138</v>
      </c>
      <c r="F41" s="52">
        <v>130443</v>
      </c>
      <c r="G41" s="52">
        <v>230443</v>
      </c>
      <c r="H41" s="52">
        <v>155443</v>
      </c>
      <c r="I41" s="52">
        <v>180443</v>
      </c>
      <c r="J41" s="52">
        <v>205443</v>
      </c>
      <c r="K41" s="52">
        <v>230443</v>
      </c>
      <c r="L41" s="36" t="s">
        <v>20</v>
      </c>
      <c r="M41" s="36" t="s">
        <v>15</v>
      </c>
      <c r="N41" s="36" t="s">
        <v>41</v>
      </c>
      <c r="O41" s="36" t="s">
        <v>39</v>
      </c>
      <c r="P41" s="36" t="s">
        <v>64</v>
      </c>
      <c r="Q41" s="36" t="s">
        <v>98</v>
      </c>
      <c r="R41" s="38" t="s">
        <v>98</v>
      </c>
      <c r="S41" s="45"/>
      <c r="T41" s="40"/>
      <c r="U41" s="45">
        <v>9850</v>
      </c>
      <c r="V41" s="40">
        <f>+U41/Tabla1[[#This Row],[META 2015]]</f>
        <v>6.33672793242539E-2</v>
      </c>
      <c r="W41" s="78"/>
      <c r="X41" s="41"/>
      <c r="Y41" s="79" t="s">
        <v>193</v>
      </c>
      <c r="Z41" s="113"/>
      <c r="AA41" s="113"/>
      <c r="AB41" s="118" t="s">
        <v>260</v>
      </c>
    </row>
    <row r="42" spans="1:28" s="2" customFormat="1" ht="60" x14ac:dyDescent="0.2">
      <c r="A42" s="279"/>
      <c r="B42" s="280"/>
      <c r="C42" s="282"/>
      <c r="D42" s="81" t="s">
        <v>111</v>
      </c>
      <c r="E42" s="37" t="s">
        <v>138</v>
      </c>
      <c r="F42" s="52">
        <v>176000</v>
      </c>
      <c r="G42" s="52">
        <v>216000</v>
      </c>
      <c r="H42" s="52">
        <v>186000</v>
      </c>
      <c r="I42" s="52">
        <v>196000</v>
      </c>
      <c r="J42" s="52">
        <v>206000</v>
      </c>
      <c r="K42" s="52">
        <v>216000</v>
      </c>
      <c r="L42" s="36" t="s">
        <v>20</v>
      </c>
      <c r="M42" s="36" t="s">
        <v>15</v>
      </c>
      <c r="N42" s="36" t="s">
        <v>41</v>
      </c>
      <c r="O42" s="36" t="s">
        <v>39</v>
      </c>
      <c r="P42" s="36" t="s">
        <v>64</v>
      </c>
      <c r="Q42" s="36" t="s">
        <v>98</v>
      </c>
      <c r="R42" s="38" t="s">
        <v>98</v>
      </c>
      <c r="S42" s="52"/>
      <c r="T42" s="40"/>
      <c r="U42" s="52">
        <v>194467</v>
      </c>
      <c r="V42" s="61">
        <f>U42/Tabla1[[#This Row],[META 2015]]</f>
        <v>1.045521505376344</v>
      </c>
      <c r="W42" s="78"/>
      <c r="X42" s="41"/>
      <c r="Y42" s="79" t="s">
        <v>194</v>
      </c>
      <c r="Z42" s="132">
        <v>188635</v>
      </c>
      <c r="AA42" s="113">
        <v>1</v>
      </c>
      <c r="AB42" s="118" t="s">
        <v>261</v>
      </c>
    </row>
    <row r="43" spans="1:28" s="2" customFormat="1" ht="63" x14ac:dyDescent="0.2">
      <c r="A43" s="279"/>
      <c r="B43" s="280"/>
      <c r="C43" s="282"/>
      <c r="D43" s="37" t="s">
        <v>33</v>
      </c>
      <c r="E43" s="37" t="s">
        <v>138</v>
      </c>
      <c r="F43" s="52">
        <v>791</v>
      </c>
      <c r="G43" s="52">
        <v>3200</v>
      </c>
      <c r="H43" s="52">
        <v>800</v>
      </c>
      <c r="I43" s="52">
        <v>800</v>
      </c>
      <c r="J43" s="52">
        <v>800</v>
      </c>
      <c r="K43" s="52">
        <v>800</v>
      </c>
      <c r="L43" s="34" t="s">
        <v>56</v>
      </c>
      <c r="M43" s="36" t="s">
        <v>15</v>
      </c>
      <c r="N43" s="36" t="s">
        <v>41</v>
      </c>
      <c r="O43" s="36" t="s">
        <v>39</v>
      </c>
      <c r="P43" s="36" t="s">
        <v>64</v>
      </c>
      <c r="Q43" s="36" t="s">
        <v>98</v>
      </c>
      <c r="R43" s="38" t="s">
        <v>98</v>
      </c>
      <c r="S43" s="45">
        <v>120</v>
      </c>
      <c r="T43" s="59">
        <f>+S43/Tabla1[[#This Row],[META 2015]]</f>
        <v>0.15</v>
      </c>
      <c r="U43" s="82">
        <v>352</v>
      </c>
      <c r="V43" s="40">
        <f>U43/Tabla1[[#This Row],[META 2015]]</f>
        <v>0.44</v>
      </c>
      <c r="W43" s="83">
        <v>596</v>
      </c>
      <c r="X43" s="41">
        <f>+W43/Tabla1[[#This Row],[META 2015]]</f>
        <v>0.745</v>
      </c>
      <c r="Y43" s="79" t="s">
        <v>195</v>
      </c>
      <c r="Z43" s="132">
        <v>742</v>
      </c>
      <c r="AA43" s="113">
        <v>0.92749999999999999</v>
      </c>
      <c r="AB43" s="118" t="s">
        <v>258</v>
      </c>
    </row>
    <row r="44" spans="1:28" s="2" customFormat="1" ht="60" hidden="1" x14ac:dyDescent="0.2">
      <c r="A44" s="279" t="s">
        <v>11</v>
      </c>
      <c r="B44" s="280">
        <v>0.13</v>
      </c>
      <c r="C44" s="48" t="s">
        <v>237</v>
      </c>
      <c r="D44" s="37" t="s">
        <v>83</v>
      </c>
      <c r="E44" s="37" t="s">
        <v>208</v>
      </c>
      <c r="F44" s="52">
        <v>8038181</v>
      </c>
      <c r="G44" s="52">
        <v>9638181</v>
      </c>
      <c r="H44" s="52">
        <v>8438181</v>
      </c>
      <c r="I44" s="52">
        <v>8838181</v>
      </c>
      <c r="J44" s="52">
        <v>9238181</v>
      </c>
      <c r="K44" s="52">
        <v>9638181</v>
      </c>
      <c r="L44" s="34" t="s">
        <v>59</v>
      </c>
      <c r="M44" s="36" t="s">
        <v>91</v>
      </c>
      <c r="N44" s="37" t="s">
        <v>41</v>
      </c>
      <c r="O44" s="36" t="s">
        <v>39</v>
      </c>
      <c r="P44" s="36" t="s">
        <v>147</v>
      </c>
      <c r="Q44" s="36" t="s">
        <v>99</v>
      </c>
      <c r="R44" s="45" t="s">
        <v>77</v>
      </c>
      <c r="S44" s="58">
        <v>8278608</v>
      </c>
      <c r="T44" s="40">
        <f>S44/Tabla1[[#This Row],[META 2015]]</f>
        <v>0.98108917075848456</v>
      </c>
      <c r="U44" s="58">
        <v>8449120</v>
      </c>
      <c r="V44" s="84">
        <f>U44/Tabla1[[#This Row],[META 2015]]</f>
        <v>1.001296369442656</v>
      </c>
      <c r="W44" s="72">
        <v>8785653</v>
      </c>
      <c r="X44" s="41">
        <f>W44/Tabla1[[#This Row],[META 2015]]</f>
        <v>1.041178543100699</v>
      </c>
      <c r="Y44" s="85" t="s">
        <v>202</v>
      </c>
      <c r="Z44" s="113"/>
      <c r="AA44" s="113"/>
      <c r="AB44" s="130"/>
    </row>
    <row r="45" spans="1:28" s="2" customFormat="1" ht="60" hidden="1" x14ac:dyDescent="0.2">
      <c r="A45" s="279"/>
      <c r="B45" s="280"/>
      <c r="C45" s="48" t="s">
        <v>238</v>
      </c>
      <c r="D45" s="37" t="s">
        <v>85</v>
      </c>
      <c r="E45" s="37" t="s">
        <v>208</v>
      </c>
      <c r="F45" s="52">
        <v>8943090</v>
      </c>
      <c r="G45" s="52">
        <v>10743090</v>
      </c>
      <c r="H45" s="52">
        <v>9393090</v>
      </c>
      <c r="I45" s="52">
        <v>9843090</v>
      </c>
      <c r="J45" s="52">
        <v>10293090</v>
      </c>
      <c r="K45" s="52">
        <v>10743090</v>
      </c>
      <c r="L45" s="34" t="s">
        <v>21</v>
      </c>
      <c r="M45" s="36" t="s">
        <v>91</v>
      </c>
      <c r="N45" s="37" t="s">
        <v>41</v>
      </c>
      <c r="O45" s="36" t="s">
        <v>39</v>
      </c>
      <c r="P45" s="36" t="s">
        <v>147</v>
      </c>
      <c r="Q45" s="36" t="s">
        <v>99</v>
      </c>
      <c r="R45" s="45" t="s">
        <v>87</v>
      </c>
      <c r="S45" s="58"/>
      <c r="T45" s="59"/>
      <c r="U45" s="58"/>
      <c r="V45" s="59"/>
      <c r="W45" s="82"/>
      <c r="X45" s="41"/>
      <c r="Y45" s="86"/>
      <c r="Z45" s="113"/>
      <c r="AA45" s="113"/>
      <c r="AB45" s="131"/>
    </row>
    <row r="46" spans="1:28" s="2" customFormat="1" ht="105" hidden="1" x14ac:dyDescent="0.2">
      <c r="A46" s="279"/>
      <c r="B46" s="280"/>
      <c r="C46" s="283" t="s">
        <v>239</v>
      </c>
      <c r="D46" s="37" t="s">
        <v>79</v>
      </c>
      <c r="E46" s="37" t="s">
        <v>208</v>
      </c>
      <c r="F46" s="52">
        <v>9204915</v>
      </c>
      <c r="G46" s="52">
        <v>10704915</v>
      </c>
      <c r="H46" s="52">
        <v>9579915</v>
      </c>
      <c r="I46" s="52">
        <v>9954915</v>
      </c>
      <c r="J46" s="52">
        <v>10329915</v>
      </c>
      <c r="K46" s="52">
        <v>10704915</v>
      </c>
      <c r="L46" s="34" t="s">
        <v>59</v>
      </c>
      <c r="M46" s="36" t="s">
        <v>91</v>
      </c>
      <c r="N46" s="37" t="s">
        <v>41</v>
      </c>
      <c r="O46" s="36" t="s">
        <v>39</v>
      </c>
      <c r="P46" s="36" t="s">
        <v>147</v>
      </c>
      <c r="Q46" s="36" t="s">
        <v>99</v>
      </c>
      <c r="R46" s="45" t="s">
        <v>82</v>
      </c>
      <c r="S46" s="58">
        <v>9426952</v>
      </c>
      <c r="T46" s="59">
        <f>+S46/Tabla1[[#This Row],[META 2015]]</f>
        <v>0.9840329481002702</v>
      </c>
      <c r="U46" s="58">
        <v>9608021</v>
      </c>
      <c r="V46" s="40">
        <f>+U46/Tabla1[[#This Row],[META 2015]]</f>
        <v>1.0029338464902873</v>
      </c>
      <c r="W46" s="87">
        <v>9730489</v>
      </c>
      <c r="X46" s="68">
        <f>+W46/Tabla1[[#This Row],[META 2015]]</f>
        <v>1.015717675991906</v>
      </c>
      <c r="Y46" s="71" t="s">
        <v>155</v>
      </c>
      <c r="Z46" s="115"/>
      <c r="AA46" s="115"/>
      <c r="AB46" s="128"/>
    </row>
    <row r="47" spans="1:28" s="2" customFormat="1" ht="135" hidden="1" x14ac:dyDescent="0.2">
      <c r="A47" s="279"/>
      <c r="B47" s="280"/>
      <c r="C47" s="283"/>
      <c r="D47" s="37" t="s">
        <v>81</v>
      </c>
      <c r="E47" s="37" t="s">
        <v>208</v>
      </c>
      <c r="F47" s="52">
        <v>1845026</v>
      </c>
      <c r="G47" s="52">
        <v>2215000</v>
      </c>
      <c r="H47" s="52">
        <v>2065000</v>
      </c>
      <c r="I47" s="52">
        <v>2115000</v>
      </c>
      <c r="J47" s="52">
        <v>2165000</v>
      </c>
      <c r="K47" s="52">
        <v>2215000</v>
      </c>
      <c r="L47" s="34" t="s">
        <v>56</v>
      </c>
      <c r="M47" s="36" t="s">
        <v>93</v>
      </c>
      <c r="N47" s="37" t="s">
        <v>41</v>
      </c>
      <c r="O47" s="36" t="s">
        <v>39</v>
      </c>
      <c r="P47" s="36" t="s">
        <v>52</v>
      </c>
      <c r="Q47" s="36" t="s">
        <v>99</v>
      </c>
      <c r="R47" s="45" t="s">
        <v>82</v>
      </c>
      <c r="S47" s="58">
        <v>2047030</v>
      </c>
      <c r="T47" s="59">
        <f>S47/Tabla1[[#This Row],[META 2015]]</f>
        <v>0.99129782082324458</v>
      </c>
      <c r="U47" s="58">
        <v>2085593</v>
      </c>
      <c r="V47" s="46">
        <f>+U47/Tabla1[[#This Row],[META 2015]]</f>
        <v>1.009972397094431</v>
      </c>
      <c r="W47" s="58">
        <v>2103308</v>
      </c>
      <c r="X47" s="68">
        <f>+W47/Tabla1[[#This Row],[META 2015]]</f>
        <v>1.0185510895883778</v>
      </c>
      <c r="Y47" s="44" t="s">
        <v>156</v>
      </c>
      <c r="Z47" s="115"/>
      <c r="AA47" s="115"/>
      <c r="AB47" s="119"/>
    </row>
    <row r="48" spans="1:28" s="2" customFormat="1" ht="105" hidden="1" x14ac:dyDescent="0.2">
      <c r="A48" s="279"/>
      <c r="B48" s="280"/>
      <c r="C48" s="283"/>
      <c r="D48" s="37" t="s">
        <v>84</v>
      </c>
      <c r="E48" s="37" t="s">
        <v>208</v>
      </c>
      <c r="F48" s="43">
        <v>59</v>
      </c>
      <c r="G48" s="43">
        <v>62</v>
      </c>
      <c r="H48" s="43">
        <v>59.75</v>
      </c>
      <c r="I48" s="43">
        <v>60.5</v>
      </c>
      <c r="J48" s="43">
        <v>61.25</v>
      </c>
      <c r="K48" s="43">
        <v>62</v>
      </c>
      <c r="L48" s="34" t="s">
        <v>59</v>
      </c>
      <c r="M48" s="36" t="s">
        <v>93</v>
      </c>
      <c r="N48" s="37" t="s">
        <v>41</v>
      </c>
      <c r="O48" s="36" t="s">
        <v>39</v>
      </c>
      <c r="P48" s="36" t="s">
        <v>52</v>
      </c>
      <c r="Q48" s="36" t="s">
        <v>99</v>
      </c>
      <c r="R48" s="45" t="s">
        <v>82</v>
      </c>
      <c r="S48" s="88">
        <v>61</v>
      </c>
      <c r="T48" s="40">
        <f>S48/Tabla1[[#This Row],[META 2015]]</f>
        <v>1.0209205020920502</v>
      </c>
      <c r="U48" s="88">
        <v>62.43</v>
      </c>
      <c r="V48" s="40">
        <f>U48/Tabla1[[#This Row],[META 2015]]</f>
        <v>1.0448535564853556</v>
      </c>
      <c r="W48" s="88">
        <v>62.49</v>
      </c>
      <c r="X48" s="68">
        <f>W48/Tabla1[[#This Row],[META 2015]]</f>
        <v>1.0458577405857741</v>
      </c>
      <c r="Y48" s="71" t="s">
        <v>157</v>
      </c>
      <c r="Z48" s="115"/>
      <c r="AA48" s="115"/>
      <c r="AB48" s="128"/>
    </row>
    <row r="49" spans="1:28" s="2" customFormat="1" ht="165" hidden="1" x14ac:dyDescent="0.2">
      <c r="A49" s="279"/>
      <c r="B49" s="280"/>
      <c r="C49" s="54" t="s">
        <v>240</v>
      </c>
      <c r="D49" s="37" t="s">
        <v>19</v>
      </c>
      <c r="E49" s="37" t="s">
        <v>138</v>
      </c>
      <c r="F49" s="52">
        <v>15972</v>
      </c>
      <c r="G49" s="52">
        <v>1271000</v>
      </c>
      <c r="H49" s="52">
        <v>190051</v>
      </c>
      <c r="I49" s="52">
        <v>609551</v>
      </c>
      <c r="J49" s="52">
        <v>954551</v>
      </c>
      <c r="K49" s="52">
        <v>1271000</v>
      </c>
      <c r="L49" s="89" t="s">
        <v>59</v>
      </c>
      <c r="M49" s="37" t="s">
        <v>150</v>
      </c>
      <c r="N49" s="37" t="s">
        <v>41</v>
      </c>
      <c r="O49" s="37" t="s">
        <v>39</v>
      </c>
      <c r="P49" s="37" t="s">
        <v>52</v>
      </c>
      <c r="Q49" s="37" t="s">
        <v>1</v>
      </c>
      <c r="R49" s="50" t="s">
        <v>1</v>
      </c>
      <c r="S49" s="58">
        <v>20204</v>
      </c>
      <c r="T49" s="59">
        <f>+S49/Tabla1[[#This Row],[META 2015]]</f>
        <v>0.10630830671767053</v>
      </c>
      <c r="U49" s="76">
        <v>42508</v>
      </c>
      <c r="V49" s="41">
        <f>+U49/Tabla1[[#This Row],[META 2015]]</f>
        <v>0.22366627905141251</v>
      </c>
      <c r="W49" s="90">
        <v>116512</v>
      </c>
      <c r="X49" s="41">
        <f>+W49/Tabla1[[#This Row],[META 2015]]</f>
        <v>0.61305649536177131</v>
      </c>
      <c r="Y49" s="85" t="s">
        <v>179</v>
      </c>
      <c r="Z49" s="113"/>
      <c r="AA49" s="113"/>
      <c r="AB49" s="130"/>
    </row>
    <row r="50" spans="1:28" s="2" customFormat="1" ht="180" hidden="1" x14ac:dyDescent="0.2">
      <c r="A50" s="279"/>
      <c r="B50" s="280"/>
      <c r="C50" s="54" t="s">
        <v>241</v>
      </c>
      <c r="D50" s="37" t="s">
        <v>126</v>
      </c>
      <c r="E50" s="37" t="s">
        <v>86</v>
      </c>
      <c r="F50" s="91">
        <v>0.93179999999999996</v>
      </c>
      <c r="G50" s="92">
        <v>1</v>
      </c>
      <c r="H50" s="92">
        <v>1</v>
      </c>
      <c r="I50" s="92">
        <v>1</v>
      </c>
      <c r="J50" s="92">
        <v>1</v>
      </c>
      <c r="K50" s="92">
        <v>1</v>
      </c>
      <c r="L50" s="89" t="s">
        <v>59</v>
      </c>
      <c r="M50" s="37" t="s">
        <v>49</v>
      </c>
      <c r="N50" s="37" t="s">
        <v>51</v>
      </c>
      <c r="O50" s="37" t="s">
        <v>39</v>
      </c>
      <c r="P50" s="37" t="s">
        <v>50</v>
      </c>
      <c r="Q50" s="37" t="s">
        <v>1</v>
      </c>
      <c r="R50" s="50" t="s">
        <v>1</v>
      </c>
      <c r="S50" s="68">
        <v>0.94259999999999999</v>
      </c>
      <c r="T50" s="59">
        <v>0.94259999999999999</v>
      </c>
      <c r="U50" s="93">
        <v>0.94820000000000004</v>
      </c>
      <c r="V50" s="93">
        <v>0.94820000000000004</v>
      </c>
      <c r="W50" s="94">
        <v>0.96599999999999997</v>
      </c>
      <c r="X50" s="41">
        <f>+W50/Tabla1[[#This Row],[META 2015]]</f>
        <v>0.96599999999999997</v>
      </c>
      <c r="Y50" s="85" t="s">
        <v>180</v>
      </c>
      <c r="Z50" s="113"/>
      <c r="AA50" s="113"/>
      <c r="AB50" s="130"/>
    </row>
    <row r="51" spans="1:28" s="2" customFormat="1" ht="90" x14ac:dyDescent="0.2">
      <c r="A51" s="279"/>
      <c r="B51" s="280"/>
      <c r="C51" s="62" t="s">
        <v>242</v>
      </c>
      <c r="D51" s="37" t="s">
        <v>53</v>
      </c>
      <c r="E51" s="37" t="s">
        <v>86</v>
      </c>
      <c r="F51" s="36">
        <v>0</v>
      </c>
      <c r="G51" s="61">
        <v>1</v>
      </c>
      <c r="H51" s="61">
        <v>0</v>
      </c>
      <c r="I51" s="61">
        <v>1</v>
      </c>
      <c r="J51" s="61" t="s">
        <v>54</v>
      </c>
      <c r="K51" s="61" t="s">
        <v>54</v>
      </c>
      <c r="L51" s="36" t="s">
        <v>20</v>
      </c>
      <c r="M51" s="36" t="s">
        <v>16</v>
      </c>
      <c r="N51" s="36" t="s">
        <v>41</v>
      </c>
      <c r="O51" s="36" t="s">
        <v>39</v>
      </c>
      <c r="P51" s="36" t="s">
        <v>67</v>
      </c>
      <c r="Q51" s="36" t="s">
        <v>103</v>
      </c>
      <c r="R51" s="38" t="s">
        <v>98</v>
      </c>
      <c r="S51" s="50"/>
      <c r="T51" s="40"/>
      <c r="U51" s="50"/>
      <c r="V51" s="40"/>
      <c r="W51" s="83"/>
      <c r="X51" s="41"/>
      <c r="Y51" s="79" t="s">
        <v>104</v>
      </c>
      <c r="Z51" s="113"/>
      <c r="AA51" s="113"/>
      <c r="AB51" s="118" t="s">
        <v>255</v>
      </c>
    </row>
    <row r="52" spans="1:28" s="2" customFormat="1" ht="180" hidden="1" x14ac:dyDescent="0.2">
      <c r="A52" s="279" t="s">
        <v>12</v>
      </c>
      <c r="B52" s="280">
        <v>0.16</v>
      </c>
      <c r="C52" s="62" t="s">
        <v>243</v>
      </c>
      <c r="D52" s="52" t="s">
        <v>146</v>
      </c>
      <c r="E52" s="52" t="s">
        <v>86</v>
      </c>
      <c r="F52" s="95">
        <v>0.99160000000000004</v>
      </c>
      <c r="G52" s="61">
        <v>1</v>
      </c>
      <c r="H52" s="61">
        <v>1</v>
      </c>
      <c r="I52" s="61">
        <v>1</v>
      </c>
      <c r="J52" s="61">
        <v>1</v>
      </c>
      <c r="K52" s="61">
        <v>1</v>
      </c>
      <c r="L52" s="37" t="s">
        <v>59</v>
      </c>
      <c r="M52" s="37"/>
      <c r="N52" s="37"/>
      <c r="O52" s="37" t="s">
        <v>61</v>
      </c>
      <c r="P52" s="37" t="s">
        <v>28</v>
      </c>
      <c r="Q52" s="37" t="s">
        <v>99</v>
      </c>
      <c r="R52" s="50" t="s">
        <v>115</v>
      </c>
      <c r="S52" s="40">
        <v>0.52</v>
      </c>
      <c r="T52" s="40">
        <f>+S52/Tabla1[[#This Row],[META 2015]]</f>
        <v>0.52</v>
      </c>
      <c r="U52" s="40">
        <v>0.65</v>
      </c>
      <c r="V52" s="40">
        <f>+U52/Tabla1[[#This Row],[META 2015]]</f>
        <v>0.65</v>
      </c>
      <c r="W52" s="96">
        <v>0.78</v>
      </c>
      <c r="X52" s="41">
        <v>0.78</v>
      </c>
      <c r="Y52" s="51"/>
      <c r="Z52" s="113"/>
      <c r="AA52" s="113"/>
      <c r="AB52" s="121"/>
    </row>
    <row r="53" spans="1:28" s="2" customFormat="1" ht="47.25" hidden="1" x14ac:dyDescent="0.2">
      <c r="A53" s="279"/>
      <c r="B53" s="280"/>
      <c r="C53" s="281" t="s">
        <v>244</v>
      </c>
      <c r="D53" s="37" t="s">
        <v>137</v>
      </c>
      <c r="E53" s="37" t="s">
        <v>86</v>
      </c>
      <c r="F53" s="52">
        <v>4000</v>
      </c>
      <c r="G53" s="52">
        <v>17500</v>
      </c>
      <c r="H53" s="52">
        <v>4000</v>
      </c>
      <c r="I53" s="52">
        <v>4500</v>
      </c>
      <c r="J53" s="52">
        <v>4500</v>
      </c>
      <c r="K53" s="52">
        <v>4500</v>
      </c>
      <c r="L53" s="37" t="s">
        <v>59</v>
      </c>
      <c r="M53" s="37"/>
      <c r="N53" s="37"/>
      <c r="O53" s="37" t="s">
        <v>61</v>
      </c>
      <c r="P53" s="37" t="s">
        <v>23</v>
      </c>
      <c r="Q53" s="37" t="s">
        <v>100</v>
      </c>
      <c r="R53" s="50" t="s">
        <v>100</v>
      </c>
      <c r="S53" s="58">
        <v>325</v>
      </c>
      <c r="T53" s="59">
        <f>+S53/Tabla1[[#This Row],[META 2015]]</f>
        <v>8.1250000000000003E-2</v>
      </c>
      <c r="U53" s="58">
        <v>1433</v>
      </c>
      <c r="V53" s="40">
        <f>+U53/Tabla1[[#This Row],[META 2015]]</f>
        <v>0.35825000000000001</v>
      </c>
      <c r="W53" s="58">
        <v>3040</v>
      </c>
      <c r="X53" s="41">
        <f>+W53/Tabla1[[#This Row],[META 2015]]</f>
        <v>0.76</v>
      </c>
      <c r="Y53" s="60" t="s">
        <v>167</v>
      </c>
      <c r="Z53" s="113"/>
      <c r="AA53" s="113"/>
      <c r="AB53" s="123"/>
    </row>
    <row r="54" spans="1:28" s="2" customFormat="1" ht="63" hidden="1" x14ac:dyDescent="0.2">
      <c r="A54" s="279"/>
      <c r="B54" s="280"/>
      <c r="C54" s="281"/>
      <c r="D54" s="37" t="s">
        <v>105</v>
      </c>
      <c r="E54" s="37" t="s">
        <v>138</v>
      </c>
      <c r="F54" s="52">
        <v>1489624</v>
      </c>
      <c r="G54" s="52">
        <v>1300000</v>
      </c>
      <c r="H54" s="52">
        <v>1447391</v>
      </c>
      <c r="I54" s="52">
        <v>1398261</v>
      </c>
      <c r="J54" s="52">
        <v>1349131</v>
      </c>
      <c r="K54" s="52">
        <v>1300000</v>
      </c>
      <c r="L54" s="37" t="s">
        <v>59</v>
      </c>
      <c r="M54" s="37"/>
      <c r="N54" s="37"/>
      <c r="O54" s="37" t="s">
        <v>61</v>
      </c>
      <c r="P54" s="37" t="s">
        <v>23</v>
      </c>
      <c r="Q54" s="37" t="s">
        <v>100</v>
      </c>
      <c r="R54" s="50" t="s">
        <v>100</v>
      </c>
      <c r="S54" s="58">
        <v>191138</v>
      </c>
      <c r="T54" s="59">
        <f>+S54/Tabla1[[#This Row],[META 2015]]</f>
        <v>0.13205692173020284</v>
      </c>
      <c r="U54" s="58">
        <v>564571</v>
      </c>
      <c r="V54" s="40">
        <f>+U54/Tabla1[[#This Row],[META 2015]]</f>
        <v>0.3900611514096744</v>
      </c>
      <c r="W54" s="58">
        <v>1037498</v>
      </c>
      <c r="X54" s="41">
        <f>+W54/Tabla1[[#This Row],[META 2015]]</f>
        <v>0.71680561783236185</v>
      </c>
      <c r="Y54" s="60" t="s">
        <v>168</v>
      </c>
      <c r="Z54" s="113"/>
      <c r="AA54" s="113"/>
      <c r="AB54" s="123"/>
    </row>
    <row r="55" spans="1:28" s="2" customFormat="1" ht="63" hidden="1" x14ac:dyDescent="0.2">
      <c r="A55" s="279"/>
      <c r="B55" s="280"/>
      <c r="C55" s="281"/>
      <c r="D55" s="97" t="s">
        <v>106</v>
      </c>
      <c r="E55" s="37" t="s">
        <v>138</v>
      </c>
      <c r="F55" s="37">
        <v>264033</v>
      </c>
      <c r="G55" s="52">
        <v>250000</v>
      </c>
      <c r="H55" s="52">
        <v>251372</v>
      </c>
      <c r="I55" s="52">
        <v>250915</v>
      </c>
      <c r="J55" s="52">
        <v>250458</v>
      </c>
      <c r="K55" s="52">
        <v>250000</v>
      </c>
      <c r="L55" s="37" t="s">
        <v>59</v>
      </c>
      <c r="M55" s="37"/>
      <c r="N55" s="37"/>
      <c r="O55" s="37" t="s">
        <v>61</v>
      </c>
      <c r="P55" s="37" t="s">
        <v>23</v>
      </c>
      <c r="Q55" s="37" t="s">
        <v>100</v>
      </c>
      <c r="R55" s="50" t="s">
        <v>100</v>
      </c>
      <c r="S55" s="58">
        <v>146609</v>
      </c>
      <c r="T55" s="40">
        <f>+S55/Tabla1[[#This Row],[META 2015]]</f>
        <v>0.58323520519389593</v>
      </c>
      <c r="U55" s="58">
        <v>192143</v>
      </c>
      <c r="V55" s="40">
        <f>+U55/Tabla1[[#This Row],[META 2015]]</f>
        <v>0.76437709848352242</v>
      </c>
      <c r="W55" s="58">
        <v>230906</v>
      </c>
      <c r="X55" s="41">
        <f>+W55/Tabla1[[#This Row],[META 2015]]</f>
        <v>0.91858281749757331</v>
      </c>
      <c r="Y55" s="60" t="s">
        <v>169</v>
      </c>
      <c r="Z55" s="113"/>
      <c r="AA55" s="113"/>
      <c r="AB55" s="123"/>
    </row>
    <row r="56" spans="1:28" s="2" customFormat="1" ht="47.25" hidden="1" x14ac:dyDescent="0.2">
      <c r="A56" s="279"/>
      <c r="B56" s="280"/>
      <c r="C56" s="281"/>
      <c r="D56" s="97" t="s">
        <v>107</v>
      </c>
      <c r="E56" s="37" t="s">
        <v>138</v>
      </c>
      <c r="F56" s="52">
        <v>1001378</v>
      </c>
      <c r="G56" s="52">
        <v>915000</v>
      </c>
      <c r="H56" s="52">
        <v>908760</v>
      </c>
      <c r="I56" s="52">
        <v>910840</v>
      </c>
      <c r="J56" s="52">
        <v>912920</v>
      </c>
      <c r="K56" s="52">
        <v>915000</v>
      </c>
      <c r="L56" s="37" t="s">
        <v>59</v>
      </c>
      <c r="M56" s="37"/>
      <c r="N56" s="37"/>
      <c r="O56" s="37" t="s">
        <v>61</v>
      </c>
      <c r="P56" s="37" t="s">
        <v>23</v>
      </c>
      <c r="Q56" s="37" t="s">
        <v>100</v>
      </c>
      <c r="R56" s="50" t="s">
        <v>100</v>
      </c>
      <c r="S56" s="58">
        <v>224003</v>
      </c>
      <c r="T56" s="40">
        <f>+S56/Tabla1[[#This Row],[META 2015]]</f>
        <v>0.24649302346053964</v>
      </c>
      <c r="U56" s="58">
        <v>485809</v>
      </c>
      <c r="V56" s="40">
        <f>+U56/Tabla1[[#This Row],[META 2015]]</f>
        <v>0.53458448875390641</v>
      </c>
      <c r="W56" s="58">
        <v>771059</v>
      </c>
      <c r="X56" s="41">
        <f>+W56/Tabla1[[#This Row],[META 2015]]</f>
        <v>0.8484737444429773</v>
      </c>
      <c r="Y56" s="60" t="s">
        <v>170</v>
      </c>
      <c r="Z56" s="113"/>
      <c r="AA56" s="113"/>
      <c r="AB56" s="123"/>
    </row>
    <row r="57" spans="1:28" s="2" customFormat="1" ht="47.25" hidden="1" x14ac:dyDescent="0.2">
      <c r="A57" s="279"/>
      <c r="B57" s="280"/>
      <c r="C57" s="281"/>
      <c r="D57" s="97" t="s">
        <v>108</v>
      </c>
      <c r="E57" s="37" t="s">
        <v>138</v>
      </c>
      <c r="F57" s="52">
        <v>269395</v>
      </c>
      <c r="G57" s="52">
        <v>228597</v>
      </c>
      <c r="H57" s="52">
        <v>230791</v>
      </c>
      <c r="I57" s="52">
        <v>230060</v>
      </c>
      <c r="J57" s="52">
        <v>229329</v>
      </c>
      <c r="K57" s="52">
        <v>228597</v>
      </c>
      <c r="L57" s="37" t="s">
        <v>59</v>
      </c>
      <c r="M57" s="37"/>
      <c r="N57" s="37"/>
      <c r="O57" s="37" t="s">
        <v>61</v>
      </c>
      <c r="P57" s="37" t="s">
        <v>23</v>
      </c>
      <c r="Q57" s="37" t="s">
        <v>100</v>
      </c>
      <c r="R57" s="50" t="s">
        <v>100</v>
      </c>
      <c r="S57" s="58">
        <v>60868</v>
      </c>
      <c r="T57" s="98">
        <f>+S57/Tabla1[[#This Row],[META 2015]]</f>
        <v>0.26373645419448766</v>
      </c>
      <c r="U57" s="58">
        <v>133974</v>
      </c>
      <c r="V57" s="40">
        <f>+U57/Tabla1[[#This Row],[META 2015]]</f>
        <v>0.58049923957173377</v>
      </c>
      <c r="W57" s="58">
        <v>212091</v>
      </c>
      <c r="X57" s="41">
        <f>+W57/Tabla1[[#This Row],[META 2015]]</f>
        <v>0.91897431009008146</v>
      </c>
      <c r="Y57" s="60" t="s">
        <v>171</v>
      </c>
      <c r="Z57" s="113"/>
      <c r="AA57" s="113"/>
      <c r="AB57" s="123"/>
    </row>
    <row r="58" spans="1:28" s="2" customFormat="1" ht="78.75" hidden="1" x14ac:dyDescent="0.2">
      <c r="A58" s="279"/>
      <c r="B58" s="280"/>
      <c r="C58" s="281"/>
      <c r="D58" s="37" t="s">
        <v>120</v>
      </c>
      <c r="E58" s="37" t="s">
        <v>208</v>
      </c>
      <c r="F58" s="37">
        <v>0</v>
      </c>
      <c r="G58" s="37">
        <v>400</v>
      </c>
      <c r="H58" s="37">
        <v>0</v>
      </c>
      <c r="I58" s="37">
        <f>+'[1] FICHA TECNICA 2- ROM'!$E$31</f>
        <v>100</v>
      </c>
      <c r="J58" s="37">
        <f>+'[1] FICHA TECNICA 2- ROM'!$F$31</f>
        <v>150</v>
      </c>
      <c r="K58" s="37">
        <f>+'[1] FICHA TECNICA 2- ROM'!$G$31</f>
        <v>150</v>
      </c>
      <c r="L58" s="37" t="s">
        <v>204</v>
      </c>
      <c r="M58" s="37"/>
      <c r="N58" s="37"/>
      <c r="O58" s="37" t="s">
        <v>61</v>
      </c>
      <c r="P58" s="37" t="s">
        <v>23</v>
      </c>
      <c r="Q58" s="37" t="s">
        <v>100</v>
      </c>
      <c r="R58" s="50" t="s">
        <v>100</v>
      </c>
      <c r="S58" s="37" t="s">
        <v>204</v>
      </c>
      <c r="T58" s="41" t="s">
        <v>22</v>
      </c>
      <c r="U58" s="37" t="s">
        <v>204</v>
      </c>
      <c r="V58" s="40" t="s">
        <v>22</v>
      </c>
      <c r="W58" s="37" t="s">
        <v>204</v>
      </c>
      <c r="X58" s="41"/>
      <c r="Y58" s="60" t="s">
        <v>172</v>
      </c>
      <c r="Z58" s="113"/>
      <c r="AA58" s="113"/>
      <c r="AB58" s="123"/>
    </row>
    <row r="59" spans="1:28" s="2" customFormat="1" ht="47.25" hidden="1" x14ac:dyDescent="0.2">
      <c r="A59" s="279"/>
      <c r="B59" s="280"/>
      <c r="C59" s="281"/>
      <c r="D59" s="37" t="s">
        <v>121</v>
      </c>
      <c r="E59" s="37" t="s">
        <v>208</v>
      </c>
      <c r="F59" s="99">
        <v>6821779</v>
      </c>
      <c r="G59" s="99">
        <v>7077412</v>
      </c>
      <c r="H59" s="99">
        <v>6988136</v>
      </c>
      <c r="I59" s="99">
        <v>7017895</v>
      </c>
      <c r="J59" s="99">
        <v>7047654</v>
      </c>
      <c r="K59" s="99">
        <v>7077412</v>
      </c>
      <c r="L59" s="37" t="s">
        <v>59</v>
      </c>
      <c r="M59" s="37"/>
      <c r="N59" s="37"/>
      <c r="O59" s="37" t="s">
        <v>61</v>
      </c>
      <c r="P59" s="37" t="s">
        <v>23</v>
      </c>
      <c r="Q59" s="37" t="s">
        <v>100</v>
      </c>
      <c r="R59" s="50" t="s">
        <v>100</v>
      </c>
      <c r="S59" s="50"/>
      <c r="T59" s="41"/>
      <c r="U59" s="58">
        <v>3560622</v>
      </c>
      <c r="V59" s="40">
        <f>+U59/Tabla1[[#This Row],[META 2015]]</f>
        <v>0.50952385586084759</v>
      </c>
      <c r="W59" s="58">
        <v>5554566</v>
      </c>
      <c r="X59" s="41">
        <f>+W59/Tabla1[[#This Row],[META 2015]]</f>
        <v>0.79485659695232036</v>
      </c>
      <c r="Y59" s="60" t="s">
        <v>173</v>
      </c>
      <c r="Z59" s="113"/>
      <c r="AA59" s="113"/>
      <c r="AB59" s="123"/>
    </row>
    <row r="60" spans="1:28" s="2" customFormat="1" ht="47.25" hidden="1" x14ac:dyDescent="0.2">
      <c r="A60" s="279"/>
      <c r="B60" s="280"/>
      <c r="C60" s="281"/>
      <c r="D60" s="37" t="s">
        <v>122</v>
      </c>
      <c r="E60" s="37" t="s">
        <v>138</v>
      </c>
      <c r="F60" s="99">
        <v>2101663</v>
      </c>
      <c r="G60" s="99">
        <v>1647448</v>
      </c>
      <c r="H60" s="99">
        <v>1647448</v>
      </c>
      <c r="I60" s="99">
        <v>1647448</v>
      </c>
      <c r="J60" s="99">
        <v>1647448</v>
      </c>
      <c r="K60" s="99">
        <v>1647448</v>
      </c>
      <c r="L60" s="37" t="s">
        <v>59</v>
      </c>
      <c r="M60" s="37"/>
      <c r="N60" s="37"/>
      <c r="O60" s="37" t="s">
        <v>61</v>
      </c>
      <c r="P60" s="37" t="s">
        <v>23</v>
      </c>
      <c r="Q60" s="37" t="s">
        <v>100</v>
      </c>
      <c r="R60" s="50" t="s">
        <v>100</v>
      </c>
      <c r="S60" s="50"/>
      <c r="T60" s="41"/>
      <c r="U60" s="58">
        <v>1281370</v>
      </c>
      <c r="V60" s="40">
        <f>+U60/Tabla1[[#This Row],[META 2015]]</f>
        <v>0.77779086198775316</v>
      </c>
      <c r="W60" s="58">
        <v>1816679</v>
      </c>
      <c r="X60" s="68">
        <f>+W60/Tabla1[[#This Row],[META 2015]]</f>
        <v>1.102723120851159</v>
      </c>
      <c r="Y60" s="60" t="s">
        <v>174</v>
      </c>
      <c r="Z60" s="115"/>
      <c r="AA60" s="115"/>
      <c r="AB60" s="123"/>
    </row>
    <row r="61" spans="1:28" s="2" customFormat="1" ht="47.25" hidden="1" x14ac:dyDescent="0.2">
      <c r="A61" s="279"/>
      <c r="B61" s="280"/>
      <c r="C61" s="281"/>
      <c r="D61" s="37" t="s">
        <v>123</v>
      </c>
      <c r="E61" s="37" t="s">
        <v>208</v>
      </c>
      <c r="F61" s="99">
        <v>217754</v>
      </c>
      <c r="G61" s="99">
        <v>188980</v>
      </c>
      <c r="H61" s="99">
        <v>188980</v>
      </c>
      <c r="I61" s="99">
        <v>188980</v>
      </c>
      <c r="J61" s="99">
        <v>188980</v>
      </c>
      <c r="K61" s="99">
        <v>188980</v>
      </c>
      <c r="L61" s="37" t="s">
        <v>59</v>
      </c>
      <c r="M61" s="37"/>
      <c r="N61" s="37"/>
      <c r="O61" s="37" t="s">
        <v>61</v>
      </c>
      <c r="P61" s="37" t="s">
        <v>23</v>
      </c>
      <c r="Q61" s="37" t="s">
        <v>100</v>
      </c>
      <c r="R61" s="50" t="s">
        <v>100</v>
      </c>
      <c r="S61" s="50"/>
      <c r="T61" s="41"/>
      <c r="U61" s="58">
        <v>128808</v>
      </c>
      <c r="V61" s="40">
        <f>+U61/Tabla1[[#This Row],[META 2015]]</f>
        <v>0.68159593607789182</v>
      </c>
      <c r="W61" s="58">
        <v>192107</v>
      </c>
      <c r="X61" s="68">
        <f>+W61/Tabla1[[#This Row],[META 2015]]</f>
        <v>1.0165467245211133</v>
      </c>
      <c r="Y61" s="60" t="s">
        <v>175</v>
      </c>
      <c r="Z61" s="115"/>
      <c r="AA61" s="115"/>
      <c r="AB61" s="123"/>
    </row>
    <row r="62" spans="1:28" s="2" customFormat="1" ht="47.25" hidden="1" x14ac:dyDescent="0.2">
      <c r="A62" s="279"/>
      <c r="B62" s="280"/>
      <c r="C62" s="281"/>
      <c r="D62" s="37" t="s">
        <v>124</v>
      </c>
      <c r="E62" s="37" t="s">
        <v>208</v>
      </c>
      <c r="F62" s="99">
        <v>3212494</v>
      </c>
      <c r="G62" s="99">
        <v>2728511</v>
      </c>
      <c r="H62" s="99">
        <v>2728511</v>
      </c>
      <c r="I62" s="99">
        <v>2728511</v>
      </c>
      <c r="J62" s="99">
        <v>2728511</v>
      </c>
      <c r="K62" s="99">
        <v>2728511</v>
      </c>
      <c r="L62" s="37" t="s">
        <v>59</v>
      </c>
      <c r="M62" s="37"/>
      <c r="N62" s="37"/>
      <c r="O62" s="37" t="s">
        <v>61</v>
      </c>
      <c r="P62" s="37" t="s">
        <v>23</v>
      </c>
      <c r="Q62" s="37" t="s">
        <v>100</v>
      </c>
      <c r="R62" s="50" t="s">
        <v>100</v>
      </c>
      <c r="S62" s="50"/>
      <c r="T62" s="41"/>
      <c r="U62" s="58">
        <v>1288038</v>
      </c>
      <c r="V62" s="40">
        <f>+U62/Tabla1[[#This Row],[META 2015]]</f>
        <v>0.47206626617961223</v>
      </c>
      <c r="W62" s="58">
        <v>2396349</v>
      </c>
      <c r="X62" s="100">
        <f>+W62/Tabla1[[#This Row],[META 2015]]</f>
        <v>0.87826253953163469</v>
      </c>
      <c r="Y62" s="60" t="s">
        <v>176</v>
      </c>
      <c r="Z62" s="116"/>
      <c r="AA62" s="116"/>
      <c r="AB62" s="123"/>
    </row>
    <row r="63" spans="1:28" s="2" customFormat="1" ht="47.25" hidden="1" x14ac:dyDescent="0.2">
      <c r="A63" s="279"/>
      <c r="B63" s="280"/>
      <c r="C63" s="281"/>
      <c r="D63" s="37" t="s">
        <v>125</v>
      </c>
      <c r="E63" s="37" t="s">
        <v>208</v>
      </c>
      <c r="F63" s="99">
        <v>936457</v>
      </c>
      <c r="G63" s="99">
        <v>886991</v>
      </c>
      <c r="H63" s="99">
        <v>886991</v>
      </c>
      <c r="I63" s="99">
        <v>886991</v>
      </c>
      <c r="J63" s="99">
        <v>886991</v>
      </c>
      <c r="K63" s="99">
        <v>886991</v>
      </c>
      <c r="L63" s="37" t="s">
        <v>59</v>
      </c>
      <c r="M63" s="37"/>
      <c r="N63" s="37"/>
      <c r="O63" s="37" t="s">
        <v>61</v>
      </c>
      <c r="P63" s="37" t="s">
        <v>23</v>
      </c>
      <c r="Q63" s="37" t="s">
        <v>100</v>
      </c>
      <c r="R63" s="50" t="s">
        <v>100</v>
      </c>
      <c r="S63" s="50"/>
      <c r="T63" s="41"/>
      <c r="U63" s="58">
        <v>422016</v>
      </c>
      <c r="V63" s="40">
        <f>+U63/Tabla1[[#This Row],[META 2015]]</f>
        <v>0.47578385800983325</v>
      </c>
      <c r="W63" s="58">
        <v>726023</v>
      </c>
      <c r="X63" s="100">
        <f>+W63/Tabla1[[#This Row],[META 2015]]</f>
        <v>0.81852352504140402</v>
      </c>
      <c r="Y63" s="60" t="s">
        <v>177</v>
      </c>
      <c r="Z63" s="116"/>
      <c r="AA63" s="116"/>
      <c r="AB63" s="123"/>
    </row>
    <row r="64" spans="1:28" s="2" customFormat="1" ht="45" hidden="1" x14ac:dyDescent="0.2">
      <c r="A64" s="279"/>
      <c r="B64" s="280"/>
      <c r="C64" s="281"/>
      <c r="D64" s="37" t="s">
        <v>143</v>
      </c>
      <c r="E64" s="37" t="s">
        <v>208</v>
      </c>
      <c r="F64" s="37">
        <v>0</v>
      </c>
      <c r="G64" s="37">
        <v>40</v>
      </c>
      <c r="H64" s="37">
        <v>0</v>
      </c>
      <c r="I64" s="37">
        <v>10</v>
      </c>
      <c r="J64" s="37">
        <v>15</v>
      </c>
      <c r="K64" s="37">
        <v>15</v>
      </c>
      <c r="L64" s="37" t="s">
        <v>204</v>
      </c>
      <c r="M64" s="37"/>
      <c r="N64" s="37"/>
      <c r="O64" s="37" t="s">
        <v>61</v>
      </c>
      <c r="P64" s="37" t="s">
        <v>23</v>
      </c>
      <c r="Q64" s="37" t="s">
        <v>100</v>
      </c>
      <c r="R64" s="50" t="s">
        <v>100</v>
      </c>
      <c r="S64" s="37" t="s">
        <v>204</v>
      </c>
      <c r="T64" s="50" t="s">
        <v>22</v>
      </c>
      <c r="U64" s="37" t="s">
        <v>204</v>
      </c>
      <c r="V64" s="50" t="s">
        <v>22</v>
      </c>
      <c r="W64" s="37" t="s">
        <v>204</v>
      </c>
      <c r="X64" s="41"/>
      <c r="Y64" s="60" t="s">
        <v>178</v>
      </c>
      <c r="Z64" s="113"/>
      <c r="AA64" s="113"/>
      <c r="AB64" s="123"/>
    </row>
    <row r="65" spans="1:29" s="2" customFormat="1" ht="45" hidden="1" x14ac:dyDescent="0.2">
      <c r="A65" s="279"/>
      <c r="B65" s="280"/>
      <c r="C65" s="278" t="s">
        <v>245</v>
      </c>
      <c r="D65" s="37" t="s">
        <v>206</v>
      </c>
      <c r="E65" s="37" t="s">
        <v>86</v>
      </c>
      <c r="F65" s="92">
        <v>0</v>
      </c>
      <c r="G65" s="92">
        <v>1</v>
      </c>
      <c r="H65" s="92">
        <v>1</v>
      </c>
      <c r="I65" s="92">
        <v>1</v>
      </c>
      <c r="J65" s="92">
        <v>1</v>
      </c>
      <c r="K65" s="92">
        <v>1</v>
      </c>
      <c r="L65" s="92" t="s">
        <v>57</v>
      </c>
      <c r="M65" s="92"/>
      <c r="N65" s="37"/>
      <c r="O65" s="37" t="s">
        <v>61</v>
      </c>
      <c r="P65" s="37" t="s">
        <v>60</v>
      </c>
      <c r="Q65" s="37" t="s">
        <v>99</v>
      </c>
      <c r="R65" s="50" t="s">
        <v>207</v>
      </c>
      <c r="S65" s="40" t="s">
        <v>203</v>
      </c>
      <c r="T65" s="101"/>
      <c r="U65" s="40" t="s">
        <v>203</v>
      </c>
      <c r="V65" s="102"/>
      <c r="W65" s="40" t="s">
        <v>203</v>
      </c>
      <c r="X65" s="41"/>
      <c r="Y65" s="51"/>
      <c r="Z65" s="113"/>
      <c r="AA65" s="113"/>
      <c r="AB65" s="121"/>
    </row>
    <row r="66" spans="1:29" s="2" customFormat="1" ht="45" hidden="1" x14ac:dyDescent="0.2">
      <c r="A66" s="279"/>
      <c r="B66" s="280"/>
      <c r="C66" s="278"/>
      <c r="D66" s="37" t="s">
        <v>206</v>
      </c>
      <c r="E66" s="37" t="s">
        <v>86</v>
      </c>
      <c r="F66" s="92">
        <v>0</v>
      </c>
      <c r="G66" s="92">
        <v>1</v>
      </c>
      <c r="H66" s="92">
        <v>1</v>
      </c>
      <c r="I66" s="92">
        <v>1</v>
      </c>
      <c r="J66" s="92">
        <v>1</v>
      </c>
      <c r="K66" s="92">
        <v>1</v>
      </c>
      <c r="L66" s="92" t="s">
        <v>57</v>
      </c>
      <c r="M66" s="92"/>
      <c r="N66" s="37"/>
      <c r="O66" s="37" t="s">
        <v>61</v>
      </c>
      <c r="P66" s="37" t="s">
        <v>60</v>
      </c>
      <c r="Q66" s="37" t="s">
        <v>100</v>
      </c>
      <c r="R66" s="50" t="s">
        <v>207</v>
      </c>
      <c r="S66" s="40" t="s">
        <v>203</v>
      </c>
      <c r="T66" s="101"/>
      <c r="U66" s="40" t="s">
        <v>203</v>
      </c>
      <c r="V66" s="102"/>
      <c r="W66" s="40" t="s">
        <v>203</v>
      </c>
      <c r="X66" s="41"/>
      <c r="Y66" s="51"/>
      <c r="Z66" s="113"/>
      <c r="AA66" s="113"/>
      <c r="AB66" s="121"/>
    </row>
    <row r="67" spans="1:29" s="2" customFormat="1" ht="45" hidden="1" x14ac:dyDescent="0.2">
      <c r="A67" s="279"/>
      <c r="B67" s="280"/>
      <c r="C67" s="278"/>
      <c r="D67" s="37" t="s">
        <v>206</v>
      </c>
      <c r="E67" s="37" t="s">
        <v>86</v>
      </c>
      <c r="F67" s="92">
        <v>0</v>
      </c>
      <c r="G67" s="92">
        <v>1</v>
      </c>
      <c r="H67" s="92">
        <v>1</v>
      </c>
      <c r="I67" s="92">
        <v>1</v>
      </c>
      <c r="J67" s="92">
        <v>1</v>
      </c>
      <c r="K67" s="92">
        <v>1</v>
      </c>
      <c r="L67" s="92" t="s">
        <v>57</v>
      </c>
      <c r="M67" s="92"/>
      <c r="N67" s="37"/>
      <c r="O67" s="37" t="s">
        <v>61</v>
      </c>
      <c r="P67" s="37" t="s">
        <v>60</v>
      </c>
      <c r="Q67" s="37" t="s">
        <v>1</v>
      </c>
      <c r="R67" s="50" t="s">
        <v>207</v>
      </c>
      <c r="S67" s="40" t="s">
        <v>203</v>
      </c>
      <c r="T67" s="101"/>
      <c r="U67" s="40" t="s">
        <v>203</v>
      </c>
      <c r="V67" s="102"/>
      <c r="W67" s="40" t="s">
        <v>203</v>
      </c>
      <c r="X67" s="41"/>
      <c r="Y67" s="51"/>
      <c r="Z67" s="113"/>
      <c r="AA67" s="113"/>
      <c r="AB67" s="121"/>
    </row>
    <row r="68" spans="1:29" s="2" customFormat="1" ht="60" x14ac:dyDescent="0.2">
      <c r="A68" s="279"/>
      <c r="B68" s="280"/>
      <c r="C68" s="278"/>
      <c r="D68" s="37" t="s">
        <v>206</v>
      </c>
      <c r="E68" s="37" t="s">
        <v>86</v>
      </c>
      <c r="F68" s="92">
        <v>0</v>
      </c>
      <c r="G68" s="92">
        <v>1</v>
      </c>
      <c r="H68" s="92">
        <v>1</v>
      </c>
      <c r="I68" s="92">
        <v>1</v>
      </c>
      <c r="J68" s="92">
        <v>1</v>
      </c>
      <c r="K68" s="92">
        <v>1</v>
      </c>
      <c r="L68" s="92" t="s">
        <v>57</v>
      </c>
      <c r="M68" s="92"/>
      <c r="N68" s="37"/>
      <c r="O68" s="37" t="s">
        <v>61</v>
      </c>
      <c r="P68" s="37" t="s">
        <v>60</v>
      </c>
      <c r="Q68" s="36" t="s">
        <v>98</v>
      </c>
      <c r="R68" s="50" t="s">
        <v>207</v>
      </c>
      <c r="S68" s="40" t="s">
        <v>203</v>
      </c>
      <c r="T68" s="101"/>
      <c r="U68" s="40" t="s">
        <v>203</v>
      </c>
      <c r="V68" s="102"/>
      <c r="W68" s="40" t="s">
        <v>203</v>
      </c>
      <c r="X68" s="41"/>
      <c r="Y68" s="51"/>
      <c r="Z68" s="113">
        <v>1</v>
      </c>
      <c r="AA68" s="113">
        <v>1</v>
      </c>
      <c r="AB68" s="121" t="s">
        <v>259</v>
      </c>
    </row>
    <row r="69" spans="1:29" s="2" customFormat="1" ht="81.75" hidden="1" customHeight="1" x14ac:dyDescent="0.2">
      <c r="A69" s="279"/>
      <c r="B69" s="280"/>
      <c r="C69" s="278"/>
      <c r="D69" s="37" t="s">
        <v>206</v>
      </c>
      <c r="E69" s="37" t="s">
        <v>86</v>
      </c>
      <c r="F69" s="92">
        <v>0</v>
      </c>
      <c r="G69" s="92">
        <v>1</v>
      </c>
      <c r="H69" s="92">
        <v>1</v>
      </c>
      <c r="I69" s="92">
        <v>1</v>
      </c>
      <c r="J69" s="92">
        <v>1</v>
      </c>
      <c r="K69" s="92">
        <v>1</v>
      </c>
      <c r="L69" s="92" t="s">
        <v>57</v>
      </c>
      <c r="M69" s="92"/>
      <c r="N69" s="37"/>
      <c r="O69" s="37" t="s">
        <v>61</v>
      </c>
      <c r="P69" s="37" t="s">
        <v>60</v>
      </c>
      <c r="Q69" s="37" t="s">
        <v>101</v>
      </c>
      <c r="R69" s="50" t="s">
        <v>207</v>
      </c>
      <c r="S69" s="40" t="s">
        <v>203</v>
      </c>
      <c r="T69" s="101"/>
      <c r="U69" s="40" t="s">
        <v>203</v>
      </c>
      <c r="V69" s="102"/>
      <c r="W69" s="40" t="s">
        <v>203</v>
      </c>
      <c r="X69" s="41"/>
      <c r="Y69" s="51"/>
      <c r="Z69" s="113"/>
      <c r="AA69" s="113"/>
      <c r="AB69" s="121"/>
    </row>
    <row r="70" spans="1:29" s="2" customFormat="1" ht="45" hidden="1" x14ac:dyDescent="0.2">
      <c r="A70" s="279"/>
      <c r="B70" s="280"/>
      <c r="C70" s="278"/>
      <c r="D70" s="37" t="s">
        <v>206</v>
      </c>
      <c r="E70" s="37" t="s">
        <v>86</v>
      </c>
      <c r="F70" s="92">
        <v>0</v>
      </c>
      <c r="G70" s="92">
        <v>1</v>
      </c>
      <c r="H70" s="92">
        <v>1</v>
      </c>
      <c r="I70" s="92">
        <v>1</v>
      </c>
      <c r="J70" s="92">
        <v>1</v>
      </c>
      <c r="K70" s="92">
        <v>1</v>
      </c>
      <c r="L70" s="92" t="s">
        <v>57</v>
      </c>
      <c r="M70" s="92"/>
      <c r="N70" s="37"/>
      <c r="O70" s="37" t="s">
        <v>61</v>
      </c>
      <c r="P70" s="37" t="s">
        <v>60</v>
      </c>
      <c r="Q70" s="37" t="s">
        <v>102</v>
      </c>
      <c r="R70" s="50" t="s">
        <v>207</v>
      </c>
      <c r="S70" s="40" t="s">
        <v>203</v>
      </c>
      <c r="T70" s="101"/>
      <c r="U70" s="40" t="s">
        <v>203</v>
      </c>
      <c r="V70" s="102"/>
      <c r="W70" s="40" t="s">
        <v>203</v>
      </c>
      <c r="X70" s="41"/>
      <c r="Y70" s="51"/>
      <c r="Z70" s="113"/>
      <c r="AA70" s="113"/>
      <c r="AB70" s="121"/>
    </row>
    <row r="71" spans="1:29" ht="21" x14ac:dyDescent="0.35">
      <c r="A71" s="21"/>
      <c r="B71" s="22"/>
      <c r="C71" s="19"/>
      <c r="R71" s="23"/>
      <c r="S71" s="23"/>
      <c r="T71" s="26"/>
      <c r="U71" s="27"/>
      <c r="V71" s="26"/>
      <c r="W71" s="28"/>
      <c r="X71" s="26"/>
      <c r="Z71" s="26"/>
      <c r="AA71" s="26"/>
    </row>
    <row r="72" spans="1:29" x14ac:dyDescent="0.25">
      <c r="A72" s="20"/>
      <c r="B72" s="20"/>
      <c r="C72" s="20"/>
      <c r="X72" s="24"/>
      <c r="Z72" s="24"/>
      <c r="AA72" s="24"/>
    </row>
    <row r="73" spans="1:29" x14ac:dyDescent="0.25">
      <c r="A73" s="3"/>
      <c r="R73" s="20" t="s">
        <v>22</v>
      </c>
      <c r="S73" s="20" t="s">
        <v>22</v>
      </c>
      <c r="T73" s="20" t="s">
        <v>22</v>
      </c>
    </row>
    <row r="74" spans="1:29" x14ac:dyDescent="0.25">
      <c r="A74" s="3"/>
      <c r="R74" s="20" t="s">
        <v>22</v>
      </c>
      <c r="S74" s="20" t="s">
        <v>22</v>
      </c>
      <c r="W74" s="20"/>
      <c r="AC74" s="20" t="s">
        <v>22</v>
      </c>
    </row>
    <row r="76" spans="1:29" x14ac:dyDescent="0.25">
      <c r="X76" s="24"/>
      <c r="Z76" s="24"/>
      <c r="AA76" s="24"/>
    </row>
  </sheetData>
  <autoFilter ref="A7:C7"/>
  <mergeCells count="18">
    <mergeCell ref="A1:AB6"/>
    <mergeCell ref="C46:C48"/>
    <mergeCell ref="A44:A51"/>
    <mergeCell ref="B44:B51"/>
    <mergeCell ref="C53:C64"/>
    <mergeCell ref="A11:A26"/>
    <mergeCell ref="B11:B26"/>
    <mergeCell ref="A8:A10"/>
    <mergeCell ref="B8:B10"/>
    <mergeCell ref="C9:C10"/>
    <mergeCell ref="C65:C70"/>
    <mergeCell ref="A52:A70"/>
    <mergeCell ref="B52:B70"/>
    <mergeCell ref="C33:C37"/>
    <mergeCell ref="A27:A43"/>
    <mergeCell ref="B27:B43"/>
    <mergeCell ref="C40:C43"/>
    <mergeCell ref="C28:C29"/>
  </mergeCells>
  <pageMargins left="0" right="0" top="0" bottom="0" header="0.51181102362204722" footer="0.51181102362204722"/>
  <pageSetup paperSize="14" scale="32" fitToHeight="6" orientation="landscape" horizontalDpi="2400" verticalDpi="2400" r:id="rId1"/>
  <rowBreaks count="2" manualBreakCount="2">
    <brk id="31" max="16383" man="1"/>
    <brk id="51" max="16383" man="1"/>
  </rowBreaks>
  <ignoredErrors>
    <ignoredError sqref="G26 V42" unlockedFormula="1"/>
    <ignoredError sqref="V40:V41 V34" formula="1"/>
  </ignoredErrors>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70"/>
  <sheetViews>
    <sheetView workbookViewId="0">
      <selection activeCell="AB36" sqref="AB36"/>
    </sheetView>
  </sheetViews>
  <sheetFormatPr baseColWidth="10" defaultColWidth="11.25" defaultRowHeight="15.75" x14ac:dyDescent="0.25"/>
  <cols>
    <col min="1" max="1" width="27.5" style="3" customWidth="1"/>
    <col min="2" max="2" width="20.75" style="2" customWidth="1"/>
    <col min="3" max="3" width="11.625" style="2" customWidth="1"/>
    <col min="4" max="5" width="13" style="2" hidden="1" customWidth="1"/>
    <col min="6" max="6" width="9.875" style="2" customWidth="1"/>
    <col min="7" max="10" width="13" style="2" hidden="1" customWidth="1"/>
    <col min="11" max="11" width="19.75" style="2" hidden="1" customWidth="1"/>
    <col min="12" max="12" width="18.625" style="2" hidden="1" customWidth="1"/>
    <col min="13" max="13" width="22.75" style="2" hidden="1" customWidth="1"/>
    <col min="14" max="14" width="30.625" style="2" hidden="1" customWidth="1"/>
    <col min="15" max="15" width="19.125" style="2" hidden="1" customWidth="1"/>
    <col min="16" max="16" width="22.75" style="20" hidden="1" customWidth="1"/>
    <col min="17" max="20" width="15.125" style="20" hidden="1" customWidth="1"/>
    <col min="21" max="21" width="15.125" style="2" hidden="1" customWidth="1"/>
    <col min="22" max="22" width="15.125" style="20" hidden="1" customWidth="1"/>
    <col min="23" max="23" width="48.875" style="20" hidden="1" customWidth="1"/>
    <col min="24" max="24" width="13" style="20" customWidth="1"/>
    <col min="25" max="25" width="12.25" style="20" customWidth="1"/>
    <col min="26" max="26" width="36.5" style="20" customWidth="1"/>
    <col min="27" max="27" width="7.625" style="20" bestFit="1" customWidth="1"/>
    <col min="28" max="16384" width="11.25" style="20"/>
  </cols>
  <sheetData>
    <row r="1" spans="1:27" s="2" customFormat="1" ht="51" x14ac:dyDescent="0.2">
      <c r="A1" s="274" t="s">
        <v>6</v>
      </c>
      <c r="B1" s="275" t="s">
        <v>2</v>
      </c>
      <c r="C1" s="275" t="s">
        <v>71</v>
      </c>
      <c r="D1" s="275" t="s">
        <v>5</v>
      </c>
      <c r="E1" s="275" t="s">
        <v>0</v>
      </c>
      <c r="F1" s="275" t="s">
        <v>45</v>
      </c>
      <c r="G1" s="275" t="s">
        <v>46</v>
      </c>
      <c r="H1" s="275" t="s">
        <v>47</v>
      </c>
      <c r="I1" s="275" t="s">
        <v>48</v>
      </c>
      <c r="J1" s="275" t="s">
        <v>55</v>
      </c>
      <c r="K1" s="275" t="s">
        <v>88</v>
      </c>
      <c r="L1" s="275" t="s">
        <v>4</v>
      </c>
      <c r="M1" s="275" t="s">
        <v>62</v>
      </c>
      <c r="N1" s="275" t="s">
        <v>7</v>
      </c>
      <c r="O1" s="275" t="s">
        <v>97</v>
      </c>
      <c r="P1" s="276" t="s">
        <v>74</v>
      </c>
      <c r="Q1" s="276" t="s">
        <v>75</v>
      </c>
      <c r="R1" s="276" t="s">
        <v>198</v>
      </c>
      <c r="S1" s="276" t="s">
        <v>117</v>
      </c>
      <c r="T1" s="276" t="s">
        <v>199</v>
      </c>
      <c r="U1" s="276" t="s">
        <v>151</v>
      </c>
      <c r="V1" s="276" t="s">
        <v>200</v>
      </c>
      <c r="W1" s="276" t="s">
        <v>152</v>
      </c>
      <c r="X1" s="277" t="s">
        <v>252</v>
      </c>
      <c r="Y1" s="191" t="s">
        <v>253</v>
      </c>
      <c r="Z1" s="175" t="s">
        <v>254</v>
      </c>
    </row>
    <row r="2" spans="1:27" s="2" customFormat="1" ht="65.25" customHeight="1" x14ac:dyDescent="0.2">
      <c r="A2" s="249" t="s">
        <v>262</v>
      </c>
      <c r="B2" s="209" t="s">
        <v>31</v>
      </c>
      <c r="C2" s="209" t="s">
        <v>138</v>
      </c>
      <c r="D2" s="210">
        <v>1</v>
      </c>
      <c r="E2" s="210">
        <v>9</v>
      </c>
      <c r="F2" s="210">
        <v>1</v>
      </c>
      <c r="G2" s="210">
        <v>3</v>
      </c>
      <c r="H2" s="210">
        <v>6</v>
      </c>
      <c r="I2" s="210">
        <v>9</v>
      </c>
      <c r="J2" s="209" t="s">
        <v>21</v>
      </c>
      <c r="K2" s="211" t="s">
        <v>13</v>
      </c>
      <c r="L2" s="212" t="s">
        <v>41</v>
      </c>
      <c r="M2" s="211" t="s">
        <v>51</v>
      </c>
      <c r="N2" s="211" t="s">
        <v>65</v>
      </c>
      <c r="O2" s="211" t="s">
        <v>98</v>
      </c>
      <c r="P2" s="213" t="s">
        <v>98</v>
      </c>
      <c r="Q2" s="214"/>
      <c r="R2" s="215"/>
      <c r="S2" s="214"/>
      <c r="T2" s="215"/>
      <c r="U2" s="214"/>
      <c r="V2" s="216"/>
      <c r="W2" s="208" t="s">
        <v>190</v>
      </c>
      <c r="X2" s="250">
        <v>1</v>
      </c>
      <c r="Y2" s="192">
        <v>1</v>
      </c>
      <c r="Z2" s="177" t="s">
        <v>256</v>
      </c>
    </row>
    <row r="3" spans="1:27" s="2" customFormat="1" ht="90" hidden="1" customHeight="1" x14ac:dyDescent="0.2">
      <c r="A3" s="287" t="s">
        <v>263</v>
      </c>
      <c r="B3" s="212" t="s">
        <v>69</v>
      </c>
      <c r="C3" s="212" t="s">
        <v>208</v>
      </c>
      <c r="D3" s="217">
        <v>9.3000000000000007</v>
      </c>
      <c r="E3" s="217">
        <v>7.9</v>
      </c>
      <c r="F3" s="217">
        <v>9.3000000000000007</v>
      </c>
      <c r="G3" s="217">
        <v>8.8000000000000007</v>
      </c>
      <c r="H3" s="217">
        <v>8.3000000000000007</v>
      </c>
      <c r="I3" s="217">
        <v>7.9</v>
      </c>
      <c r="J3" s="209" t="s">
        <v>21</v>
      </c>
      <c r="K3" s="211" t="s">
        <v>89</v>
      </c>
      <c r="L3" s="212" t="s">
        <v>41</v>
      </c>
      <c r="M3" s="211" t="s">
        <v>39</v>
      </c>
      <c r="N3" s="211" t="s">
        <v>94</v>
      </c>
      <c r="O3" s="211" t="s">
        <v>99</v>
      </c>
      <c r="P3" s="213" t="s">
        <v>116</v>
      </c>
      <c r="Q3" s="214"/>
      <c r="R3" s="215"/>
      <c r="S3" s="214"/>
      <c r="T3" s="215"/>
      <c r="U3" s="214"/>
      <c r="V3" s="216"/>
      <c r="W3" s="218" t="s">
        <v>197</v>
      </c>
      <c r="X3" s="251"/>
      <c r="Y3" s="192"/>
      <c r="Z3" s="178"/>
    </row>
    <row r="4" spans="1:27" s="2" customFormat="1" ht="90" hidden="1" customHeight="1" x14ac:dyDescent="0.2">
      <c r="A4" s="287"/>
      <c r="B4" s="212" t="s">
        <v>70</v>
      </c>
      <c r="C4" s="212" t="s">
        <v>208</v>
      </c>
      <c r="D4" s="212">
        <v>0</v>
      </c>
      <c r="E4" s="212">
        <v>4</v>
      </c>
      <c r="F4" s="212">
        <v>1</v>
      </c>
      <c r="G4" s="212">
        <v>1</v>
      </c>
      <c r="H4" s="212">
        <v>1</v>
      </c>
      <c r="I4" s="212">
        <v>1</v>
      </c>
      <c r="J4" s="209" t="s">
        <v>21</v>
      </c>
      <c r="K4" s="211" t="s">
        <v>89</v>
      </c>
      <c r="L4" s="212" t="s">
        <v>41</v>
      </c>
      <c r="M4" s="211" t="s">
        <v>39</v>
      </c>
      <c r="N4" s="211" t="s">
        <v>94</v>
      </c>
      <c r="O4" s="211" t="s">
        <v>99</v>
      </c>
      <c r="P4" s="213" t="s">
        <v>116</v>
      </c>
      <c r="Q4" s="219"/>
      <c r="R4" s="220"/>
      <c r="S4" s="219"/>
      <c r="T4" s="215"/>
      <c r="U4" s="219"/>
      <c r="V4" s="216"/>
      <c r="W4" s="221" t="s">
        <v>153</v>
      </c>
      <c r="X4" s="251"/>
      <c r="Y4" s="192"/>
      <c r="Z4" s="179"/>
    </row>
    <row r="5" spans="1:27" s="2" customFormat="1" ht="75" hidden="1" customHeight="1" x14ac:dyDescent="0.2">
      <c r="A5" s="252" t="s">
        <v>264</v>
      </c>
      <c r="B5" s="212" t="s">
        <v>72</v>
      </c>
      <c r="C5" s="212" t="s">
        <v>208</v>
      </c>
      <c r="D5" s="222">
        <v>15.8</v>
      </c>
      <c r="E5" s="222">
        <v>13.9</v>
      </c>
      <c r="F5" s="222">
        <v>15.3</v>
      </c>
      <c r="G5" s="222">
        <v>14.9</v>
      </c>
      <c r="H5" s="222">
        <v>14.4</v>
      </c>
      <c r="I5" s="222">
        <v>13.9</v>
      </c>
      <c r="J5" s="209" t="s">
        <v>21</v>
      </c>
      <c r="K5" s="211" t="s">
        <v>90</v>
      </c>
      <c r="L5" s="212" t="s">
        <v>41</v>
      </c>
      <c r="M5" s="211" t="s">
        <v>39</v>
      </c>
      <c r="N5" s="211" t="s">
        <v>147</v>
      </c>
      <c r="O5" s="211" t="s">
        <v>99</v>
      </c>
      <c r="P5" s="223" t="s">
        <v>96</v>
      </c>
      <c r="Q5" s="214"/>
      <c r="R5" s="215"/>
      <c r="S5" s="214"/>
      <c r="T5" s="215"/>
      <c r="U5" s="214"/>
      <c r="V5" s="216"/>
      <c r="W5" s="223"/>
      <c r="X5" s="251"/>
      <c r="Y5" s="192"/>
      <c r="Z5" s="180"/>
    </row>
    <row r="6" spans="1:27" s="2" customFormat="1" ht="75" hidden="1" customHeight="1" x14ac:dyDescent="0.2">
      <c r="A6" s="252" t="s">
        <v>265</v>
      </c>
      <c r="B6" s="212" t="s">
        <v>73</v>
      </c>
      <c r="C6" s="212" t="s">
        <v>208</v>
      </c>
      <c r="D6" s="222">
        <v>9.1</v>
      </c>
      <c r="E6" s="222">
        <v>8</v>
      </c>
      <c r="F6" s="222">
        <v>8.8000000000000007</v>
      </c>
      <c r="G6" s="222">
        <v>8.6</v>
      </c>
      <c r="H6" s="222">
        <v>8.3000000000000007</v>
      </c>
      <c r="I6" s="222">
        <v>8</v>
      </c>
      <c r="J6" s="209" t="s">
        <v>21</v>
      </c>
      <c r="K6" s="211" t="s">
        <v>90</v>
      </c>
      <c r="L6" s="212" t="s">
        <v>41</v>
      </c>
      <c r="M6" s="211" t="s">
        <v>39</v>
      </c>
      <c r="N6" s="211" t="s">
        <v>147</v>
      </c>
      <c r="O6" s="211" t="s">
        <v>99</v>
      </c>
      <c r="P6" s="223" t="s">
        <v>96</v>
      </c>
      <c r="Q6" s="214"/>
      <c r="R6" s="215"/>
      <c r="S6" s="214"/>
      <c r="T6" s="215"/>
      <c r="U6" s="214"/>
      <c r="V6" s="216"/>
      <c r="W6" s="223"/>
      <c r="X6" s="251"/>
      <c r="Y6" s="192"/>
      <c r="Z6" s="180"/>
    </row>
    <row r="7" spans="1:27" s="2" customFormat="1" ht="104.25" hidden="1" customHeight="1" x14ac:dyDescent="0.2">
      <c r="A7" s="252" t="s">
        <v>266</v>
      </c>
      <c r="B7" s="212" t="s">
        <v>148</v>
      </c>
      <c r="C7" s="212" t="s">
        <v>138</v>
      </c>
      <c r="D7" s="224">
        <v>10500</v>
      </c>
      <c r="E7" s="224">
        <v>18500</v>
      </c>
      <c r="F7" s="224">
        <v>12500</v>
      </c>
      <c r="G7" s="224">
        <v>14500</v>
      </c>
      <c r="H7" s="224">
        <v>16500</v>
      </c>
      <c r="I7" s="224">
        <v>18500</v>
      </c>
      <c r="J7" s="209" t="s">
        <v>21</v>
      </c>
      <c r="K7" s="211" t="s">
        <v>90</v>
      </c>
      <c r="L7" s="212" t="s">
        <v>41</v>
      </c>
      <c r="M7" s="211" t="s">
        <v>39</v>
      </c>
      <c r="N7" s="211" t="s">
        <v>147</v>
      </c>
      <c r="O7" s="211" t="s">
        <v>99</v>
      </c>
      <c r="P7" s="223" t="s">
        <v>144</v>
      </c>
      <c r="Q7" s="214"/>
      <c r="R7" s="215"/>
      <c r="S7" s="214"/>
      <c r="T7" s="215"/>
      <c r="U7" s="214"/>
      <c r="V7" s="216"/>
      <c r="W7" s="219" t="s">
        <v>267</v>
      </c>
      <c r="X7" s="251"/>
      <c r="Y7" s="192"/>
      <c r="Z7" s="181"/>
    </row>
    <row r="8" spans="1:27" s="2" customFormat="1" ht="369.75" hidden="1" customHeight="1" x14ac:dyDescent="0.2">
      <c r="A8" s="252" t="s">
        <v>268</v>
      </c>
      <c r="B8" s="212" t="s">
        <v>76</v>
      </c>
      <c r="C8" s="212" t="s">
        <v>208</v>
      </c>
      <c r="D8" s="222">
        <v>11.9</v>
      </c>
      <c r="E8" s="222">
        <v>10.5</v>
      </c>
      <c r="F8" s="222">
        <v>11.6</v>
      </c>
      <c r="G8" s="222">
        <v>11.2</v>
      </c>
      <c r="H8" s="222">
        <v>10.9</v>
      </c>
      <c r="I8" s="222">
        <v>10.5</v>
      </c>
      <c r="J8" s="209" t="s">
        <v>21</v>
      </c>
      <c r="K8" s="211" t="s">
        <v>90</v>
      </c>
      <c r="L8" s="212" t="s">
        <v>41</v>
      </c>
      <c r="M8" s="211" t="s">
        <v>39</v>
      </c>
      <c r="N8" s="211" t="s">
        <v>147</v>
      </c>
      <c r="O8" s="211" t="s">
        <v>99</v>
      </c>
      <c r="P8" s="219" t="s">
        <v>145</v>
      </c>
      <c r="Q8" s="214"/>
      <c r="R8" s="215"/>
      <c r="S8" s="214"/>
      <c r="T8" s="215"/>
      <c r="U8" s="214"/>
      <c r="V8" s="216"/>
      <c r="W8" s="219" t="s">
        <v>196</v>
      </c>
      <c r="X8" s="251"/>
      <c r="Y8" s="192"/>
      <c r="Z8" s="181"/>
    </row>
    <row r="9" spans="1:27" s="2" customFormat="1" ht="165" hidden="1" customHeight="1" x14ac:dyDescent="0.2">
      <c r="A9" s="253" t="s">
        <v>269</v>
      </c>
      <c r="B9" s="212" t="s">
        <v>129</v>
      </c>
      <c r="C9" s="212" t="s">
        <v>138</v>
      </c>
      <c r="D9" s="226">
        <v>180081</v>
      </c>
      <c r="E9" s="227">
        <v>838294</v>
      </c>
      <c r="F9" s="227">
        <v>201691</v>
      </c>
      <c r="G9" s="227">
        <v>206000</v>
      </c>
      <c r="H9" s="227">
        <v>212150</v>
      </c>
      <c r="I9" s="227">
        <v>218453</v>
      </c>
      <c r="J9" s="228" t="s">
        <v>59</v>
      </c>
      <c r="K9" s="212" t="s">
        <v>29</v>
      </c>
      <c r="L9" s="212" t="s">
        <v>41</v>
      </c>
      <c r="M9" s="212" t="s">
        <v>51</v>
      </c>
      <c r="N9" s="212" t="s">
        <v>24</v>
      </c>
      <c r="O9" s="212" t="s">
        <v>100</v>
      </c>
      <c r="P9" s="223" t="s">
        <v>100</v>
      </c>
      <c r="Q9" s="229">
        <v>27070</v>
      </c>
      <c r="R9" s="230">
        <f>Q9/Tabla14[[#This Row],[META 2015]]</f>
        <v>0.13421521039610096</v>
      </c>
      <c r="S9" s="229">
        <v>130036</v>
      </c>
      <c r="T9" s="215">
        <f>S9/Tabla14[[#This Row],[META 2015]]</f>
        <v>0.64472881784511948</v>
      </c>
      <c r="U9" s="229">
        <v>163370</v>
      </c>
      <c r="V9" s="216">
        <f>U9/Tabla14[[#This Row],[META 2015]]</f>
        <v>0.81000143784303713</v>
      </c>
      <c r="W9" s="225" t="s">
        <v>158</v>
      </c>
      <c r="X9" s="251"/>
      <c r="Y9" s="192"/>
      <c r="Z9" s="182"/>
      <c r="AA9" s="25"/>
    </row>
    <row r="10" spans="1:27" s="2" customFormat="1" ht="53.25" hidden="1" customHeight="1" x14ac:dyDescent="0.2">
      <c r="A10" s="254" t="s">
        <v>270</v>
      </c>
      <c r="B10" s="211" t="s">
        <v>30</v>
      </c>
      <c r="C10" s="212" t="s">
        <v>138</v>
      </c>
      <c r="D10" s="209">
        <v>0</v>
      </c>
      <c r="E10" s="209">
        <v>6</v>
      </c>
      <c r="F10" s="209">
        <v>0</v>
      </c>
      <c r="G10" s="209">
        <v>2</v>
      </c>
      <c r="H10" s="209">
        <v>5</v>
      </c>
      <c r="I10" s="209">
        <v>6</v>
      </c>
      <c r="J10" s="209" t="s">
        <v>21</v>
      </c>
      <c r="K10" s="211" t="s">
        <v>14</v>
      </c>
      <c r="L10" s="212" t="s">
        <v>41</v>
      </c>
      <c r="M10" s="211" t="s">
        <v>63</v>
      </c>
      <c r="N10" s="211" t="s">
        <v>66</v>
      </c>
      <c r="O10" s="211" t="s">
        <v>98</v>
      </c>
      <c r="P10" s="213" t="s">
        <v>98</v>
      </c>
      <c r="Q10" s="214"/>
      <c r="R10" s="215"/>
      <c r="S10" s="214"/>
      <c r="T10" s="215"/>
      <c r="U10" s="214"/>
      <c r="V10" s="216"/>
      <c r="W10" s="218" t="s">
        <v>191</v>
      </c>
      <c r="X10" s="251"/>
      <c r="Y10" s="192"/>
      <c r="Z10" s="177" t="s">
        <v>255</v>
      </c>
    </row>
    <row r="11" spans="1:27" s="2" customFormat="1" ht="75" hidden="1" customHeight="1" x14ac:dyDescent="0.2">
      <c r="A11" s="253" t="s">
        <v>271</v>
      </c>
      <c r="B11" s="212" t="s">
        <v>34</v>
      </c>
      <c r="C11" s="212" t="s">
        <v>86</v>
      </c>
      <c r="D11" s="224">
        <v>240000</v>
      </c>
      <c r="E11" s="224">
        <v>2000000</v>
      </c>
      <c r="F11" s="224">
        <v>680000</v>
      </c>
      <c r="G11" s="224">
        <v>1120000</v>
      </c>
      <c r="H11" s="224">
        <v>1560000</v>
      </c>
      <c r="I11" s="224">
        <v>2000000</v>
      </c>
      <c r="J11" s="228" t="s">
        <v>59</v>
      </c>
      <c r="K11" s="212" t="s">
        <v>14</v>
      </c>
      <c r="L11" s="212" t="s">
        <v>41</v>
      </c>
      <c r="M11" s="212" t="s">
        <v>39</v>
      </c>
      <c r="N11" s="212" t="s">
        <v>40</v>
      </c>
      <c r="O11" s="212" t="s">
        <v>101</v>
      </c>
      <c r="P11" s="219" t="s">
        <v>101</v>
      </c>
      <c r="Q11" s="229">
        <v>179375</v>
      </c>
      <c r="R11" s="230">
        <f>+Q11/Tabla14[[#This Row],[META 2015]]</f>
        <v>0.26378676470588236</v>
      </c>
      <c r="S11" s="229">
        <v>535078</v>
      </c>
      <c r="T11" s="215">
        <f>+S11/Tabla14[[#This Row],[META 2015]]</f>
        <v>0.78687941176470588</v>
      </c>
      <c r="U11" s="229">
        <v>824332</v>
      </c>
      <c r="V11" s="216">
        <f>+U11/Tabla14[[#This Row],[META 2015]]</f>
        <v>1.2122529411764706</v>
      </c>
      <c r="W11" s="231" t="s">
        <v>181</v>
      </c>
      <c r="X11" s="251"/>
      <c r="Y11" s="192"/>
      <c r="Z11" s="181"/>
    </row>
    <row r="12" spans="1:27" s="2" customFormat="1" ht="75" hidden="1" customHeight="1" x14ac:dyDescent="0.2">
      <c r="A12" s="253" t="s">
        <v>272</v>
      </c>
      <c r="B12" s="212" t="s">
        <v>119</v>
      </c>
      <c r="C12" s="212" t="s">
        <v>86</v>
      </c>
      <c r="D12" s="224">
        <v>120000</v>
      </c>
      <c r="E12" s="224">
        <v>1000000</v>
      </c>
      <c r="F12" s="224">
        <v>250000</v>
      </c>
      <c r="G12" s="224">
        <v>300000</v>
      </c>
      <c r="H12" s="224">
        <v>600000</v>
      </c>
      <c r="I12" s="224">
        <v>1000000</v>
      </c>
      <c r="J12" s="228" t="s">
        <v>59</v>
      </c>
      <c r="K12" s="212" t="s">
        <v>14</v>
      </c>
      <c r="L12" s="212" t="s">
        <v>41</v>
      </c>
      <c r="M12" s="212" t="s">
        <v>39</v>
      </c>
      <c r="N12" s="212" t="s">
        <v>40</v>
      </c>
      <c r="O12" s="212" t="s">
        <v>101</v>
      </c>
      <c r="P12" s="219" t="s">
        <v>101</v>
      </c>
      <c r="Q12" s="229">
        <v>34567</v>
      </c>
      <c r="R12" s="215">
        <f>Q12/Tabla14[[#This Row],[META 2015]]</f>
        <v>0.138268</v>
      </c>
      <c r="S12" s="229">
        <v>85347</v>
      </c>
      <c r="T12" s="215">
        <f>S12/Tabla14[[#This Row],[META 2015]]</f>
        <v>0.34138800000000002</v>
      </c>
      <c r="U12" s="229">
        <v>135519</v>
      </c>
      <c r="V12" s="216">
        <f>U12/Tabla14[[#This Row],[META 2015]]</f>
        <v>0.542076</v>
      </c>
      <c r="W12" s="232" t="s">
        <v>182</v>
      </c>
      <c r="X12" s="251"/>
      <c r="Y12" s="192"/>
      <c r="Z12" s="183"/>
    </row>
    <row r="13" spans="1:27" s="2" customFormat="1" ht="75" hidden="1" customHeight="1" x14ac:dyDescent="0.2">
      <c r="A13" s="253" t="s">
        <v>273</v>
      </c>
      <c r="B13" s="212" t="s">
        <v>35</v>
      </c>
      <c r="C13" s="212" t="s">
        <v>138</v>
      </c>
      <c r="D13" s="227">
        <v>415000</v>
      </c>
      <c r="E13" s="227">
        <v>800000</v>
      </c>
      <c r="F13" s="227">
        <v>700000</v>
      </c>
      <c r="G13" s="227">
        <v>900000</v>
      </c>
      <c r="H13" s="227">
        <v>1100000</v>
      </c>
      <c r="I13" s="227">
        <v>1300000</v>
      </c>
      <c r="J13" s="228" t="s">
        <v>21</v>
      </c>
      <c r="K13" s="212" t="s">
        <v>14</v>
      </c>
      <c r="L13" s="212" t="s">
        <v>41</v>
      </c>
      <c r="M13" s="212" t="s">
        <v>39</v>
      </c>
      <c r="N13" s="212" t="s">
        <v>40</v>
      </c>
      <c r="O13" s="212" t="s">
        <v>101</v>
      </c>
      <c r="P13" s="223" t="s">
        <v>101</v>
      </c>
      <c r="Q13" s="229"/>
      <c r="R13" s="230"/>
      <c r="S13" s="229"/>
      <c r="T13" s="215"/>
      <c r="U13" s="229"/>
      <c r="V13" s="216"/>
      <c r="W13" s="232" t="s">
        <v>183</v>
      </c>
      <c r="X13" s="251"/>
      <c r="Y13" s="192"/>
      <c r="Z13" s="183"/>
    </row>
    <row r="14" spans="1:27" s="2" customFormat="1" ht="75" hidden="1" customHeight="1" x14ac:dyDescent="0.2">
      <c r="A14" s="253" t="s">
        <v>274</v>
      </c>
      <c r="B14" s="212" t="s">
        <v>36</v>
      </c>
      <c r="C14" s="212" t="s">
        <v>138</v>
      </c>
      <c r="D14" s="227">
        <v>285</v>
      </c>
      <c r="E14" s="227">
        <v>500</v>
      </c>
      <c r="F14" s="227">
        <v>350</v>
      </c>
      <c r="G14" s="227">
        <v>400</v>
      </c>
      <c r="H14" s="227">
        <v>450</v>
      </c>
      <c r="I14" s="227">
        <v>500</v>
      </c>
      <c r="J14" s="233" t="s">
        <v>21</v>
      </c>
      <c r="K14" s="212" t="s">
        <v>14</v>
      </c>
      <c r="L14" s="212" t="s">
        <v>41</v>
      </c>
      <c r="M14" s="212" t="s">
        <v>39</v>
      </c>
      <c r="N14" s="212" t="s">
        <v>40</v>
      </c>
      <c r="O14" s="212" t="s">
        <v>101</v>
      </c>
      <c r="P14" s="223" t="s">
        <v>101</v>
      </c>
      <c r="Q14" s="223"/>
      <c r="R14" s="230"/>
      <c r="S14" s="223"/>
      <c r="T14" s="216"/>
      <c r="U14" s="229"/>
      <c r="V14" s="216"/>
      <c r="W14" s="232" t="s">
        <v>184</v>
      </c>
      <c r="X14" s="251"/>
      <c r="Y14" s="192"/>
      <c r="Z14" s="183"/>
    </row>
    <row r="15" spans="1:27" s="2" customFormat="1" ht="75" hidden="1" customHeight="1" x14ac:dyDescent="0.2">
      <c r="A15" s="253" t="s">
        <v>275</v>
      </c>
      <c r="B15" s="212" t="s">
        <v>37</v>
      </c>
      <c r="C15" s="212" t="s">
        <v>86</v>
      </c>
      <c r="D15" s="227">
        <v>800</v>
      </c>
      <c r="E15" s="227">
        <v>18000</v>
      </c>
      <c r="F15" s="227">
        <v>5000</v>
      </c>
      <c r="G15" s="227">
        <v>5000</v>
      </c>
      <c r="H15" s="227">
        <v>4000</v>
      </c>
      <c r="I15" s="227">
        <v>4000</v>
      </c>
      <c r="J15" s="233" t="s">
        <v>21</v>
      </c>
      <c r="K15" s="212" t="s">
        <v>14</v>
      </c>
      <c r="L15" s="212" t="s">
        <v>43</v>
      </c>
      <c r="M15" s="212" t="s">
        <v>68</v>
      </c>
      <c r="N15" s="212" t="s">
        <v>42</v>
      </c>
      <c r="O15" s="212" t="s">
        <v>101</v>
      </c>
      <c r="P15" s="223" t="s">
        <v>101</v>
      </c>
      <c r="Q15" s="223"/>
      <c r="R15" s="234"/>
      <c r="S15" s="223"/>
      <c r="T15" s="216"/>
      <c r="U15" s="229"/>
      <c r="V15" s="216"/>
      <c r="W15" s="232" t="s">
        <v>185</v>
      </c>
      <c r="X15" s="251"/>
      <c r="Y15" s="192"/>
      <c r="Z15" s="183"/>
    </row>
    <row r="16" spans="1:27" s="2" customFormat="1" ht="75" hidden="1" customHeight="1" x14ac:dyDescent="0.2">
      <c r="A16" s="253" t="s">
        <v>276</v>
      </c>
      <c r="B16" s="212" t="s">
        <v>112</v>
      </c>
      <c r="C16" s="212" t="s">
        <v>86</v>
      </c>
      <c r="D16" s="224">
        <v>270000</v>
      </c>
      <c r="E16" s="224">
        <v>1530000</v>
      </c>
      <c r="F16" s="224">
        <v>315000</v>
      </c>
      <c r="G16" s="224">
        <v>360000</v>
      </c>
      <c r="H16" s="224">
        <v>405000</v>
      </c>
      <c r="I16" s="224">
        <v>450000</v>
      </c>
      <c r="J16" s="233" t="s">
        <v>59</v>
      </c>
      <c r="K16" s="212" t="s">
        <v>14</v>
      </c>
      <c r="L16" s="212" t="s">
        <v>41</v>
      </c>
      <c r="M16" s="212" t="s">
        <v>39</v>
      </c>
      <c r="N16" s="212" t="s">
        <v>40</v>
      </c>
      <c r="O16" s="212" t="s">
        <v>101</v>
      </c>
      <c r="P16" s="223" t="s">
        <v>101</v>
      </c>
      <c r="Q16" s="229">
        <v>54325</v>
      </c>
      <c r="R16" s="230">
        <f>+Q16/Tabla14[[#This Row],[META 2015]]</f>
        <v>0.17246031746031745</v>
      </c>
      <c r="S16" s="229">
        <v>157935</v>
      </c>
      <c r="T16" s="215">
        <f>+S16/Tabla14[[#This Row],[META 2015]]</f>
        <v>0.50138095238095237</v>
      </c>
      <c r="U16" s="229">
        <v>249721</v>
      </c>
      <c r="V16" s="216">
        <f>+U16/Tabla14[[#This Row],[META 2015]]</f>
        <v>0.79276507936507934</v>
      </c>
      <c r="W16" s="232" t="s">
        <v>186</v>
      </c>
      <c r="X16" s="251"/>
      <c r="Y16" s="192"/>
      <c r="Z16" s="183"/>
    </row>
    <row r="17" spans="1:26" s="2" customFormat="1" ht="75" hidden="1" customHeight="1" x14ac:dyDescent="0.2">
      <c r="A17" s="253" t="s">
        <v>277</v>
      </c>
      <c r="B17" s="212" t="s">
        <v>113</v>
      </c>
      <c r="C17" s="212" t="s">
        <v>86</v>
      </c>
      <c r="D17" s="224">
        <v>21211</v>
      </c>
      <c r="E17" s="224">
        <v>62777</v>
      </c>
      <c r="F17" s="224">
        <v>34527</v>
      </c>
      <c r="G17" s="224">
        <v>43944</v>
      </c>
      <c r="H17" s="224">
        <v>53360</v>
      </c>
      <c r="I17" s="224">
        <v>62777</v>
      </c>
      <c r="J17" s="233" t="s">
        <v>59</v>
      </c>
      <c r="K17" s="212" t="s">
        <v>14</v>
      </c>
      <c r="L17" s="212" t="s">
        <v>41</v>
      </c>
      <c r="M17" s="212" t="s">
        <v>39</v>
      </c>
      <c r="N17" s="212" t="s">
        <v>40</v>
      </c>
      <c r="O17" s="212" t="s">
        <v>101</v>
      </c>
      <c r="P17" s="223" t="s">
        <v>101</v>
      </c>
      <c r="Q17" s="229">
        <v>6488</v>
      </c>
      <c r="R17" s="230">
        <f>+Q17/Tabla14[[#This Row],[META 2015]]</f>
        <v>0.18791091030208243</v>
      </c>
      <c r="S17" s="229">
        <v>16859</v>
      </c>
      <c r="T17" s="215">
        <f>+S17/Tabla14[[#This Row],[META 2015]]</f>
        <v>0.48828453094679525</v>
      </c>
      <c r="U17" s="229">
        <v>27400</v>
      </c>
      <c r="V17" s="216">
        <f>+U17/Tabla14[[#This Row],[META 2015]]</f>
        <v>0.79358183450632835</v>
      </c>
      <c r="W17" s="232" t="s">
        <v>187</v>
      </c>
      <c r="X17" s="251"/>
      <c r="Y17" s="192"/>
      <c r="Z17" s="183"/>
    </row>
    <row r="18" spans="1:26" s="2" customFormat="1" ht="75" hidden="1" customHeight="1" x14ac:dyDescent="0.2">
      <c r="A18" s="253" t="s">
        <v>278</v>
      </c>
      <c r="B18" s="212" t="s">
        <v>114</v>
      </c>
      <c r="C18" s="212" t="s">
        <v>138</v>
      </c>
      <c r="D18" s="224">
        <v>4700</v>
      </c>
      <c r="E18" s="224">
        <v>13910</v>
      </c>
      <c r="F18" s="224">
        <v>7651</v>
      </c>
      <c r="G18" s="224">
        <v>9737</v>
      </c>
      <c r="H18" s="224">
        <v>11824</v>
      </c>
      <c r="I18" s="224">
        <v>13910</v>
      </c>
      <c r="J18" s="233" t="s">
        <v>59</v>
      </c>
      <c r="K18" s="212" t="s">
        <v>14</v>
      </c>
      <c r="L18" s="212" t="s">
        <v>41</v>
      </c>
      <c r="M18" s="212" t="s">
        <v>39</v>
      </c>
      <c r="N18" s="212" t="s">
        <v>40</v>
      </c>
      <c r="O18" s="212" t="s">
        <v>101</v>
      </c>
      <c r="P18" s="223" t="s">
        <v>101</v>
      </c>
      <c r="Q18" s="229">
        <v>3219</v>
      </c>
      <c r="R18" s="230">
        <f>+Q18/Tabla14[[#This Row],[META 2015]]</f>
        <v>0.42072931642922495</v>
      </c>
      <c r="S18" s="229">
        <v>4600</v>
      </c>
      <c r="T18" s="215">
        <f>+S18/Tabla14[[#This Row],[META 2015]]</f>
        <v>0.6012285975689452</v>
      </c>
      <c r="U18" s="229">
        <v>6459</v>
      </c>
      <c r="V18" s="216">
        <f>+U18/Tabla14[[#This Row],[META 2015]]</f>
        <v>0.84420337210822116</v>
      </c>
      <c r="W18" s="232" t="s">
        <v>188</v>
      </c>
      <c r="X18" s="251"/>
      <c r="Y18" s="192"/>
      <c r="Z18" s="183"/>
    </row>
    <row r="19" spans="1:26" s="2" customFormat="1" ht="177" hidden="1" customHeight="1" x14ac:dyDescent="0.2">
      <c r="A19" s="253" t="s">
        <v>279</v>
      </c>
      <c r="B19" s="212" t="s">
        <v>38</v>
      </c>
      <c r="C19" s="212" t="s">
        <v>138</v>
      </c>
      <c r="D19" s="227">
        <v>0</v>
      </c>
      <c r="E19" s="235">
        <f>Tabla14[[#This Row],[META 2015]]+Tabla14[[#This Row],[META 2016]]</f>
        <v>18856</v>
      </c>
      <c r="F19" s="235">
        <v>9428</v>
      </c>
      <c r="G19" s="235">
        <v>9428</v>
      </c>
      <c r="H19" s="227">
        <v>0</v>
      </c>
      <c r="I19" s="227">
        <v>0</v>
      </c>
      <c r="J19" s="228" t="s">
        <v>21</v>
      </c>
      <c r="K19" s="212" t="s">
        <v>14</v>
      </c>
      <c r="L19" s="212" t="s">
        <v>41</v>
      </c>
      <c r="M19" s="212" t="s">
        <v>39</v>
      </c>
      <c r="N19" s="212" t="s">
        <v>44</v>
      </c>
      <c r="O19" s="212" t="s">
        <v>101</v>
      </c>
      <c r="P19" s="223" t="s">
        <v>101</v>
      </c>
      <c r="Q19" s="229"/>
      <c r="R19" s="215"/>
      <c r="S19" s="229"/>
      <c r="T19" s="215"/>
      <c r="U19" s="229"/>
      <c r="V19" s="215"/>
      <c r="W19" s="232" t="s">
        <v>189</v>
      </c>
      <c r="X19" s="255"/>
      <c r="Y19" s="193"/>
      <c r="Z19" s="183"/>
    </row>
    <row r="20" spans="1:26" s="2" customFormat="1" ht="60" hidden="1" customHeight="1" x14ac:dyDescent="0.2">
      <c r="A20" s="256" t="s">
        <v>280</v>
      </c>
      <c r="B20" s="212" t="s">
        <v>205</v>
      </c>
      <c r="C20" s="212" t="s">
        <v>208</v>
      </c>
      <c r="D20" s="224">
        <v>40283</v>
      </c>
      <c r="E20" s="224">
        <v>320000</v>
      </c>
      <c r="F20" s="224">
        <v>82283</v>
      </c>
      <c r="G20" s="224">
        <v>161522</v>
      </c>
      <c r="H20" s="224">
        <v>240761</v>
      </c>
      <c r="I20" s="224">
        <v>320000</v>
      </c>
      <c r="J20" s="209" t="s">
        <v>59</v>
      </c>
      <c r="K20" s="211" t="s">
        <v>91</v>
      </c>
      <c r="L20" s="212" t="s">
        <v>41</v>
      </c>
      <c r="M20" s="211" t="s">
        <v>39</v>
      </c>
      <c r="N20" s="211" t="s">
        <v>95</v>
      </c>
      <c r="O20" s="211" t="s">
        <v>99</v>
      </c>
      <c r="P20" s="219" t="s">
        <v>77</v>
      </c>
      <c r="Q20" s="229">
        <v>58271</v>
      </c>
      <c r="R20" s="230">
        <f>+Q20/Tabla14[[#This Row],[META 2015]]</f>
        <v>0.70817787392292453</v>
      </c>
      <c r="S20" s="229">
        <v>86611</v>
      </c>
      <c r="T20" s="215">
        <v>0.88</v>
      </c>
      <c r="U20" s="229">
        <v>102911</v>
      </c>
      <c r="V20" s="236">
        <f>+U20/Tabla14[[#This Row],[META 2015]]</f>
        <v>1.250695769478507</v>
      </c>
      <c r="W20" s="219">
        <v>97.97</v>
      </c>
      <c r="X20" s="257"/>
      <c r="Y20" s="194"/>
      <c r="Z20" s="181"/>
    </row>
    <row r="21" spans="1:26" s="2" customFormat="1" ht="60" hidden="1" customHeight="1" x14ac:dyDescent="0.2">
      <c r="A21" s="288" t="s">
        <v>281</v>
      </c>
      <c r="B21" s="212" t="s">
        <v>118</v>
      </c>
      <c r="C21" s="212" t="s">
        <v>208</v>
      </c>
      <c r="D21" s="222">
        <v>46.9</v>
      </c>
      <c r="E21" s="222">
        <v>50.2</v>
      </c>
      <c r="F21" s="222">
        <v>47.7</v>
      </c>
      <c r="G21" s="222">
        <v>48.6</v>
      </c>
      <c r="H21" s="222">
        <v>49.4</v>
      </c>
      <c r="I21" s="222">
        <v>50.2</v>
      </c>
      <c r="J21" s="209" t="s">
        <v>21</v>
      </c>
      <c r="K21" s="211" t="s">
        <v>92</v>
      </c>
      <c r="L21" s="212" t="s">
        <v>41</v>
      </c>
      <c r="M21" s="211" t="s">
        <v>39</v>
      </c>
      <c r="N21" s="211" t="s">
        <v>95</v>
      </c>
      <c r="O21" s="211" t="s">
        <v>99</v>
      </c>
      <c r="P21" s="219" t="s">
        <v>77</v>
      </c>
      <c r="Q21" s="214"/>
      <c r="R21" s="215"/>
      <c r="S21" s="214"/>
      <c r="T21" s="215"/>
      <c r="U21" s="214"/>
      <c r="V21" s="216"/>
      <c r="W21" s="223"/>
      <c r="X21" s="251"/>
      <c r="Y21" s="192"/>
      <c r="Z21" s="180"/>
    </row>
    <row r="22" spans="1:26" s="2" customFormat="1" ht="60" hidden="1" customHeight="1" x14ac:dyDescent="0.2">
      <c r="A22" s="288"/>
      <c r="B22" s="212" t="s">
        <v>127</v>
      </c>
      <c r="C22" s="212" t="s">
        <v>208</v>
      </c>
      <c r="D22" s="222">
        <v>34.6</v>
      </c>
      <c r="E22" s="233" t="s">
        <v>139</v>
      </c>
      <c r="F22" s="233" t="s">
        <v>140</v>
      </c>
      <c r="G22" s="233" t="s">
        <v>141</v>
      </c>
      <c r="H22" s="233" t="s">
        <v>142</v>
      </c>
      <c r="I22" s="233" t="s">
        <v>139</v>
      </c>
      <c r="J22" s="209" t="s">
        <v>21</v>
      </c>
      <c r="K22" s="211" t="s">
        <v>92</v>
      </c>
      <c r="L22" s="212" t="s">
        <v>41</v>
      </c>
      <c r="M22" s="211" t="s">
        <v>39</v>
      </c>
      <c r="N22" s="211" t="s">
        <v>95</v>
      </c>
      <c r="O22" s="211" t="s">
        <v>99</v>
      </c>
      <c r="P22" s="219" t="s">
        <v>77</v>
      </c>
      <c r="Q22" s="214"/>
      <c r="R22" s="215"/>
      <c r="S22" s="214"/>
      <c r="T22" s="215"/>
      <c r="U22" s="214"/>
      <c r="V22" s="216"/>
      <c r="W22" s="223"/>
      <c r="X22" s="251"/>
      <c r="Y22" s="192"/>
      <c r="Z22" s="180"/>
    </row>
    <row r="23" spans="1:26" s="2" customFormat="1" ht="60" hidden="1" customHeight="1" x14ac:dyDescent="0.2">
      <c r="A23" s="252" t="s">
        <v>282</v>
      </c>
      <c r="B23" s="212" t="s">
        <v>149</v>
      </c>
      <c r="C23" s="212" t="s">
        <v>208</v>
      </c>
      <c r="D23" s="224">
        <v>15000</v>
      </c>
      <c r="E23" s="224">
        <v>100000</v>
      </c>
      <c r="F23" s="224">
        <v>35000</v>
      </c>
      <c r="G23" s="224">
        <v>55000</v>
      </c>
      <c r="H23" s="224">
        <v>75000</v>
      </c>
      <c r="I23" s="224">
        <v>100000</v>
      </c>
      <c r="J23" s="209" t="s">
        <v>59</v>
      </c>
      <c r="K23" s="211" t="s">
        <v>91</v>
      </c>
      <c r="L23" s="212" t="s">
        <v>41</v>
      </c>
      <c r="M23" s="211" t="s">
        <v>39</v>
      </c>
      <c r="N23" s="211" t="s">
        <v>147</v>
      </c>
      <c r="O23" s="211" t="s">
        <v>99</v>
      </c>
      <c r="P23" s="219" t="s">
        <v>78</v>
      </c>
      <c r="Q23" s="229">
        <v>16892</v>
      </c>
      <c r="R23" s="230">
        <f>+Q23/Tabla14[[#This Row],[META 2015]]</f>
        <v>0.48262857142857141</v>
      </c>
      <c r="S23" s="229">
        <v>21165</v>
      </c>
      <c r="T23" s="215">
        <f>+S23/Tabla14[[#This Row],[META 2015]]</f>
        <v>0.60471428571428576</v>
      </c>
      <c r="U23" s="229">
        <v>25291</v>
      </c>
      <c r="V23" s="216">
        <f>+U23/Tabla14[[#This Row],[META 2015]]</f>
        <v>0.72260000000000002</v>
      </c>
      <c r="W23" s="237">
        <v>0.72</v>
      </c>
      <c r="X23" s="251"/>
      <c r="Y23" s="192"/>
      <c r="Z23" s="185"/>
    </row>
    <row r="24" spans="1:26" s="2" customFormat="1" ht="105" hidden="1" customHeight="1" x14ac:dyDescent="0.2">
      <c r="A24" s="252" t="s">
        <v>283</v>
      </c>
      <c r="B24" s="212" t="s">
        <v>80</v>
      </c>
      <c r="C24" s="212" t="s">
        <v>208</v>
      </c>
      <c r="D24" s="224">
        <v>1973082</v>
      </c>
      <c r="E24" s="224">
        <v>2300000</v>
      </c>
      <c r="F24" s="224">
        <v>2054811</v>
      </c>
      <c r="G24" s="224">
        <v>2136540</v>
      </c>
      <c r="H24" s="224">
        <v>2218269</v>
      </c>
      <c r="I24" s="224">
        <v>2300000</v>
      </c>
      <c r="J24" s="209" t="s">
        <v>59</v>
      </c>
      <c r="K24" s="211" t="s">
        <v>93</v>
      </c>
      <c r="L24" s="212" t="s">
        <v>41</v>
      </c>
      <c r="M24" s="211" t="s">
        <v>39</v>
      </c>
      <c r="N24" s="211" t="s">
        <v>52</v>
      </c>
      <c r="O24" s="211" t="s">
        <v>99</v>
      </c>
      <c r="P24" s="219" t="s">
        <v>82</v>
      </c>
      <c r="Q24" s="229">
        <v>2002362</v>
      </c>
      <c r="R24" s="230">
        <f>+Q24/Tabla14[[#This Row],[META 2015]]</f>
        <v>0.97447502471030178</v>
      </c>
      <c r="S24" s="229">
        <v>2022110</v>
      </c>
      <c r="T24" s="230">
        <f>+S24/Tabla14[[#This Row],[META 2015]]</f>
        <v>0.98408564096649276</v>
      </c>
      <c r="U24" s="229">
        <v>2060776</v>
      </c>
      <c r="V24" s="236">
        <f>+U24/Tabla14[[#This Row],[META 2015]]</f>
        <v>1.0029029433850607</v>
      </c>
      <c r="W24" s="238" t="s">
        <v>154</v>
      </c>
      <c r="X24" s="257"/>
      <c r="Y24" s="194"/>
      <c r="Z24" s="186"/>
    </row>
    <row r="25" spans="1:26" s="2" customFormat="1" ht="105" hidden="1" customHeight="1" x14ac:dyDescent="0.2">
      <c r="A25" s="253" t="s">
        <v>284</v>
      </c>
      <c r="B25" s="212" t="s">
        <v>17</v>
      </c>
      <c r="C25" s="212" t="s">
        <v>138</v>
      </c>
      <c r="D25" s="227">
        <v>508968</v>
      </c>
      <c r="E25" s="227">
        <v>736756</v>
      </c>
      <c r="F25" s="227">
        <v>558276</v>
      </c>
      <c r="G25" s="227">
        <v>612360</v>
      </c>
      <c r="H25" s="227">
        <v>617684</v>
      </c>
      <c r="I25" s="227">
        <v>763756</v>
      </c>
      <c r="J25" s="233" t="s">
        <v>59</v>
      </c>
      <c r="K25" s="212" t="s">
        <v>15</v>
      </c>
      <c r="L25" s="212" t="s">
        <v>41</v>
      </c>
      <c r="M25" s="212" t="s">
        <v>39</v>
      </c>
      <c r="N25" s="212" t="s">
        <v>18</v>
      </c>
      <c r="O25" s="212" t="s">
        <v>102</v>
      </c>
      <c r="P25" s="223" t="s">
        <v>102</v>
      </c>
      <c r="Q25" s="229">
        <v>503443</v>
      </c>
      <c r="R25" s="230">
        <f>+Q25/Tabla14[[#This Row],[META 2015]]</f>
        <v>0.90178155607620603</v>
      </c>
      <c r="S25" s="229">
        <v>527470</v>
      </c>
      <c r="T25" s="215">
        <f>+S25/Tabla14[[#This Row],[META 2015]]</f>
        <v>0.94481940832133215</v>
      </c>
      <c r="U25" s="239">
        <v>546054</v>
      </c>
      <c r="V25" s="216">
        <f>U25/Tabla14[[#This Row],[META 2015]]</f>
        <v>0.97810760269114205</v>
      </c>
      <c r="W25" s="240" t="s">
        <v>202</v>
      </c>
      <c r="X25" s="251"/>
      <c r="Y25" s="192"/>
      <c r="Z25" s="187"/>
    </row>
    <row r="26" spans="1:26" s="2" customFormat="1" ht="105" hidden="1" customHeight="1" x14ac:dyDescent="0.2">
      <c r="A26" s="289" t="s">
        <v>285</v>
      </c>
      <c r="B26" s="212" t="s">
        <v>130</v>
      </c>
      <c r="C26" s="212" t="s">
        <v>138</v>
      </c>
      <c r="D26" s="241">
        <v>65912</v>
      </c>
      <c r="E26" s="227">
        <v>355883</v>
      </c>
      <c r="F26" s="227">
        <v>78597</v>
      </c>
      <c r="G26" s="227">
        <v>85270</v>
      </c>
      <c r="H26" s="227">
        <v>92417</v>
      </c>
      <c r="I26" s="227">
        <v>99599</v>
      </c>
      <c r="J26" s="242" t="s">
        <v>20</v>
      </c>
      <c r="K26" s="212" t="s">
        <v>109</v>
      </c>
      <c r="L26" s="212" t="s">
        <v>58</v>
      </c>
      <c r="M26" s="212" t="s">
        <v>39</v>
      </c>
      <c r="N26" s="212" t="s">
        <v>25</v>
      </c>
      <c r="O26" s="212" t="s">
        <v>100</v>
      </c>
      <c r="P26" s="223" t="s">
        <v>100</v>
      </c>
      <c r="Q26" s="229"/>
      <c r="R26" s="230"/>
      <c r="S26" s="229">
        <v>28559</v>
      </c>
      <c r="T26" s="215">
        <f>+S26/Tabla14[[#This Row],[META 2015]]</f>
        <v>0.36335992467905898</v>
      </c>
      <c r="U26" s="229"/>
      <c r="V26" s="216"/>
      <c r="W26" s="225" t="s">
        <v>160</v>
      </c>
      <c r="X26" s="251"/>
      <c r="Y26" s="192"/>
      <c r="Z26" s="182"/>
    </row>
    <row r="27" spans="1:26" s="2" customFormat="1" ht="105" hidden="1" customHeight="1" x14ac:dyDescent="0.2">
      <c r="A27" s="289"/>
      <c r="B27" s="212" t="s">
        <v>131</v>
      </c>
      <c r="C27" s="212" t="s">
        <v>138</v>
      </c>
      <c r="D27" s="243">
        <v>208719</v>
      </c>
      <c r="E27" s="227">
        <v>1073134</v>
      </c>
      <c r="F27" s="227">
        <v>246709</v>
      </c>
      <c r="G27" s="227">
        <v>260397</v>
      </c>
      <c r="H27" s="227">
        <v>275439</v>
      </c>
      <c r="I27" s="227">
        <v>290589</v>
      </c>
      <c r="J27" s="242" t="s">
        <v>20</v>
      </c>
      <c r="K27" s="212" t="s">
        <v>109</v>
      </c>
      <c r="L27" s="212" t="s">
        <v>58</v>
      </c>
      <c r="M27" s="212" t="s">
        <v>39</v>
      </c>
      <c r="N27" s="212" t="s">
        <v>25</v>
      </c>
      <c r="O27" s="212" t="s">
        <v>100</v>
      </c>
      <c r="P27" s="219" t="s">
        <v>100</v>
      </c>
      <c r="Q27" s="229"/>
      <c r="R27" s="230"/>
      <c r="S27" s="229">
        <v>66700</v>
      </c>
      <c r="T27" s="215">
        <f>S27/Tabla14[[#This Row],[META 2015]]</f>
        <v>0.2703590059543835</v>
      </c>
      <c r="U27" s="229"/>
      <c r="V27" s="216"/>
      <c r="W27" s="225" t="s">
        <v>161</v>
      </c>
      <c r="X27" s="251"/>
      <c r="Y27" s="192"/>
      <c r="Z27" s="182"/>
    </row>
    <row r="28" spans="1:26" s="2" customFormat="1" ht="105" hidden="1" customHeight="1" x14ac:dyDescent="0.2">
      <c r="A28" s="289"/>
      <c r="B28" s="212" t="s">
        <v>132</v>
      </c>
      <c r="C28" s="212" t="s">
        <v>138</v>
      </c>
      <c r="D28" s="243">
        <v>4347431</v>
      </c>
      <c r="E28" s="227">
        <v>17532366</v>
      </c>
      <c r="F28" s="227">
        <v>4069109</v>
      </c>
      <c r="G28" s="227">
        <v>4265390</v>
      </c>
      <c r="H28" s="227">
        <v>4485741</v>
      </c>
      <c r="I28" s="227">
        <v>4712126</v>
      </c>
      <c r="J28" s="242" t="s">
        <v>20</v>
      </c>
      <c r="K28" s="212" t="s">
        <v>109</v>
      </c>
      <c r="L28" s="212" t="s">
        <v>58</v>
      </c>
      <c r="M28" s="212" t="s">
        <v>39</v>
      </c>
      <c r="N28" s="212" t="s">
        <v>25</v>
      </c>
      <c r="O28" s="212" t="s">
        <v>100</v>
      </c>
      <c r="P28" s="223" t="s">
        <v>100</v>
      </c>
      <c r="Q28" s="229"/>
      <c r="R28" s="230"/>
      <c r="S28" s="229">
        <v>1284050</v>
      </c>
      <c r="T28" s="215">
        <f>+S28/Tabla14[[#This Row],[META 2015]]</f>
        <v>0.31556048265111603</v>
      </c>
      <c r="U28" s="229"/>
      <c r="V28" s="216"/>
      <c r="W28" s="225" t="s">
        <v>162</v>
      </c>
      <c r="X28" s="251"/>
      <c r="Y28" s="192"/>
      <c r="Z28" s="182"/>
    </row>
    <row r="29" spans="1:26" s="2" customFormat="1" ht="105" hidden="1" customHeight="1" x14ac:dyDescent="0.2">
      <c r="A29" s="289"/>
      <c r="B29" s="212" t="s">
        <v>133</v>
      </c>
      <c r="C29" s="212" t="s">
        <v>208</v>
      </c>
      <c r="D29" s="243">
        <v>4622062</v>
      </c>
      <c r="E29" s="227">
        <v>18961383</v>
      </c>
      <c r="F29" s="227">
        <v>4394415</v>
      </c>
      <c r="G29" s="227">
        <v>4611057</v>
      </c>
      <c r="H29" s="227">
        <v>4853597</v>
      </c>
      <c r="I29" s="227">
        <v>5102314</v>
      </c>
      <c r="J29" s="242" t="s">
        <v>20</v>
      </c>
      <c r="K29" s="212" t="s">
        <v>109</v>
      </c>
      <c r="L29" s="212" t="s">
        <v>58</v>
      </c>
      <c r="M29" s="212" t="s">
        <v>39</v>
      </c>
      <c r="N29" s="212" t="s">
        <v>25</v>
      </c>
      <c r="O29" s="212" t="s">
        <v>100</v>
      </c>
      <c r="P29" s="223" t="s">
        <v>100</v>
      </c>
      <c r="Q29" s="229"/>
      <c r="R29" s="230"/>
      <c r="S29" s="229">
        <v>1379309</v>
      </c>
      <c r="T29" s="215">
        <f>+S29/Tabla14[[#This Row],[META 2015]]</f>
        <v>0.31387772888996601</v>
      </c>
      <c r="U29" s="229"/>
      <c r="V29" s="216"/>
      <c r="W29" s="225" t="s">
        <v>163</v>
      </c>
      <c r="X29" s="251"/>
      <c r="Y29" s="192"/>
      <c r="Z29" s="182"/>
    </row>
    <row r="30" spans="1:26" s="2" customFormat="1" ht="105" hidden="1" customHeight="1" x14ac:dyDescent="0.2">
      <c r="A30" s="289"/>
      <c r="B30" s="212" t="s">
        <v>134</v>
      </c>
      <c r="C30" s="212" t="s">
        <v>138</v>
      </c>
      <c r="D30" s="224">
        <v>80</v>
      </c>
      <c r="E30" s="224">
        <v>400</v>
      </c>
      <c r="F30" s="227">
        <v>150</v>
      </c>
      <c r="G30" s="227">
        <v>100</v>
      </c>
      <c r="H30" s="227">
        <v>80</v>
      </c>
      <c r="I30" s="227">
        <v>70</v>
      </c>
      <c r="J30" s="242" t="s">
        <v>20</v>
      </c>
      <c r="K30" s="212" t="s">
        <v>109</v>
      </c>
      <c r="L30" s="212" t="s">
        <v>58</v>
      </c>
      <c r="M30" s="212" t="s">
        <v>39</v>
      </c>
      <c r="N30" s="212" t="s">
        <v>25</v>
      </c>
      <c r="O30" s="212" t="s">
        <v>100</v>
      </c>
      <c r="P30" s="223" t="s">
        <v>100</v>
      </c>
      <c r="Q30" s="229"/>
      <c r="R30" s="230"/>
      <c r="S30" s="229">
        <v>13</v>
      </c>
      <c r="T30" s="215">
        <f>+S30/Tabla14[[#This Row],[META 2015]]</f>
        <v>8.666666666666667E-2</v>
      </c>
      <c r="U30" s="229"/>
      <c r="V30" s="216"/>
      <c r="W30" s="225" t="s">
        <v>164</v>
      </c>
      <c r="X30" s="251"/>
      <c r="Y30" s="192"/>
      <c r="Z30" s="182"/>
    </row>
    <row r="31" spans="1:26" s="2" customFormat="1" ht="90" hidden="1" customHeight="1" x14ac:dyDescent="0.2">
      <c r="A31" s="253" t="s">
        <v>286</v>
      </c>
      <c r="B31" s="212" t="s">
        <v>135</v>
      </c>
      <c r="C31" s="212" t="s">
        <v>138</v>
      </c>
      <c r="D31" s="224">
        <v>450</v>
      </c>
      <c r="E31" s="224">
        <v>2233</v>
      </c>
      <c r="F31" s="227">
        <v>673</v>
      </c>
      <c r="G31" s="227">
        <v>474</v>
      </c>
      <c r="H31" s="227">
        <v>569</v>
      </c>
      <c r="I31" s="227">
        <v>517</v>
      </c>
      <c r="J31" s="242" t="s">
        <v>20</v>
      </c>
      <c r="K31" s="212" t="s">
        <v>26</v>
      </c>
      <c r="L31" s="212" t="s">
        <v>58</v>
      </c>
      <c r="M31" s="212" t="s">
        <v>39</v>
      </c>
      <c r="N31" s="212" t="s">
        <v>27</v>
      </c>
      <c r="O31" s="212" t="s">
        <v>100</v>
      </c>
      <c r="P31" s="223" t="s">
        <v>100</v>
      </c>
      <c r="Q31" s="229"/>
      <c r="R31" s="230"/>
      <c r="S31" s="229">
        <v>49</v>
      </c>
      <c r="T31" s="215">
        <f>+S31/Tabla14[[#This Row],[META 2015]]</f>
        <v>7.280832095096583E-2</v>
      </c>
      <c r="U31" s="229"/>
      <c r="V31" s="216"/>
      <c r="W31" s="225" t="s">
        <v>165</v>
      </c>
      <c r="X31" s="251"/>
      <c r="Y31" s="192"/>
      <c r="Z31" s="182"/>
    </row>
    <row r="32" spans="1:26" s="2" customFormat="1" ht="105" hidden="1" customHeight="1" x14ac:dyDescent="0.2">
      <c r="A32" s="253" t="s">
        <v>287</v>
      </c>
      <c r="B32" s="212" t="s">
        <v>136</v>
      </c>
      <c r="C32" s="212" t="s">
        <v>138</v>
      </c>
      <c r="D32" s="224">
        <v>45000</v>
      </c>
      <c r="E32" s="224">
        <v>511826</v>
      </c>
      <c r="F32" s="227">
        <v>122340</v>
      </c>
      <c r="G32" s="227">
        <v>126014</v>
      </c>
      <c r="H32" s="227">
        <v>129789</v>
      </c>
      <c r="I32" s="227">
        <v>133683</v>
      </c>
      <c r="J32" s="242" t="s">
        <v>20</v>
      </c>
      <c r="K32" s="212" t="s">
        <v>109</v>
      </c>
      <c r="L32" s="212" t="s">
        <v>58</v>
      </c>
      <c r="M32" s="212" t="s">
        <v>39</v>
      </c>
      <c r="N32" s="212" t="s">
        <v>25</v>
      </c>
      <c r="O32" s="212" t="s">
        <v>100</v>
      </c>
      <c r="P32" s="223" t="s">
        <v>100</v>
      </c>
      <c r="Q32" s="223"/>
      <c r="R32" s="230"/>
      <c r="S32" s="229">
        <v>17064</v>
      </c>
      <c r="T32" s="215">
        <f>+S32/Tabla14[[#This Row],[META 2015]]</f>
        <v>0.13948013732221679</v>
      </c>
      <c r="U32" s="229"/>
      <c r="V32" s="216"/>
      <c r="W32" s="225" t="s">
        <v>166</v>
      </c>
      <c r="X32" s="251"/>
      <c r="Y32" s="192"/>
      <c r="Z32" s="182"/>
    </row>
    <row r="33" spans="1:26" s="2" customFormat="1" ht="63.75" x14ac:dyDescent="0.2">
      <c r="A33" s="290" t="s">
        <v>288</v>
      </c>
      <c r="B33" s="212" t="s">
        <v>32</v>
      </c>
      <c r="C33" s="212" t="s">
        <v>138</v>
      </c>
      <c r="D33" s="210">
        <v>0</v>
      </c>
      <c r="E33" s="227">
        <v>6800</v>
      </c>
      <c r="F33" s="227">
        <v>1700</v>
      </c>
      <c r="G33" s="227">
        <v>3400</v>
      </c>
      <c r="H33" s="227">
        <v>5100</v>
      </c>
      <c r="I33" s="227">
        <v>6800</v>
      </c>
      <c r="J33" s="209" t="s">
        <v>20</v>
      </c>
      <c r="K33" s="211" t="s">
        <v>15</v>
      </c>
      <c r="L33" s="211" t="s">
        <v>41</v>
      </c>
      <c r="M33" s="211" t="s">
        <v>39</v>
      </c>
      <c r="N33" s="211" t="s">
        <v>64</v>
      </c>
      <c r="O33" s="211" t="s">
        <v>98</v>
      </c>
      <c r="P33" s="213" t="s">
        <v>98</v>
      </c>
      <c r="Q33" s="219"/>
      <c r="R33" s="215" t="s">
        <v>22</v>
      </c>
      <c r="S33" s="244">
        <v>1131</v>
      </c>
      <c r="T33" s="215">
        <f>S33/Tabla14[[#This Row],[META 2015]]</f>
        <v>0.66529411764705881</v>
      </c>
      <c r="U33" s="245"/>
      <c r="V33" s="216"/>
      <c r="W33" s="246" t="s">
        <v>289</v>
      </c>
      <c r="X33" s="258">
        <v>4139</v>
      </c>
      <c r="Y33" s="192">
        <v>1</v>
      </c>
      <c r="Z33" s="177" t="s">
        <v>257</v>
      </c>
    </row>
    <row r="34" spans="1:26" s="2" customFormat="1" ht="76.5" x14ac:dyDescent="0.2">
      <c r="A34" s="290"/>
      <c r="B34" s="247" t="s">
        <v>110</v>
      </c>
      <c r="C34" s="212" t="s">
        <v>138</v>
      </c>
      <c r="D34" s="224">
        <v>130443</v>
      </c>
      <c r="E34" s="224">
        <v>230443</v>
      </c>
      <c r="F34" s="224">
        <v>155443</v>
      </c>
      <c r="G34" s="224">
        <v>180443</v>
      </c>
      <c r="H34" s="224">
        <v>205443</v>
      </c>
      <c r="I34" s="224">
        <v>230443</v>
      </c>
      <c r="J34" s="211" t="s">
        <v>20</v>
      </c>
      <c r="K34" s="211" t="s">
        <v>15</v>
      </c>
      <c r="L34" s="211" t="s">
        <v>41</v>
      </c>
      <c r="M34" s="211" t="s">
        <v>39</v>
      </c>
      <c r="N34" s="211" t="s">
        <v>64</v>
      </c>
      <c r="O34" s="211" t="s">
        <v>98</v>
      </c>
      <c r="P34" s="213" t="s">
        <v>98</v>
      </c>
      <c r="Q34" s="219"/>
      <c r="R34" s="215"/>
      <c r="S34" s="219">
        <v>9850</v>
      </c>
      <c r="T34" s="215">
        <f>+S34/Tabla14[[#This Row],[META 2015]]</f>
        <v>6.33672793242539E-2</v>
      </c>
      <c r="U34" s="245"/>
      <c r="V34" s="216"/>
      <c r="W34" s="246" t="s">
        <v>290</v>
      </c>
      <c r="X34" s="259" t="s">
        <v>302</v>
      </c>
      <c r="Y34" s="192"/>
      <c r="Z34" s="177" t="s">
        <v>260</v>
      </c>
    </row>
    <row r="35" spans="1:26" s="2" customFormat="1" ht="63.75" x14ac:dyDescent="0.2">
      <c r="A35" s="290"/>
      <c r="B35" s="248" t="s">
        <v>111</v>
      </c>
      <c r="C35" s="212" t="s">
        <v>138</v>
      </c>
      <c r="D35" s="224">
        <v>176000</v>
      </c>
      <c r="E35" s="224">
        <v>216000</v>
      </c>
      <c r="F35" s="224">
        <v>186000</v>
      </c>
      <c r="G35" s="224">
        <v>196000</v>
      </c>
      <c r="H35" s="224">
        <v>206000</v>
      </c>
      <c r="I35" s="224">
        <v>216000</v>
      </c>
      <c r="J35" s="211" t="s">
        <v>20</v>
      </c>
      <c r="K35" s="211" t="s">
        <v>15</v>
      </c>
      <c r="L35" s="211" t="s">
        <v>41</v>
      </c>
      <c r="M35" s="211" t="s">
        <v>39</v>
      </c>
      <c r="N35" s="211" t="s">
        <v>64</v>
      </c>
      <c r="O35" s="211" t="s">
        <v>98</v>
      </c>
      <c r="P35" s="213" t="s">
        <v>98</v>
      </c>
      <c r="Q35" s="224"/>
      <c r="R35" s="215"/>
      <c r="S35" s="224">
        <v>194467</v>
      </c>
      <c r="T35" s="233">
        <f>S35/Tabla14[[#This Row],[META 2015]]</f>
        <v>1.045521505376344</v>
      </c>
      <c r="U35" s="245"/>
      <c r="V35" s="216"/>
      <c r="W35" s="246" t="s">
        <v>194</v>
      </c>
      <c r="X35" s="260"/>
      <c r="Y35" s="192">
        <v>1</v>
      </c>
      <c r="Z35" s="177" t="s">
        <v>261</v>
      </c>
    </row>
    <row r="36" spans="1:26" s="2" customFormat="1" ht="51.75" thickBot="1" x14ac:dyDescent="0.25">
      <c r="A36" s="291"/>
      <c r="B36" s="261" t="s">
        <v>33</v>
      </c>
      <c r="C36" s="261" t="s">
        <v>138</v>
      </c>
      <c r="D36" s="262">
        <v>791</v>
      </c>
      <c r="E36" s="262">
        <v>3200</v>
      </c>
      <c r="F36" s="262">
        <v>800</v>
      </c>
      <c r="G36" s="262">
        <v>800</v>
      </c>
      <c r="H36" s="262">
        <v>800</v>
      </c>
      <c r="I36" s="262">
        <v>800</v>
      </c>
      <c r="J36" s="263" t="s">
        <v>56</v>
      </c>
      <c r="K36" s="264" t="s">
        <v>15</v>
      </c>
      <c r="L36" s="264" t="s">
        <v>41</v>
      </c>
      <c r="M36" s="264" t="s">
        <v>39</v>
      </c>
      <c r="N36" s="264" t="s">
        <v>64</v>
      </c>
      <c r="O36" s="264" t="s">
        <v>98</v>
      </c>
      <c r="P36" s="265" t="s">
        <v>98</v>
      </c>
      <c r="Q36" s="266">
        <v>120</v>
      </c>
      <c r="R36" s="267">
        <f>+Q36/Tabla14[[#This Row],[META 2015]]</f>
        <v>0.15</v>
      </c>
      <c r="S36" s="268">
        <v>352</v>
      </c>
      <c r="T36" s="269">
        <f>S36/Tabla14[[#This Row],[META 2015]]</f>
        <v>0.44</v>
      </c>
      <c r="U36" s="270">
        <v>596</v>
      </c>
      <c r="V36" s="271">
        <f>+U36/Tabla14[[#This Row],[META 2015]]</f>
        <v>0.745</v>
      </c>
      <c r="W36" s="272" t="s">
        <v>291</v>
      </c>
      <c r="X36" s="273">
        <v>940</v>
      </c>
      <c r="Y36" s="192"/>
      <c r="Z36" s="177" t="s">
        <v>258</v>
      </c>
    </row>
    <row r="37" spans="1:26" s="2" customFormat="1" ht="60" hidden="1" customHeight="1" x14ac:dyDescent="0.2">
      <c r="A37" s="195" t="s">
        <v>292</v>
      </c>
      <c r="B37" s="196" t="s">
        <v>83</v>
      </c>
      <c r="C37" s="196" t="s">
        <v>208</v>
      </c>
      <c r="D37" s="197">
        <v>8038181</v>
      </c>
      <c r="E37" s="197">
        <v>9638181</v>
      </c>
      <c r="F37" s="197">
        <v>8438181</v>
      </c>
      <c r="G37" s="197">
        <v>8838181</v>
      </c>
      <c r="H37" s="197">
        <v>9238181</v>
      </c>
      <c r="I37" s="197">
        <v>9638181</v>
      </c>
      <c r="J37" s="198" t="s">
        <v>59</v>
      </c>
      <c r="K37" s="199" t="s">
        <v>91</v>
      </c>
      <c r="L37" s="196" t="s">
        <v>41</v>
      </c>
      <c r="M37" s="199" t="s">
        <v>39</v>
      </c>
      <c r="N37" s="199" t="s">
        <v>147</v>
      </c>
      <c r="O37" s="199" t="s">
        <v>99</v>
      </c>
      <c r="P37" s="200" t="s">
        <v>77</v>
      </c>
      <c r="Q37" s="201">
        <v>8278608</v>
      </c>
      <c r="R37" s="202">
        <f>Q37/Tabla14[[#This Row],[META 2015]]</f>
        <v>0.98108917075848456</v>
      </c>
      <c r="S37" s="201">
        <v>8449120</v>
      </c>
      <c r="T37" s="203">
        <f>S37/Tabla14[[#This Row],[META 2015]]</f>
        <v>1.001296369442656</v>
      </c>
      <c r="U37" s="204">
        <v>8785653</v>
      </c>
      <c r="V37" s="205">
        <f>U37/Tabla14[[#This Row],[META 2015]]</f>
        <v>1.041178543100699</v>
      </c>
      <c r="W37" s="206" t="s">
        <v>202</v>
      </c>
      <c r="X37" s="207"/>
      <c r="Y37" s="176"/>
      <c r="Z37" s="182"/>
    </row>
    <row r="38" spans="1:26" s="2" customFormat="1" ht="60" hidden="1" customHeight="1" x14ac:dyDescent="0.2">
      <c r="A38" s="144" t="s">
        <v>293</v>
      </c>
      <c r="B38" s="135" t="s">
        <v>85</v>
      </c>
      <c r="C38" s="135" t="s">
        <v>208</v>
      </c>
      <c r="D38" s="148">
        <v>8943090</v>
      </c>
      <c r="E38" s="148">
        <v>10743090</v>
      </c>
      <c r="F38" s="148">
        <v>9393090</v>
      </c>
      <c r="G38" s="148">
        <v>9843090</v>
      </c>
      <c r="H38" s="148">
        <v>10293090</v>
      </c>
      <c r="I38" s="148">
        <v>10743090</v>
      </c>
      <c r="J38" s="133" t="s">
        <v>21</v>
      </c>
      <c r="K38" s="134" t="s">
        <v>91</v>
      </c>
      <c r="L38" s="135" t="s">
        <v>41</v>
      </c>
      <c r="M38" s="134" t="s">
        <v>39</v>
      </c>
      <c r="N38" s="134" t="s">
        <v>147</v>
      </c>
      <c r="O38" s="134" t="s">
        <v>99</v>
      </c>
      <c r="P38" s="142" t="s">
        <v>87</v>
      </c>
      <c r="Q38" s="150"/>
      <c r="R38" s="151"/>
      <c r="S38" s="150"/>
      <c r="T38" s="151"/>
      <c r="U38" s="159"/>
      <c r="V38" s="138"/>
      <c r="W38" s="160"/>
      <c r="X38" s="176"/>
      <c r="Y38" s="176"/>
      <c r="Z38" s="188"/>
    </row>
    <row r="39" spans="1:26" s="2" customFormat="1" ht="105" hidden="1" customHeight="1" x14ac:dyDescent="0.2">
      <c r="A39" s="292" t="s">
        <v>294</v>
      </c>
      <c r="B39" s="135" t="s">
        <v>79</v>
      </c>
      <c r="C39" s="135" t="s">
        <v>208</v>
      </c>
      <c r="D39" s="148">
        <v>9204915</v>
      </c>
      <c r="E39" s="148">
        <v>10704915</v>
      </c>
      <c r="F39" s="148">
        <v>9579915</v>
      </c>
      <c r="G39" s="148">
        <v>9954915</v>
      </c>
      <c r="H39" s="148">
        <v>10329915</v>
      </c>
      <c r="I39" s="148">
        <v>10704915</v>
      </c>
      <c r="J39" s="133" t="s">
        <v>59</v>
      </c>
      <c r="K39" s="134" t="s">
        <v>91</v>
      </c>
      <c r="L39" s="135" t="s">
        <v>41</v>
      </c>
      <c r="M39" s="134" t="s">
        <v>39</v>
      </c>
      <c r="N39" s="134" t="s">
        <v>147</v>
      </c>
      <c r="O39" s="134" t="s">
        <v>99</v>
      </c>
      <c r="P39" s="142" t="s">
        <v>82</v>
      </c>
      <c r="Q39" s="150">
        <v>9426952</v>
      </c>
      <c r="R39" s="151">
        <f>+Q39/Tabla14[[#This Row],[META 2015]]</f>
        <v>0.9840329481002702</v>
      </c>
      <c r="S39" s="150">
        <v>9608021</v>
      </c>
      <c r="T39" s="137">
        <f>+S39/Tabla14[[#This Row],[META 2015]]</f>
        <v>1.0029338464902873</v>
      </c>
      <c r="U39" s="161">
        <v>9730489</v>
      </c>
      <c r="V39" s="155">
        <f>+U39/Tabla14[[#This Row],[META 2015]]</f>
        <v>1.015717675991906</v>
      </c>
      <c r="W39" s="156" t="s">
        <v>155</v>
      </c>
      <c r="X39" s="184"/>
      <c r="Y39" s="184"/>
      <c r="Z39" s="186"/>
    </row>
    <row r="40" spans="1:26" s="2" customFormat="1" ht="135" hidden="1" customHeight="1" x14ac:dyDescent="0.2">
      <c r="A40" s="292"/>
      <c r="B40" s="135" t="s">
        <v>81</v>
      </c>
      <c r="C40" s="135" t="s">
        <v>208</v>
      </c>
      <c r="D40" s="148">
        <v>1845026</v>
      </c>
      <c r="E40" s="148">
        <v>2215000</v>
      </c>
      <c r="F40" s="148">
        <v>2065000</v>
      </c>
      <c r="G40" s="148">
        <v>2115000</v>
      </c>
      <c r="H40" s="148">
        <v>2165000</v>
      </c>
      <c r="I40" s="148">
        <v>2215000</v>
      </c>
      <c r="J40" s="133" t="s">
        <v>56</v>
      </c>
      <c r="K40" s="134" t="s">
        <v>93</v>
      </c>
      <c r="L40" s="135" t="s">
        <v>41</v>
      </c>
      <c r="M40" s="134" t="s">
        <v>39</v>
      </c>
      <c r="N40" s="134" t="s">
        <v>52</v>
      </c>
      <c r="O40" s="134" t="s">
        <v>99</v>
      </c>
      <c r="P40" s="142" t="s">
        <v>82</v>
      </c>
      <c r="Q40" s="150">
        <v>2047030</v>
      </c>
      <c r="R40" s="151">
        <f>Q40/Tabla14[[#This Row],[META 2015]]</f>
        <v>0.99129782082324458</v>
      </c>
      <c r="S40" s="150">
        <v>2085593</v>
      </c>
      <c r="T40" s="143">
        <f>+S40/Tabla14[[#This Row],[META 2015]]</f>
        <v>1.009972397094431</v>
      </c>
      <c r="U40" s="150">
        <v>2103308</v>
      </c>
      <c r="V40" s="155">
        <f>+U40/Tabla14[[#This Row],[META 2015]]</f>
        <v>1.0185510895883778</v>
      </c>
      <c r="W40" s="141" t="s">
        <v>156</v>
      </c>
      <c r="X40" s="184"/>
      <c r="Y40" s="184"/>
      <c r="Z40" s="178"/>
    </row>
    <row r="41" spans="1:26" s="2" customFormat="1" ht="105" hidden="1" customHeight="1" x14ac:dyDescent="0.2">
      <c r="A41" s="292"/>
      <c r="B41" s="135" t="s">
        <v>84</v>
      </c>
      <c r="C41" s="135" t="s">
        <v>208</v>
      </c>
      <c r="D41" s="140">
        <v>59</v>
      </c>
      <c r="E41" s="140">
        <v>62</v>
      </c>
      <c r="F41" s="140">
        <v>59.75</v>
      </c>
      <c r="G41" s="140">
        <v>60.5</v>
      </c>
      <c r="H41" s="140">
        <v>61.25</v>
      </c>
      <c r="I41" s="140">
        <v>62</v>
      </c>
      <c r="J41" s="133" t="s">
        <v>59</v>
      </c>
      <c r="K41" s="134" t="s">
        <v>93</v>
      </c>
      <c r="L41" s="135" t="s">
        <v>41</v>
      </c>
      <c r="M41" s="134" t="s">
        <v>39</v>
      </c>
      <c r="N41" s="134" t="s">
        <v>52</v>
      </c>
      <c r="O41" s="134" t="s">
        <v>99</v>
      </c>
      <c r="P41" s="142" t="s">
        <v>82</v>
      </c>
      <c r="Q41" s="162">
        <v>61</v>
      </c>
      <c r="R41" s="137">
        <f>Q41/Tabla14[[#This Row],[META 2015]]</f>
        <v>1.0209205020920502</v>
      </c>
      <c r="S41" s="162">
        <v>62.43</v>
      </c>
      <c r="T41" s="137">
        <f>S41/Tabla14[[#This Row],[META 2015]]</f>
        <v>1.0448535564853556</v>
      </c>
      <c r="U41" s="162">
        <v>62.49</v>
      </c>
      <c r="V41" s="155">
        <f>U41/Tabla14[[#This Row],[META 2015]]</f>
        <v>1.0458577405857741</v>
      </c>
      <c r="W41" s="156" t="s">
        <v>295</v>
      </c>
      <c r="X41" s="184"/>
      <c r="Y41" s="184"/>
      <c r="Z41" s="186"/>
    </row>
    <row r="42" spans="1:26" s="2" customFormat="1" ht="165" hidden="1" customHeight="1" x14ac:dyDescent="0.2">
      <c r="A42" s="149" t="s">
        <v>296</v>
      </c>
      <c r="B42" s="135" t="s">
        <v>19</v>
      </c>
      <c r="C42" s="135" t="s">
        <v>138</v>
      </c>
      <c r="D42" s="148">
        <v>15972</v>
      </c>
      <c r="E42" s="148">
        <v>1271000</v>
      </c>
      <c r="F42" s="148">
        <v>190051</v>
      </c>
      <c r="G42" s="148">
        <v>609551</v>
      </c>
      <c r="H42" s="148">
        <v>954551</v>
      </c>
      <c r="I42" s="148">
        <v>1271000</v>
      </c>
      <c r="J42" s="163" t="s">
        <v>59</v>
      </c>
      <c r="K42" s="135" t="s">
        <v>150</v>
      </c>
      <c r="L42" s="135" t="s">
        <v>41</v>
      </c>
      <c r="M42" s="135" t="s">
        <v>39</v>
      </c>
      <c r="N42" s="135" t="s">
        <v>52</v>
      </c>
      <c r="O42" s="135" t="s">
        <v>1</v>
      </c>
      <c r="P42" s="145" t="s">
        <v>1</v>
      </c>
      <c r="Q42" s="150">
        <v>20204</v>
      </c>
      <c r="R42" s="151">
        <f>+Q42/Tabla14[[#This Row],[META 2015]]</f>
        <v>0.10630830671767053</v>
      </c>
      <c r="S42" s="157">
        <v>42508</v>
      </c>
      <c r="T42" s="138">
        <f>+S42/Tabla14[[#This Row],[META 2015]]</f>
        <v>0.22366627905141251</v>
      </c>
      <c r="U42" s="157">
        <v>116512</v>
      </c>
      <c r="V42" s="138">
        <f>+U42/Tabla14[[#This Row],[META 2015]]</f>
        <v>0.61305649536177131</v>
      </c>
      <c r="W42" s="152" t="s">
        <v>179</v>
      </c>
      <c r="X42" s="176"/>
      <c r="Y42" s="176"/>
      <c r="Z42" s="182"/>
    </row>
    <row r="43" spans="1:26" s="2" customFormat="1" ht="180" hidden="1" customHeight="1" x14ac:dyDescent="0.2">
      <c r="A43" s="149" t="s">
        <v>297</v>
      </c>
      <c r="B43" s="135" t="s">
        <v>126</v>
      </c>
      <c r="C43" s="135" t="s">
        <v>86</v>
      </c>
      <c r="D43" s="164">
        <v>0.93179999999999996</v>
      </c>
      <c r="E43" s="165">
        <v>1</v>
      </c>
      <c r="F43" s="165">
        <v>1</v>
      </c>
      <c r="G43" s="165">
        <v>1</v>
      </c>
      <c r="H43" s="165">
        <v>1</v>
      </c>
      <c r="I43" s="165">
        <v>1</v>
      </c>
      <c r="J43" s="163" t="s">
        <v>59</v>
      </c>
      <c r="K43" s="135" t="s">
        <v>49</v>
      </c>
      <c r="L43" s="135" t="s">
        <v>51</v>
      </c>
      <c r="M43" s="135" t="s">
        <v>39</v>
      </c>
      <c r="N43" s="135" t="s">
        <v>50</v>
      </c>
      <c r="O43" s="135" t="s">
        <v>1</v>
      </c>
      <c r="P43" s="145" t="s">
        <v>1</v>
      </c>
      <c r="Q43" s="155">
        <v>0.94259999999999999</v>
      </c>
      <c r="R43" s="151">
        <v>0.94259999999999999</v>
      </c>
      <c r="S43" s="166">
        <v>0.94820000000000004</v>
      </c>
      <c r="T43" s="166">
        <v>0.94820000000000004</v>
      </c>
      <c r="U43" s="166">
        <v>0.96599999999999997</v>
      </c>
      <c r="V43" s="138">
        <f>+U43/Tabla14[[#This Row],[META 2015]]</f>
        <v>0.96599999999999997</v>
      </c>
      <c r="W43" s="152" t="s">
        <v>180</v>
      </c>
      <c r="X43" s="176"/>
      <c r="Y43" s="176"/>
      <c r="Z43" s="182"/>
    </row>
    <row r="44" spans="1:26" s="2" customFormat="1" ht="77.25" hidden="1" customHeight="1" x14ac:dyDescent="0.2">
      <c r="A44" s="154" t="s">
        <v>298</v>
      </c>
      <c r="B44" s="135" t="s">
        <v>53</v>
      </c>
      <c r="C44" s="135" t="s">
        <v>86</v>
      </c>
      <c r="D44" s="134">
        <v>0</v>
      </c>
      <c r="E44" s="153">
        <v>1</v>
      </c>
      <c r="F44" s="153">
        <v>0</v>
      </c>
      <c r="G44" s="153">
        <v>1</v>
      </c>
      <c r="H44" s="153" t="s">
        <v>54</v>
      </c>
      <c r="I44" s="153" t="s">
        <v>54</v>
      </c>
      <c r="J44" s="134" t="s">
        <v>20</v>
      </c>
      <c r="K44" s="134" t="s">
        <v>16</v>
      </c>
      <c r="L44" s="134" t="s">
        <v>41</v>
      </c>
      <c r="M44" s="134" t="s">
        <v>39</v>
      </c>
      <c r="N44" s="134" t="s">
        <v>67</v>
      </c>
      <c r="O44" s="134" t="s">
        <v>103</v>
      </c>
      <c r="P44" s="136" t="s">
        <v>98</v>
      </c>
      <c r="Q44" s="145"/>
      <c r="R44" s="137"/>
      <c r="S44" s="145"/>
      <c r="T44" s="137"/>
      <c r="U44" s="145"/>
      <c r="V44" s="138"/>
      <c r="W44" s="158" t="s">
        <v>104</v>
      </c>
      <c r="X44" s="176"/>
      <c r="Y44" s="176"/>
      <c r="Z44" s="177" t="s">
        <v>255</v>
      </c>
    </row>
    <row r="45" spans="1:26" s="2" customFormat="1" ht="180" hidden="1" customHeight="1" x14ac:dyDescent="0.2">
      <c r="A45" s="154" t="s">
        <v>299</v>
      </c>
      <c r="B45" s="148" t="s">
        <v>146</v>
      </c>
      <c r="C45" s="148" t="s">
        <v>86</v>
      </c>
      <c r="D45" s="167">
        <v>0.99160000000000004</v>
      </c>
      <c r="E45" s="153">
        <v>1</v>
      </c>
      <c r="F45" s="153">
        <v>1</v>
      </c>
      <c r="G45" s="153">
        <v>1</v>
      </c>
      <c r="H45" s="153">
        <v>1</v>
      </c>
      <c r="I45" s="153">
        <v>1</v>
      </c>
      <c r="J45" s="135" t="s">
        <v>59</v>
      </c>
      <c r="K45" s="135"/>
      <c r="L45" s="135"/>
      <c r="M45" s="135" t="s">
        <v>61</v>
      </c>
      <c r="N45" s="135" t="s">
        <v>28</v>
      </c>
      <c r="O45" s="135" t="s">
        <v>99</v>
      </c>
      <c r="P45" s="145" t="s">
        <v>115</v>
      </c>
      <c r="Q45" s="137">
        <v>0.52</v>
      </c>
      <c r="R45" s="137">
        <f>+Q45/Tabla14[[#This Row],[META 2015]]</f>
        <v>0.52</v>
      </c>
      <c r="S45" s="137">
        <v>0.65</v>
      </c>
      <c r="T45" s="137">
        <f>+S45/Tabla14[[#This Row],[META 2015]]</f>
        <v>0.65</v>
      </c>
      <c r="U45" s="168">
        <v>0.78</v>
      </c>
      <c r="V45" s="138">
        <v>0.78</v>
      </c>
      <c r="W45" s="146"/>
      <c r="X45" s="176"/>
      <c r="Y45" s="176"/>
      <c r="Z45" s="180"/>
    </row>
    <row r="46" spans="1:26" s="2" customFormat="1" ht="47.25" hidden="1" customHeight="1" x14ac:dyDescent="0.2">
      <c r="A46" s="293" t="s">
        <v>300</v>
      </c>
      <c r="B46" s="135" t="s">
        <v>137</v>
      </c>
      <c r="C46" s="135" t="s">
        <v>86</v>
      </c>
      <c r="D46" s="148">
        <v>4000</v>
      </c>
      <c r="E46" s="148">
        <v>17500</v>
      </c>
      <c r="F46" s="148">
        <v>4000</v>
      </c>
      <c r="G46" s="148">
        <v>4500</v>
      </c>
      <c r="H46" s="148">
        <v>4500</v>
      </c>
      <c r="I46" s="148">
        <v>4500</v>
      </c>
      <c r="J46" s="135" t="s">
        <v>59</v>
      </c>
      <c r="K46" s="135"/>
      <c r="L46" s="135"/>
      <c r="M46" s="135" t="s">
        <v>61</v>
      </c>
      <c r="N46" s="135" t="s">
        <v>23</v>
      </c>
      <c r="O46" s="135" t="s">
        <v>100</v>
      </c>
      <c r="P46" s="145" t="s">
        <v>100</v>
      </c>
      <c r="Q46" s="150">
        <v>325</v>
      </c>
      <c r="R46" s="151">
        <f>+Q46/Tabla14[[#This Row],[META 2015]]</f>
        <v>8.1250000000000003E-2</v>
      </c>
      <c r="S46" s="150">
        <v>1433</v>
      </c>
      <c r="T46" s="137">
        <f>+S46/Tabla14[[#This Row],[META 2015]]</f>
        <v>0.35825000000000001</v>
      </c>
      <c r="U46" s="150">
        <v>3040</v>
      </c>
      <c r="V46" s="138">
        <f>+U46/Tabla14[[#This Row],[META 2015]]</f>
        <v>0.76</v>
      </c>
      <c r="W46" s="152" t="s">
        <v>167</v>
      </c>
      <c r="X46" s="176"/>
      <c r="Y46" s="176"/>
      <c r="Z46" s="182"/>
    </row>
    <row r="47" spans="1:26" s="2" customFormat="1" ht="63" hidden="1" customHeight="1" x14ac:dyDescent="0.2">
      <c r="A47" s="293"/>
      <c r="B47" s="135" t="s">
        <v>105</v>
      </c>
      <c r="C47" s="135" t="s">
        <v>138</v>
      </c>
      <c r="D47" s="148">
        <v>1489624</v>
      </c>
      <c r="E47" s="148">
        <v>1300000</v>
      </c>
      <c r="F47" s="148">
        <v>1447391</v>
      </c>
      <c r="G47" s="148">
        <v>1398261</v>
      </c>
      <c r="H47" s="148">
        <v>1349131</v>
      </c>
      <c r="I47" s="148">
        <v>1300000</v>
      </c>
      <c r="J47" s="135" t="s">
        <v>59</v>
      </c>
      <c r="K47" s="135"/>
      <c r="L47" s="135"/>
      <c r="M47" s="135" t="s">
        <v>61</v>
      </c>
      <c r="N47" s="135" t="s">
        <v>23</v>
      </c>
      <c r="O47" s="135" t="s">
        <v>100</v>
      </c>
      <c r="P47" s="145" t="s">
        <v>100</v>
      </c>
      <c r="Q47" s="150">
        <v>191138</v>
      </c>
      <c r="R47" s="151">
        <f>+Q47/Tabla14[[#This Row],[META 2015]]</f>
        <v>0.13205692173020284</v>
      </c>
      <c r="S47" s="150">
        <v>564571</v>
      </c>
      <c r="T47" s="137">
        <f>+S47/Tabla14[[#This Row],[META 2015]]</f>
        <v>0.3900611514096744</v>
      </c>
      <c r="U47" s="150">
        <v>1037498</v>
      </c>
      <c r="V47" s="138">
        <f>+U47/Tabla14[[#This Row],[META 2015]]</f>
        <v>0.71680561783236185</v>
      </c>
      <c r="W47" s="152" t="s">
        <v>168</v>
      </c>
      <c r="X47" s="176"/>
      <c r="Y47" s="176"/>
      <c r="Z47" s="182"/>
    </row>
    <row r="48" spans="1:26" s="2" customFormat="1" ht="63" hidden="1" customHeight="1" x14ac:dyDescent="0.2">
      <c r="A48" s="293"/>
      <c r="B48" s="169" t="s">
        <v>106</v>
      </c>
      <c r="C48" s="135" t="s">
        <v>138</v>
      </c>
      <c r="D48" s="135">
        <v>264033</v>
      </c>
      <c r="E48" s="148">
        <v>250000</v>
      </c>
      <c r="F48" s="148">
        <v>251372</v>
      </c>
      <c r="G48" s="148">
        <v>250915</v>
      </c>
      <c r="H48" s="148">
        <v>250458</v>
      </c>
      <c r="I48" s="148">
        <v>250000</v>
      </c>
      <c r="J48" s="135" t="s">
        <v>59</v>
      </c>
      <c r="K48" s="135"/>
      <c r="L48" s="135"/>
      <c r="M48" s="135" t="s">
        <v>61</v>
      </c>
      <c r="N48" s="135" t="s">
        <v>23</v>
      </c>
      <c r="O48" s="135" t="s">
        <v>100</v>
      </c>
      <c r="P48" s="145" t="s">
        <v>100</v>
      </c>
      <c r="Q48" s="150">
        <v>146609</v>
      </c>
      <c r="R48" s="137">
        <f>+Q48/Tabla14[[#This Row],[META 2015]]</f>
        <v>0.58323520519389593</v>
      </c>
      <c r="S48" s="150">
        <v>192143</v>
      </c>
      <c r="T48" s="137">
        <f>+S48/Tabla14[[#This Row],[META 2015]]</f>
        <v>0.76437709848352242</v>
      </c>
      <c r="U48" s="150">
        <v>230906</v>
      </c>
      <c r="V48" s="138">
        <f>+U48/Tabla14[[#This Row],[META 2015]]</f>
        <v>0.91858281749757331</v>
      </c>
      <c r="W48" s="152" t="s">
        <v>169</v>
      </c>
      <c r="X48" s="176"/>
      <c r="Y48" s="176"/>
      <c r="Z48" s="182"/>
    </row>
    <row r="49" spans="1:26" s="2" customFormat="1" ht="47.25" hidden="1" customHeight="1" x14ac:dyDescent="0.2">
      <c r="A49" s="293"/>
      <c r="B49" s="169" t="s">
        <v>107</v>
      </c>
      <c r="C49" s="135" t="s">
        <v>138</v>
      </c>
      <c r="D49" s="148">
        <v>1001378</v>
      </c>
      <c r="E49" s="148">
        <v>915000</v>
      </c>
      <c r="F49" s="148">
        <v>908760</v>
      </c>
      <c r="G49" s="148">
        <v>910840</v>
      </c>
      <c r="H49" s="148">
        <v>912920</v>
      </c>
      <c r="I49" s="148">
        <v>915000</v>
      </c>
      <c r="J49" s="135" t="s">
        <v>59</v>
      </c>
      <c r="K49" s="135"/>
      <c r="L49" s="135"/>
      <c r="M49" s="135" t="s">
        <v>61</v>
      </c>
      <c r="N49" s="135" t="s">
        <v>23</v>
      </c>
      <c r="O49" s="135" t="s">
        <v>100</v>
      </c>
      <c r="P49" s="145" t="s">
        <v>100</v>
      </c>
      <c r="Q49" s="150">
        <v>224003</v>
      </c>
      <c r="R49" s="137">
        <f>+Q49/Tabla14[[#This Row],[META 2015]]</f>
        <v>0.24649302346053964</v>
      </c>
      <c r="S49" s="150">
        <v>485809</v>
      </c>
      <c r="T49" s="137">
        <f>+S49/Tabla14[[#This Row],[META 2015]]</f>
        <v>0.53458448875390641</v>
      </c>
      <c r="U49" s="150">
        <v>771059</v>
      </c>
      <c r="V49" s="138">
        <f>+U49/Tabla14[[#This Row],[META 2015]]</f>
        <v>0.8484737444429773</v>
      </c>
      <c r="W49" s="152" t="s">
        <v>170</v>
      </c>
      <c r="X49" s="176"/>
      <c r="Y49" s="176"/>
      <c r="Z49" s="182"/>
    </row>
    <row r="50" spans="1:26" s="2" customFormat="1" ht="47.25" hidden="1" customHeight="1" x14ac:dyDescent="0.2">
      <c r="A50" s="293"/>
      <c r="B50" s="169" t="s">
        <v>108</v>
      </c>
      <c r="C50" s="135" t="s">
        <v>138</v>
      </c>
      <c r="D50" s="148">
        <v>269395</v>
      </c>
      <c r="E50" s="148">
        <v>228597</v>
      </c>
      <c r="F50" s="148">
        <v>230791</v>
      </c>
      <c r="G50" s="148">
        <v>230060</v>
      </c>
      <c r="H50" s="148">
        <v>229329</v>
      </c>
      <c r="I50" s="148">
        <v>228597</v>
      </c>
      <c r="J50" s="135" t="s">
        <v>59</v>
      </c>
      <c r="K50" s="135"/>
      <c r="L50" s="135"/>
      <c r="M50" s="135" t="s">
        <v>61</v>
      </c>
      <c r="N50" s="135" t="s">
        <v>23</v>
      </c>
      <c r="O50" s="135" t="s">
        <v>100</v>
      </c>
      <c r="P50" s="145" t="s">
        <v>100</v>
      </c>
      <c r="Q50" s="150">
        <v>60868</v>
      </c>
      <c r="R50" s="170">
        <f>+Q50/Tabla14[[#This Row],[META 2015]]</f>
        <v>0.26373645419448766</v>
      </c>
      <c r="S50" s="150">
        <v>133974</v>
      </c>
      <c r="T50" s="137">
        <f>+S50/Tabla14[[#This Row],[META 2015]]</f>
        <v>0.58049923957173377</v>
      </c>
      <c r="U50" s="150">
        <v>212091</v>
      </c>
      <c r="V50" s="138">
        <f>+U50/Tabla14[[#This Row],[META 2015]]</f>
        <v>0.91897431009008146</v>
      </c>
      <c r="W50" s="152" t="s">
        <v>171</v>
      </c>
      <c r="X50" s="176"/>
      <c r="Y50" s="176"/>
      <c r="Z50" s="182"/>
    </row>
    <row r="51" spans="1:26" s="2" customFormat="1" ht="78.75" hidden="1" customHeight="1" x14ac:dyDescent="0.2">
      <c r="A51" s="293"/>
      <c r="B51" s="135" t="s">
        <v>120</v>
      </c>
      <c r="C51" s="135" t="s">
        <v>208</v>
      </c>
      <c r="D51" s="135">
        <v>0</v>
      </c>
      <c r="E51" s="135">
        <v>400</v>
      </c>
      <c r="F51" s="135">
        <v>0</v>
      </c>
      <c r="G51" s="135">
        <f>+'[1] FICHA TECNICA 2- ROM'!$E$31</f>
        <v>100</v>
      </c>
      <c r="H51" s="135">
        <f>+'[1] FICHA TECNICA 2- ROM'!$F$31</f>
        <v>150</v>
      </c>
      <c r="I51" s="135">
        <f>+'[1] FICHA TECNICA 2- ROM'!$G$31</f>
        <v>150</v>
      </c>
      <c r="J51" s="135" t="s">
        <v>204</v>
      </c>
      <c r="K51" s="135"/>
      <c r="L51" s="135"/>
      <c r="M51" s="135" t="s">
        <v>61</v>
      </c>
      <c r="N51" s="135" t="s">
        <v>23</v>
      </c>
      <c r="O51" s="135" t="s">
        <v>100</v>
      </c>
      <c r="P51" s="145" t="s">
        <v>100</v>
      </c>
      <c r="Q51" s="135" t="s">
        <v>204</v>
      </c>
      <c r="R51" s="138" t="s">
        <v>22</v>
      </c>
      <c r="S51" s="135" t="s">
        <v>204</v>
      </c>
      <c r="T51" s="137" t="s">
        <v>22</v>
      </c>
      <c r="U51" s="135" t="s">
        <v>204</v>
      </c>
      <c r="V51" s="138"/>
      <c r="W51" s="152" t="s">
        <v>172</v>
      </c>
      <c r="X51" s="176"/>
      <c r="Y51" s="176"/>
      <c r="Z51" s="182"/>
    </row>
    <row r="52" spans="1:26" s="2" customFormat="1" ht="47.25" hidden="1" customHeight="1" x14ac:dyDescent="0.2">
      <c r="A52" s="293"/>
      <c r="B52" s="135" t="s">
        <v>121</v>
      </c>
      <c r="C52" s="135" t="s">
        <v>208</v>
      </c>
      <c r="D52" s="171">
        <v>6821779</v>
      </c>
      <c r="E52" s="171">
        <v>7077412</v>
      </c>
      <c r="F52" s="171">
        <v>6988136</v>
      </c>
      <c r="G52" s="171">
        <v>7017895</v>
      </c>
      <c r="H52" s="171">
        <v>7047654</v>
      </c>
      <c r="I52" s="171">
        <v>7077412</v>
      </c>
      <c r="J52" s="135" t="s">
        <v>59</v>
      </c>
      <c r="K52" s="135"/>
      <c r="L52" s="135"/>
      <c r="M52" s="135" t="s">
        <v>61</v>
      </c>
      <c r="N52" s="135" t="s">
        <v>23</v>
      </c>
      <c r="O52" s="135" t="s">
        <v>100</v>
      </c>
      <c r="P52" s="145" t="s">
        <v>100</v>
      </c>
      <c r="Q52" s="145"/>
      <c r="R52" s="138"/>
      <c r="S52" s="150">
        <v>3560622</v>
      </c>
      <c r="T52" s="137">
        <f>+S52/Tabla14[[#This Row],[META 2015]]</f>
        <v>0.50952385586084759</v>
      </c>
      <c r="U52" s="150">
        <v>5554566</v>
      </c>
      <c r="V52" s="138">
        <f>+U52/Tabla14[[#This Row],[META 2015]]</f>
        <v>0.79485659695232036</v>
      </c>
      <c r="W52" s="152" t="s">
        <v>173</v>
      </c>
      <c r="X52" s="176"/>
      <c r="Y52" s="176"/>
      <c r="Z52" s="182"/>
    </row>
    <row r="53" spans="1:26" s="2" customFormat="1" ht="47.25" hidden="1" customHeight="1" x14ac:dyDescent="0.2">
      <c r="A53" s="293"/>
      <c r="B53" s="135" t="s">
        <v>122</v>
      </c>
      <c r="C53" s="135" t="s">
        <v>138</v>
      </c>
      <c r="D53" s="171">
        <v>2101663</v>
      </c>
      <c r="E53" s="171">
        <v>1647448</v>
      </c>
      <c r="F53" s="171">
        <v>1647448</v>
      </c>
      <c r="G53" s="171">
        <v>1647448</v>
      </c>
      <c r="H53" s="171">
        <v>1647448</v>
      </c>
      <c r="I53" s="171">
        <v>1647448</v>
      </c>
      <c r="J53" s="135" t="s">
        <v>59</v>
      </c>
      <c r="K53" s="135"/>
      <c r="L53" s="135"/>
      <c r="M53" s="135" t="s">
        <v>61</v>
      </c>
      <c r="N53" s="135" t="s">
        <v>23</v>
      </c>
      <c r="O53" s="135" t="s">
        <v>100</v>
      </c>
      <c r="P53" s="145" t="s">
        <v>100</v>
      </c>
      <c r="Q53" s="145"/>
      <c r="R53" s="138"/>
      <c r="S53" s="150">
        <v>1281370</v>
      </c>
      <c r="T53" s="137">
        <f>+S53/Tabla14[[#This Row],[META 2015]]</f>
        <v>0.77779086198775316</v>
      </c>
      <c r="U53" s="150">
        <v>1816679</v>
      </c>
      <c r="V53" s="155">
        <f>+U53/Tabla14[[#This Row],[META 2015]]</f>
        <v>1.102723120851159</v>
      </c>
      <c r="W53" s="152" t="s">
        <v>174</v>
      </c>
      <c r="X53" s="184"/>
      <c r="Y53" s="184"/>
      <c r="Z53" s="182"/>
    </row>
    <row r="54" spans="1:26" s="2" customFormat="1" ht="47.25" hidden="1" customHeight="1" x14ac:dyDescent="0.2">
      <c r="A54" s="293"/>
      <c r="B54" s="135" t="s">
        <v>123</v>
      </c>
      <c r="C54" s="135" t="s">
        <v>208</v>
      </c>
      <c r="D54" s="171">
        <v>217754</v>
      </c>
      <c r="E54" s="171">
        <v>188980</v>
      </c>
      <c r="F54" s="171">
        <v>188980</v>
      </c>
      <c r="G54" s="171">
        <v>188980</v>
      </c>
      <c r="H54" s="171">
        <v>188980</v>
      </c>
      <c r="I54" s="171">
        <v>188980</v>
      </c>
      <c r="J54" s="135" t="s">
        <v>59</v>
      </c>
      <c r="K54" s="135"/>
      <c r="L54" s="135"/>
      <c r="M54" s="135" t="s">
        <v>61</v>
      </c>
      <c r="N54" s="135" t="s">
        <v>23</v>
      </c>
      <c r="O54" s="135" t="s">
        <v>100</v>
      </c>
      <c r="P54" s="145" t="s">
        <v>100</v>
      </c>
      <c r="Q54" s="145"/>
      <c r="R54" s="138"/>
      <c r="S54" s="150">
        <v>128808</v>
      </c>
      <c r="T54" s="137">
        <f>+S54/Tabla14[[#This Row],[META 2015]]</f>
        <v>0.68159593607789182</v>
      </c>
      <c r="U54" s="150">
        <v>192107</v>
      </c>
      <c r="V54" s="155">
        <f>+U54/Tabla14[[#This Row],[META 2015]]</f>
        <v>1.0165467245211133</v>
      </c>
      <c r="W54" s="152" t="s">
        <v>175</v>
      </c>
      <c r="X54" s="184"/>
      <c r="Y54" s="184"/>
      <c r="Z54" s="182"/>
    </row>
    <row r="55" spans="1:26" s="2" customFormat="1" ht="47.25" hidden="1" customHeight="1" x14ac:dyDescent="0.2">
      <c r="A55" s="293"/>
      <c r="B55" s="135" t="s">
        <v>124</v>
      </c>
      <c r="C55" s="135" t="s">
        <v>208</v>
      </c>
      <c r="D55" s="171">
        <v>3212494</v>
      </c>
      <c r="E55" s="171">
        <v>2728511</v>
      </c>
      <c r="F55" s="171">
        <v>2728511</v>
      </c>
      <c r="G55" s="171">
        <v>2728511</v>
      </c>
      <c r="H55" s="171">
        <v>2728511</v>
      </c>
      <c r="I55" s="171">
        <v>2728511</v>
      </c>
      <c r="J55" s="135" t="s">
        <v>59</v>
      </c>
      <c r="K55" s="135"/>
      <c r="L55" s="135"/>
      <c r="M55" s="135" t="s">
        <v>61</v>
      </c>
      <c r="N55" s="135" t="s">
        <v>23</v>
      </c>
      <c r="O55" s="135" t="s">
        <v>100</v>
      </c>
      <c r="P55" s="145" t="s">
        <v>100</v>
      </c>
      <c r="Q55" s="145"/>
      <c r="R55" s="138"/>
      <c r="S55" s="150">
        <v>1288038</v>
      </c>
      <c r="T55" s="137">
        <f>+S55/Tabla14[[#This Row],[META 2015]]</f>
        <v>0.47206626617961223</v>
      </c>
      <c r="U55" s="150">
        <v>2396349</v>
      </c>
      <c r="V55" s="172">
        <f>+U55/Tabla14[[#This Row],[META 2015]]</f>
        <v>0.87826253953163469</v>
      </c>
      <c r="W55" s="152" t="s">
        <v>176</v>
      </c>
      <c r="X55" s="189"/>
      <c r="Y55" s="189"/>
      <c r="Z55" s="182"/>
    </row>
    <row r="56" spans="1:26" s="2" customFormat="1" ht="47.25" hidden="1" customHeight="1" x14ac:dyDescent="0.2">
      <c r="A56" s="293"/>
      <c r="B56" s="135" t="s">
        <v>125</v>
      </c>
      <c r="C56" s="135" t="s">
        <v>208</v>
      </c>
      <c r="D56" s="171">
        <v>936457</v>
      </c>
      <c r="E56" s="171">
        <v>886991</v>
      </c>
      <c r="F56" s="171">
        <v>886991</v>
      </c>
      <c r="G56" s="171">
        <v>886991</v>
      </c>
      <c r="H56" s="171">
        <v>886991</v>
      </c>
      <c r="I56" s="171">
        <v>886991</v>
      </c>
      <c r="J56" s="135" t="s">
        <v>59</v>
      </c>
      <c r="K56" s="135"/>
      <c r="L56" s="135"/>
      <c r="M56" s="135" t="s">
        <v>61</v>
      </c>
      <c r="N56" s="135" t="s">
        <v>23</v>
      </c>
      <c r="O56" s="135" t="s">
        <v>100</v>
      </c>
      <c r="P56" s="145" t="s">
        <v>100</v>
      </c>
      <c r="Q56" s="145"/>
      <c r="R56" s="138"/>
      <c r="S56" s="150">
        <v>422016</v>
      </c>
      <c r="T56" s="137">
        <f>+S56/Tabla14[[#This Row],[META 2015]]</f>
        <v>0.47578385800983325</v>
      </c>
      <c r="U56" s="150">
        <v>726023</v>
      </c>
      <c r="V56" s="172">
        <f>+U56/Tabla14[[#This Row],[META 2015]]</f>
        <v>0.81852352504140402</v>
      </c>
      <c r="W56" s="152" t="s">
        <v>177</v>
      </c>
      <c r="X56" s="189"/>
      <c r="Y56" s="189"/>
      <c r="Z56" s="182"/>
    </row>
    <row r="57" spans="1:26" s="2" customFormat="1" ht="45" hidden="1" customHeight="1" x14ac:dyDescent="0.2">
      <c r="A57" s="293"/>
      <c r="B57" s="135" t="s">
        <v>143</v>
      </c>
      <c r="C57" s="135" t="s">
        <v>208</v>
      </c>
      <c r="D57" s="135">
        <v>0</v>
      </c>
      <c r="E57" s="135">
        <v>40</v>
      </c>
      <c r="F57" s="135">
        <v>0</v>
      </c>
      <c r="G57" s="135">
        <v>10</v>
      </c>
      <c r="H57" s="135">
        <v>15</v>
      </c>
      <c r="I57" s="135">
        <v>15</v>
      </c>
      <c r="J57" s="135" t="s">
        <v>204</v>
      </c>
      <c r="K57" s="135"/>
      <c r="L57" s="135"/>
      <c r="M57" s="135" t="s">
        <v>61</v>
      </c>
      <c r="N57" s="135" t="s">
        <v>23</v>
      </c>
      <c r="O57" s="135" t="s">
        <v>100</v>
      </c>
      <c r="P57" s="145" t="s">
        <v>100</v>
      </c>
      <c r="Q57" s="135" t="s">
        <v>204</v>
      </c>
      <c r="R57" s="145" t="s">
        <v>22</v>
      </c>
      <c r="S57" s="135" t="s">
        <v>204</v>
      </c>
      <c r="T57" s="145" t="s">
        <v>22</v>
      </c>
      <c r="U57" s="135" t="s">
        <v>204</v>
      </c>
      <c r="V57" s="138"/>
      <c r="W57" s="152" t="s">
        <v>178</v>
      </c>
      <c r="X57" s="176"/>
      <c r="Y57" s="176"/>
      <c r="Z57" s="182"/>
    </row>
    <row r="58" spans="1:26" s="2" customFormat="1" ht="45" hidden="1" customHeight="1" x14ac:dyDescent="0.2">
      <c r="A58" s="294" t="s">
        <v>301</v>
      </c>
      <c r="B58" s="135" t="s">
        <v>206</v>
      </c>
      <c r="C58" s="135" t="s">
        <v>86</v>
      </c>
      <c r="D58" s="165">
        <v>0</v>
      </c>
      <c r="E58" s="165">
        <v>1</v>
      </c>
      <c r="F58" s="165">
        <v>1</v>
      </c>
      <c r="G58" s="165">
        <v>1</v>
      </c>
      <c r="H58" s="165">
        <v>1</v>
      </c>
      <c r="I58" s="165">
        <v>1</v>
      </c>
      <c r="J58" s="165" t="s">
        <v>57</v>
      </c>
      <c r="K58" s="165"/>
      <c r="L58" s="135"/>
      <c r="M58" s="135" t="s">
        <v>61</v>
      </c>
      <c r="N58" s="135" t="s">
        <v>60</v>
      </c>
      <c r="O58" s="135" t="s">
        <v>99</v>
      </c>
      <c r="P58" s="145" t="s">
        <v>207</v>
      </c>
      <c r="Q58" s="137" t="s">
        <v>203</v>
      </c>
      <c r="R58" s="173"/>
      <c r="S58" s="137" t="s">
        <v>203</v>
      </c>
      <c r="T58" s="174"/>
      <c r="U58" s="137" t="s">
        <v>203</v>
      </c>
      <c r="V58" s="138"/>
      <c r="W58" s="146"/>
      <c r="X58" s="176"/>
      <c r="Y58" s="176"/>
      <c r="Z58" s="180"/>
    </row>
    <row r="59" spans="1:26" s="2" customFormat="1" ht="45" hidden="1" customHeight="1" x14ac:dyDescent="0.2">
      <c r="A59" s="294"/>
      <c r="B59" s="135" t="s">
        <v>206</v>
      </c>
      <c r="C59" s="135" t="s">
        <v>86</v>
      </c>
      <c r="D59" s="165">
        <v>0</v>
      </c>
      <c r="E59" s="165">
        <v>1</v>
      </c>
      <c r="F59" s="165">
        <v>1</v>
      </c>
      <c r="G59" s="165">
        <v>1</v>
      </c>
      <c r="H59" s="165">
        <v>1</v>
      </c>
      <c r="I59" s="165">
        <v>1</v>
      </c>
      <c r="J59" s="165" t="s">
        <v>57</v>
      </c>
      <c r="K59" s="165"/>
      <c r="L59" s="135"/>
      <c r="M59" s="135" t="s">
        <v>61</v>
      </c>
      <c r="N59" s="135" t="s">
        <v>60</v>
      </c>
      <c r="O59" s="135" t="s">
        <v>100</v>
      </c>
      <c r="P59" s="145" t="s">
        <v>207</v>
      </c>
      <c r="Q59" s="137" t="s">
        <v>203</v>
      </c>
      <c r="R59" s="173"/>
      <c r="S59" s="137" t="s">
        <v>203</v>
      </c>
      <c r="T59" s="174"/>
      <c r="U59" s="137" t="s">
        <v>203</v>
      </c>
      <c r="V59" s="138"/>
      <c r="W59" s="146"/>
      <c r="X59" s="176"/>
      <c r="Y59" s="176"/>
      <c r="Z59" s="180"/>
    </row>
    <row r="60" spans="1:26" s="2" customFormat="1" ht="10.5" hidden="1" customHeight="1" x14ac:dyDescent="0.2">
      <c r="A60" s="294"/>
      <c r="B60" s="135" t="s">
        <v>206</v>
      </c>
      <c r="C60" s="135" t="s">
        <v>86</v>
      </c>
      <c r="D60" s="165">
        <v>0</v>
      </c>
      <c r="E60" s="165">
        <v>1</v>
      </c>
      <c r="F60" s="165">
        <v>1</v>
      </c>
      <c r="G60" s="165">
        <v>1</v>
      </c>
      <c r="H60" s="165">
        <v>1</v>
      </c>
      <c r="I60" s="165">
        <v>1</v>
      </c>
      <c r="J60" s="165" t="s">
        <v>57</v>
      </c>
      <c r="K60" s="165"/>
      <c r="L60" s="135"/>
      <c r="M60" s="135" t="s">
        <v>61</v>
      </c>
      <c r="N60" s="135" t="s">
        <v>60</v>
      </c>
      <c r="O60" s="135" t="s">
        <v>1</v>
      </c>
      <c r="P60" s="145" t="s">
        <v>207</v>
      </c>
      <c r="Q60" s="137" t="s">
        <v>203</v>
      </c>
      <c r="R60" s="173"/>
      <c r="S60" s="137" t="s">
        <v>203</v>
      </c>
      <c r="T60" s="174"/>
      <c r="U60" s="137" t="s">
        <v>203</v>
      </c>
      <c r="V60" s="138"/>
      <c r="W60" s="146"/>
      <c r="X60" s="176"/>
      <c r="Y60" s="176"/>
      <c r="Z60" s="180"/>
    </row>
    <row r="61" spans="1:26" s="2" customFormat="1" ht="51" hidden="1" x14ac:dyDescent="0.2">
      <c r="A61" s="294"/>
      <c r="B61" s="135" t="s">
        <v>206</v>
      </c>
      <c r="C61" s="135" t="s">
        <v>86</v>
      </c>
      <c r="D61" s="165">
        <v>0</v>
      </c>
      <c r="E61" s="165">
        <v>1</v>
      </c>
      <c r="F61" s="165">
        <v>1</v>
      </c>
      <c r="G61" s="165">
        <v>1</v>
      </c>
      <c r="H61" s="165">
        <v>1</v>
      </c>
      <c r="I61" s="165">
        <v>1</v>
      </c>
      <c r="J61" s="165" t="s">
        <v>57</v>
      </c>
      <c r="K61" s="165"/>
      <c r="L61" s="135"/>
      <c r="M61" s="135" t="s">
        <v>61</v>
      </c>
      <c r="N61" s="135" t="s">
        <v>60</v>
      </c>
      <c r="O61" s="134" t="s">
        <v>98</v>
      </c>
      <c r="P61" s="145" t="s">
        <v>207</v>
      </c>
      <c r="Q61" s="137" t="s">
        <v>203</v>
      </c>
      <c r="R61" s="173"/>
      <c r="S61" s="137" t="s">
        <v>203</v>
      </c>
      <c r="T61" s="174"/>
      <c r="U61" s="137" t="s">
        <v>203</v>
      </c>
      <c r="V61" s="138"/>
      <c r="W61" s="146"/>
      <c r="X61" s="176">
        <v>1</v>
      </c>
      <c r="Y61" s="176">
        <v>1</v>
      </c>
      <c r="Z61" s="182" t="s">
        <v>259</v>
      </c>
    </row>
    <row r="62" spans="1:26" s="2" customFormat="1" ht="81.75" hidden="1" customHeight="1" x14ac:dyDescent="0.2">
      <c r="A62" s="294"/>
      <c r="B62" s="135" t="s">
        <v>206</v>
      </c>
      <c r="C62" s="135" t="s">
        <v>86</v>
      </c>
      <c r="D62" s="165">
        <v>0</v>
      </c>
      <c r="E62" s="165">
        <v>1</v>
      </c>
      <c r="F62" s="165">
        <v>1</v>
      </c>
      <c r="G62" s="165">
        <v>1</v>
      </c>
      <c r="H62" s="165">
        <v>1</v>
      </c>
      <c r="I62" s="165">
        <v>1</v>
      </c>
      <c r="J62" s="165" t="s">
        <v>57</v>
      </c>
      <c r="K62" s="165"/>
      <c r="L62" s="135"/>
      <c r="M62" s="135" t="s">
        <v>61</v>
      </c>
      <c r="N62" s="135" t="s">
        <v>60</v>
      </c>
      <c r="O62" s="135" t="s">
        <v>101</v>
      </c>
      <c r="P62" s="145" t="s">
        <v>207</v>
      </c>
      <c r="Q62" s="137" t="s">
        <v>203</v>
      </c>
      <c r="R62" s="173"/>
      <c r="S62" s="137" t="s">
        <v>203</v>
      </c>
      <c r="T62" s="174"/>
      <c r="U62" s="137" t="s">
        <v>203</v>
      </c>
      <c r="V62" s="138"/>
      <c r="W62" s="146"/>
      <c r="X62" s="139"/>
      <c r="Y62" s="139"/>
      <c r="Z62" s="147"/>
    </row>
    <row r="63" spans="1:26" s="2" customFormat="1" ht="45" hidden="1" customHeight="1" x14ac:dyDescent="0.2">
      <c r="A63" s="294"/>
      <c r="B63" s="135" t="s">
        <v>206</v>
      </c>
      <c r="C63" s="135" t="s">
        <v>86</v>
      </c>
      <c r="D63" s="165">
        <v>0</v>
      </c>
      <c r="E63" s="165">
        <v>1</v>
      </c>
      <c r="F63" s="165">
        <v>1</v>
      </c>
      <c r="G63" s="165">
        <v>1</v>
      </c>
      <c r="H63" s="165">
        <v>1</v>
      </c>
      <c r="I63" s="165">
        <v>1</v>
      </c>
      <c r="J63" s="165" t="s">
        <v>57</v>
      </c>
      <c r="K63" s="165"/>
      <c r="L63" s="135"/>
      <c r="M63" s="135" t="s">
        <v>61</v>
      </c>
      <c r="N63" s="135" t="s">
        <v>60</v>
      </c>
      <c r="O63" s="135" t="s">
        <v>102</v>
      </c>
      <c r="P63" s="145" t="s">
        <v>207</v>
      </c>
      <c r="Q63" s="137" t="s">
        <v>203</v>
      </c>
      <c r="R63" s="173"/>
      <c r="S63" s="137" t="s">
        <v>203</v>
      </c>
      <c r="T63" s="174"/>
      <c r="U63" s="137" t="s">
        <v>203</v>
      </c>
      <c r="V63" s="138"/>
      <c r="W63" s="146"/>
      <c r="X63" s="139"/>
      <c r="Y63" s="139"/>
      <c r="Z63" s="147"/>
    </row>
    <row r="64" spans="1:26" ht="21" x14ac:dyDescent="0.35">
      <c r="A64" s="19"/>
      <c r="P64" s="23"/>
      <c r="Q64" s="23"/>
      <c r="R64" s="26"/>
      <c r="S64" s="27"/>
      <c r="T64" s="26"/>
      <c r="U64" s="28"/>
      <c r="V64" s="26"/>
      <c r="X64" s="26"/>
      <c r="Y64" s="26"/>
    </row>
    <row r="65" spans="1:27" x14ac:dyDescent="0.25">
      <c r="A65" s="20"/>
      <c r="V65" s="24"/>
      <c r="X65" s="24"/>
      <c r="Y65" s="24"/>
    </row>
    <row r="66" spans="1:27" x14ac:dyDescent="0.25">
      <c r="P66" s="20" t="s">
        <v>22</v>
      </c>
      <c r="Q66" s="20" t="s">
        <v>22</v>
      </c>
      <c r="R66" s="20" t="s">
        <v>22</v>
      </c>
    </row>
    <row r="67" spans="1:27" x14ac:dyDescent="0.25">
      <c r="P67" s="20" t="s">
        <v>22</v>
      </c>
      <c r="Q67" s="20" t="s">
        <v>22</v>
      </c>
      <c r="U67" s="20"/>
      <c r="AA67" s="20" t="s">
        <v>22</v>
      </c>
    </row>
    <row r="69" spans="1:27" x14ac:dyDescent="0.25">
      <c r="V69" s="24"/>
      <c r="X69" s="24"/>
      <c r="Y69" s="24"/>
    </row>
    <row r="70" spans="1:27" x14ac:dyDescent="0.25">
      <c r="X70" s="190"/>
    </row>
  </sheetData>
  <mergeCells count="7">
    <mergeCell ref="A46:A57"/>
    <mergeCell ref="A58:A63"/>
    <mergeCell ref="A3:A4"/>
    <mergeCell ref="A21:A22"/>
    <mergeCell ref="A26:A30"/>
    <mergeCell ref="A33:A36"/>
    <mergeCell ref="A39:A41"/>
  </mergeCells>
  <pageMargins left="0.7" right="0.7" top="0.75" bottom="0.75" header="0.3" footer="0.3"/>
  <pageSetup orientation="portrait"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9"/>
  <sheetViews>
    <sheetView workbookViewId="0">
      <selection activeCell="E16" sqref="E16"/>
    </sheetView>
  </sheetViews>
  <sheetFormatPr baseColWidth="10" defaultRowHeight="12.75" x14ac:dyDescent="0.2"/>
  <cols>
    <col min="1" max="1" width="56.125" customWidth="1"/>
    <col min="2" max="2" width="6.25" customWidth="1"/>
    <col min="3" max="3" width="11.5" customWidth="1"/>
    <col min="4" max="4" width="9.375" customWidth="1"/>
    <col min="5" max="5" width="21" customWidth="1"/>
  </cols>
  <sheetData>
    <row r="3" spans="1:7" x14ac:dyDescent="0.2">
      <c r="F3" t="s">
        <v>247</v>
      </c>
      <c r="G3" s="104">
        <v>0.48609321799315802</v>
      </c>
    </row>
    <row r="4" spans="1:7" x14ac:dyDescent="0.2">
      <c r="A4" s="105"/>
      <c r="B4" s="105"/>
      <c r="C4" s="103"/>
      <c r="F4" t="s">
        <v>248</v>
      </c>
      <c r="G4" s="104">
        <v>0.57563529965477556</v>
      </c>
    </row>
    <row r="5" spans="1:7" x14ac:dyDescent="0.2">
      <c r="A5" s="105"/>
      <c r="B5" s="105"/>
      <c r="C5" s="103"/>
      <c r="F5" t="s">
        <v>249</v>
      </c>
      <c r="G5" s="104">
        <v>0.8816016386876897</v>
      </c>
    </row>
    <row r="6" spans="1:7" x14ac:dyDescent="0.2">
      <c r="A6" s="105"/>
      <c r="B6" s="105"/>
      <c r="C6" s="103"/>
    </row>
    <row r="7" spans="1:7" x14ac:dyDescent="0.2">
      <c r="A7" s="105"/>
      <c r="B7" s="105"/>
      <c r="C7" s="103"/>
    </row>
    <row r="8" spans="1:7" x14ac:dyDescent="0.2">
      <c r="A8" s="105"/>
      <c r="B8" s="105"/>
      <c r="C8" s="103"/>
    </row>
    <row r="9" spans="1:7" x14ac:dyDescent="0.2">
      <c r="A9" s="105"/>
      <c r="B9" s="105"/>
      <c r="C9" s="103"/>
    </row>
    <row r="10" spans="1:7" x14ac:dyDescent="0.2">
      <c r="A10" s="105"/>
      <c r="B10" s="105"/>
      <c r="C10" s="103"/>
    </row>
    <row r="13" spans="1:7" ht="31.5" x14ac:dyDescent="0.2">
      <c r="A13" s="106" t="s">
        <v>250</v>
      </c>
      <c r="B13" s="107"/>
      <c r="C13" s="108" t="s">
        <v>251</v>
      </c>
    </row>
    <row r="14" spans="1:7" s="109" customFormat="1" ht="24.75" customHeight="1" x14ac:dyDescent="0.2">
      <c r="A14" s="110" t="s">
        <v>99</v>
      </c>
      <c r="B14" s="110"/>
      <c r="C14" s="111">
        <v>0.98468797026629062</v>
      </c>
    </row>
    <row r="15" spans="1:7" s="109" customFormat="1" ht="24.75" customHeight="1" x14ac:dyDescent="0.2">
      <c r="A15" s="110" t="s">
        <v>102</v>
      </c>
      <c r="B15" s="110"/>
      <c r="C15" s="111">
        <v>0.97810760269114205</v>
      </c>
    </row>
    <row r="16" spans="1:7" s="109" customFormat="1" ht="24.75" customHeight="1" x14ac:dyDescent="0.2">
      <c r="A16" s="110" t="s">
        <v>100</v>
      </c>
      <c r="B16" s="110"/>
      <c r="C16" s="111">
        <v>0.8501583695503051</v>
      </c>
    </row>
    <row r="17" spans="1:3" s="109" customFormat="1" ht="24.75" customHeight="1" x14ac:dyDescent="0.2">
      <c r="A17" s="110" t="s">
        <v>101</v>
      </c>
      <c r="B17" s="110"/>
      <c r="C17" s="111">
        <v>0.83697584543121994</v>
      </c>
    </row>
    <row r="18" spans="1:3" s="109" customFormat="1" ht="24.75" customHeight="1" x14ac:dyDescent="0.2">
      <c r="A18" s="110" t="s">
        <v>1</v>
      </c>
      <c r="B18" s="110"/>
      <c r="C18" s="111">
        <v>0.78952824768088559</v>
      </c>
    </row>
    <row r="19" spans="1:3" s="109" customFormat="1" ht="24.75" customHeight="1" x14ac:dyDescent="0.2">
      <c r="A19" s="110" t="s">
        <v>98</v>
      </c>
      <c r="B19" s="110"/>
      <c r="C19" s="111">
        <v>0.745</v>
      </c>
    </row>
  </sheetData>
  <sortState ref="A13:C19">
    <sortCondition descending="1" ref="C13:C19"/>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B9" sqref="B9"/>
    </sheetView>
  </sheetViews>
  <sheetFormatPr baseColWidth="10" defaultRowHeight="12.75" x14ac:dyDescent="0.2"/>
  <cols>
    <col min="2" max="2" width="79.875" customWidth="1"/>
  </cols>
  <sheetData>
    <row r="2" spans="2:2" x14ac:dyDescent="0.2">
      <c r="B2" s="18" t="s">
        <v>201</v>
      </c>
    </row>
    <row r="3" spans="2:2" ht="63" customHeight="1" x14ac:dyDescent="0.2">
      <c r="B3" s="5" t="s">
        <v>8</v>
      </c>
    </row>
    <row r="4" spans="2:2" ht="53.25" customHeight="1" x14ac:dyDescent="0.2">
      <c r="B4" s="5" t="s">
        <v>9</v>
      </c>
    </row>
    <row r="5" spans="2:2" ht="51.75" customHeight="1" x14ac:dyDescent="0.2">
      <c r="B5" s="5" t="s">
        <v>10</v>
      </c>
    </row>
    <row r="6" spans="2:2" ht="66" customHeight="1" x14ac:dyDescent="0.2">
      <c r="B6" s="5" t="s">
        <v>11</v>
      </c>
    </row>
    <row r="7" spans="2:2" ht="42.75" customHeight="1" x14ac:dyDescent="0.2">
      <c r="B7" s="5" t="s">
        <v>12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20"/>
  <sheetViews>
    <sheetView topLeftCell="A7" workbookViewId="0">
      <selection activeCell="H9" sqref="H9"/>
    </sheetView>
  </sheetViews>
  <sheetFormatPr baseColWidth="10" defaultRowHeight="12.75" x14ac:dyDescent="0.2"/>
  <cols>
    <col min="1" max="1" width="5.875" customWidth="1"/>
    <col min="2" max="2" width="26.375" customWidth="1"/>
    <col min="5" max="5" width="12.25" customWidth="1"/>
    <col min="6" max="6" width="12.75" customWidth="1"/>
    <col min="7" max="7" width="50.625" customWidth="1"/>
  </cols>
  <sheetData>
    <row r="3" spans="2:11" ht="94.5" x14ac:dyDescent="0.2">
      <c r="B3" s="10" t="s">
        <v>2</v>
      </c>
      <c r="C3" s="10" t="s">
        <v>0</v>
      </c>
      <c r="D3" s="10" t="s">
        <v>45</v>
      </c>
      <c r="E3" s="11" t="s">
        <v>151</v>
      </c>
      <c r="F3" s="11" t="s">
        <v>200</v>
      </c>
      <c r="G3" s="11" t="s">
        <v>152</v>
      </c>
    </row>
    <row r="4" spans="2:11" ht="45" x14ac:dyDescent="0.2">
      <c r="B4" s="6" t="s">
        <v>34</v>
      </c>
      <c r="C4" s="16">
        <v>2000000</v>
      </c>
      <c r="D4" s="16">
        <v>680000</v>
      </c>
      <c r="E4" s="9">
        <v>743266</v>
      </c>
      <c r="F4" s="4">
        <v>1.0900000000000001</v>
      </c>
      <c r="G4" s="12" t="s">
        <v>181</v>
      </c>
      <c r="H4" s="8"/>
      <c r="I4" s="8"/>
      <c r="J4" s="8"/>
      <c r="K4" s="8"/>
    </row>
    <row r="5" spans="2:11" ht="75" x14ac:dyDescent="0.2">
      <c r="B5" s="6" t="s">
        <v>119</v>
      </c>
      <c r="C5" s="16">
        <v>1000000</v>
      </c>
      <c r="D5" s="16">
        <v>250000</v>
      </c>
      <c r="E5" s="9">
        <v>117580</v>
      </c>
      <c r="F5" s="4">
        <v>0.47</v>
      </c>
      <c r="G5" s="13" t="s">
        <v>182</v>
      </c>
      <c r="H5" s="8"/>
      <c r="I5" s="8"/>
      <c r="J5" s="8"/>
      <c r="K5" s="8"/>
    </row>
    <row r="6" spans="2:11" ht="51" x14ac:dyDescent="0.2">
      <c r="B6" s="6" t="s">
        <v>35</v>
      </c>
      <c r="C6" s="17">
        <v>800000</v>
      </c>
      <c r="D6" s="17">
        <v>700000</v>
      </c>
      <c r="E6" s="9">
        <v>487712</v>
      </c>
      <c r="F6" s="4">
        <v>0.7</v>
      </c>
      <c r="G6" s="13" t="s">
        <v>183</v>
      </c>
      <c r="H6" s="8"/>
      <c r="I6" s="8"/>
      <c r="J6" s="8"/>
      <c r="K6" s="8"/>
    </row>
    <row r="7" spans="2:11" ht="45" x14ac:dyDescent="0.2">
      <c r="B7" s="6" t="s">
        <v>36</v>
      </c>
      <c r="C7" s="17">
        <v>500</v>
      </c>
      <c r="D7" s="17">
        <v>350</v>
      </c>
      <c r="E7" s="9">
        <v>325</v>
      </c>
      <c r="F7" s="4">
        <v>0.93</v>
      </c>
      <c r="G7" s="13" t="s">
        <v>184</v>
      </c>
      <c r="H7" s="8"/>
      <c r="I7" s="8"/>
      <c r="J7" s="8"/>
      <c r="K7" s="8"/>
    </row>
    <row r="8" spans="2:11" ht="45" x14ac:dyDescent="0.2">
      <c r="B8" s="6" t="s">
        <v>37</v>
      </c>
      <c r="C8" s="17">
        <v>18000</v>
      </c>
      <c r="D8" s="17">
        <v>5000</v>
      </c>
      <c r="E8" s="9">
        <v>2954</v>
      </c>
      <c r="F8" s="4">
        <v>0.59</v>
      </c>
      <c r="G8" s="13" t="s">
        <v>185</v>
      </c>
      <c r="H8" s="8"/>
      <c r="I8" s="8"/>
      <c r="J8" s="8"/>
      <c r="K8" s="8"/>
    </row>
    <row r="9" spans="2:11" ht="51" x14ac:dyDescent="0.2">
      <c r="B9" s="6" t="s">
        <v>112</v>
      </c>
      <c r="C9" s="16">
        <v>1530000</v>
      </c>
      <c r="D9" s="16">
        <v>315000</v>
      </c>
      <c r="E9" s="9">
        <v>217045</v>
      </c>
      <c r="F9" s="4">
        <v>0.69</v>
      </c>
      <c r="G9" s="13" t="s">
        <v>186</v>
      </c>
      <c r="H9" s="8"/>
      <c r="I9" s="8"/>
      <c r="J9" s="8"/>
      <c r="K9" s="8"/>
    </row>
    <row r="10" spans="2:11" ht="38.25" x14ac:dyDescent="0.2">
      <c r="B10" s="6" t="s">
        <v>113</v>
      </c>
      <c r="C10" s="16">
        <v>62777</v>
      </c>
      <c r="D10" s="16">
        <v>34527</v>
      </c>
      <c r="E10" s="9">
        <v>23005</v>
      </c>
      <c r="F10" s="4">
        <v>0.67</v>
      </c>
      <c r="G10" s="13" t="s">
        <v>187</v>
      </c>
      <c r="H10" s="8"/>
      <c r="I10" s="8"/>
      <c r="J10" s="8"/>
      <c r="K10" s="8"/>
    </row>
    <row r="11" spans="2:11" ht="45" x14ac:dyDescent="0.2">
      <c r="B11" s="6" t="s">
        <v>114</v>
      </c>
      <c r="C11" s="16">
        <v>13910</v>
      </c>
      <c r="D11" s="16">
        <v>7651</v>
      </c>
      <c r="E11" s="9">
        <v>5817</v>
      </c>
      <c r="F11" s="4">
        <v>0.76</v>
      </c>
      <c r="G11" s="13" t="s">
        <v>188</v>
      </c>
      <c r="H11" s="8"/>
      <c r="I11" s="8"/>
      <c r="J11" s="8"/>
      <c r="K11" s="8"/>
    </row>
    <row r="12" spans="2:11" ht="127.5" x14ac:dyDescent="0.2">
      <c r="B12" s="6" t="s">
        <v>38</v>
      </c>
      <c r="C12" s="16">
        <v>9428</v>
      </c>
      <c r="D12" s="16">
        <v>9428</v>
      </c>
      <c r="E12" s="14">
        <v>0</v>
      </c>
      <c r="F12" s="15">
        <v>0</v>
      </c>
      <c r="G12" s="13" t="s">
        <v>189</v>
      </c>
      <c r="H12" s="8"/>
      <c r="I12" s="8"/>
      <c r="J12" s="8"/>
      <c r="K12" s="8"/>
    </row>
    <row r="13" spans="2:11" x14ac:dyDescent="0.2">
      <c r="B13" s="8"/>
      <c r="C13" s="8"/>
      <c r="D13" s="8"/>
      <c r="H13" s="8"/>
      <c r="I13" s="8"/>
      <c r="J13" s="8"/>
      <c r="K13" s="8"/>
    </row>
    <row r="14" spans="2:11" x14ac:dyDescent="0.2">
      <c r="B14" s="8"/>
      <c r="C14" s="8"/>
      <c r="D14" s="8"/>
      <c r="H14" s="8"/>
      <c r="I14" s="8"/>
      <c r="J14" s="8"/>
      <c r="K14" s="8"/>
    </row>
    <row r="15" spans="2:11" x14ac:dyDescent="0.2">
      <c r="B15" s="8"/>
      <c r="C15" s="8"/>
      <c r="D15" s="8"/>
      <c r="H15" s="8"/>
      <c r="I15" s="8"/>
      <c r="J15" s="8"/>
      <c r="K15" s="8"/>
    </row>
    <row r="16" spans="2:11" x14ac:dyDescent="0.2">
      <c r="B16" s="8"/>
      <c r="C16" s="8"/>
      <c r="D16" s="8"/>
      <c r="H16" s="8"/>
      <c r="I16" s="8"/>
      <c r="J16" s="8"/>
      <c r="K16" s="8"/>
    </row>
    <row r="17" spans="2:11" x14ac:dyDescent="0.2">
      <c r="B17" s="8"/>
      <c r="C17" s="8"/>
      <c r="D17" s="8"/>
      <c r="H17" s="8"/>
      <c r="I17" s="8"/>
      <c r="J17" s="8"/>
      <c r="K17" s="8"/>
    </row>
    <row r="18" spans="2:11" x14ac:dyDescent="0.2">
      <c r="B18" s="8"/>
      <c r="C18" s="8"/>
      <c r="D18" s="8"/>
      <c r="H18" s="8"/>
      <c r="I18" s="8"/>
      <c r="J18" s="8"/>
      <c r="K18" s="8"/>
    </row>
    <row r="19" spans="2:11" x14ac:dyDescent="0.2">
      <c r="B19" s="7"/>
      <c r="C19" s="7"/>
      <c r="D19" s="7"/>
      <c r="E19" s="7"/>
      <c r="F19" s="7"/>
      <c r="G19" s="7"/>
    </row>
    <row r="20" spans="2:11" x14ac:dyDescent="0.2">
      <c r="B20" s="7"/>
      <c r="C20" s="7"/>
      <c r="D20" s="7"/>
      <c r="E20" s="7"/>
      <c r="F20" s="7"/>
      <c r="G20" s="7"/>
    </row>
  </sheetData>
  <pageMargins left="0.70866141732283472" right="0.70866141732283472" top="0.74803149606299213" bottom="0.74803149606299213" header="0.31496062992125984" footer="0.31496062992125984"/>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Plan_Estratégico_Sectorial</vt:lpstr>
      <vt:lpstr>Hoja4</vt:lpstr>
      <vt:lpstr>Hoja3</vt:lpstr>
      <vt:lpstr>Hoja1</vt:lpstr>
      <vt:lpstr>Hoja2</vt:lpstr>
      <vt:lpstr>Plan_Estratégico_Sectorial!Área_de_impresión</vt:lpstr>
      <vt:lpstr>Hoja2!Títulos_a_imprimir</vt:lpstr>
      <vt:lpstr>Plan_Estratégico_Sectorial!Títulos_a_imprimir</vt:lpstr>
    </vt:vector>
  </TitlesOfParts>
  <Company>Universidad Externado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d'ANGLEJAN</dc:creator>
  <cp:lastModifiedBy>Marisol Viveros</cp:lastModifiedBy>
  <cp:lastPrinted>2015-11-26T20:05:07Z</cp:lastPrinted>
  <dcterms:created xsi:type="dcterms:W3CDTF">2013-02-21T13:51:03Z</dcterms:created>
  <dcterms:modified xsi:type="dcterms:W3CDTF">2016-03-14T20:45:58Z</dcterms:modified>
</cp:coreProperties>
</file>