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defaultThemeVersion="166925"/>
  <mc:AlternateContent xmlns:mc="http://schemas.openxmlformats.org/markup-compatibility/2006">
    <mc:Choice Requires="x15">
      <x15ac:absPath xmlns:x15ac="http://schemas.microsoft.com/office/spreadsheetml/2010/11/ac" url="C:\Users\marisol.viveros\Desktop\"/>
    </mc:Choice>
  </mc:AlternateContent>
  <xr:revisionPtr revIDLastSave="0" documentId="8_{39EC5D58-30BA-449E-B61A-04C8A3825285}" xr6:coauthVersionLast="36" xr6:coauthVersionMax="36" xr10:uidLastSave="{00000000-0000-0000-0000-000000000000}"/>
  <bookViews>
    <workbookView xWindow="0" yWindow="0" windowWidth="9570" windowHeight="10665" xr2:uid="{5AFD98B4-420F-4A81-8EE0-7DBB7C863427}"/>
  </bookViews>
  <sheets>
    <sheet name="PLAN SECTORIAL" sheetId="2" r:id="rId1"/>
    <sheet name="PLAN ESTRATEGICO" sheetId="3" r:id="rId2"/>
  </sheets>
  <externalReferences>
    <externalReference r:id="rId3"/>
    <externalReference r:id="rId4"/>
  </externalReferences>
  <definedNames>
    <definedName name="ActualBeyond" localSheetId="1">PeriodInActual*(#REF!&gt;0)</definedName>
    <definedName name="ActualBeyond">PeriodInActual*(#REF!&gt;0)</definedName>
    <definedName name="PercentCompleteBeyond">(#REF!=MEDIAN(#REF!,#REF!,#REF!+#REF!)*(#REF!&gt;0))*((#REF!&lt;(INT(#REF!+#REF!*#REF!)))+(#REF!=#REF!))*(#REF!&gt;0)</definedName>
    <definedName name="period_selected">#REF!</definedName>
    <definedName name="PeriodInActual">#REF!=MEDIAN(#REF!,#REF!,#REF!+#REF!-1)</definedName>
    <definedName name="PeriodInPlan">#REF!=MEDIAN(#REF!,#REF!,#REF!+#REF!-1)</definedName>
    <definedName name="Plan" localSheetId="1">PeriodInPlan*(#REF!&gt;0)</definedName>
    <definedName name="Plan">PeriodInPlan*(#REF!&gt;0)</definedName>
    <definedName name="PorcentajeCompletado" localSheetId="1">PercentCompleteBeyond*PeriodInPlan</definedName>
    <definedName name="PorcentajeCompletado">PercentCompleteBeyond*PeriodInPlan</definedName>
    <definedName name="Real" localSheetId="1">(PeriodInActual*(#REF!&gt;0))*PeriodInPlan</definedName>
    <definedName name="Real">(PeriodInActual*(#REF!&gt;0))*PeriodInPlan</definedName>
    <definedName name="TitleRegion..BO60">#REF!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6" i="2" l="1"/>
  <c r="M11" i="2" l="1"/>
  <c r="M7" i="2" l="1"/>
  <c r="M8" i="2"/>
  <c r="M9" i="2"/>
  <c r="M10" i="2"/>
  <c r="M12" i="2"/>
  <c r="M13" i="2"/>
  <c r="M14" i="2"/>
  <c r="M6" i="2"/>
  <c r="S7" i="2" l="1"/>
  <c r="S8" i="2"/>
  <c r="S9" i="2"/>
  <c r="S10" i="2"/>
  <c r="S11" i="2"/>
  <c r="S12" i="2"/>
  <c r="S13" i="2"/>
  <c r="S14" i="2"/>
  <c r="P28" i="3" l="1"/>
  <c r="P27" i="3"/>
  <c r="P23" i="3" l="1"/>
  <c r="K6" i="3" l="1"/>
  <c r="P5" i="3" l="1"/>
  <c r="P15" i="3"/>
  <c r="K14" i="3" l="1"/>
  <c r="K8" i="3"/>
  <c r="L14" i="3"/>
  <c r="M14" i="3"/>
  <c r="N14" i="3"/>
  <c r="L8" i="3"/>
  <c r="M8" i="3"/>
  <c r="N8" i="3"/>
  <c r="P14" i="3"/>
  <c r="P8" i="3"/>
  <c r="N28" i="3" l="1"/>
  <c r="M28" i="3"/>
  <c r="L28" i="3"/>
  <c r="N27" i="3"/>
  <c r="M27" i="3"/>
  <c r="L27" i="3"/>
  <c r="N26" i="3"/>
  <c r="M26" i="3"/>
  <c r="L26" i="3"/>
  <c r="N21" i="3"/>
  <c r="M21" i="3"/>
  <c r="L21" i="3"/>
  <c r="N20" i="3"/>
  <c r="M20" i="3"/>
  <c r="L20" i="3"/>
  <c r="F20" i="3"/>
  <c r="N19" i="3"/>
  <c r="M19" i="3"/>
  <c r="L19" i="3"/>
  <c r="N18" i="3"/>
  <c r="M18" i="3"/>
  <c r="L18" i="3"/>
  <c r="N17" i="3"/>
  <c r="M17" i="3"/>
  <c r="L17" i="3"/>
  <c r="N16" i="3"/>
  <c r="M16" i="3"/>
  <c r="L16" i="3"/>
  <c r="N15" i="3"/>
  <c r="M15" i="3"/>
  <c r="L15" i="3"/>
  <c r="J15" i="3"/>
  <c r="I15" i="3"/>
  <c r="H15" i="3"/>
  <c r="G15" i="3"/>
  <c r="F15" i="3"/>
  <c r="F13" i="3"/>
  <c r="N12" i="3"/>
  <c r="M12" i="3"/>
  <c r="L12" i="3"/>
  <c r="N11" i="3"/>
  <c r="M11" i="3"/>
  <c r="L11" i="3"/>
  <c r="N10" i="3"/>
  <c r="M10" i="3"/>
  <c r="L10" i="3"/>
  <c r="N9" i="3"/>
  <c r="M9" i="3"/>
  <c r="L9" i="3"/>
  <c r="F8" i="3"/>
  <c r="N7" i="3"/>
  <c r="M7" i="3"/>
  <c r="L7" i="3"/>
  <c r="F7" i="3"/>
  <c r="N6" i="3"/>
  <c r="M6" i="3"/>
  <c r="L6" i="3"/>
  <c r="N5" i="3"/>
  <c r="M5" i="3"/>
  <c r="L5" i="3"/>
  <c r="F5" i="3"/>
</calcChain>
</file>

<file path=xl/sharedStrings.xml><?xml version="1.0" encoding="utf-8"?>
<sst xmlns="http://schemas.openxmlformats.org/spreadsheetml/2006/main" count="215" uniqueCount="118">
  <si>
    <t>INDICADORES</t>
  </si>
  <si>
    <t>TIPO DE INDICADOR</t>
  </si>
  <si>
    <t>Frecuencia  Medición</t>
  </si>
  <si>
    <t>Meta 2021</t>
  </si>
  <si>
    <t>Primer Trimestre</t>
  </si>
  <si>
    <t>Segundo Trimestre</t>
  </si>
  <si>
    <t>Tercer Trimestre</t>
  </si>
  <si>
    <t>Cuarto Trimestre</t>
  </si>
  <si>
    <t>Avance Caulitativo</t>
  </si>
  <si>
    <t xml:space="preserve">Emprendimientos solidarios dinamizados </t>
  </si>
  <si>
    <t xml:space="preserve">Producto </t>
  </si>
  <si>
    <t xml:space="preserve">Semestral </t>
  </si>
  <si>
    <t xml:space="preserve">La Unidad Administrativa Especial de Organizaciones Solidarias, suscribió seis convenios para adelantar el fomento de las organizaciones solidarias en el territorio nacional para ejecutar durante la vigencia 2021. El inicio de ejecución de los convenios comprende actividades de socialización para la dinamización de los emprendimientos a través del Programa Integral de Intervención a la medida de las necesidades de cada organización y metodología de trabajo de la UAEOS con las comunidades. En el primer trimestre de la vigencia 2021 se hace un primer  reportan 109 organizaciones de solidarias que se han identificado, para adelantar los procesos de fomento en los ámbitos de creación o fortalecimiento. La UAEOS implementa el Programa Integral de Intervención, acompañando con asistencia técnica y capacitación a cada organización dependiendo la necesidad que se identifique para su desarrollo socio-empresarial. </t>
  </si>
  <si>
    <t xml:space="preserve">Número de personas  beneficiadas a través de procesos de fomento  de asociatividad solidaria </t>
  </si>
  <si>
    <t>Producto</t>
  </si>
  <si>
    <t>Semestral</t>
  </si>
  <si>
    <t xml:space="preserve">Para la vigencia 2021 la Entidad tiene la meta de beneficiar a 6000 personas  a través del fomento de 400 emprendimientos solidarios, durante la vigencia se brindará  la asesoría y acompañamiento técnico para el desarrollo de las organizaciones solidarias, impulsando los emprendimientos asociativos solidarios que contribuyen a la generación de ingresos, a la reducción de la pobreza, a mejorar los procesos de distribución y comercialización de los productos
  </t>
  </si>
  <si>
    <t>Redes o cadenas productivas promovidas o dinamizadas</t>
  </si>
  <si>
    <t>Durante el primer trimestre  se desarrolló la primera y segunda fase de la estrategia de compras públicas locales en la cual se identificó los departamentos en donde se implementará  dicha  estrategia: .Cauca, Valle Del Cauca, Cesar, La Guajira, Magdalena, Antioquia, Caquetá, Huila, Córdoba, Choco, Guaviare, Tolima, Meta, Cundinamarca, Boyacá y Bolívar, se tienen programados 11 foros para el mes de abril y ruedas de negocios en mayo y junio de 2021.para dinamizar la economía local y la agricultura campesina familiar y comunitaria.</t>
  </si>
  <si>
    <t>Programas de formación diseñados o actualizados.</t>
  </si>
  <si>
    <t xml:space="preserve">Anual </t>
  </si>
  <si>
    <t xml:space="preserve">Durante el primer tirmestre  los programas priorizados para desarrollar durante la vigencia 2021 son:
(1) En diseño programa de formación en modalidad Diplomado virtual dirigido a servidores públicos de entidades del orden nacional y de entidades del orden territorial, operadores de proyectos de asociatividad solidaria, organizaciones solidarias, entidades acreditadas por la UAEOS y comunidad interesada
(2) En diseño programa de formación en modalidad a distancia, para entidades solidarias de salud </t>
  </si>
  <si>
    <t xml:space="preserve">Municipios en donde se implementa el Programa Formar Para Emprender </t>
  </si>
  <si>
    <t>Durante la vigenicia 2021 se dará continuidad al proceso de promoción del programa Formar para emprender en los municipios priorizados en la vigencia 2020:  Caucasia, Cáceres, Nechí, Taraza y Valdivia en las siguientes Instituciones Educativas: 
Marco A Rojo sede Palomas Valdivia
Institución Educativa Valdivia
Antonio Roldan
Rural Montenegro
Manizales
Caspar de Roda
Divino Niño
Liceo Caucasia
Jorge Eliecer Gaitán
Las Conchas                                                                                         
Y se dará inicio  al proceso de promoción del programa Formar para emprender  en el Municipio de San Antero (Córdoba). En el departamento del Tolima se hace la introducción al programa formar para emprender a la Institución educativa Leopoldo García, se aborda la parte conceptual de emprendimiento y asociatividad</t>
  </si>
  <si>
    <t xml:space="preserve">Personas capacitadas en curso básico de economía solidaria </t>
  </si>
  <si>
    <t>Se reportan 4168 personas capacitadas en el curso básico de economía solidaria por entidades acreditadas en el primer trimestre del 2021</t>
  </si>
  <si>
    <t>Documento de análisis y propuestas gestionadas.</t>
  </si>
  <si>
    <t>Gestión</t>
  </si>
  <si>
    <t xml:space="preserve">semestral </t>
  </si>
  <si>
    <t>La UAEOS apoya técnicamente al Ministerio de Trabajo como secretaría técnica de la Comisión Intersectorial del sector de la Economía Solidaria. Se apoyó en la construcción de la política pública y se continuará con la labor  en el diseño  de la política pública de economía solidaria, se envio un primer documento al DNP</t>
  </si>
  <si>
    <t xml:space="preserve"> Plan Estadistico Actualizado </t>
  </si>
  <si>
    <t xml:space="preserve">A la fecha la UAEOS cuenta con un Plan Estadistico Institucional  actualizado, durante el primer trimestre se adelantó el seguimiento a las operaciones estadísticas internas y externas y se actualizaron las 3 operacciones estadisticas registradas en el Sistema Estadistico Nacional del DANE  - SEN </t>
  </si>
  <si>
    <t>Indice de desempeño institucional Solidarias</t>
  </si>
  <si>
    <t>Anual</t>
  </si>
  <si>
    <t>-</t>
  </si>
  <si>
    <t>En el mes de marzo se diligenció el formulario con las 482 preguntas asignadas a la Entidad en  el FURAG y estamos a la espera de los resultados</t>
  </si>
  <si>
    <t>Acciones</t>
  </si>
  <si>
    <t>Indicadores</t>
  </si>
  <si>
    <t>Tipo de Indicador</t>
  </si>
  <si>
    <t>Periodicidad</t>
  </si>
  <si>
    <t>Línea Base 2018</t>
  </si>
  <si>
    <t>Metas Cuatrienio</t>
  </si>
  <si>
    <t>Total</t>
  </si>
  <si>
    <t>Avance Cualitativo</t>
  </si>
  <si>
    <t>Desarrollar  programas  que posicionen la cultura asociativa solidaria para el reconocimiento de las potencialidades del sector solidario como una alternativa para el desarrollo humano, utilizando, entre otras estrategias, las herramientas TIC.</t>
  </si>
  <si>
    <t xml:space="preserve">Programas desarrollados </t>
  </si>
  <si>
    <t xml:space="preserve">Diseñar una  agenda para el fortalecimiento de comités de educación y otros entes de educación de las organizaciones solidarias para que sean dinamizadores del mejoramiento de vida y el desarrollo territorial 
</t>
  </si>
  <si>
    <t>Agenda diseñada e implementada</t>
  </si>
  <si>
    <t>N/A</t>
  </si>
  <si>
    <t>En 2020 se diseñó  base del documento de agenda, a partir de hallazagos identificados en investigación sobre comites de educación gestores de la multidimensionalidad, y bajo la metodología de ML se estructuró documento. En 2021 se espera poder llevar este documento a discusión en las mesas de educación solidaria y contar con la retroalimentación del sector para su refinamiento. Las actividades de socialziación inician en el mes de mayo y el refinamiento del documento para el segundo semestre, por lo que a corte de marzo no hay avances cuantitativos a reportar; se mantiene el avance que traíamos en 2020 del 25%</t>
  </si>
  <si>
    <t xml:space="preserve">Implementar el programa formar para emprender en asociatividad solidaria en instituciones educativas 
</t>
  </si>
  <si>
    <t>Promocionar en secretarias de educación los diferentes programas educativos diseñados por la Unidad.</t>
  </si>
  <si>
    <t>0,00 </t>
  </si>
  <si>
    <t>Esta actividad está proyectada para el segundo semestre, se esta realizando las primeras gestiones para el acercamiento oportumno con las diferentes secretarias de educacion del pais.</t>
  </si>
  <si>
    <t>Documentar experiencias  significativas  de asociatividad solidaria en las regiones para difundirlas a través de  medios de comunicación públicos, privados y solidarios.</t>
  </si>
  <si>
    <t xml:space="preserve">Experiencias significativas documentadas </t>
  </si>
  <si>
    <t xml:space="preserve">Implementar acciones para el fortalecimiento de la  imagen corporativa de las organizaciones solidarias que le permita su visibilización en el entorno socio-empresarial </t>
  </si>
  <si>
    <t>Organizaciones solidarias apoyadas con imagen corporativa realizadas</t>
  </si>
  <si>
    <t xml:space="preserve">Los procesos de fomento se están ejecutando en territorio y se esta la espera de seleccionar las organizaciones solidarias a apoyar con imagen corporativa  </t>
  </si>
  <si>
    <t xml:space="preserve">Difundir los principios, fines, valores y características del sector solidario </t>
  </si>
  <si>
    <t xml:space="preserve">Campañas desarrolladas </t>
  </si>
  <si>
    <t>Desarrollar  estrategias de auto-sostenibilidad en las dimensiones social, económica, ambiental, cultural y política de los emprendimientos solidarios.</t>
  </si>
  <si>
    <t xml:space="preserve">% Emprendimientos solidarios implementando estrategias de autosostenibilidad  </t>
  </si>
  <si>
    <r>
      <t>0,00</t>
    </r>
    <r>
      <rPr>
        <sz val="8"/>
        <color rgb="FF000000"/>
        <rFont val="Arial Narrow"/>
        <family val="2"/>
      </rPr>
      <t> </t>
    </r>
  </si>
  <si>
    <t xml:space="preserve">Para la vigencia 2021 la Entidad tiene la meta de dinamizar 348 emprendimientos asociativos solidarios por medio de convenios. 
En estos convenios cada organización debe establecer una estrategia de autosostenibilidad. (compras públicas, negocios inclusivos)  
</t>
  </si>
  <si>
    <t xml:space="preserve">Adelantar estudios e investigaciones aplicadas para la sostenibilidad social, económica, ambiental, cultural y política de las organizaciones solidarias </t>
  </si>
  <si>
    <t xml:space="preserve">Estudios o investigaciones desarrolladas </t>
  </si>
  <si>
    <t xml:space="preserve">En 2021, en desarrollo del convenio 07-2021, se desarrollara proceso investigativo que pemita aboradar la problemática de "No hay acuerdos frente a la definición de buenas practicas solidarias", así mismo iniciar abordaje en el obejto de estudio: "Se desconoce cómo está siendo abordada la gestión del conocimiento por parte de las organizaciones solidarias" </t>
  </si>
  <si>
    <t xml:space="preserve">Implementar el Programa Integral de Intervención para dinamizar emprendimientos asociativos solidarios </t>
  </si>
  <si>
    <t xml:space="preserve">Personas beneficiadas </t>
  </si>
  <si>
    <r>
      <t xml:space="preserve">Formular e implementar una estrategia para  incorporar de la economía solidaria en los planes de desarrollo local con el fin de constituir territorios solidarios
</t>
    </r>
    <r>
      <rPr>
        <b/>
        <sz val="12"/>
        <color theme="0"/>
        <rFont val="Arial Narrow"/>
        <family val="2"/>
      </rPr>
      <t/>
    </r>
  </si>
  <si>
    <t xml:space="preserve">Estrategia implementada </t>
  </si>
  <si>
    <t>Fortalecer la integración gremial del sector solidario para la consolidación de su identidad sectorial, la representación, la participación en políticas públicas, el intercambio de buenas prácticas y la gestión de proyectos para el beneficio de sus agremiados.</t>
  </si>
  <si>
    <t xml:space="preserve">Gremios del sector solidario  fortalecidos </t>
  </si>
  <si>
    <t>Diseñar e implementar un programa  para  el fortalecimiento del Voluntariado  que permita la asistencia en la sostenibilidad de los emprendimientos solidarios  y la inclusión del Sistema Nacional de Voluntariado en el acompañamiento en las estrategias diseñadas.</t>
  </si>
  <si>
    <t xml:space="preserve">Programa de voluntariado implementada </t>
  </si>
  <si>
    <t xml:space="preserve">En el marco del convenio cooperacion interinstitucional con la universidad de la Salle se tiene un encuentro con el fin de unificar esfuerzos en la realiación de la propuesta para el programa de voluntariado de este año. </t>
  </si>
  <si>
    <t xml:space="preserve">Diseñar e implementar  el  programa de sinergias interinstitucionales, articulando las agendas sectoriales nacionales o regionales, generando estrategias de formalización y protección social  para aportar al  desarrollo integral de las organizaciones solidarias.  </t>
  </si>
  <si>
    <t xml:space="preserve">Programa de sinergias implementado </t>
  </si>
  <si>
    <t>6% </t>
  </si>
  <si>
    <t xml:space="preserve">La dirección técnica reporta para el mes de marzo las siguientes actividades: Seguimiento Agencia Nacional de Minas (Jornada 3 y 4 de marzo Popayán, asistencia y plan de trabajo).
Seguimiento reunión subcomisión departamental y concertación de políticas salariales y laborales Nariño (Plan de acción 2021 convocatoria 03032021).
Seguimiento convenio interadminisrativo UAEOS/ Buenaventura 2021
Seguimiento reunión subcomisión departamental y concertación de políticas salariales y laborales Cauca (Plan de acción 2021 convocatoria 11032021-18032021).
Seguimiento reunión subcomisión departamental y concertación de políticas salariales y laborales  (SDCPSL) Cauca (10 de marzo, listado de asistencia, acta y evidencias)
Participación  reunión subcomisión departamental y concertación de políticas salariales y laborales Caquetá
Coordinacion con la dirección de mujer rural , del Ministerio de agricultura en articulación con la UAEOS la sensibilizacion para fucionarios y facilitadores operadores sobre  mujer rural, género y cuidado .                                                                                                                                                                                                                                                                                                       Mesa de articulacion con secretaria de desarrollo de la alcaldia de bogota para snsibilizacion y fomento de economia solidaria.                                                                                                              Reactivacion de la alianza viceministerio de turismo- Coordinacion de turismo comunitario para procesos de economia solidaria                                                                                                                 Seguimiento a la alianza vicepresidencia. alcaldia de Popayan vendedores informales,                                                                                                                                                                               Seguimiento Alianza Campo emprende de minagricultura para mercados campesinos Morale, Inza, Coconuco- Cauca, El Carco Nariño y San Miguel Putumayo.                                                       Participación en la subcomisión y Subcomite de trabajo de Cundinamarca                                                                                    Se realiza la presentación de la Oferta Institucional a la Cámara de Representantes del Departamento de Arauca                                  
Se realiza acercamiento con la universidad de la salle en el marco del convenio de cooperacioón para presentar las acciones del mismo y adelantar tareas. Participación en las jornadas de la subcomisión y subcomite del sector trabajo del departamento del Huila.   </t>
  </si>
  <si>
    <r>
      <t xml:space="preserve">Realizar programas de formación y asistencia técnica en ambientes virtuales y presenciales para la cualificación de servidores públicos y operadores  en asociatividad solidaria y cooperativismo 
</t>
    </r>
    <r>
      <rPr>
        <b/>
        <sz val="10"/>
        <rFont val="Arial Narrow"/>
        <family val="2"/>
      </rPr>
      <t xml:space="preserve">
</t>
    </r>
  </si>
  <si>
    <t xml:space="preserve">Procesos de capacitación realizados  </t>
  </si>
  <si>
    <t xml:space="preserve">No se realizaron Programas de formacion y asistencia tecnica en el primer trismestre de la actual vigencia </t>
  </si>
  <si>
    <t>Generar  mínimo 4 alianzas con las entidades encargadas de los servicios de apoyo a la formalización  y fomento de organizaciones solidarias para  el aumento de la cobertura en zonas rurales y para el mejoramiento de esquemas de inspección, vigilancia y control   (Superintendencias, Confecamaras, DIAN, INVIMA)</t>
  </si>
  <si>
    <t xml:space="preserve">Número de alianzas generadas </t>
  </si>
  <si>
    <t xml:space="preserve">Se esta generando el seguimiento de las 4 alianzas (Superintendencias, Confecamaras, DIAN, INVIMA)   </t>
  </si>
  <si>
    <t xml:space="preserve">Implementar  las dimensiones y  políticas que conforman el MIPG para lograr una  mayor apropiación y cumplimiento adecuado de las funciones, garantizando  la satisfacción y participación ciudadana </t>
  </si>
  <si>
    <t xml:space="preserve">MIGP  implementado </t>
  </si>
  <si>
    <t xml:space="preserve">Gestión </t>
  </si>
  <si>
    <r>
      <t>6%</t>
    </r>
    <r>
      <rPr>
        <sz val="8"/>
        <color rgb="FF000000"/>
        <rFont val="Arial Narrow"/>
        <family val="2"/>
      </rPr>
      <t> </t>
    </r>
  </si>
  <si>
    <t xml:space="preserve">Se ha implementado un 6% de 25% del Modelo Integrado de Gestión y Planeación en la UAEOS </t>
  </si>
  <si>
    <t xml:space="preserve">Adelantar una  estrategia  de comunicaciones y prensa  que permita visibilizar  la gestión institucional y su contribución al desarrollo del País. </t>
  </si>
  <si>
    <t>Estrategia de comunicación implementada</t>
  </si>
  <si>
    <t>23% </t>
  </si>
  <si>
    <t xml:space="preserve">la estrategia de comunicaciones presenta en el primer trimestre del 2020 el 23% de avance </t>
  </si>
  <si>
    <t>Elaborar un estudio técnico que permita evaluar la capacidad institucional, operativa y financiera de la Unidad Administrativa Especial de Organizaciones Solidarias como insumo para que las entidades competentes  revisen las acciones para fortalecer la institucionalidad.</t>
  </si>
  <si>
    <t xml:space="preserve">Estudio Técnico elaborado y presentado </t>
  </si>
  <si>
    <t>- </t>
  </si>
  <si>
    <t xml:space="preserve">Evaluar y diseñar instrumentos de política pública necesarios para potencializar las acciones de las organizaciones del sector solidario como dinamizadoras de desarrollo territorial
</t>
  </si>
  <si>
    <t xml:space="preserve">Instrumentos de política pública diseñados </t>
  </si>
  <si>
    <t xml:space="preserve">Presentar propuestas  normativas  que permitan fortalecer la regulación de las formas de economía solidaria para su desarrollo autónomo como alternativa de trabajo decente e inclusión productiva. para el fomento, desarrollo y protección del sector solidario,  que incluyan la disminución de obstáculos, trámites  y  costos para el desarrollo de las organizaciones solidarias. </t>
  </si>
  <si>
    <t>Actualizar el Plan Estadístico Institucional y articulación con superintendencias y Confecamaras para mejorar la calidad  de la información que se registra en el RUES sobre los  esquemas asociativos.</t>
  </si>
  <si>
    <t xml:space="preserve"> Plan Estadístico Actualizado </t>
  </si>
  <si>
    <t xml:space="preserve">Seguimiento al Plan Sectorial -Compromios UAEOS </t>
  </si>
  <si>
    <t>Seguimiento al Plan Estrategico Institucional " Construyendo Terriorios Solidarios "</t>
  </si>
  <si>
    <t>Esta meta se encuentra en el 100% , se cumplio en la vigencia 2020</t>
  </si>
  <si>
    <t>Se comenzaron  las grabaciones de 3 experiencias en el mes de marzo, las cuales se encuentran en proceso de posproducción.</t>
  </si>
  <si>
    <t xml:space="preserve">Se realizaron 2 campañas  
1-Campaña de la Comision intersectorial para el fortalecimiento:  realizamos foro, campaña en redes sociales y publicación de la revista sobre el tema.
2-Campaña de la consolidacion del sector solidario; realizamos foro, campaña en redes sociales y publicación de la revista sobre el tema.
</t>
  </si>
  <si>
    <t>La UAEOS firmo el convenio 008 de 2021 con Qualitas T&amp;T cuyo objeto es “Aunar esfuerzos de asociación para promover la asociatividad, solidaridad, fomento y fortalecimiento de las organizaciones solidarias a través de actividades de promoción y formación contribuyendo al desarrollo social, económico y cultural a nivel nacional”, con este convenio se apoyarán 82 eventos de tipo local, territorial y Nacional de los gremios del sector cooperativo, Fondos de Empleados, Mutuales y Organizaciones del sector rural</t>
  </si>
  <si>
    <r>
      <rPr>
        <sz val="10"/>
        <color theme="4"/>
        <rFont val="Arial Narrow"/>
        <family val="2"/>
      </rPr>
      <t>E</t>
    </r>
    <r>
      <rPr>
        <sz val="10"/>
        <rFont val="Arial Narrow"/>
        <family val="2"/>
      </rPr>
      <t>sta meta se encuentra en el 100% , se cumplio en la vigencia 2020</t>
    </r>
  </si>
  <si>
    <t>Meta 2020</t>
  </si>
  <si>
    <t>Avance  2020</t>
  </si>
  <si>
    <t>Avance 2019</t>
  </si>
  <si>
    <t>Avance 2021</t>
  </si>
  <si>
    <t xml:space="preserve">Meta Cuatrienio </t>
  </si>
  <si>
    <t>Meta 2019</t>
  </si>
  <si>
    <t>Linea Base  31 /12/2018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</si>
</sst>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Red]#,##0.00"/>
    <numFmt numFmtId="165" formatCode="[$-10C0A]#,##0"/>
    <numFmt numFmtId="166" formatCode="[$-10C0A]#,##0.00"/>
    <numFmt numFmtId="167" formatCode="0.0%"/>
    <numFmt numFmtId="168" formatCode="0.0"/>
  </numFmts>
  <fonts count="24" x14ac:knownFonts="1">
    <font>
      <sz val="11"/>
      <color theme="1"/>
      <name val="Calibri"/>
      <family val="2"/>
      <scheme val="minor"/>
    </font>
    <font>
      <sz val="11"/>
      <color theme="1"/>
      <name val="Calibri"/>
      <family val="2"/>
      <scheme val="minor"/>
    </font>
    <font>
      <sz val="10"/>
      <name val="Arial"/>
      <family val="2"/>
    </font>
    <font>
      <sz val="10"/>
      <name val="Arial"/>
      <family val="2"/>
    </font>
    <font>
      <b/>
      <sz val="10"/>
      <color indexed="9"/>
      <name val="Arial Narrow"/>
      <family val="2"/>
    </font>
    <font>
      <sz val="10"/>
      <name val="Arial Narrow"/>
      <family val="2"/>
    </font>
    <font>
      <sz val="10"/>
      <color theme="1"/>
      <name val="Arial Narrow"/>
      <family val="2"/>
    </font>
    <font>
      <b/>
      <sz val="12"/>
      <color theme="0"/>
      <name val="Arial Narrow"/>
      <family val="2"/>
    </font>
    <font>
      <b/>
      <sz val="10"/>
      <name val="Arial Narrow"/>
      <family val="2"/>
    </font>
    <font>
      <sz val="12"/>
      <color theme="1"/>
      <name val="Arial"/>
      <family val="2"/>
    </font>
    <font>
      <b/>
      <sz val="9"/>
      <color theme="0"/>
      <name val="Arial Narrow"/>
      <family val="2"/>
    </font>
    <font>
      <sz val="9"/>
      <name val="Arial"/>
      <family val="2"/>
    </font>
    <font>
      <sz val="9"/>
      <name val="Arial Narrow"/>
      <family val="2"/>
    </font>
    <font>
      <sz val="9"/>
      <color theme="1"/>
      <name val="Arial Narrow"/>
      <family val="2"/>
    </font>
    <font>
      <sz val="8"/>
      <name val="Calibri"/>
      <family val="2"/>
      <scheme val="minor"/>
    </font>
    <font>
      <sz val="8"/>
      <color theme="1"/>
      <name val="Arial Narrow"/>
      <family val="2"/>
    </font>
    <font>
      <sz val="8"/>
      <color rgb="FF000000"/>
      <name val="Arial Narrow"/>
      <family val="2"/>
    </font>
    <font>
      <sz val="11"/>
      <name val="Arial Narrow"/>
      <family val="2"/>
    </font>
    <font>
      <sz val="11"/>
      <color theme="1"/>
      <name val="Arial Narrow"/>
      <family val="2"/>
    </font>
    <font>
      <sz val="12"/>
      <name val="Arial Narrow"/>
      <family val="2"/>
    </font>
    <font>
      <b/>
      <sz val="11"/>
      <name val="Arial"/>
      <family val="2"/>
    </font>
    <font>
      <b/>
      <sz val="12"/>
      <name val="Arial"/>
      <family val="2"/>
    </font>
    <font>
      <sz val="10"/>
      <color theme="4"/>
      <name val="Arial Narrow"/>
      <family val="2"/>
    </font>
    <font>
      <sz val="9"/>
      <color theme="0"/>
      <name val="Arial Narrow"/>
      <family val="2"/>
    </font>
  </fonts>
  <fills count="8">
    <fill>
      <patternFill patternType="none"/>
    </fill>
    <fill>
      <patternFill patternType="gray125"/>
    </fill>
    <fill>
      <patternFill patternType="solid">
        <fgColor rgb="FF353588"/>
        <bgColor indexed="64"/>
      </patternFill>
    </fill>
    <fill>
      <patternFill patternType="solid">
        <fgColor theme="3" tint="0.79998168889431442"/>
        <bgColor indexed="64"/>
      </patternFill>
    </fill>
    <fill>
      <patternFill patternType="solid">
        <fgColor theme="4"/>
        <bgColor indexed="64"/>
      </patternFill>
    </fill>
    <fill>
      <patternFill patternType="solid">
        <fgColor theme="0"/>
        <bgColor indexed="64"/>
      </patternFill>
    </fill>
    <fill>
      <patternFill patternType="solid">
        <fgColor rgb="FF00B050"/>
        <bgColor indexed="64"/>
      </patternFill>
    </fill>
    <fill>
      <patternFill patternType="solid">
        <fgColor theme="4"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5">
    <xf numFmtId="0" fontId="0" fillId="0" borderId="0"/>
    <xf numFmtId="9" fontId="1" fillId="0" borderId="0" applyFont="0" applyFill="0" applyBorder="0" applyAlignment="0" applyProtection="0"/>
    <xf numFmtId="0" fontId="2" fillId="0" borderId="0"/>
    <xf numFmtId="9" fontId="3" fillId="0" borderId="0" applyFont="0" applyFill="0" applyBorder="0" applyAlignment="0" applyProtection="0"/>
    <xf numFmtId="0" fontId="3" fillId="0" borderId="0"/>
  </cellStyleXfs>
  <cellXfs count="98">
    <xf numFmtId="0" fontId="0" fillId="0" borderId="0" xfId="0"/>
    <xf numFmtId="0" fontId="2" fillId="0" borderId="0" xfId="2"/>
    <xf numFmtId="0" fontId="5" fillId="5" borderId="1" xfId="2" applyFont="1" applyFill="1" applyBorder="1" applyAlignment="1">
      <alignment horizontal="center" vertical="center" wrapText="1"/>
    </xf>
    <xf numFmtId="0" fontId="5" fillId="0" borderId="1" xfId="2" applyFont="1" applyBorder="1" applyAlignment="1">
      <alignment horizontal="center" vertical="center" wrapText="1"/>
    </xf>
    <xf numFmtId="9" fontId="5" fillId="5" borderId="1" xfId="2" applyNumberFormat="1" applyFont="1" applyFill="1" applyBorder="1" applyAlignment="1">
      <alignment horizontal="center" vertical="center" wrapText="1"/>
    </xf>
    <xf numFmtId="9" fontId="5" fillId="0" borderId="1" xfId="3" applyFont="1" applyBorder="1" applyAlignment="1">
      <alignment horizontal="center" vertical="center" wrapText="1"/>
    </xf>
    <xf numFmtId="0" fontId="6" fillId="5" borderId="1" xfId="2" applyFont="1" applyFill="1" applyBorder="1" applyAlignment="1">
      <alignment horizontal="center" vertical="center" wrapText="1"/>
    </xf>
    <xf numFmtId="0" fontId="5" fillId="0" borderId="1" xfId="2" applyFont="1" applyBorder="1" applyAlignment="1">
      <alignment horizontal="justify" vertical="center" wrapText="1"/>
    </xf>
    <xf numFmtId="0" fontId="6" fillId="5" borderId="1" xfId="2" applyFont="1" applyFill="1" applyBorder="1" applyAlignment="1">
      <alignment horizontal="justify" vertical="center" wrapText="1"/>
    </xf>
    <xf numFmtId="9" fontId="6" fillId="5" borderId="1" xfId="2" applyNumberFormat="1" applyFont="1" applyFill="1" applyBorder="1" applyAlignment="1">
      <alignment horizontal="center" vertical="center" wrapText="1"/>
    </xf>
    <xf numFmtId="9" fontId="6" fillId="0" borderId="1" xfId="2" applyNumberFormat="1" applyFont="1" applyBorder="1" applyAlignment="1">
      <alignment horizontal="center" vertical="center" wrapText="1"/>
    </xf>
    <xf numFmtId="0" fontId="6" fillId="0" borderId="1" xfId="2" applyFont="1" applyBorder="1" applyAlignment="1">
      <alignment horizontal="center" vertical="center" wrapText="1"/>
    </xf>
    <xf numFmtId="3" fontId="6" fillId="5" borderId="1" xfId="2" applyNumberFormat="1" applyFont="1" applyFill="1" applyBorder="1" applyAlignment="1">
      <alignment horizontal="center" vertical="center"/>
    </xf>
    <xf numFmtId="9" fontId="6" fillId="5" borderId="1" xfId="2" applyNumberFormat="1" applyFont="1" applyFill="1" applyBorder="1" applyAlignment="1">
      <alignment horizontal="center" vertical="center"/>
    </xf>
    <xf numFmtId="168" fontId="6" fillId="5" borderId="1" xfId="2" applyNumberFormat="1" applyFont="1" applyFill="1" applyBorder="1" applyAlignment="1">
      <alignment horizontal="center" vertical="center" wrapText="1"/>
    </xf>
    <xf numFmtId="1" fontId="6" fillId="5" borderId="1" xfId="2" applyNumberFormat="1" applyFont="1" applyFill="1" applyBorder="1" applyAlignment="1">
      <alignment horizontal="center" vertical="center" wrapText="1"/>
    </xf>
    <xf numFmtId="0" fontId="6" fillId="5" borderId="1" xfId="2" applyFont="1" applyFill="1" applyBorder="1" applyAlignment="1">
      <alignment horizontal="center" vertical="center"/>
    </xf>
    <xf numFmtId="0" fontId="9" fillId="5" borderId="1" xfId="2" applyFont="1" applyFill="1" applyBorder="1" applyAlignment="1">
      <alignment horizontal="center" vertical="center"/>
    </xf>
    <xf numFmtId="0" fontId="11" fillId="0" borderId="0" xfId="2" applyFont="1"/>
    <xf numFmtId="0" fontId="12" fillId="3" borderId="1" xfId="2" applyFont="1" applyFill="1" applyBorder="1" applyAlignment="1">
      <alignment horizontal="left" vertical="center" wrapText="1"/>
    </xf>
    <xf numFmtId="0" fontId="12" fillId="3" borderId="1" xfId="2" applyFont="1" applyFill="1" applyBorder="1" applyAlignment="1">
      <alignment horizontal="center" vertical="center" wrapText="1"/>
    </xf>
    <xf numFmtId="165" fontId="12" fillId="3" borderId="1" xfId="2" applyNumberFormat="1" applyFont="1" applyFill="1" applyBorder="1" applyAlignment="1" applyProtection="1">
      <alignment horizontal="center" vertical="center" wrapText="1"/>
      <protection locked="0"/>
    </xf>
    <xf numFmtId="9" fontId="12" fillId="3" borderId="1" xfId="2" applyNumberFormat="1" applyFont="1" applyFill="1" applyBorder="1" applyAlignment="1">
      <alignment horizontal="center" vertical="center" wrapText="1"/>
    </xf>
    <xf numFmtId="3" fontId="12" fillId="3" borderId="1" xfId="2" applyNumberFormat="1" applyFont="1" applyFill="1" applyBorder="1" applyAlignment="1">
      <alignment horizontal="center" vertical="center" wrapText="1"/>
    </xf>
    <xf numFmtId="3" fontId="12" fillId="4" borderId="1" xfId="2" applyNumberFormat="1" applyFont="1" applyFill="1" applyBorder="1" applyAlignment="1">
      <alignment horizontal="center" vertical="center" wrapText="1"/>
    </xf>
    <xf numFmtId="164" fontId="12" fillId="5" borderId="1" xfId="2" applyNumberFormat="1" applyFont="1" applyFill="1" applyBorder="1" applyAlignment="1">
      <alignment horizontal="justify" vertical="center" wrapText="1"/>
    </xf>
    <xf numFmtId="3" fontId="12" fillId="5" borderId="1" xfId="2" applyNumberFormat="1" applyFont="1" applyFill="1" applyBorder="1" applyAlignment="1">
      <alignment horizontal="center" vertical="center" wrapText="1"/>
    </xf>
    <xf numFmtId="164" fontId="12" fillId="5" borderId="1" xfId="2" applyNumberFormat="1" applyFont="1" applyFill="1" applyBorder="1" applyAlignment="1">
      <alignment horizontal="center" vertical="center" wrapText="1"/>
    </xf>
    <xf numFmtId="166" fontId="13" fillId="3" borderId="1" xfId="4" applyNumberFormat="1" applyFont="1" applyFill="1" applyBorder="1" applyAlignment="1" applyProtection="1">
      <alignment horizontal="center" vertical="center" wrapText="1"/>
      <protection locked="0"/>
    </xf>
    <xf numFmtId="1" fontId="13" fillId="3" borderId="1" xfId="4" applyNumberFormat="1" applyFont="1" applyFill="1" applyBorder="1" applyAlignment="1">
      <alignment horizontal="center" vertical="center" wrapText="1"/>
    </xf>
    <xf numFmtId="1" fontId="12" fillId="3" borderId="1" xfId="2" applyNumberFormat="1" applyFont="1" applyFill="1" applyBorder="1" applyAlignment="1">
      <alignment horizontal="center" vertical="center" wrapText="1"/>
    </xf>
    <xf numFmtId="1" fontId="13" fillId="3" borderId="1" xfId="2" applyNumberFormat="1" applyFont="1" applyFill="1" applyBorder="1" applyAlignment="1">
      <alignment horizontal="center" vertical="center" wrapText="1"/>
    </xf>
    <xf numFmtId="0" fontId="12" fillId="3" borderId="1" xfId="2" applyFont="1" applyFill="1" applyBorder="1" applyAlignment="1">
      <alignment vertical="center" wrapText="1"/>
    </xf>
    <xf numFmtId="0" fontId="13" fillId="3" borderId="1" xfId="2" applyFont="1" applyFill="1" applyBorder="1" applyAlignment="1">
      <alignment horizontal="center" vertical="center" wrapText="1"/>
    </xf>
    <xf numFmtId="9" fontId="13" fillId="3" borderId="1" xfId="2" applyNumberFormat="1" applyFont="1" applyFill="1" applyBorder="1" applyAlignment="1">
      <alignment horizontal="center" vertical="center" wrapText="1"/>
    </xf>
    <xf numFmtId="9" fontId="12" fillId="3" borderId="1" xfId="2" applyNumberFormat="1" applyFont="1" applyFill="1" applyBorder="1" applyAlignment="1">
      <alignment horizontal="left" vertical="center" wrapText="1"/>
    </xf>
    <xf numFmtId="9" fontId="12" fillId="3" borderId="1" xfId="3" applyFont="1" applyFill="1" applyBorder="1" applyAlignment="1" applyProtection="1">
      <alignment horizontal="center" vertical="center" wrapText="1"/>
      <protection locked="0"/>
    </xf>
    <xf numFmtId="167" fontId="13" fillId="3" borderId="1" xfId="2" applyNumberFormat="1" applyFont="1" applyFill="1" applyBorder="1" applyAlignment="1">
      <alignment horizontal="center" vertical="center" wrapText="1"/>
    </xf>
    <xf numFmtId="9" fontId="12" fillId="4" borderId="1" xfId="1" applyFont="1" applyFill="1" applyBorder="1" applyAlignment="1">
      <alignment horizontal="center" vertical="center" wrapText="1"/>
    </xf>
    <xf numFmtId="3" fontId="11" fillId="0" borderId="0" xfId="2" applyNumberFormat="1" applyFont="1"/>
    <xf numFmtId="9" fontId="12" fillId="3" borderId="1" xfId="1" applyFont="1" applyFill="1" applyBorder="1" applyAlignment="1">
      <alignment horizontal="center" vertical="center" wrapText="1"/>
    </xf>
    <xf numFmtId="0" fontId="5" fillId="0" borderId="4" xfId="2" applyFont="1" applyBorder="1" applyAlignment="1">
      <alignment horizontal="center" vertical="center" wrapText="1"/>
    </xf>
    <xf numFmtId="9" fontId="5" fillId="0" borderId="4" xfId="3" applyFont="1" applyBorder="1" applyAlignment="1">
      <alignment horizontal="center" vertical="center" wrapText="1"/>
    </xf>
    <xf numFmtId="0" fontId="6" fillId="5" borderId="4" xfId="2" applyFont="1" applyFill="1" applyBorder="1" applyAlignment="1">
      <alignment horizontal="center" vertical="center" wrapText="1"/>
    </xf>
    <xf numFmtId="0" fontId="5" fillId="5" borderId="4" xfId="2" applyFont="1" applyFill="1" applyBorder="1" applyAlignment="1">
      <alignment horizontal="center" vertical="center" wrapText="1"/>
    </xf>
    <xf numFmtId="9" fontId="6" fillId="0" borderId="4" xfId="2" applyNumberFormat="1" applyFont="1" applyBorder="1" applyAlignment="1">
      <alignment horizontal="center" vertical="center" wrapText="1"/>
    </xf>
    <xf numFmtId="0" fontId="6" fillId="0" borderId="4" xfId="2" applyFont="1" applyBorder="1" applyAlignment="1">
      <alignment horizontal="center" vertical="center" wrapText="1"/>
    </xf>
    <xf numFmtId="3" fontId="6" fillId="5" borderId="4" xfId="2" applyNumberFormat="1" applyFont="1" applyFill="1" applyBorder="1" applyAlignment="1">
      <alignment horizontal="center" vertical="center"/>
    </xf>
    <xf numFmtId="9" fontId="6" fillId="5" borderId="4" xfId="2" applyNumberFormat="1" applyFont="1" applyFill="1" applyBorder="1" applyAlignment="1">
      <alignment horizontal="center" vertical="center"/>
    </xf>
    <xf numFmtId="9" fontId="6" fillId="5" borderId="4" xfId="2" applyNumberFormat="1" applyFont="1" applyFill="1" applyBorder="1" applyAlignment="1">
      <alignment horizontal="center" vertical="center" wrapText="1"/>
    </xf>
    <xf numFmtId="1" fontId="6" fillId="5" borderId="4" xfId="2" applyNumberFormat="1" applyFont="1" applyFill="1" applyBorder="1" applyAlignment="1">
      <alignment horizontal="center" vertical="center" wrapText="1"/>
    </xf>
    <xf numFmtId="0" fontId="6" fillId="5" borderId="4" xfId="2" applyFont="1" applyFill="1" applyBorder="1" applyAlignment="1">
      <alignment horizontal="center" vertical="center"/>
    </xf>
    <xf numFmtId="0" fontId="15" fillId="5" borderId="1" xfId="0" applyFont="1" applyFill="1" applyBorder="1" applyAlignment="1">
      <alignment horizontal="center" vertical="center" wrapText="1"/>
    </xf>
    <xf numFmtId="3" fontId="5" fillId="5" borderId="1" xfId="2" applyNumberFormat="1" applyFont="1" applyFill="1" applyBorder="1" applyAlignment="1">
      <alignment horizontal="center" vertical="center" wrapText="1"/>
    </xf>
    <xf numFmtId="3" fontId="5" fillId="5" borderId="1" xfId="2" applyNumberFormat="1" applyFont="1" applyFill="1" applyBorder="1" applyAlignment="1">
      <alignment horizontal="left" vertical="center" wrapText="1"/>
    </xf>
    <xf numFmtId="0" fontId="16" fillId="5" borderId="1" xfId="0" applyFont="1" applyFill="1" applyBorder="1" applyAlignment="1">
      <alignment horizontal="center" vertical="center" wrapText="1"/>
    </xf>
    <xf numFmtId="9" fontId="5" fillId="5" borderId="1" xfId="3" applyFont="1" applyFill="1" applyBorder="1" applyAlignment="1">
      <alignment horizontal="center" vertical="center" wrapText="1"/>
    </xf>
    <xf numFmtId="3" fontId="6" fillId="5" borderId="1" xfId="2" applyNumberFormat="1" applyFont="1" applyFill="1" applyBorder="1" applyAlignment="1">
      <alignment horizontal="center" vertical="center" wrapText="1"/>
    </xf>
    <xf numFmtId="1" fontId="5" fillId="5" borderId="1" xfId="2" applyNumberFormat="1" applyFont="1" applyFill="1" applyBorder="1" applyAlignment="1">
      <alignment horizontal="center" vertical="center" wrapText="1"/>
    </xf>
    <xf numFmtId="9" fontId="6" fillId="5" borderId="1" xfId="3" applyFont="1" applyFill="1" applyBorder="1" applyAlignment="1">
      <alignment horizontal="center" vertical="center"/>
    </xf>
    <xf numFmtId="167" fontId="12" fillId="3" borderId="1" xfId="2" applyNumberFormat="1" applyFont="1" applyFill="1" applyBorder="1" applyAlignment="1">
      <alignment horizontal="center" vertical="center" wrapText="1"/>
    </xf>
    <xf numFmtId="0" fontId="17" fillId="5" borderId="1" xfId="0" applyFont="1" applyFill="1" applyBorder="1" applyAlignment="1">
      <alignment horizontal="justify" vertical="top" wrapText="1"/>
    </xf>
    <xf numFmtId="1" fontId="18" fillId="5" borderId="1" xfId="0" applyNumberFormat="1" applyFont="1" applyFill="1" applyBorder="1" applyAlignment="1">
      <alignment horizontal="justify" vertical="top" wrapText="1"/>
    </xf>
    <xf numFmtId="3" fontId="17" fillId="3" borderId="1" xfId="0" applyNumberFormat="1" applyFont="1" applyFill="1" applyBorder="1" applyAlignment="1">
      <alignment horizontal="justify" vertical="top" wrapText="1"/>
    </xf>
    <xf numFmtId="9" fontId="18" fillId="3" borderId="1" xfId="0" applyNumberFormat="1" applyFont="1" applyFill="1" applyBorder="1" applyAlignment="1">
      <alignment horizontal="justify" vertical="top" wrapText="1"/>
    </xf>
    <xf numFmtId="0" fontId="2" fillId="6" borderId="0" xfId="2" applyFill="1"/>
    <xf numFmtId="0" fontId="11" fillId="6" borderId="0" xfId="2" applyFont="1" applyFill="1"/>
    <xf numFmtId="0" fontId="5" fillId="5" borderId="1" xfId="2" applyFont="1" applyFill="1" applyBorder="1" applyAlignment="1">
      <alignment horizontal="justify" vertical="center" wrapText="1"/>
    </xf>
    <xf numFmtId="0" fontId="5" fillId="5" borderId="1" xfId="2" applyFont="1" applyFill="1" applyBorder="1" applyAlignment="1">
      <alignment horizontal="justify" vertical="top" wrapText="1"/>
    </xf>
    <xf numFmtId="0" fontId="11" fillId="6" borderId="0" xfId="2" applyFont="1" applyFill="1" applyAlignment="1">
      <alignment wrapText="1"/>
    </xf>
    <xf numFmtId="9" fontId="16" fillId="5" borderId="1" xfId="0" applyNumberFormat="1" applyFont="1" applyFill="1" applyBorder="1" applyAlignment="1">
      <alignment horizontal="center" vertical="center" wrapText="1"/>
    </xf>
    <xf numFmtId="3" fontId="19" fillId="3" borderId="1" xfId="2" applyNumberFormat="1" applyFont="1" applyFill="1" applyBorder="1" applyAlignment="1">
      <alignment vertical="center" wrapText="1"/>
    </xf>
    <xf numFmtId="0" fontId="4" fillId="7" borderId="1" xfId="2" applyFont="1" applyFill="1" applyBorder="1" applyAlignment="1">
      <alignment horizontal="center" vertical="center"/>
    </xf>
    <xf numFmtId="0" fontId="4" fillId="7" borderId="1" xfId="2" applyFont="1" applyFill="1" applyBorder="1" applyAlignment="1">
      <alignment horizontal="center" vertical="center" wrapText="1"/>
    </xf>
    <xf numFmtId="3" fontId="5" fillId="5" borderId="1" xfId="2" applyNumberFormat="1" applyFont="1" applyFill="1" applyBorder="1" applyAlignment="1">
      <alignment horizontal="justify" vertical="top" wrapText="1"/>
    </xf>
    <xf numFmtId="1" fontId="12" fillId="4" borderId="1" xfId="1" applyNumberFormat="1" applyFont="1" applyFill="1" applyBorder="1" applyAlignment="1">
      <alignment horizontal="center" vertical="center" wrapText="1"/>
    </xf>
    <xf numFmtId="9" fontId="13" fillId="4" borderId="1" xfId="1" applyFont="1" applyFill="1" applyBorder="1" applyAlignment="1">
      <alignment horizontal="center" vertical="center" wrapText="1"/>
    </xf>
    <xf numFmtId="164" fontId="10" fillId="2" borderId="1" xfId="2" applyNumberFormat="1" applyFont="1" applyFill="1" applyBorder="1" applyAlignment="1">
      <alignment horizontal="center" vertical="center" wrapText="1"/>
    </xf>
    <xf numFmtId="3" fontId="10" fillId="2" borderId="1" xfId="2" applyNumberFormat="1" applyFont="1" applyFill="1" applyBorder="1" applyAlignment="1">
      <alignment horizontal="center" vertical="center" wrapText="1"/>
    </xf>
    <xf numFmtId="0" fontId="21" fillId="0" borderId="0" xfId="2" applyFont="1" applyAlignment="1">
      <alignment horizontal="center" vertical="center"/>
    </xf>
    <xf numFmtId="0" fontId="21" fillId="0" borderId="5" xfId="2" applyFont="1" applyBorder="1" applyAlignment="1">
      <alignment horizontal="center" vertical="center"/>
    </xf>
    <xf numFmtId="0" fontId="5" fillId="5" borderId="1" xfId="2" applyFont="1" applyFill="1" applyBorder="1" applyAlignment="1">
      <alignment horizontal="justify" vertical="center" wrapText="1"/>
    </xf>
    <xf numFmtId="0" fontId="5" fillId="5" borderId="1" xfId="2" applyFont="1" applyFill="1" applyBorder="1" applyAlignment="1">
      <alignment horizontal="justify" vertical="top" wrapText="1"/>
    </xf>
    <xf numFmtId="0" fontId="5" fillId="5" borderId="2" xfId="2" applyFont="1" applyFill="1" applyBorder="1" applyAlignment="1">
      <alignment vertical="center" wrapText="1"/>
    </xf>
    <xf numFmtId="0" fontId="5" fillId="5" borderId="3" xfId="2" applyFont="1" applyFill="1" applyBorder="1" applyAlignment="1">
      <alignment vertical="center" wrapText="1"/>
    </xf>
    <xf numFmtId="0" fontId="20" fillId="0" borderId="0" xfId="2" applyFont="1" applyAlignment="1">
      <alignment horizontal="center" vertical="center" wrapText="1"/>
    </xf>
    <xf numFmtId="0" fontId="20" fillId="0" borderId="5" xfId="2" applyFont="1" applyBorder="1" applyAlignment="1">
      <alignment horizontal="center" vertical="center" wrapText="1"/>
    </xf>
    <xf numFmtId="3" fontId="19" fillId="3" borderId="1" xfId="2" applyNumberFormat="1" applyFont="1" applyFill="1" applyBorder="1" applyAlignment="1">
      <alignment horizontal="center" vertical="center" wrapText="1"/>
    </xf>
    <xf numFmtId="3" fontId="23" fillId="7" borderId="1" xfId="2" applyNumberFormat="1" applyFont="1" applyFill="1" applyBorder="1" applyAlignment="1">
      <alignment horizontal="center" vertical="center" wrapText="1"/>
    </xf>
    <xf numFmtId="3" fontId="19" fillId="5" borderId="1" xfId="2" applyNumberFormat="1" applyFont="1" applyFill="1" applyBorder="1" applyAlignment="1">
      <alignment horizontal="center" vertical="center" wrapText="1"/>
    </xf>
    <xf numFmtId="1" fontId="19" fillId="3" borderId="1" xfId="2" applyNumberFormat="1" applyFont="1" applyFill="1" applyBorder="1" applyAlignment="1">
      <alignment horizontal="center" vertical="center" wrapText="1"/>
    </xf>
    <xf numFmtId="1" fontId="23" fillId="7" borderId="1" xfId="1" applyNumberFormat="1" applyFont="1" applyFill="1" applyBorder="1" applyAlignment="1">
      <alignment horizontal="center" vertical="center" wrapText="1"/>
    </xf>
    <xf numFmtId="167" fontId="19" fillId="3" borderId="1" xfId="2" applyNumberFormat="1" applyFont="1" applyFill="1" applyBorder="1" applyAlignment="1">
      <alignment horizontal="center" vertical="center" wrapText="1"/>
    </xf>
    <xf numFmtId="167" fontId="23" fillId="7" borderId="1" xfId="2" applyNumberFormat="1" applyFont="1" applyFill="1" applyBorder="1" applyAlignment="1">
      <alignment horizontal="center" vertical="center" wrapText="1"/>
    </xf>
    <xf numFmtId="167" fontId="13" fillId="4" borderId="1" xfId="2" applyNumberFormat="1" applyFont="1" applyFill="1" applyBorder="1" applyAlignment="1">
      <alignment horizontal="center" vertical="center" wrapText="1"/>
    </xf>
    <xf numFmtId="164" fontId="19" fillId="5" borderId="1" xfId="2" applyNumberFormat="1" applyFont="1" applyFill="1" applyBorder="1" applyAlignment="1">
      <alignment horizontal="center" vertical="center" wrapText="1"/>
    </xf>
    <xf numFmtId="9" fontId="23" fillId="7" borderId="1" xfId="1" applyFont="1" applyFill="1" applyBorder="1" applyAlignment="1">
      <alignment horizontal="center" vertical="center" wrapText="1"/>
    </xf>
    <xf numFmtId="164" fontId="12" fillId="4" borderId="1" xfId="2" applyNumberFormat="1" applyFont="1" applyFill="1" applyBorder="1" applyAlignment="1">
      <alignment horizontal="center" vertical="center" wrapText="1"/>
    </xf>
  </cellXfs>
  <cellStyles count="5">
    <cellStyle name="Normal" xfId="0" builtinId="0"/>
    <cellStyle name="Normal 2" xfId="2" xr:uid="{A9F7D016-CD70-4339-ACEB-C59D8AB5BEA4}"/>
    <cellStyle name="Normal 2 2" xfId="4" xr:uid="{477C4B8F-3A86-44C9-96A9-FADE107E6ECF}"/>
    <cellStyle name="Porcentaje" xfId="1" builtinId="5"/>
    <cellStyle name="Porcentaje 2" xfId="3" xr:uid="{6362E45E-C232-4C8D-AC00-76BF279229B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104774</xdr:colOff>
      <xdr:row>1</xdr:row>
      <xdr:rowOff>104775</xdr:rowOff>
    </xdr:from>
    <xdr:to>
      <xdr:col>1</xdr:col>
      <xdr:colOff>447674</xdr:colOff>
      <xdr:row>2</xdr:row>
      <xdr:rowOff>504825</xdr:rowOff>
    </xdr:to>
    <xdr:pic>
      <xdr:nvPicPr>
        <xdr:cNvPr id="2" name="Imagen 1">
          <a:extLst>
            <a:ext uri="{FF2B5EF4-FFF2-40B4-BE49-F238E27FC236}">
              <a16:creationId xmlns:a16="http://schemas.microsoft.com/office/drawing/2014/main" id="{F3196F53-165F-4F7A-8568-D0B0277F18D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4" y="257175"/>
          <a:ext cx="2409825" cy="552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66675</xdr:colOff>
      <xdr:row>0</xdr:row>
      <xdr:rowOff>28575</xdr:rowOff>
    </xdr:from>
    <xdr:to>
      <xdr:col>0</xdr:col>
      <xdr:colOff>2066925</xdr:colOff>
      <xdr:row>2</xdr:row>
      <xdr:rowOff>114300</xdr:rowOff>
    </xdr:to>
    <xdr:pic>
      <xdr:nvPicPr>
        <xdr:cNvPr id="2" name="Imagen 1">
          <a:extLst>
            <a:ext uri="{FF2B5EF4-FFF2-40B4-BE49-F238E27FC236}">
              <a16:creationId xmlns:a16="http://schemas.microsoft.com/office/drawing/2014/main" id="{5445CA93-845F-45ED-AA65-477754783B6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28575"/>
          <a:ext cx="2000250" cy="4381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RGE%20CHAVEZ/Desktop/Teletrabajo/Segumiento%20Matrices%20PES%20y%20PE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risol.viveros/Downloads/Seguimiento%20PES%201%20trimestre%20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INSTITUCIONAL "/>
      <sheetName val="MISIONAL"/>
      <sheetName val="GGA"/>
      <sheetName val="GGF"/>
      <sheetName val="GGH"/>
      <sheetName val="OAJ"/>
      <sheetName val="OCI"/>
      <sheetName val="GCyP "/>
      <sheetName val="GEel"/>
      <sheetName val="GPyE"/>
      <sheetName val="GTICS "/>
      <sheetName val="TOTAL ACTIVIDADES"/>
      <sheetName val="TOTAL"/>
      <sheetName val="PLAN SECTORIAL"/>
      <sheetName val="PLAN ESTRATEGICO"/>
      <sheetName val="Hoja1"/>
    </sheetNames>
    <sheetDataSet>
      <sheetData sheetId="0" refreshError="1"/>
      <sheetData sheetId="1">
        <row r="6">
          <cell r="T6"/>
          <cell r="X6"/>
          <cell r="AB6"/>
          <cell r="AF6"/>
          <cell r="AJ6"/>
          <cell r="AN6"/>
          <cell r="AR6"/>
          <cell r="AV6"/>
          <cell r="AZ6"/>
        </row>
        <row r="11">
          <cell r="T11"/>
          <cell r="X11"/>
          <cell r="AB11"/>
          <cell r="AF11"/>
          <cell r="AJ11"/>
          <cell r="AN11"/>
          <cell r="AR11"/>
          <cell r="AV11"/>
          <cell r="AZ11"/>
        </row>
        <row r="17">
          <cell r="T17"/>
          <cell r="X17"/>
          <cell r="AB17"/>
          <cell r="AF17"/>
          <cell r="AJ17"/>
          <cell r="AN17"/>
          <cell r="AR17"/>
          <cell r="AV17"/>
          <cell r="AZ17"/>
        </row>
        <row r="18">
          <cell r="T18"/>
          <cell r="X18"/>
          <cell r="AB18"/>
          <cell r="AF18"/>
          <cell r="AJ18"/>
          <cell r="AN18"/>
          <cell r="AR18"/>
          <cell r="AV18"/>
          <cell r="AZ18"/>
        </row>
        <row r="19">
          <cell r="T19"/>
          <cell r="X19"/>
          <cell r="AB19"/>
          <cell r="AF19"/>
          <cell r="AJ19"/>
          <cell r="AN19"/>
          <cell r="AR19"/>
          <cell r="AV19"/>
          <cell r="AZ19"/>
        </row>
        <row r="21">
          <cell r="T21"/>
          <cell r="X21"/>
          <cell r="AB21"/>
          <cell r="AF21"/>
          <cell r="AJ21"/>
          <cell r="AN21"/>
          <cell r="AR21"/>
          <cell r="AV21"/>
          <cell r="AZ21"/>
        </row>
        <row r="22">
          <cell r="T22"/>
          <cell r="X22"/>
          <cell r="AB22"/>
          <cell r="AF22"/>
          <cell r="AJ22"/>
          <cell r="AN22"/>
          <cell r="AR22"/>
          <cell r="AV22"/>
          <cell r="AZ22"/>
        </row>
        <row r="24">
          <cell r="T24"/>
          <cell r="X24"/>
          <cell r="AB24"/>
          <cell r="AF24"/>
          <cell r="AJ24"/>
          <cell r="AN24"/>
          <cell r="AR24"/>
          <cell r="AV24"/>
          <cell r="AZ24"/>
        </row>
        <row r="27">
          <cell r="T27"/>
          <cell r="X27"/>
          <cell r="AB27"/>
          <cell r="AF27"/>
          <cell r="AJ27"/>
          <cell r="AN27"/>
          <cell r="AR27"/>
          <cell r="AV27"/>
          <cell r="AZ27"/>
        </row>
      </sheetData>
      <sheetData sheetId="2" refreshError="1"/>
      <sheetData sheetId="3" refreshError="1"/>
      <sheetData sheetId="4" refreshError="1"/>
      <sheetData sheetId="5">
        <row r="16">
          <cell r="H16"/>
        </row>
      </sheetData>
      <sheetData sheetId="6" refreshError="1"/>
      <sheetData sheetId="7">
        <row r="8">
          <cell r="T8"/>
          <cell r="X8"/>
          <cell r="AB8"/>
          <cell r="AF8"/>
          <cell r="AJ8"/>
          <cell r="AN8"/>
          <cell r="AR8"/>
          <cell r="AV8"/>
          <cell r="AZ8"/>
        </row>
        <row r="11">
          <cell r="T11"/>
          <cell r="X11"/>
          <cell r="AB11"/>
          <cell r="AF11"/>
          <cell r="AJ11"/>
          <cell r="AN11"/>
          <cell r="AR11"/>
          <cell r="AV11"/>
          <cell r="AZ11"/>
        </row>
        <row r="19">
          <cell r="T19">
            <v>0</v>
          </cell>
          <cell r="X19">
            <v>0</v>
          </cell>
          <cell r="AB19">
            <v>0</v>
          </cell>
          <cell r="AF19">
            <v>0</v>
          </cell>
          <cell r="AJ19">
            <v>0</v>
          </cell>
          <cell r="AN19">
            <v>0</v>
          </cell>
          <cell r="AR19">
            <v>0</v>
          </cell>
          <cell r="AV19">
            <v>0</v>
          </cell>
          <cell r="AZ19">
            <v>0</v>
          </cell>
        </row>
      </sheetData>
      <sheetData sheetId="8">
        <row r="5">
          <cell r="H5">
            <v>0</v>
          </cell>
        </row>
        <row r="12">
          <cell r="T12"/>
          <cell r="X12"/>
          <cell r="AB12"/>
          <cell r="AF12"/>
          <cell r="AJ12"/>
          <cell r="AN12"/>
          <cell r="AR12"/>
          <cell r="AV12"/>
          <cell r="AZ12"/>
        </row>
      </sheetData>
      <sheetData sheetId="9" refreshError="1"/>
      <sheetData sheetId="10" refreshError="1"/>
      <sheetData sheetId="11" refreshError="1"/>
      <sheetData sheetId="12">
        <row r="13">
          <cell r="C13">
            <v>0.11412299516908214</v>
          </cell>
        </row>
      </sheetData>
      <sheetData sheetId="13">
        <row r="3">
          <cell r="P3">
            <v>0</v>
          </cell>
        </row>
        <row r="4">
          <cell r="Q4">
            <v>0</v>
          </cell>
          <cell r="R4">
            <v>0</v>
          </cell>
          <cell r="S4">
            <v>0</v>
          </cell>
        </row>
        <row r="6">
          <cell r="Q6">
            <v>0</v>
          </cell>
          <cell r="R6">
            <v>0</v>
          </cell>
          <cell r="S6">
            <v>0</v>
          </cell>
        </row>
        <row r="9">
          <cell r="Q9">
            <v>0</v>
          </cell>
          <cell r="R9">
            <v>0</v>
          </cell>
          <cell r="S9">
            <v>0</v>
          </cell>
        </row>
        <row r="10">
          <cell r="Q10"/>
          <cell r="R10"/>
          <cell r="S10"/>
        </row>
      </sheetData>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ow r="44">
          <cell r="K44" t="str">
            <v xml:space="preserve">La Unidad Administrativa Especial de Organizaciones Solidarias, suscribió seis convenios para adelantar el fomento de las organizaciones solidarias en el territorio nacional para ejecutar durante la vigencia 2021. El inicio de ejecución de los convenios comprende actividades de socialización para la dinamización de los emprendimientos a través del Programa Integral de Intervención a la medida de las necesidades de cada organización y metodología de trabajo de la UAEOS con las comunidades. En el primer trimestre de la vigencia 2021 se hace un primer  reportan 109 organizaciones de solidarias que se han identificado, para adelantar los procesos de fomento en los ámbitos de creación o fortalecimiento. La UAEOS implementa el Programa Integral de Intervención, acompañando con asistencia técnica y capacitación a cada organización dependiendo la necesidad que se identifique para su desarrollo socio-empresarial. </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E8B58-10A7-4170-B5B1-112C7A2939C2}">
  <dimension ref="A1:AQ14"/>
  <sheetViews>
    <sheetView tabSelected="1" topLeftCell="B1" workbookViewId="0">
      <selection activeCell="X7" sqref="X7"/>
    </sheetView>
  </sheetViews>
  <sheetFormatPr baseColWidth="10" defaultColWidth="11.42578125" defaultRowHeight="12" x14ac:dyDescent="0.2"/>
  <cols>
    <col min="1" max="1" width="31" style="18" customWidth="1"/>
    <col min="2" max="4" width="11.42578125" style="18"/>
    <col min="5" max="5" width="12.85546875" style="18" customWidth="1"/>
    <col min="6" max="8" width="11.42578125" style="18" customWidth="1"/>
    <col min="9" max="12" width="11.42578125" style="18" hidden="1" customWidth="1"/>
    <col min="13" max="13" width="11.42578125" style="18" customWidth="1"/>
    <col min="14" max="14" width="11.42578125" style="18"/>
    <col min="15" max="15" width="11.42578125" style="39"/>
    <col min="16" max="18" width="11.42578125" style="18" hidden="1" customWidth="1"/>
    <col min="19" max="19" width="11.42578125" style="18"/>
    <col min="20" max="20" width="68.28515625" style="18" customWidth="1"/>
    <col min="21" max="21" width="6.5703125" style="18" hidden="1" customWidth="1"/>
    <col min="22" max="16384" width="11.42578125" style="18"/>
  </cols>
  <sheetData>
    <row r="1" spans="1:21" x14ac:dyDescent="0.2">
      <c r="A1" s="79" t="s">
        <v>104</v>
      </c>
      <c r="B1" s="79"/>
      <c r="C1" s="79"/>
      <c r="D1" s="79"/>
      <c r="E1" s="79"/>
      <c r="F1" s="79"/>
      <c r="G1" s="79"/>
      <c r="H1" s="79"/>
      <c r="I1" s="79"/>
      <c r="J1" s="79"/>
      <c r="K1" s="79"/>
      <c r="L1" s="79"/>
      <c r="M1" s="79"/>
      <c r="N1" s="79"/>
      <c r="O1" s="79"/>
      <c r="P1" s="79"/>
      <c r="Q1" s="79"/>
      <c r="R1" s="79"/>
      <c r="S1" s="79"/>
      <c r="T1" s="79"/>
    </row>
    <row r="2" spans="1:21" x14ac:dyDescent="0.2">
      <c r="A2" s="79"/>
      <c r="B2" s="79"/>
      <c r="C2" s="79"/>
      <c r="D2" s="79"/>
      <c r="E2" s="79"/>
      <c r="F2" s="79"/>
      <c r="G2" s="79"/>
      <c r="H2" s="79"/>
      <c r="I2" s="79"/>
      <c r="J2" s="79"/>
      <c r="K2" s="79"/>
      <c r="L2" s="79"/>
      <c r="M2" s="79"/>
      <c r="N2" s="79"/>
      <c r="O2" s="79"/>
      <c r="P2" s="79"/>
      <c r="Q2" s="79"/>
      <c r="R2" s="79"/>
      <c r="S2" s="79"/>
      <c r="T2" s="79"/>
    </row>
    <row r="3" spans="1:21" ht="44.25" customHeight="1" x14ac:dyDescent="0.2">
      <c r="A3" s="80"/>
      <c r="B3" s="80"/>
      <c r="C3" s="80"/>
      <c r="D3" s="80"/>
      <c r="E3" s="80"/>
      <c r="F3" s="80"/>
      <c r="G3" s="80"/>
      <c r="H3" s="80"/>
      <c r="I3" s="80"/>
      <c r="J3" s="80"/>
      <c r="K3" s="80"/>
      <c r="L3" s="80"/>
      <c r="M3" s="80"/>
      <c r="N3" s="80"/>
      <c r="O3" s="80"/>
      <c r="P3" s="80"/>
      <c r="Q3" s="80"/>
      <c r="R3" s="80"/>
      <c r="S3" s="80"/>
      <c r="T3" s="80"/>
    </row>
    <row r="4" spans="1:21" ht="16.5" customHeight="1" x14ac:dyDescent="0.2">
      <c r="A4" s="77" t="s">
        <v>0</v>
      </c>
      <c r="B4" s="78" t="s">
        <v>1</v>
      </c>
      <c r="C4" s="78" t="s">
        <v>2</v>
      </c>
      <c r="D4" s="78" t="s">
        <v>117</v>
      </c>
      <c r="E4" s="77" t="s">
        <v>115</v>
      </c>
      <c r="F4" s="78" t="s">
        <v>116</v>
      </c>
      <c r="G4" s="78" t="s">
        <v>113</v>
      </c>
      <c r="H4" s="78" t="s">
        <v>111</v>
      </c>
      <c r="I4" s="78" t="s">
        <v>4</v>
      </c>
      <c r="J4" s="78" t="s">
        <v>5</v>
      </c>
      <c r="K4" s="78" t="s">
        <v>6</v>
      </c>
      <c r="L4" s="78" t="s">
        <v>7</v>
      </c>
      <c r="M4" s="78" t="s">
        <v>112</v>
      </c>
      <c r="N4" s="78" t="s">
        <v>3</v>
      </c>
      <c r="O4" s="78" t="s">
        <v>4</v>
      </c>
      <c r="P4" s="78" t="s">
        <v>5</v>
      </c>
      <c r="Q4" s="78" t="s">
        <v>6</v>
      </c>
      <c r="R4" s="78" t="s">
        <v>7</v>
      </c>
      <c r="S4" s="78" t="s">
        <v>114</v>
      </c>
      <c r="T4" s="78" t="s">
        <v>8</v>
      </c>
    </row>
    <row r="5" spans="1:21" ht="13.5" customHeight="1" x14ac:dyDescent="0.2">
      <c r="A5" s="77"/>
      <c r="B5" s="78"/>
      <c r="C5" s="78"/>
      <c r="D5" s="78"/>
      <c r="E5" s="77"/>
      <c r="F5" s="78"/>
      <c r="G5" s="78"/>
      <c r="H5" s="78"/>
      <c r="I5" s="78"/>
      <c r="J5" s="78"/>
      <c r="K5" s="78"/>
      <c r="L5" s="78"/>
      <c r="M5" s="78"/>
      <c r="N5" s="78"/>
      <c r="O5" s="78"/>
      <c r="P5" s="78"/>
      <c r="Q5" s="78"/>
      <c r="R5" s="78"/>
      <c r="S5" s="78"/>
      <c r="T5" s="78"/>
    </row>
    <row r="6" spans="1:21" ht="201.75" customHeight="1" x14ac:dyDescent="0.2">
      <c r="A6" s="19" t="s">
        <v>9</v>
      </c>
      <c r="B6" s="20" t="s">
        <v>10</v>
      </c>
      <c r="C6" s="20" t="s">
        <v>11</v>
      </c>
      <c r="D6" s="21">
        <v>1179</v>
      </c>
      <c r="E6" s="21">
        <v>1600</v>
      </c>
      <c r="F6" s="20">
        <v>400</v>
      </c>
      <c r="G6" s="23">
        <v>400</v>
      </c>
      <c r="H6" s="87">
        <v>400</v>
      </c>
      <c r="I6" s="88">
        <v>100</v>
      </c>
      <c r="J6" s="88">
        <v>127</v>
      </c>
      <c r="K6" s="88">
        <v>73</v>
      </c>
      <c r="L6" s="24">
        <v>100</v>
      </c>
      <c r="M6" s="23">
        <f>I6+J6+K6+L6</f>
        <v>400</v>
      </c>
      <c r="N6" s="23">
        <v>400</v>
      </c>
      <c r="O6" s="24">
        <v>109</v>
      </c>
      <c r="P6" s="24"/>
      <c r="Q6" s="24"/>
      <c r="R6" s="24"/>
      <c r="S6" s="23">
        <f>O6+P6+Q6+R6</f>
        <v>109</v>
      </c>
      <c r="T6" s="61" t="s">
        <v>12</v>
      </c>
      <c r="U6" s="69"/>
    </row>
    <row r="7" spans="1:21" ht="108.75" customHeight="1" x14ac:dyDescent="0.2">
      <c r="A7" s="25" t="s">
        <v>13</v>
      </c>
      <c r="B7" s="26" t="s">
        <v>14</v>
      </c>
      <c r="C7" s="26" t="s">
        <v>15</v>
      </c>
      <c r="D7" s="27">
        <v>8011</v>
      </c>
      <c r="E7" s="27">
        <v>0</v>
      </c>
      <c r="F7" s="26">
        <v>6000</v>
      </c>
      <c r="G7" s="26">
        <v>6124</v>
      </c>
      <c r="H7" s="89">
        <v>6000</v>
      </c>
      <c r="I7" s="88">
        <v>1500</v>
      </c>
      <c r="J7" s="88">
        <v>5371</v>
      </c>
      <c r="K7" s="88">
        <v>0</v>
      </c>
      <c r="L7" s="24">
        <v>0</v>
      </c>
      <c r="M7" s="23">
        <f t="shared" ref="M7:M14" si="0">I7+J7+K7+L7</f>
        <v>6871</v>
      </c>
      <c r="N7" s="26">
        <v>6000</v>
      </c>
      <c r="O7" s="24">
        <v>0</v>
      </c>
      <c r="P7" s="24"/>
      <c r="Q7" s="24"/>
      <c r="R7" s="24"/>
      <c r="S7" s="23">
        <f t="shared" ref="S7:S14" si="1">O7+P7+Q7+R7</f>
        <v>0</v>
      </c>
      <c r="T7" s="61" t="s">
        <v>16</v>
      </c>
      <c r="U7" s="66"/>
    </row>
    <row r="8" spans="1:21" ht="148.5" x14ac:dyDescent="0.2">
      <c r="A8" s="19" t="s">
        <v>17</v>
      </c>
      <c r="B8" s="20" t="s">
        <v>10</v>
      </c>
      <c r="C8" s="28" t="s">
        <v>15</v>
      </c>
      <c r="D8" s="29">
        <v>8</v>
      </c>
      <c r="E8" s="30">
        <v>20</v>
      </c>
      <c r="F8" s="30">
        <v>10</v>
      </c>
      <c r="G8" s="31">
        <v>13</v>
      </c>
      <c r="H8" s="90">
        <v>10</v>
      </c>
      <c r="I8" s="88">
        <v>0</v>
      </c>
      <c r="J8" s="88">
        <v>0</v>
      </c>
      <c r="K8" s="88">
        <v>12</v>
      </c>
      <c r="L8" s="24">
        <v>0</v>
      </c>
      <c r="M8" s="23">
        <f t="shared" si="0"/>
        <v>12</v>
      </c>
      <c r="N8" s="30">
        <v>10</v>
      </c>
      <c r="O8" s="24">
        <v>0</v>
      </c>
      <c r="P8" s="24"/>
      <c r="Q8" s="24"/>
      <c r="R8" s="24"/>
      <c r="S8" s="23">
        <f t="shared" si="1"/>
        <v>0</v>
      </c>
      <c r="T8" s="62" t="s">
        <v>18</v>
      </c>
    </row>
    <row r="9" spans="1:21" ht="148.5" x14ac:dyDescent="0.2">
      <c r="A9" s="25" t="s">
        <v>19</v>
      </c>
      <c r="B9" s="26" t="s">
        <v>10</v>
      </c>
      <c r="C9" s="26" t="s">
        <v>20</v>
      </c>
      <c r="D9" s="27">
        <v>3</v>
      </c>
      <c r="E9" s="27">
        <v>8</v>
      </c>
      <c r="F9" s="26">
        <v>2</v>
      </c>
      <c r="G9" s="26">
        <v>2</v>
      </c>
      <c r="H9" s="89">
        <v>2</v>
      </c>
      <c r="I9" s="91">
        <v>0</v>
      </c>
      <c r="J9" s="91">
        <v>0</v>
      </c>
      <c r="K9" s="91">
        <v>2</v>
      </c>
      <c r="L9" s="24">
        <v>0</v>
      </c>
      <c r="M9" s="23">
        <f t="shared" si="0"/>
        <v>2</v>
      </c>
      <c r="N9" s="26">
        <v>2</v>
      </c>
      <c r="O9" s="75">
        <v>0</v>
      </c>
      <c r="P9" s="24"/>
      <c r="Q9" s="24"/>
      <c r="R9" s="24"/>
      <c r="S9" s="23">
        <f t="shared" si="1"/>
        <v>0</v>
      </c>
      <c r="T9" s="63" t="s">
        <v>21</v>
      </c>
      <c r="U9" s="66"/>
    </row>
    <row r="10" spans="1:21" ht="346.5" x14ac:dyDescent="0.2">
      <c r="A10" s="32" t="s">
        <v>22</v>
      </c>
      <c r="B10" s="33" t="s">
        <v>10</v>
      </c>
      <c r="C10" s="34" t="s">
        <v>20</v>
      </c>
      <c r="D10" s="31">
        <v>4</v>
      </c>
      <c r="E10" s="30">
        <v>12</v>
      </c>
      <c r="F10" s="30">
        <v>3</v>
      </c>
      <c r="G10" s="30">
        <v>3</v>
      </c>
      <c r="H10" s="90">
        <v>3</v>
      </c>
      <c r="I10" s="88">
        <v>0</v>
      </c>
      <c r="J10" s="88">
        <v>0</v>
      </c>
      <c r="K10" s="88">
        <v>5</v>
      </c>
      <c r="L10" s="24">
        <v>0</v>
      </c>
      <c r="M10" s="23">
        <f t="shared" si="0"/>
        <v>5</v>
      </c>
      <c r="N10" s="30">
        <v>5</v>
      </c>
      <c r="O10" s="24">
        <v>0</v>
      </c>
      <c r="P10" s="24"/>
      <c r="Q10" s="24"/>
      <c r="R10" s="24"/>
      <c r="S10" s="23">
        <f t="shared" si="1"/>
        <v>0</v>
      </c>
      <c r="T10" s="62" t="s">
        <v>23</v>
      </c>
      <c r="U10" s="66"/>
    </row>
    <row r="11" spans="1:21" ht="49.5" x14ac:dyDescent="0.2">
      <c r="A11" s="25" t="s">
        <v>24</v>
      </c>
      <c r="B11" s="26" t="s">
        <v>14</v>
      </c>
      <c r="C11" s="26" t="s">
        <v>15</v>
      </c>
      <c r="D11" s="27">
        <v>22000</v>
      </c>
      <c r="E11" s="27">
        <v>88000</v>
      </c>
      <c r="F11" s="26">
        <v>22000</v>
      </c>
      <c r="G11" s="26">
        <v>22911</v>
      </c>
      <c r="H11" s="89">
        <v>22000</v>
      </c>
      <c r="I11" s="88">
        <v>6000</v>
      </c>
      <c r="J11" s="88">
        <v>587</v>
      </c>
      <c r="K11" s="88">
        <v>9160</v>
      </c>
      <c r="L11" s="24">
        <v>8418</v>
      </c>
      <c r="M11" s="23">
        <f>I11+J11+K11+L11</f>
        <v>24165</v>
      </c>
      <c r="N11" s="26">
        <v>22000</v>
      </c>
      <c r="O11" s="24">
        <v>4168</v>
      </c>
      <c r="P11" s="24"/>
      <c r="Q11" s="24"/>
      <c r="R11" s="24"/>
      <c r="S11" s="23">
        <f t="shared" si="1"/>
        <v>4168</v>
      </c>
      <c r="T11" s="63" t="s">
        <v>25</v>
      </c>
    </row>
    <row r="12" spans="1:21" ht="68.25" customHeight="1" x14ac:dyDescent="0.2">
      <c r="A12" s="35" t="s">
        <v>26</v>
      </c>
      <c r="B12" s="33" t="s">
        <v>27</v>
      </c>
      <c r="C12" s="34" t="s">
        <v>28</v>
      </c>
      <c r="D12" s="34">
        <v>0</v>
      </c>
      <c r="E12" s="36">
        <v>1</v>
      </c>
      <c r="F12" s="22">
        <v>0.25</v>
      </c>
      <c r="G12" s="37">
        <v>0.25</v>
      </c>
      <c r="H12" s="92">
        <v>0.25</v>
      </c>
      <c r="I12" s="88">
        <v>0</v>
      </c>
      <c r="J12" s="93">
        <v>0.125</v>
      </c>
      <c r="K12" s="93">
        <v>6.2E-2</v>
      </c>
      <c r="L12" s="94">
        <v>0.06</v>
      </c>
      <c r="M12" s="23">
        <f t="shared" si="0"/>
        <v>0.247</v>
      </c>
      <c r="N12" s="60">
        <v>0.25</v>
      </c>
      <c r="O12" s="76">
        <v>0.06</v>
      </c>
      <c r="P12" s="76"/>
      <c r="Q12" s="76"/>
      <c r="R12" s="76"/>
      <c r="S12" s="40">
        <f t="shared" si="1"/>
        <v>0.06</v>
      </c>
      <c r="T12" s="63" t="s">
        <v>29</v>
      </c>
    </row>
    <row r="13" spans="1:21" ht="68.25" customHeight="1" x14ac:dyDescent="0.2">
      <c r="A13" s="25" t="s">
        <v>30</v>
      </c>
      <c r="B13" s="26" t="s">
        <v>14</v>
      </c>
      <c r="C13" s="26" t="s">
        <v>28</v>
      </c>
      <c r="D13" s="27">
        <v>0</v>
      </c>
      <c r="E13" s="27">
        <v>100</v>
      </c>
      <c r="F13" s="26">
        <v>25</v>
      </c>
      <c r="G13" s="27">
        <v>25</v>
      </c>
      <c r="H13" s="95">
        <v>25</v>
      </c>
      <c r="I13" s="88">
        <v>0</v>
      </c>
      <c r="J13" s="96">
        <v>0.125</v>
      </c>
      <c r="K13" s="96">
        <v>6.5000000000000002E-2</v>
      </c>
      <c r="L13" s="97">
        <v>0.06</v>
      </c>
      <c r="M13" s="23">
        <f t="shared" si="0"/>
        <v>0.25</v>
      </c>
      <c r="N13" s="27">
        <v>0.25</v>
      </c>
      <c r="O13" s="38">
        <v>0.06</v>
      </c>
      <c r="P13" s="38"/>
      <c r="Q13" s="38"/>
      <c r="R13" s="38"/>
      <c r="S13" s="40">
        <f t="shared" si="1"/>
        <v>0.06</v>
      </c>
      <c r="T13" s="64" t="s">
        <v>31</v>
      </c>
    </row>
    <row r="14" spans="1:21" ht="68.25" customHeight="1" x14ac:dyDescent="0.2">
      <c r="A14" s="25" t="s">
        <v>32</v>
      </c>
      <c r="B14" s="26" t="s">
        <v>27</v>
      </c>
      <c r="C14" s="26" t="s">
        <v>33</v>
      </c>
      <c r="D14" s="27">
        <v>84.2</v>
      </c>
      <c r="E14" s="27">
        <v>85</v>
      </c>
      <c r="F14" s="26">
        <v>81</v>
      </c>
      <c r="G14" s="26" t="s">
        <v>34</v>
      </c>
      <c r="H14" s="89">
        <v>84</v>
      </c>
      <c r="I14" s="88">
        <v>0</v>
      </c>
      <c r="J14" s="88">
        <v>88.2</v>
      </c>
      <c r="K14" s="88">
        <v>0</v>
      </c>
      <c r="L14" s="24">
        <v>0</v>
      </c>
      <c r="M14" s="23">
        <f t="shared" si="0"/>
        <v>88.2</v>
      </c>
      <c r="N14" s="26">
        <v>87</v>
      </c>
      <c r="O14" s="24">
        <v>0</v>
      </c>
      <c r="P14" s="24"/>
      <c r="Q14" s="24"/>
      <c r="R14" s="24"/>
      <c r="S14" s="23">
        <f t="shared" si="1"/>
        <v>0</v>
      </c>
      <c r="T14" s="71" t="s">
        <v>35</v>
      </c>
    </row>
  </sheetData>
  <mergeCells count="21">
    <mergeCell ref="H4:H5"/>
    <mergeCell ref="I4:I5"/>
    <mergeCell ref="J4:J5"/>
    <mergeCell ref="K4:K5"/>
    <mergeCell ref="L4:L5"/>
    <mergeCell ref="M4:M5"/>
    <mergeCell ref="A1:T3"/>
    <mergeCell ref="T4:T5"/>
    <mergeCell ref="N4:N5"/>
    <mergeCell ref="O4:O5"/>
    <mergeCell ref="P4:P5"/>
    <mergeCell ref="Q4:Q5"/>
    <mergeCell ref="R4:R5"/>
    <mergeCell ref="S4:S5"/>
    <mergeCell ref="G4:G5"/>
    <mergeCell ref="A4:A5"/>
    <mergeCell ref="B4:B5"/>
    <mergeCell ref="C4:C5"/>
    <mergeCell ref="D4:D5"/>
    <mergeCell ref="E4:E5"/>
    <mergeCell ref="F4:F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CE195-5328-4422-996E-D1FAF2BC9136}">
  <dimension ref="A1:Q28"/>
  <sheetViews>
    <sheetView workbookViewId="0">
      <selection activeCell="T24" sqref="T24"/>
    </sheetView>
  </sheetViews>
  <sheetFormatPr baseColWidth="10" defaultColWidth="43.28515625" defaultRowHeight="12.75" x14ac:dyDescent="0.2"/>
  <cols>
    <col min="1" max="1" width="32.7109375" style="1" customWidth="1"/>
    <col min="2" max="2" width="19.7109375" style="1" customWidth="1"/>
    <col min="3" max="6" width="15.5703125" style="1" customWidth="1"/>
    <col min="7" max="8" width="15.5703125" style="1" hidden="1" customWidth="1"/>
    <col min="9" max="9" width="15.5703125" style="1" customWidth="1"/>
    <col min="10" max="10" width="0.140625" style="1" customWidth="1"/>
    <col min="11" max="11" width="15.5703125" style="1" customWidth="1"/>
    <col min="12" max="15" width="15.5703125" style="1" hidden="1" customWidth="1"/>
    <col min="16" max="16" width="59.85546875" style="1" customWidth="1"/>
    <col min="17" max="17" width="15.5703125" style="1" hidden="1" customWidth="1"/>
    <col min="18" max="86" width="15.5703125" style="1" customWidth="1"/>
    <col min="87" max="16384" width="43.28515625" style="1"/>
  </cols>
  <sheetData>
    <row r="1" spans="1:17" ht="15" customHeight="1" x14ac:dyDescent="0.2">
      <c r="A1" s="85" t="s">
        <v>105</v>
      </c>
      <c r="B1" s="85"/>
      <c r="C1" s="85"/>
      <c r="D1" s="85"/>
      <c r="E1" s="85"/>
      <c r="F1" s="85"/>
      <c r="G1" s="85"/>
      <c r="H1" s="85"/>
      <c r="I1" s="85"/>
      <c r="J1" s="85"/>
      <c r="K1" s="85"/>
      <c r="L1" s="85"/>
      <c r="M1" s="85"/>
      <c r="N1" s="85"/>
      <c r="O1" s="85"/>
      <c r="P1" s="85"/>
    </row>
    <row r="2" spans="1:17" ht="12.75" customHeight="1" x14ac:dyDescent="0.2">
      <c r="A2" s="85"/>
      <c r="B2" s="85"/>
      <c r="C2" s="85"/>
      <c r="D2" s="85"/>
      <c r="E2" s="85"/>
      <c r="F2" s="85"/>
      <c r="G2" s="85"/>
      <c r="H2" s="85"/>
      <c r="I2" s="85"/>
      <c r="J2" s="85"/>
      <c r="K2" s="85"/>
      <c r="L2" s="85"/>
      <c r="M2" s="85"/>
      <c r="N2" s="85"/>
      <c r="O2" s="85"/>
      <c r="P2" s="85"/>
    </row>
    <row r="3" spans="1:17" x14ac:dyDescent="0.2">
      <c r="A3" s="86"/>
      <c r="B3" s="86"/>
      <c r="C3" s="86"/>
      <c r="D3" s="86"/>
      <c r="E3" s="86"/>
      <c r="F3" s="86"/>
      <c r="G3" s="86"/>
      <c r="H3" s="86"/>
      <c r="I3" s="86"/>
      <c r="J3" s="86"/>
      <c r="K3" s="86"/>
      <c r="L3" s="86"/>
      <c r="M3" s="86"/>
      <c r="N3" s="86"/>
      <c r="O3" s="86"/>
      <c r="P3" s="86"/>
    </row>
    <row r="4" spans="1:17" x14ac:dyDescent="0.2">
      <c r="A4" s="72" t="s">
        <v>36</v>
      </c>
      <c r="B4" s="72" t="s">
        <v>37</v>
      </c>
      <c r="C4" s="72" t="s">
        <v>38</v>
      </c>
      <c r="D4" s="72" t="s">
        <v>39</v>
      </c>
      <c r="E4" s="73" t="s">
        <v>40</v>
      </c>
      <c r="F4" s="73" t="s">
        <v>41</v>
      </c>
      <c r="G4" s="72">
        <v>2019</v>
      </c>
      <c r="H4" s="72">
        <v>2020</v>
      </c>
      <c r="I4" s="72" t="s">
        <v>3</v>
      </c>
      <c r="J4" s="72">
        <v>2022</v>
      </c>
      <c r="K4" s="72" t="s">
        <v>4</v>
      </c>
      <c r="L4" s="72" t="s">
        <v>5</v>
      </c>
      <c r="M4" s="72" t="s">
        <v>6</v>
      </c>
      <c r="N4" s="72" t="s">
        <v>7</v>
      </c>
      <c r="O4" s="72" t="s">
        <v>42</v>
      </c>
      <c r="P4" s="72" t="s">
        <v>43</v>
      </c>
    </row>
    <row r="5" spans="1:17" ht="102" x14ac:dyDescent="0.2">
      <c r="A5" s="68" t="s">
        <v>44</v>
      </c>
      <c r="B5" s="67" t="s">
        <v>45</v>
      </c>
      <c r="C5" s="2" t="s">
        <v>10</v>
      </c>
      <c r="D5" s="2" t="s">
        <v>20</v>
      </c>
      <c r="E5" s="3">
        <v>3</v>
      </c>
      <c r="F5" s="3">
        <f>G5+H5+I5+J5</f>
        <v>8</v>
      </c>
      <c r="G5" s="3">
        <v>2</v>
      </c>
      <c r="H5" s="3">
        <v>2</v>
      </c>
      <c r="I5" s="3">
        <v>2</v>
      </c>
      <c r="J5" s="41">
        <v>2</v>
      </c>
      <c r="K5" s="52">
        <v>0</v>
      </c>
      <c r="L5" s="53">
        <f>'[1]PLAN SECTORIAL'!Q6</f>
        <v>0</v>
      </c>
      <c r="M5" s="53">
        <f>'[1]PLAN SECTORIAL'!R6</f>
        <v>0</v>
      </c>
      <c r="N5" s="53">
        <f>'[1]PLAN SECTORIAL'!S6</f>
        <v>0</v>
      </c>
      <c r="O5" s="53"/>
      <c r="P5" s="74" t="str">
        <f>'PLAN SECTORIAL'!T9</f>
        <v xml:space="preserve">Durante el primer tirmestre  los programas priorizados para desarrollar durante la vigencia 2021 son:
(1) En diseño programa de formación en modalidad Diplomado virtual dirigido a servidores públicos de entidades del orden nacional y de entidades del orden territorial, operadores de proyectos de asociatividad solidaria, organizaciones solidarias, entidades acreditadas por la UAEOS y comunidad interesada
(2) En diseño programa de formación en modalidad a distancia, para entidades solidarias de salud </v>
      </c>
      <c r="Q5" s="65"/>
    </row>
    <row r="6" spans="1:17" ht="102" x14ac:dyDescent="0.2">
      <c r="A6" s="68" t="s">
        <v>46</v>
      </c>
      <c r="B6" s="67" t="s">
        <v>47</v>
      </c>
      <c r="C6" s="2" t="s">
        <v>10</v>
      </c>
      <c r="D6" s="2" t="s">
        <v>20</v>
      </c>
      <c r="E6" s="2" t="s">
        <v>48</v>
      </c>
      <c r="F6" s="4">
        <v>1</v>
      </c>
      <c r="G6" s="3">
        <v>0</v>
      </c>
      <c r="H6" s="5">
        <v>0.25</v>
      </c>
      <c r="I6" s="5">
        <v>0.5</v>
      </c>
      <c r="J6" s="42">
        <v>1</v>
      </c>
      <c r="K6" s="70">
        <f>I6*25%</f>
        <v>0.125</v>
      </c>
      <c r="L6" s="56">
        <f>[1]GEel!T12+[1]GEel!X12+[1]GEel!AB12</f>
        <v>0</v>
      </c>
      <c r="M6" s="56">
        <f>[1]GEel!AF12+[1]GEel!AJ12+[1]GEel!AN12</f>
        <v>0</v>
      </c>
      <c r="N6" s="56">
        <f>[1]GEel!AR12+[1]GEel!AV12+[1]GEel!AZ12</f>
        <v>0</v>
      </c>
      <c r="O6" s="53"/>
      <c r="P6" s="74" t="s">
        <v>49</v>
      </c>
      <c r="Q6" s="65"/>
    </row>
    <row r="7" spans="1:17" ht="51" x14ac:dyDescent="0.2">
      <c r="A7" s="81" t="s">
        <v>50</v>
      </c>
      <c r="B7" s="67" t="s">
        <v>51</v>
      </c>
      <c r="C7" s="2" t="s">
        <v>14</v>
      </c>
      <c r="D7" s="2" t="s">
        <v>15</v>
      </c>
      <c r="E7" s="3" t="s">
        <v>48</v>
      </c>
      <c r="F7" s="2">
        <f>G7+H7+I7+J7</f>
        <v>32</v>
      </c>
      <c r="G7" s="3">
        <v>8</v>
      </c>
      <c r="H7" s="3">
        <v>8</v>
      </c>
      <c r="I7" s="3">
        <v>8</v>
      </c>
      <c r="J7" s="41">
        <v>8</v>
      </c>
      <c r="K7" s="55" t="s">
        <v>52</v>
      </c>
      <c r="L7" s="2">
        <f>[1]MISIONAL!T6+[1]MISIONAL!X6+[1]MISIONAL!AB6</f>
        <v>0</v>
      </c>
      <c r="M7" s="2">
        <f>[1]MISIONAL!AF6+[1]MISIONAL!AJ6+[1]MISIONAL!AN6</f>
        <v>0</v>
      </c>
      <c r="N7" s="2">
        <f>[1]MISIONAL!AR6+[1]MISIONAL!AV6+[1]MISIONAL!AZ6</f>
        <v>0</v>
      </c>
      <c r="O7" s="53"/>
      <c r="P7" s="74" t="s">
        <v>53</v>
      </c>
      <c r="Q7" s="65"/>
    </row>
    <row r="8" spans="1:17" ht="242.25" x14ac:dyDescent="0.2">
      <c r="A8" s="81"/>
      <c r="B8" s="67" t="s">
        <v>22</v>
      </c>
      <c r="C8" s="2" t="s">
        <v>10</v>
      </c>
      <c r="D8" s="2" t="s">
        <v>20</v>
      </c>
      <c r="E8" s="2">
        <v>4</v>
      </c>
      <c r="F8" s="3">
        <f t="shared" ref="F8" si="0">SUM(G8:K8)</f>
        <v>18</v>
      </c>
      <c r="G8" s="3">
        <v>3</v>
      </c>
      <c r="H8" s="3">
        <v>5</v>
      </c>
      <c r="I8" s="3">
        <v>5</v>
      </c>
      <c r="J8" s="43">
        <v>5</v>
      </c>
      <c r="K8" s="53">
        <f>'PLAN SECTORIAL'!O10</f>
        <v>0</v>
      </c>
      <c r="L8" s="54">
        <f>'PLAN SECTORIAL'!P10</f>
        <v>0</v>
      </c>
      <c r="M8" s="54">
        <f>'PLAN SECTORIAL'!Q10</f>
        <v>0</v>
      </c>
      <c r="N8" s="54">
        <f>'PLAN SECTORIAL'!R10</f>
        <v>0</v>
      </c>
      <c r="O8" s="54"/>
      <c r="P8" s="74" t="str">
        <f>'PLAN SECTORIAL'!T10</f>
        <v>Durante la vigenicia 2021 se dará continuidad al proceso de promoción del programa Formar para emprender en los municipios priorizados en la vigencia 2020:  Caucasia, Cáceres, Nechí, Taraza y Valdivia en las siguientes Instituciones Educativas: 
Marco A Rojo sede Palomas Valdivia
Institución Educativa Valdivia
Antonio Roldan
Rural Montenegro
Manizales
Caspar de Roda
Divino Niño
Liceo Caucasia
Jorge Eliecer Gaitán
Las Conchas                                                                                         
Y se dará inicio  al proceso de promoción del programa Formar para emprender  en el Municipio de San Antero (Córdoba). En el departamento del Tolima se hace la introducción al programa formar para emprender a la Institución educativa Leopoldo García, se aborda la parte conceptual de emprendimiento y asociatividad</v>
      </c>
      <c r="Q8" s="65"/>
    </row>
    <row r="9" spans="1:17" ht="51" x14ac:dyDescent="0.2">
      <c r="A9" s="68" t="s">
        <v>54</v>
      </c>
      <c r="B9" s="7" t="s">
        <v>55</v>
      </c>
      <c r="C9" s="3" t="s">
        <v>14</v>
      </c>
      <c r="D9" s="3" t="s">
        <v>15</v>
      </c>
      <c r="E9" s="2">
        <v>24</v>
      </c>
      <c r="F9" s="3">
        <v>200</v>
      </c>
      <c r="G9" s="3">
        <v>50</v>
      </c>
      <c r="H9" s="3">
        <v>50</v>
      </c>
      <c r="I9" s="6">
        <v>50</v>
      </c>
      <c r="J9" s="44">
        <v>50</v>
      </c>
      <c r="K9" s="55" t="s">
        <v>52</v>
      </c>
      <c r="L9" s="58">
        <f>'[1]GCyP '!T19+'[1]GCyP '!X19+'[1]GCyP '!AB19</f>
        <v>0</v>
      </c>
      <c r="M9" s="58">
        <f>'[1]GCyP '!AF19+'[1]GCyP '!AJ19+'[1]GCyP '!AN19</f>
        <v>0</v>
      </c>
      <c r="N9" s="58">
        <f>'[1]GCyP '!AR19+'[1]GCyP '!AV19+'[1]GCyP '!AZ19</f>
        <v>0</v>
      </c>
      <c r="O9" s="53"/>
      <c r="P9" s="74" t="s">
        <v>107</v>
      </c>
      <c r="Q9" s="65"/>
    </row>
    <row r="10" spans="1:17" ht="51" x14ac:dyDescent="0.2">
      <c r="A10" s="68" t="s">
        <v>56</v>
      </c>
      <c r="B10" s="7" t="s">
        <v>57</v>
      </c>
      <c r="C10" s="3" t="s">
        <v>10</v>
      </c>
      <c r="D10" s="3" t="s">
        <v>20</v>
      </c>
      <c r="E10" s="3" t="s">
        <v>48</v>
      </c>
      <c r="F10" s="3">
        <v>40</v>
      </c>
      <c r="G10" s="3">
        <v>10</v>
      </c>
      <c r="H10" s="3">
        <v>10</v>
      </c>
      <c r="I10" s="6">
        <v>10</v>
      </c>
      <c r="J10" s="44">
        <v>10</v>
      </c>
      <c r="K10" s="55" t="s">
        <v>52</v>
      </c>
      <c r="L10" s="58">
        <f>'[1]GCyP '!T8+'[1]GCyP '!X8+'[1]GCyP '!AB8</f>
        <v>0</v>
      </c>
      <c r="M10" s="58">
        <f>'[1]GCyP '!AF8+'[1]GCyP '!AJ8+'[1]GCyP '!AN8</f>
        <v>0</v>
      </c>
      <c r="N10" s="58">
        <f>'[1]GCyP '!AR8+'[1]GCyP '!AV8+'[1]GCyP '!AZ8</f>
        <v>0</v>
      </c>
      <c r="O10" s="53"/>
      <c r="P10" s="74" t="s">
        <v>58</v>
      </c>
      <c r="Q10" s="65"/>
    </row>
    <row r="11" spans="1:17" ht="67.5" customHeight="1" x14ac:dyDescent="0.2">
      <c r="A11" s="7" t="s">
        <v>59</v>
      </c>
      <c r="B11" s="7" t="s">
        <v>60</v>
      </c>
      <c r="C11" s="3" t="s">
        <v>10</v>
      </c>
      <c r="D11" s="3" t="s">
        <v>11</v>
      </c>
      <c r="E11" s="3">
        <v>12</v>
      </c>
      <c r="F11" s="3">
        <v>84</v>
      </c>
      <c r="G11" s="3">
        <v>21</v>
      </c>
      <c r="H11" s="3">
        <v>21</v>
      </c>
      <c r="I11" s="6">
        <v>21</v>
      </c>
      <c r="J11" s="44">
        <v>21</v>
      </c>
      <c r="K11" s="55">
        <v>2</v>
      </c>
      <c r="L11" s="58">
        <f>'[1]GCyP '!T11+'[1]GCyP '!X11+'[1]GCyP '!AB11</f>
        <v>0</v>
      </c>
      <c r="M11" s="58">
        <f>'[1]GCyP '!AF11+'[1]GCyP '!AJ11+'[1]GCyP '!AN11</f>
        <v>0</v>
      </c>
      <c r="N11" s="58">
        <f>'[1]GCyP '!AR11+'[1]GCyP '!AV11+'[1]GCyP '!AZ11</f>
        <v>0</v>
      </c>
      <c r="O11" s="53"/>
      <c r="P11" s="74" t="s">
        <v>108</v>
      </c>
      <c r="Q11" s="65"/>
    </row>
    <row r="12" spans="1:17" ht="63.75" x14ac:dyDescent="0.2">
      <c r="A12" s="68" t="s">
        <v>61</v>
      </c>
      <c r="B12" s="8" t="s">
        <v>62</v>
      </c>
      <c r="C12" s="6" t="s">
        <v>10</v>
      </c>
      <c r="D12" s="6" t="s">
        <v>20</v>
      </c>
      <c r="E12" s="9">
        <v>0.5</v>
      </c>
      <c r="F12" s="10">
        <v>0.8</v>
      </c>
      <c r="G12" s="10">
        <v>0.8</v>
      </c>
      <c r="H12" s="10">
        <v>0.8</v>
      </c>
      <c r="I12" s="10">
        <v>0.8</v>
      </c>
      <c r="J12" s="45">
        <v>0.8</v>
      </c>
      <c r="K12" s="52" t="s">
        <v>63</v>
      </c>
      <c r="L12" s="2">
        <f>[1]MISIONAL!T11+[1]MISIONAL!X11+[1]MISIONAL!AB11</f>
        <v>0</v>
      </c>
      <c r="M12" s="2">
        <f>[1]MISIONAL!AF11+[1]MISIONAL!AJ11+[1]MISIONAL!AN11</f>
        <v>0</v>
      </c>
      <c r="N12" s="2">
        <f>[1]MISIONAL!AR11+[1]MISIONAL!AV11+[1]MISIONAL!AZ11</f>
        <v>0</v>
      </c>
      <c r="O12" s="53"/>
      <c r="P12" s="74" t="s">
        <v>64</v>
      </c>
      <c r="Q12" s="65"/>
    </row>
    <row r="13" spans="1:17" ht="63.75" x14ac:dyDescent="0.2">
      <c r="A13" s="68" t="s">
        <v>65</v>
      </c>
      <c r="B13" s="8" t="s">
        <v>66</v>
      </c>
      <c r="C13" s="6" t="s">
        <v>10</v>
      </c>
      <c r="D13" s="6" t="s">
        <v>20</v>
      </c>
      <c r="E13" s="6">
        <v>2</v>
      </c>
      <c r="F13" s="11">
        <f>SUM(G13:K13)</f>
        <v>4</v>
      </c>
      <c r="G13" s="11">
        <v>1</v>
      </c>
      <c r="H13" s="11">
        <v>1</v>
      </c>
      <c r="I13" s="11">
        <v>1</v>
      </c>
      <c r="J13" s="46">
        <v>1</v>
      </c>
      <c r="K13" s="55" t="s">
        <v>52</v>
      </c>
      <c r="L13" s="6" t="s">
        <v>34</v>
      </c>
      <c r="M13" s="6" t="s">
        <v>34</v>
      </c>
      <c r="N13" s="6" t="s">
        <v>34</v>
      </c>
      <c r="O13" s="53"/>
      <c r="P13" s="74" t="s">
        <v>67</v>
      </c>
      <c r="Q13" s="65"/>
    </row>
    <row r="14" spans="1:17" ht="141.75" customHeight="1" x14ac:dyDescent="0.2">
      <c r="A14" s="82" t="s">
        <v>68</v>
      </c>
      <c r="B14" s="8" t="s">
        <v>9</v>
      </c>
      <c r="C14" s="6" t="s">
        <v>10</v>
      </c>
      <c r="D14" s="6" t="s">
        <v>11</v>
      </c>
      <c r="E14" s="6">
        <v>306</v>
      </c>
      <c r="F14" s="6">
        <v>1600</v>
      </c>
      <c r="G14" s="6">
        <v>400</v>
      </c>
      <c r="H14" s="6">
        <v>400</v>
      </c>
      <c r="I14" s="6">
        <v>400</v>
      </c>
      <c r="J14" s="43">
        <v>400</v>
      </c>
      <c r="K14" s="53">
        <f>'PLAN SECTORIAL'!O6</f>
        <v>109</v>
      </c>
      <c r="L14" s="54" t="str">
        <f>[2]Hoja1!$K$44</f>
        <v xml:space="preserve">La Unidad Administrativa Especial de Organizaciones Solidarias, suscribió seis convenios para adelantar el fomento de las organizaciones solidarias en el territorio nacional para ejecutar durante la vigencia 2021. El inicio de ejecución de los convenios comprende actividades de socialización para la dinamización de los emprendimientos a través del Programa Integral de Intervención a la medida de las necesidades de cada organización y metodología de trabajo de la UAEOS con las comunidades. En el primer trimestre de la vigencia 2021 se hace un primer  reportan 109 organizaciones de solidarias que se han identificado, para adelantar los procesos de fomento en los ámbitos de creación o fortalecimiento. La UAEOS implementa el Programa Integral de Intervención, acompañando con asistencia técnica y capacitación a cada organización dependiendo la necesidad que se identifique para su desarrollo socio-empresarial. </v>
      </c>
      <c r="M14" s="54" t="str">
        <f>[2]Hoja1!$K$44</f>
        <v xml:space="preserve">La Unidad Administrativa Especial de Organizaciones Solidarias, suscribió seis convenios para adelantar el fomento de las organizaciones solidarias en el territorio nacional para ejecutar durante la vigencia 2021. El inicio de ejecución de los convenios comprende actividades de socialización para la dinamización de los emprendimientos a través del Programa Integral de Intervención a la medida de las necesidades de cada organización y metodología de trabajo de la UAEOS con las comunidades. En el primer trimestre de la vigencia 2021 se hace un primer  reportan 109 organizaciones de solidarias que se han identificado, para adelantar los procesos de fomento en los ámbitos de creación o fortalecimiento. La UAEOS implementa el Programa Integral de Intervención, acompañando con asistencia técnica y capacitación a cada organización dependiendo la necesidad que se identifique para su desarrollo socio-empresarial. </v>
      </c>
      <c r="N14" s="54" t="str">
        <f>[2]Hoja1!$K$44</f>
        <v xml:space="preserve">La Unidad Administrativa Especial de Organizaciones Solidarias, suscribió seis convenios para adelantar el fomento de las organizaciones solidarias en el territorio nacional para ejecutar durante la vigencia 2021. El inicio de ejecución de los convenios comprende actividades de socialización para la dinamización de los emprendimientos a través del Programa Integral de Intervención a la medida de las necesidades de cada organización y metodología de trabajo de la UAEOS con las comunidades. En el primer trimestre de la vigencia 2021 se hace un primer  reportan 109 organizaciones de solidarias que se han identificado, para adelantar los procesos de fomento en los ámbitos de creación o fortalecimiento. La UAEOS implementa el Programa Integral de Intervención, acompañando con asistencia técnica y capacitación a cada organización dependiendo la necesidad que se identifique para su desarrollo socio-empresarial. </v>
      </c>
      <c r="O14" s="54"/>
      <c r="P14" s="74" t="str">
        <f>[2]Hoja1!$K$44</f>
        <v xml:space="preserve">La Unidad Administrativa Especial de Organizaciones Solidarias, suscribió seis convenios para adelantar el fomento de las organizaciones solidarias en el territorio nacional para ejecutar durante la vigencia 2021. El inicio de ejecución de los convenios comprende actividades de socialización para la dinamización de los emprendimientos a través del Programa Integral de Intervención a la medida de las necesidades de cada organización y metodología de trabajo de la UAEOS con las comunidades. En el primer trimestre de la vigencia 2021 se hace un primer  reportan 109 organizaciones de solidarias que se han identificado, para adelantar los procesos de fomento en los ámbitos de creación o fortalecimiento. La UAEOS implementa el Programa Integral de Intervención, acompañando con asistencia técnica y capacitación a cada organización dependiendo la necesidad que se identifique para su desarrollo socio-empresarial. </v>
      </c>
      <c r="Q14" s="65"/>
    </row>
    <row r="15" spans="1:17" ht="89.25" x14ac:dyDescent="0.2">
      <c r="A15" s="82"/>
      <c r="B15" s="8" t="s">
        <v>69</v>
      </c>
      <c r="C15" s="6" t="s">
        <v>14</v>
      </c>
      <c r="D15" s="6" t="s">
        <v>15</v>
      </c>
      <c r="E15" s="6">
        <v>8011</v>
      </c>
      <c r="F15" s="12">
        <f>SUM(G15:K15)</f>
        <v>24000</v>
      </c>
      <c r="G15" s="12">
        <f>G14*15</f>
        <v>6000</v>
      </c>
      <c r="H15" s="12">
        <f t="shared" ref="H15:J15" si="1">H14*15</f>
        <v>6000</v>
      </c>
      <c r="I15" s="12">
        <f t="shared" si="1"/>
        <v>6000</v>
      </c>
      <c r="J15" s="47">
        <f t="shared" si="1"/>
        <v>6000</v>
      </c>
      <c r="K15" s="55">
        <v>0</v>
      </c>
      <c r="L15" s="57">
        <f>'[1]PLAN SECTORIAL'!Q4</f>
        <v>0</v>
      </c>
      <c r="M15" s="57">
        <f>'[1]PLAN SECTORIAL'!R4</f>
        <v>0</v>
      </c>
      <c r="N15" s="57">
        <f>'[1]PLAN SECTORIAL'!S4</f>
        <v>0</v>
      </c>
      <c r="O15" s="53"/>
      <c r="P15" s="74" t="str">
        <f>'PLAN SECTORIAL'!T7</f>
        <v xml:space="preserve">Para la vigencia 2021 la Entidad tiene la meta de beneficiar a 6000 personas  a través del fomento de 400 emprendimientos solidarios, durante la vigencia se brindará  la asesoría y acompañamiento técnico para el desarrollo de las organizaciones solidarias, impulsando los emprendimientos asociativos solidarios que contribuyen a la generación de ingresos, a la reducción de la pobreza, a mejorar los procesos de distribución y comercialización de los productos
  </v>
      </c>
      <c r="Q15" s="65"/>
    </row>
    <row r="16" spans="1:17" ht="63.75" x14ac:dyDescent="0.2">
      <c r="A16" s="68" t="s">
        <v>70</v>
      </c>
      <c r="B16" s="8" t="s">
        <v>71</v>
      </c>
      <c r="C16" s="6" t="s">
        <v>10</v>
      </c>
      <c r="D16" s="6" t="s">
        <v>20</v>
      </c>
      <c r="E16" s="3" t="s">
        <v>48</v>
      </c>
      <c r="F16" s="13">
        <v>1</v>
      </c>
      <c r="G16" s="13">
        <v>0.5</v>
      </c>
      <c r="H16" s="12"/>
      <c r="I16" s="12"/>
      <c r="J16" s="48">
        <v>0.5</v>
      </c>
      <c r="K16" s="55"/>
      <c r="L16" s="2">
        <f>[1]MISIONAL!T17+[1]MISIONAL!X17+[1]MISIONAL!AB17</f>
        <v>0</v>
      </c>
      <c r="M16" s="2">
        <f>[1]MISIONAL!AF17+[1]MISIONAL!AJ17+[1]MISIONAL!AN17</f>
        <v>0</v>
      </c>
      <c r="N16" s="2">
        <f>[1]MISIONAL!AR17+[1]MISIONAL!AV17+[1]MISIONAL!AZ17</f>
        <v>0</v>
      </c>
      <c r="O16" s="53"/>
      <c r="P16" s="74" t="s">
        <v>106</v>
      </c>
      <c r="Q16" s="65"/>
    </row>
    <row r="17" spans="1:17" ht="89.25" x14ac:dyDescent="0.2">
      <c r="A17" s="68" t="s">
        <v>72</v>
      </c>
      <c r="B17" s="8" t="s">
        <v>73</v>
      </c>
      <c r="C17" s="6" t="s">
        <v>10</v>
      </c>
      <c r="D17" s="6" t="s">
        <v>20</v>
      </c>
      <c r="E17" s="3" t="s">
        <v>48</v>
      </c>
      <c r="F17" s="6">
        <v>5</v>
      </c>
      <c r="G17" s="6">
        <v>5</v>
      </c>
      <c r="H17" s="6">
        <v>5</v>
      </c>
      <c r="I17" s="6">
        <v>5</v>
      </c>
      <c r="J17" s="43">
        <v>5</v>
      </c>
      <c r="K17" s="55" t="s">
        <v>52</v>
      </c>
      <c r="L17" s="2">
        <f>[1]MISIONAL!T18+[1]MISIONAL!X18+[1]MISIONAL!AB18</f>
        <v>0</v>
      </c>
      <c r="M17" s="2">
        <f>[1]MISIONAL!AF18+[1]MISIONAL!AJ18+[1]MISIONAL!AN18</f>
        <v>0</v>
      </c>
      <c r="N17" s="2">
        <f>[1]MISIONAL!AR18+[1]MISIONAL!AV18+[1]MISIONAL!AZ18</f>
        <v>0</v>
      </c>
      <c r="O17" s="53"/>
      <c r="P17" s="74" t="s">
        <v>109</v>
      </c>
      <c r="Q17" s="65"/>
    </row>
    <row r="18" spans="1:17" ht="76.5" x14ac:dyDescent="0.2">
      <c r="A18" s="68" t="s">
        <v>74</v>
      </c>
      <c r="B18" s="8" t="s">
        <v>75</v>
      </c>
      <c r="C18" s="6" t="s">
        <v>10</v>
      </c>
      <c r="D18" s="6" t="s">
        <v>20</v>
      </c>
      <c r="E18" s="3" t="s">
        <v>48</v>
      </c>
      <c r="F18" s="9">
        <v>1</v>
      </c>
      <c r="G18" s="9">
        <v>0.25</v>
      </c>
      <c r="H18" s="9">
        <v>0.25</v>
      </c>
      <c r="I18" s="9">
        <v>0.25</v>
      </c>
      <c r="J18" s="49">
        <v>0.25</v>
      </c>
      <c r="K18" s="70">
        <v>0</v>
      </c>
      <c r="L18" s="2">
        <f>[1]MISIONAL!T19+[1]MISIONAL!X19+[1]MISIONAL!AB19</f>
        <v>0</v>
      </c>
      <c r="M18" s="2">
        <f>[1]MISIONAL!AF19+[1]MISIONAL!AJ19+[1]MISIONAL!AN19</f>
        <v>0</v>
      </c>
      <c r="N18" s="2">
        <f>[1]MISIONAL!AR19+[1]MISIONAL!AV19+[1]MISIONAL!AZ19</f>
        <v>0</v>
      </c>
      <c r="O18" s="53"/>
      <c r="P18" s="74" t="s">
        <v>76</v>
      </c>
      <c r="Q18" s="65"/>
    </row>
    <row r="19" spans="1:17" ht="379.5" customHeight="1" x14ac:dyDescent="0.2">
      <c r="A19" s="68" t="s">
        <v>77</v>
      </c>
      <c r="B19" s="8" t="s">
        <v>78</v>
      </c>
      <c r="C19" s="6" t="s">
        <v>10</v>
      </c>
      <c r="D19" s="6" t="s">
        <v>15</v>
      </c>
      <c r="E19" s="3" t="s">
        <v>48</v>
      </c>
      <c r="F19" s="9">
        <v>1</v>
      </c>
      <c r="G19" s="9">
        <v>0.25</v>
      </c>
      <c r="H19" s="9">
        <v>0.25</v>
      </c>
      <c r="I19" s="9">
        <v>0.25</v>
      </c>
      <c r="J19" s="49">
        <v>0.25</v>
      </c>
      <c r="K19" s="55" t="s">
        <v>79</v>
      </c>
      <c r="L19" s="2">
        <f>[1]MISIONAL!T21+[1]MISIONAL!X21+[1]MISIONAL!AB21</f>
        <v>0</v>
      </c>
      <c r="M19" s="2">
        <f>[1]MISIONAL!AF21+[1]MISIONAL!AJ21+[1]MISIONAL!AN21</f>
        <v>0</v>
      </c>
      <c r="N19" s="2">
        <f>[1]MISIONAL!AR21+[1]MISIONAL!AV21+[1]MISIONAL!AZ21</f>
        <v>0</v>
      </c>
      <c r="O19" s="53"/>
      <c r="P19" s="74" t="s">
        <v>80</v>
      </c>
      <c r="Q19" s="65"/>
    </row>
    <row r="20" spans="1:17" ht="63" customHeight="1" x14ac:dyDescent="0.2">
      <c r="A20" s="68" t="s">
        <v>81</v>
      </c>
      <c r="B20" s="8" t="s">
        <v>82</v>
      </c>
      <c r="C20" s="6" t="s">
        <v>14</v>
      </c>
      <c r="D20" s="6" t="s">
        <v>15</v>
      </c>
      <c r="E20" s="3" t="s">
        <v>48</v>
      </c>
      <c r="F20" s="6">
        <f>SUM(G20:K20)</f>
        <v>8</v>
      </c>
      <c r="G20" s="6">
        <v>2</v>
      </c>
      <c r="H20" s="6">
        <v>2</v>
      </c>
      <c r="I20" s="6">
        <v>2</v>
      </c>
      <c r="J20" s="43">
        <v>2</v>
      </c>
      <c r="K20" s="55">
        <v>0</v>
      </c>
      <c r="L20" s="2">
        <f>[1]MISIONAL!T22+[1]MISIONAL!X22+[1]MISIONAL!AB22</f>
        <v>0</v>
      </c>
      <c r="M20" s="2">
        <f>[1]MISIONAL!AF22+[1]MISIONAL!AJ22+[1]MISIONAL!AN22</f>
        <v>0</v>
      </c>
      <c r="N20" s="2">
        <f>[1]MISIONAL!AR22+[1]MISIONAL!AV22+[1]MISIONAL!AZ22</f>
        <v>0</v>
      </c>
      <c r="O20" s="53"/>
      <c r="P20" s="74" t="s">
        <v>83</v>
      </c>
      <c r="Q20" s="65"/>
    </row>
    <row r="21" spans="1:17" ht="102" x14ac:dyDescent="0.2">
      <c r="A21" s="68" t="s">
        <v>84</v>
      </c>
      <c r="B21" s="8" t="s">
        <v>85</v>
      </c>
      <c r="C21" s="6" t="s">
        <v>10</v>
      </c>
      <c r="D21" s="6" t="s">
        <v>20</v>
      </c>
      <c r="E21" s="6">
        <v>4</v>
      </c>
      <c r="F21" s="6">
        <v>4</v>
      </c>
      <c r="G21" s="6">
        <v>4</v>
      </c>
      <c r="H21" s="6">
        <v>4</v>
      </c>
      <c r="I21" s="6">
        <v>4</v>
      </c>
      <c r="J21" s="43">
        <v>4</v>
      </c>
      <c r="K21" s="55">
        <v>0</v>
      </c>
      <c r="L21" s="2">
        <f>[1]MISIONAL!T24+[1]MISIONAL!X24+[1]MISIONAL!AB24</f>
        <v>0</v>
      </c>
      <c r="M21" s="2">
        <f>[1]MISIONAL!AF24+[1]MISIONAL!AJ24+[1]MISIONAL!AN24</f>
        <v>0</v>
      </c>
      <c r="N21" s="2">
        <f>[1]MISIONAL!AR24+[1]MISIONAL!AV24+[1]MISIONAL!AZ24</f>
        <v>0</v>
      </c>
      <c r="O21" s="53"/>
      <c r="P21" s="74" t="s">
        <v>86</v>
      </c>
      <c r="Q21" s="65"/>
    </row>
    <row r="22" spans="1:17" ht="30" customHeight="1" x14ac:dyDescent="0.2">
      <c r="A22" s="83" t="s">
        <v>87</v>
      </c>
      <c r="B22" s="8" t="s">
        <v>88</v>
      </c>
      <c r="C22" s="6" t="s">
        <v>89</v>
      </c>
      <c r="D22" s="6" t="s">
        <v>20</v>
      </c>
      <c r="E22" s="9">
        <v>1</v>
      </c>
      <c r="F22" s="9">
        <v>1</v>
      </c>
      <c r="G22" s="9">
        <v>0.25</v>
      </c>
      <c r="H22" s="9">
        <v>0.25</v>
      </c>
      <c r="I22" s="9">
        <v>0.25</v>
      </c>
      <c r="J22" s="49">
        <v>0.25</v>
      </c>
      <c r="K22" s="52" t="s">
        <v>90</v>
      </c>
      <c r="L22" s="2" t="s">
        <v>34</v>
      </c>
      <c r="M22" s="2" t="s">
        <v>34</v>
      </c>
      <c r="N22" s="2" t="s">
        <v>34</v>
      </c>
      <c r="O22" s="53"/>
      <c r="P22" s="74" t="s">
        <v>91</v>
      </c>
      <c r="Q22" s="65"/>
    </row>
    <row r="23" spans="1:17" ht="36.75" customHeight="1" x14ac:dyDescent="0.2">
      <c r="A23" s="84"/>
      <c r="B23" s="67" t="s">
        <v>32</v>
      </c>
      <c r="C23" s="2" t="s">
        <v>89</v>
      </c>
      <c r="D23" s="6" t="s">
        <v>20</v>
      </c>
      <c r="E23" s="14">
        <v>84.2</v>
      </c>
      <c r="F23" s="9">
        <v>0.9</v>
      </c>
      <c r="G23" s="15"/>
      <c r="H23" s="15">
        <v>85</v>
      </c>
      <c r="I23" s="15">
        <v>87</v>
      </c>
      <c r="J23" s="50">
        <v>89</v>
      </c>
      <c r="K23" s="55" t="s">
        <v>52</v>
      </c>
      <c r="L23" s="15" t="s">
        <v>34</v>
      </c>
      <c r="M23" s="15" t="s">
        <v>34</v>
      </c>
      <c r="N23" s="15" t="s">
        <v>34</v>
      </c>
      <c r="O23" s="53"/>
      <c r="P23" s="74" t="str">
        <f>'PLAN SECTORIAL'!T14</f>
        <v>En el mes de marzo se diligenció el formulario con las 482 preguntas asignadas a la Entidad en  el FURAG y estamos a la espera de los resultados</v>
      </c>
      <c r="Q23" s="65"/>
    </row>
    <row r="24" spans="1:17" ht="51" x14ac:dyDescent="0.2">
      <c r="A24" s="68" t="s">
        <v>92</v>
      </c>
      <c r="B24" s="8" t="s">
        <v>93</v>
      </c>
      <c r="C24" s="2" t="s">
        <v>10</v>
      </c>
      <c r="D24" s="2" t="s">
        <v>20</v>
      </c>
      <c r="E24" s="6">
        <v>1</v>
      </c>
      <c r="F24" s="6">
        <v>4</v>
      </c>
      <c r="G24" s="6">
        <v>1</v>
      </c>
      <c r="H24" s="6">
        <v>1</v>
      </c>
      <c r="I24" s="6">
        <v>1</v>
      </c>
      <c r="J24" s="51">
        <v>1</v>
      </c>
      <c r="K24" s="55" t="s">
        <v>94</v>
      </c>
      <c r="L24" s="59">
        <v>0</v>
      </c>
      <c r="M24" s="59">
        <v>0</v>
      </c>
      <c r="N24" s="59">
        <v>0</v>
      </c>
      <c r="O24" s="53"/>
      <c r="P24" s="74" t="s">
        <v>95</v>
      </c>
      <c r="Q24" s="65"/>
    </row>
    <row r="25" spans="1:17" ht="76.5" x14ac:dyDescent="0.2">
      <c r="A25" s="68" t="s">
        <v>96</v>
      </c>
      <c r="B25" s="8" t="s">
        <v>97</v>
      </c>
      <c r="C25" s="2" t="s">
        <v>10</v>
      </c>
      <c r="D25" s="2" t="s">
        <v>20</v>
      </c>
      <c r="E25" s="3" t="s">
        <v>48</v>
      </c>
      <c r="F25" s="6">
        <v>1</v>
      </c>
      <c r="G25" s="17"/>
      <c r="H25" s="6">
        <v>1</v>
      </c>
      <c r="I25" s="6"/>
      <c r="J25" s="51"/>
      <c r="K25" s="55" t="s">
        <v>98</v>
      </c>
      <c r="L25" s="16" t="s">
        <v>34</v>
      </c>
      <c r="M25" s="16" t="s">
        <v>34</v>
      </c>
      <c r="N25" s="16" t="s">
        <v>34</v>
      </c>
      <c r="O25" s="53"/>
      <c r="P25" s="74" t="s">
        <v>106</v>
      </c>
      <c r="Q25" s="65"/>
    </row>
    <row r="26" spans="1:17" ht="76.5" x14ac:dyDescent="0.2">
      <c r="A26" s="68" t="s">
        <v>99</v>
      </c>
      <c r="B26" s="8" t="s">
        <v>100</v>
      </c>
      <c r="C26" s="2" t="s">
        <v>89</v>
      </c>
      <c r="D26" s="2" t="s">
        <v>20</v>
      </c>
      <c r="E26" s="3" t="s">
        <v>48</v>
      </c>
      <c r="F26" s="9">
        <v>1</v>
      </c>
      <c r="G26" s="9">
        <v>0.5</v>
      </c>
      <c r="H26" s="9">
        <v>0.5</v>
      </c>
      <c r="I26" s="6"/>
      <c r="J26" s="51"/>
      <c r="K26" s="55"/>
      <c r="L26" s="16">
        <f>[1]MISIONAL!T27+[1]MISIONAL!X27+[1]MISIONAL!AB27</f>
        <v>0</v>
      </c>
      <c r="M26" s="16">
        <f>[1]MISIONAL!AF27+[1]MISIONAL!AJ27+[1]MISIONAL!AN27</f>
        <v>0</v>
      </c>
      <c r="N26" s="16">
        <f>[1]MISIONAL!AR27+[1]MISIONAL!AV27+[1]MISIONAL!AZ27</f>
        <v>0</v>
      </c>
      <c r="O26" s="53"/>
      <c r="P26" s="74" t="s">
        <v>110</v>
      </c>
      <c r="Q26" s="65"/>
    </row>
    <row r="27" spans="1:17" ht="114.75" x14ac:dyDescent="0.2">
      <c r="A27" s="68" t="s">
        <v>101</v>
      </c>
      <c r="B27" s="8" t="s">
        <v>26</v>
      </c>
      <c r="C27" s="6" t="s">
        <v>27</v>
      </c>
      <c r="D27" s="6" t="s">
        <v>28</v>
      </c>
      <c r="E27" s="9">
        <v>1</v>
      </c>
      <c r="F27" s="9">
        <v>1</v>
      </c>
      <c r="G27" s="9">
        <v>0.25</v>
      </c>
      <c r="H27" s="9">
        <v>0.25</v>
      </c>
      <c r="I27" s="9">
        <v>0.25</v>
      </c>
      <c r="J27" s="49">
        <v>0.25</v>
      </c>
      <c r="K27" s="70">
        <v>0.06</v>
      </c>
      <c r="L27" s="9">
        <f>'[1]PLAN SECTORIAL'!Q9</f>
        <v>0</v>
      </c>
      <c r="M27" s="9">
        <f>'[1]PLAN SECTORIAL'!R9</f>
        <v>0</v>
      </c>
      <c r="N27" s="9">
        <f>'[1]PLAN SECTORIAL'!S9</f>
        <v>0</v>
      </c>
      <c r="O27" s="53"/>
      <c r="P27" s="74" t="str">
        <f>'PLAN SECTORIAL'!T12</f>
        <v>La UAEOS apoya técnicamente al Ministerio de Trabajo como secretaría técnica de la Comisión Intersectorial del sector de la Economía Solidaria. Se apoyó en la construcción de la política pública y se continuará con la labor  en el diseño  de la política pública de economía solidaria, se envio un primer documento al DNP</v>
      </c>
      <c r="Q27" s="65"/>
    </row>
    <row r="28" spans="1:17" ht="63.75" x14ac:dyDescent="0.2">
      <c r="A28" s="68" t="s">
        <v>102</v>
      </c>
      <c r="B28" s="8" t="s">
        <v>103</v>
      </c>
      <c r="C28" s="6" t="s">
        <v>27</v>
      </c>
      <c r="D28" s="6" t="s">
        <v>28</v>
      </c>
      <c r="E28" s="9">
        <v>1</v>
      </c>
      <c r="F28" s="9">
        <v>1</v>
      </c>
      <c r="G28" s="9">
        <v>0.25</v>
      </c>
      <c r="H28" s="9">
        <v>0.25</v>
      </c>
      <c r="I28" s="9">
        <v>0.25</v>
      </c>
      <c r="J28" s="49">
        <v>0.25</v>
      </c>
      <c r="K28" s="70">
        <v>0.06</v>
      </c>
      <c r="L28" s="9">
        <f>'[1]PLAN SECTORIAL'!Q10</f>
        <v>0</v>
      </c>
      <c r="M28" s="9">
        <f>'[1]PLAN SECTORIAL'!R10</f>
        <v>0</v>
      </c>
      <c r="N28" s="9">
        <f>'[1]PLAN SECTORIAL'!S10</f>
        <v>0</v>
      </c>
      <c r="O28" s="53"/>
      <c r="P28" s="74" t="str">
        <f>'PLAN SECTORIAL'!T13</f>
        <v xml:space="preserve">A la fecha la UAEOS cuenta con un Plan Estadistico Institucional  actualizado, durante el primer trimestre se adelantó el seguimiento a las operaciones estadísticas internas y externas y se actualizaron las 3 operacciones estadisticas registradas en el Sistema Estadistico Nacional del DANE  - SEN </v>
      </c>
      <c r="Q28" s="65"/>
    </row>
  </sheetData>
  <mergeCells count="4">
    <mergeCell ref="A7:A8"/>
    <mergeCell ref="A14:A15"/>
    <mergeCell ref="A22:A23"/>
    <mergeCell ref="A1:P3"/>
  </mergeCells>
  <phoneticPr fontId="14" type="noConversion"/>
  <pageMargins left="0.7" right="0.7" top="0.75" bottom="0.75" header="0.3" footer="0.3"/>
  <pageSetup orientation="portrait"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SECTORIAL</vt:lpstr>
      <vt:lpstr>PLAN ESTRATEGICO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JORGE CHAVEZ</dc:creator>
  <cp:keywords/>
  <dc:description/>
  <cp:lastModifiedBy>Marisol Viveros</cp:lastModifiedBy>
  <cp:revision/>
  <dcterms:created xsi:type="dcterms:W3CDTF">2020-04-16T16:02:15Z</dcterms:created>
  <dcterms:modified xsi:type="dcterms:W3CDTF">2021-07-01T15:49:12Z</dcterms:modified>
  <cp:category/>
  <cp:contentStatus/>
</cp:coreProperties>
</file>