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BK-Nelson Piñeros 02-marzo2018\Nelson Piñeros\UAEOS\Informes\Seguimiento a la estratégia del Plan anticorrupción\2019\"/>
    </mc:Choice>
  </mc:AlternateContent>
  <bookViews>
    <workbookView xWindow="0" yWindow="0" windowWidth="28800" windowHeight="12435" firstSheet="1" activeTab="5"/>
  </bookViews>
  <sheets>
    <sheet name="Gestión Riesgo Corrupción " sheetId="2" state="hidden" r:id="rId1"/>
    <sheet name="1 Gestion de Riesgo Corrupcion " sheetId="9" r:id="rId2"/>
    <sheet name="Estrategias de Racionalizacion" sheetId="10" r:id="rId3"/>
    <sheet name="3 Rendicion de Cuentas" sheetId="11" r:id="rId4"/>
    <sheet name="4 Atencion al Ciudadano " sheetId="12" r:id="rId5"/>
    <sheet name="5 Transparencia y Acc. Info" sheetId="13" r:id="rId6"/>
    <sheet name="TOTAL" sheetId="15" r:id="rId7"/>
    <sheet name="AVANCES" sheetId="7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5" hidden="1">'5 Transparencia y Acc. Info'!$A$4:$W$16</definedName>
    <definedName name="_xlnm._FilterDatabase" localSheetId="0" hidden="1">'Gestión Riesgo Corrupción '!$A$3:$G$14</definedName>
    <definedName name="A_Obj1" localSheetId="3">OFFSET(#REF!,0,0,COUNTA(#REF!)-1,1)</definedName>
    <definedName name="A_Obj1" localSheetId="4">OFFSET(#REF!,0,0,COUNTA(#REF!)-1,1)</definedName>
    <definedName name="A_Obj1" localSheetId="5">OFFSET(#REF!,0,0,COUNTA(#REF!)-1,1)</definedName>
    <definedName name="A_Obj1" localSheetId="2">OFFSET(#REF!,0,0,COUNTA(#REF!)-1,1)</definedName>
    <definedName name="A_Obj1" localSheetId="6">OFFSET(#REF!,0,0,COUNTA(#REF!)-1,1)</definedName>
    <definedName name="A_Obj1">OFFSET(#REF!,0,0,COUNTA(#REF!)-1,1)</definedName>
    <definedName name="A_Obj2" localSheetId="4">OFFSET(#REF!,0,0,COUNTA(#REF!)-1,1)</definedName>
    <definedName name="A_Obj2" localSheetId="2">OFFSET(#REF!,0,0,COUNTA(#REF!)-1,1)</definedName>
    <definedName name="A_Obj2" localSheetId="6">OFFSET(#REF!,0,0,COUNTA(#REF!)-1,1)</definedName>
    <definedName name="A_Obj2">OFFSET(#REF!,0,0,COUNTA(#REF!)-1,1)</definedName>
    <definedName name="A_Obj3" localSheetId="4">OFFSET(#REF!,0,0,COUNTA(#REF!)-1,1)</definedName>
    <definedName name="A_Obj3" localSheetId="2">OFFSET(#REF!,0,0,COUNTA(#REF!)-1,1)</definedName>
    <definedName name="A_Obj3" localSheetId="6">OFFSET(#REF!,0,0,COUNTA(#REF!)-1,1)</definedName>
    <definedName name="A_Obj3">OFFSET(#REF!,0,0,COUNTA(#REF!)-1,1)</definedName>
    <definedName name="A_Obj4" localSheetId="4">OFFSET(#REF!,0,0,COUNTA(#REF!)-1,1)</definedName>
    <definedName name="A_Obj4" localSheetId="2">OFFSET(#REF!,0,0,COUNTA(#REF!)-1,1)</definedName>
    <definedName name="A_Obj4" localSheetId="6">OFFSET(#REF!,0,0,COUNTA(#REF!)-1,1)</definedName>
    <definedName name="A_Obj4">OFFSET(#REF!,0,0,COUNTA(#REF!)-1,1)</definedName>
    <definedName name="Acc_1" localSheetId="3">#REF!</definedName>
    <definedName name="Acc_1" localSheetId="4">#REF!</definedName>
    <definedName name="Acc_1" localSheetId="5">#REF!</definedName>
    <definedName name="Acc_1" localSheetId="2">#REF!</definedName>
    <definedName name="Acc_1" localSheetId="6">#REF!</definedName>
    <definedName name="Acc_1">#REF!</definedName>
    <definedName name="Acc_2" localSheetId="3">#REF!</definedName>
    <definedName name="Acc_2" localSheetId="4">#REF!</definedName>
    <definedName name="Acc_2" localSheetId="5">#REF!</definedName>
    <definedName name="Acc_2" localSheetId="2">#REF!</definedName>
    <definedName name="Acc_2" localSheetId="6">#REF!</definedName>
    <definedName name="Acc_2">#REF!</definedName>
    <definedName name="Acc_3" localSheetId="4">#REF!</definedName>
    <definedName name="Acc_3" localSheetId="2">#REF!</definedName>
    <definedName name="Acc_3" localSheetId="6">#REF!</definedName>
    <definedName name="Acc_3">#REF!</definedName>
    <definedName name="Acc_4" localSheetId="4">#REF!</definedName>
    <definedName name="Acc_4" localSheetId="2">#REF!</definedName>
    <definedName name="Acc_4" localSheetId="6">#REF!</definedName>
    <definedName name="Acc_4">#REF!</definedName>
    <definedName name="Acc_5" localSheetId="4">#REF!</definedName>
    <definedName name="Acc_5" localSheetId="2">#REF!</definedName>
    <definedName name="Acc_5" localSheetId="6">#REF!</definedName>
    <definedName name="Acc_5">#REF!</definedName>
    <definedName name="Acc_6" localSheetId="4">#REF!</definedName>
    <definedName name="Acc_6" localSheetId="2">#REF!</definedName>
    <definedName name="Acc_6" localSheetId="6">#REF!</definedName>
    <definedName name="Acc_6">#REF!</definedName>
    <definedName name="Acc_7" localSheetId="4">#REF!</definedName>
    <definedName name="Acc_7" localSheetId="2">#REF!</definedName>
    <definedName name="Acc_7" localSheetId="6">#REF!</definedName>
    <definedName name="Acc_7">#REF!</definedName>
    <definedName name="Acc_8" localSheetId="4">#REF!</definedName>
    <definedName name="Acc_8" localSheetId="2">#REF!</definedName>
    <definedName name="Acc_8" localSheetId="6">#REF!</definedName>
    <definedName name="Acc_8">#REF!</definedName>
    <definedName name="Acc_9" localSheetId="4">#REF!</definedName>
    <definedName name="Acc_9" localSheetId="2">#REF!</definedName>
    <definedName name="Acc_9" localSheetId="6">#REF!</definedName>
    <definedName name="Acc_9">#REF!</definedName>
    <definedName name="Admin" localSheetId="4">[1]TABLA!$Q$2:$Q$3</definedName>
    <definedName name="Admin" localSheetId="2">[2]TABLA!$Q$2:$Q$3</definedName>
    <definedName name="Admin" localSheetId="6">[3]TABLA!$Q$2:$Q$3</definedName>
    <definedName name="Admin">[4]TABLA!$Q$2:$Q$3</definedName>
    <definedName name="Agricultura" localSheetId="4">[1]TABLA!#REF!</definedName>
    <definedName name="Agricultura" localSheetId="5">[4]TABLA!#REF!</definedName>
    <definedName name="Agricultura" localSheetId="2">[2]TABLA!#REF!</definedName>
    <definedName name="Agricultura" localSheetId="6">[3]TABLA!#REF!</definedName>
    <definedName name="Agricultura">[4]TABLA!#REF!</definedName>
    <definedName name="Agricultura_y_Desarrollo_Rural" localSheetId="4">[1]TABLA!#REF!</definedName>
    <definedName name="Agricultura_y_Desarrollo_Rural" localSheetId="5">[4]TABLA!#REF!</definedName>
    <definedName name="Agricultura_y_Desarrollo_Rural" localSheetId="2">[2]TABLA!#REF!</definedName>
    <definedName name="Agricultura_y_Desarrollo_Rural" localSheetId="6">[3]TABLA!#REF!</definedName>
    <definedName name="Agricultura_y_Desarrollo_Rural">[4]TABLA!#REF!</definedName>
    <definedName name="Ambiental" localSheetId="4">'[1]Tablas instituciones'!$D$2:$D$9</definedName>
    <definedName name="Ambiental" localSheetId="2">'[2]Tablas instituciones'!$D$2:$D$9</definedName>
    <definedName name="Ambiental" localSheetId="6">'[3]Tablas instituciones'!$D$2:$D$9</definedName>
    <definedName name="Ambiental">'[4]Tablas instituciones'!$D$2:$D$9</definedName>
    <definedName name="ambiente" localSheetId="4">[1]TABLA!#REF!</definedName>
    <definedName name="ambiente" localSheetId="5">[4]TABLA!#REF!</definedName>
    <definedName name="ambiente" localSheetId="2">[2]TABLA!#REF!</definedName>
    <definedName name="ambiente" localSheetId="6">[3]TABLA!#REF!</definedName>
    <definedName name="ambiente">[4]TABLA!#REF!</definedName>
    <definedName name="Ambiente_y_Desarrollo_Sostenible" localSheetId="4">[1]TABLA!#REF!</definedName>
    <definedName name="Ambiente_y_Desarrollo_Sostenible" localSheetId="5">[4]TABLA!#REF!</definedName>
    <definedName name="Ambiente_y_Desarrollo_Sostenible" localSheetId="2">[2]TABLA!#REF!</definedName>
    <definedName name="Ambiente_y_Desarrollo_Sostenible" localSheetId="6">[3]TABLA!#REF!</definedName>
    <definedName name="Ambiente_y_Desarrollo_Sostenible">[4]TABLA!#REF!</definedName>
    <definedName name="_xlnm.Print_Area" localSheetId="2">'Estrategias de Racionalizacion'!$A$5:$J$31</definedName>
    <definedName name="_xlnm.Print_Area" localSheetId="0">'Gestión Riesgo Corrupción '!$A$1:$H$14</definedName>
    <definedName name="Ciencia__Tecnología_e_innovación" localSheetId="3">[4]TABLA!#REF!</definedName>
    <definedName name="Ciencia__Tecnología_e_innovación" localSheetId="4">[1]TABLA!#REF!</definedName>
    <definedName name="Ciencia__Tecnología_e_innovación" localSheetId="5">[4]TABLA!#REF!</definedName>
    <definedName name="Ciencia__Tecnología_e_innovación" localSheetId="2">[2]TABLA!#REF!</definedName>
    <definedName name="Ciencia__Tecnología_e_innovación" localSheetId="6">[3]TABLA!#REF!</definedName>
    <definedName name="Ciencia__Tecnología_e_innovación">[4]TABLA!#REF!</definedName>
    <definedName name="clases1">[5]TABLA!$G$2:$G$5</definedName>
    <definedName name="Comercio__Industria_y_Turismo" localSheetId="4">[1]TABLA!#REF!</definedName>
    <definedName name="Comercio__Industria_y_Turismo" localSheetId="5">[4]TABLA!#REF!</definedName>
    <definedName name="Comercio__Industria_y_Turismo" localSheetId="2">[2]TABLA!#REF!</definedName>
    <definedName name="Comercio__Industria_y_Turismo" localSheetId="6">[3]TABLA!#REF!</definedName>
    <definedName name="Comercio__Industria_y_Turismo">[4]TABLA!#REF!</definedName>
    <definedName name="Departamentos" localSheetId="3">#REF!</definedName>
    <definedName name="Departamentos" localSheetId="4">#REF!</definedName>
    <definedName name="Departamentos" localSheetId="5">#REF!</definedName>
    <definedName name="departamentos" localSheetId="2">[2]TABLA!$D$2:$D$36</definedName>
    <definedName name="Departamentos" localSheetId="6">#REF!</definedName>
    <definedName name="Departamentos">#REF!</definedName>
    <definedName name="fdqs">'[1]Tablas instituciones'!$D$2:$D$9</definedName>
    <definedName name="Fuentes" localSheetId="3">#REF!</definedName>
    <definedName name="Fuentes" localSheetId="4">#REF!</definedName>
    <definedName name="Fuentes" localSheetId="5">#REF!</definedName>
    <definedName name="Fuentes" localSheetId="2">#REF!</definedName>
    <definedName name="Fuentes" localSheetId="6">#REF!</definedName>
    <definedName name="Fuentes">#REF!</definedName>
    <definedName name="Indicadores" localSheetId="3">#REF!</definedName>
    <definedName name="Indicadores" localSheetId="4">#REF!</definedName>
    <definedName name="Indicadores" localSheetId="5">#REF!</definedName>
    <definedName name="Indicadores" localSheetId="2">#REF!</definedName>
    <definedName name="Indicadores" localSheetId="6">#REF!</definedName>
    <definedName name="Indicadores">#REF!</definedName>
    <definedName name="nivel" localSheetId="4">[1]TABLA!$C$2:$C$3</definedName>
    <definedName name="nivel" localSheetId="2">[2]TABLA!$C$2:$C$3</definedName>
    <definedName name="nivel" localSheetId="6">[3]TABLA!$C$2:$C$3</definedName>
    <definedName name="nivel">[4]TABLA!$C$2:$C$3</definedName>
    <definedName name="Objetivos" localSheetId="3">OFFSET(#REF!,0,0,COUNTA(#REF!)-1,1)</definedName>
    <definedName name="Objetivos" localSheetId="4">OFFSET(#REF!,0,0,COUNTA(#REF!)-1,1)</definedName>
    <definedName name="Objetivos" localSheetId="5">OFFSET(#REF!,0,0,COUNTA(#REF!)-1,1)</definedName>
    <definedName name="Objetivos" localSheetId="6">OFFSET(#REF!,0,0,COUNTA(#REF!)-1,1)</definedName>
    <definedName name="Objetivos">OFFSET(#REF!,0,0,COUNTA(#REF!)-1,1)</definedName>
    <definedName name="orden" localSheetId="4">[1]TABLA!$A$3:$A$4</definedName>
    <definedName name="orden" localSheetId="2">[2]TABLA!$A$3:$A$4</definedName>
    <definedName name="orden" localSheetId="6">[3]TABLA!$A$3:$A$4</definedName>
    <definedName name="orden">[4]TABLA!$A$3:$A$4</definedName>
    <definedName name="sector" localSheetId="4">[1]TABLA!$B$2:$B$26</definedName>
    <definedName name="sector" localSheetId="2">[2]TABLA!$B$2:$B$26</definedName>
    <definedName name="sector" localSheetId="6">[3]TABLA!$B$2:$B$26</definedName>
    <definedName name="sector">[4]TABLA!$B$2:$B$26</definedName>
    <definedName name="Tipos" localSheetId="4">[1]TABLA!$G$2:$G$4</definedName>
    <definedName name="Tipos" localSheetId="2">[2]TABLA!$G$2:$G$4</definedName>
    <definedName name="Tipos" localSheetId="6">[3]TABLA!$G$2:$G$4</definedName>
    <definedName name="Tipos">[4]TABLA!$G$2:$G$4</definedName>
    <definedName name="_xlnm.Print_Titles" localSheetId="2">'Estrategias de Racionalizacion'!$5:$16</definedName>
    <definedName name="_xlnm.Print_Titles" localSheetId="0">'Gestión Riesgo Corrupción '!$1:$3</definedName>
    <definedName name="vigencias" localSheetId="4">[1]TABLA!$E$2:$E$7</definedName>
    <definedName name="vigencias" localSheetId="2">[2]TABLA!$E$2:$E$7</definedName>
    <definedName name="vigencias" localSheetId="6">[3]TABLA!$E$2:$E$7</definedName>
    <definedName name="vigencias">[4]TABLA!$E$2:$E$7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5" l="1"/>
  <c r="F31" i="15"/>
  <c r="F30" i="15"/>
  <c r="F29" i="15"/>
  <c r="D29" i="15"/>
  <c r="F28" i="15"/>
  <c r="F27" i="15"/>
  <c r="C8" i="15"/>
  <c r="F8" i="15" s="1"/>
  <c r="C7" i="15"/>
  <c r="F7" i="15" s="1"/>
  <c r="C6" i="15"/>
  <c r="F6" i="15" s="1"/>
  <c r="C5" i="15"/>
  <c r="F5" i="15" s="1"/>
  <c r="C4" i="15"/>
  <c r="F4" i="15" s="1"/>
  <c r="F9" i="15" l="1"/>
  <c r="F32" i="15"/>
  <c r="D30" i="15"/>
  <c r="D31" i="15"/>
  <c r="D28" i="15"/>
  <c r="Q6" i="13" l="1"/>
  <c r="Q7" i="13"/>
  <c r="Q8" i="13"/>
  <c r="Q9" i="13"/>
  <c r="Q10" i="13"/>
  <c r="Q11" i="13"/>
  <c r="Q12" i="13"/>
  <c r="Q13" i="13"/>
  <c r="Q14" i="13"/>
  <c r="Q15" i="13"/>
  <c r="Q16" i="13"/>
  <c r="Q5" i="13"/>
  <c r="R5" i="13"/>
  <c r="R11" i="13"/>
  <c r="R12" i="13"/>
  <c r="R13" i="13"/>
  <c r="R14" i="13"/>
  <c r="R15" i="13"/>
  <c r="R16" i="13"/>
  <c r="P8" i="9" l="1"/>
  <c r="P6" i="9"/>
  <c r="P7" i="9"/>
  <c r="P9" i="9"/>
  <c r="P10" i="9"/>
  <c r="P11" i="9"/>
  <c r="P12" i="9"/>
  <c r="P13" i="9"/>
  <c r="P14" i="9"/>
  <c r="P15" i="9"/>
  <c r="P5" i="11" l="1"/>
  <c r="F13" i="7" l="1"/>
  <c r="E13" i="7"/>
  <c r="D13" i="7"/>
  <c r="F12" i="7"/>
  <c r="D12" i="7"/>
  <c r="F11" i="7"/>
  <c r="D11" i="7"/>
  <c r="F10" i="7"/>
  <c r="D10" i="7"/>
  <c r="F9" i="7"/>
  <c r="D9" i="7"/>
  <c r="F8" i="7"/>
  <c r="D8" i="7"/>
  <c r="S16" i="13"/>
  <c r="S15" i="13"/>
  <c r="S14" i="13"/>
  <c r="S13" i="13"/>
  <c r="S12" i="13"/>
  <c r="S11" i="13"/>
  <c r="S5" i="13"/>
  <c r="S15" i="12"/>
  <c r="R15" i="12"/>
  <c r="S14" i="12"/>
  <c r="R14" i="12"/>
  <c r="S13" i="12"/>
  <c r="R13" i="12"/>
  <c r="S12" i="12"/>
  <c r="R12" i="12"/>
  <c r="S11" i="12"/>
  <c r="R11" i="12"/>
  <c r="S10" i="12"/>
  <c r="R10" i="12"/>
  <c r="S9" i="12"/>
  <c r="R9" i="12"/>
  <c r="S8" i="12"/>
  <c r="R8" i="12"/>
  <c r="S7" i="12"/>
  <c r="R7" i="12"/>
  <c r="S6" i="12"/>
  <c r="R6" i="12"/>
  <c r="S5" i="12"/>
  <c r="R5" i="12"/>
  <c r="R17" i="11"/>
  <c r="Q17" i="11"/>
  <c r="R16" i="11"/>
  <c r="Q16" i="11"/>
  <c r="R15" i="11"/>
  <c r="Q15" i="11"/>
  <c r="R14" i="11"/>
  <c r="Q14" i="11"/>
  <c r="R13" i="11"/>
  <c r="Q13" i="11"/>
  <c r="R12" i="11"/>
  <c r="Q12" i="11"/>
  <c r="R11" i="11"/>
  <c r="Q11" i="11"/>
  <c r="R10" i="11"/>
  <c r="Q10" i="11"/>
  <c r="R7" i="11"/>
  <c r="Q7" i="11"/>
  <c r="R6" i="11"/>
  <c r="Q6" i="11"/>
  <c r="R5" i="11"/>
  <c r="Q5" i="11"/>
  <c r="U19" i="10"/>
  <c r="K19" i="10"/>
  <c r="U17" i="10"/>
  <c r="T17" i="10"/>
  <c r="R15" i="9"/>
  <c r="Q15" i="9"/>
  <c r="R14" i="9"/>
  <c r="Q14" i="9"/>
  <c r="R13" i="9"/>
  <c r="Q13" i="9"/>
  <c r="R12" i="9"/>
  <c r="Q12" i="9"/>
  <c r="R11" i="9"/>
  <c r="Q11" i="9"/>
  <c r="R10" i="9"/>
  <c r="Q10" i="9"/>
  <c r="Q9" i="9"/>
  <c r="R9" i="9" s="1"/>
  <c r="Q8" i="9"/>
  <c r="R8" i="9" s="1"/>
  <c r="Q7" i="9"/>
  <c r="R7" i="9" s="1"/>
  <c r="Q6" i="9"/>
  <c r="R6" i="9" s="1"/>
  <c r="R5" i="9"/>
  <c r="Q5" i="9"/>
  <c r="P14" i="2"/>
  <c r="O14" i="2"/>
  <c r="L14" i="2"/>
  <c r="P13" i="2"/>
  <c r="O13" i="2"/>
  <c r="L13" i="2"/>
  <c r="P12" i="2"/>
  <c r="O12" i="2"/>
  <c r="L12" i="2"/>
  <c r="P11" i="2"/>
  <c r="O11" i="2"/>
  <c r="L11" i="2"/>
  <c r="P10" i="2"/>
  <c r="O10" i="2"/>
  <c r="L10" i="2"/>
  <c r="P9" i="2"/>
  <c r="O9" i="2"/>
  <c r="L9" i="2"/>
  <c r="P8" i="2"/>
  <c r="O8" i="2"/>
  <c r="L8" i="2"/>
  <c r="P7" i="2"/>
  <c r="O7" i="2"/>
  <c r="L7" i="2"/>
  <c r="P6" i="2"/>
  <c r="O6" i="2"/>
  <c r="L6" i="2"/>
  <c r="P5" i="2"/>
  <c r="O5" i="2"/>
  <c r="L5" i="2"/>
  <c r="P4" i="2"/>
  <c r="O4" i="2"/>
  <c r="L4" i="2"/>
</calcChain>
</file>

<file path=xl/comments1.xml><?xml version="1.0" encoding="utf-8"?>
<comments xmlns="http://schemas.openxmlformats.org/spreadsheetml/2006/main">
  <authors>
    <author>Luz Miriam Diaz Diaz</author>
    <author>mprada</author>
    <author>Jaime Orlando Delgado Gordillo</author>
    <author>Marisol Viveros</author>
    <author>Jorge Chávez</author>
  </authors>
  <commentList>
    <comment ref="C6" authorId="0" shapeId="0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8" authorId="0" shapeId="0">
      <text>
        <r>
          <rPr>
            <sz val="10"/>
            <color indexed="81"/>
            <rFont val="Tahoma"/>
            <family val="2"/>
          </rPr>
          <t>Seleccione el sector al que pertenece la entidad (sólo para entidades del orden nacional)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Seleccione el orden al que pertenece la entidad (nacional o territorial)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10" authorId="0" shapeId="0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sz val="12"/>
            <color indexed="81"/>
            <rFont val="Tahoma"/>
            <family val="2"/>
          </rPr>
          <t>Escriba el nombre del Municipio donde se ubica la entidad (sólo para entidades del orden territorial)</t>
        </r>
      </text>
    </comment>
    <comment ref="C15" authorId="0" shapeId="0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5" authorId="0" shapeId="0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5" authorId="0" shapeId="0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5" authorId="1" shapeId="0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5" authorId="0" shapeId="0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5" authorId="2" shapeId="0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I16" authorId="2" shapeId="0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J16" authorId="2" shapeId="0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  <comment ref="X17" authorId="3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como quedo todo a 31 de diciembre ?</t>
        </r>
      </text>
    </comment>
    <comment ref="C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nombre del responsable del tramite, proceso o procedimeinto</t>
        </r>
      </text>
    </comment>
    <comment ref="I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numero de telefono del responsable</t>
        </r>
      </text>
    </comment>
    <comment ref="C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correo electronico del responsable</t>
        </r>
      </text>
    </comment>
    <comment ref="I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la fecha de aprobacion del plan</t>
        </r>
      </text>
    </comment>
  </commentList>
</comments>
</file>

<file path=xl/comments2.xml><?xml version="1.0" encoding="utf-8"?>
<comments xmlns="http://schemas.openxmlformats.org/spreadsheetml/2006/main">
  <authors>
    <author>Marisol Viveros</author>
  </authors>
  <commentList>
    <comment ref="V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3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4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sharedStrings.xml><?xml version="1.0" encoding="utf-8"?>
<sst xmlns="http://schemas.openxmlformats.org/spreadsheetml/2006/main" count="597" uniqueCount="323">
  <si>
    <t xml:space="preserve">Plan Anticorrupción y de Atención al Ciudadano                                                                                                                                                                                   </t>
  </si>
  <si>
    <t>Componente 1: Gestión del Riesgo de Corrupción</t>
  </si>
  <si>
    <t>Subcomponente</t>
  </si>
  <si>
    <t xml:space="preserve"> Actividades</t>
  </si>
  <si>
    <t>Meta o producto</t>
  </si>
  <si>
    <t>Fecha programada</t>
  </si>
  <si>
    <t>Política de Administración de Riesgos de Corrupción</t>
  </si>
  <si>
    <t>1.1</t>
  </si>
  <si>
    <t>Director de Investigaciones y Planeación, y Coordinación de Planeación y Estadística.</t>
  </si>
  <si>
    <t>Construcción del Mapa de Riesgos de Corrupción</t>
  </si>
  <si>
    <t>2.1</t>
  </si>
  <si>
    <t>Coordinación de Planeación y Estadística y Líderes de procesos</t>
  </si>
  <si>
    <t>2.2</t>
  </si>
  <si>
    <t>Consolidación y publicación de la matriz de riesgos de corrupción para consulta de la ciudadanía</t>
  </si>
  <si>
    <t>Coordinación de Planeación y Estadística.</t>
  </si>
  <si>
    <t xml:space="preserve"> Consulta y divulgación </t>
  </si>
  <si>
    <t>3.1</t>
  </si>
  <si>
    <t>Recibir y consoldidar las observaciones enviadas por parte la ciudadanía con respecto al mapa de riesgos de corrupción</t>
  </si>
  <si>
    <t>3.2</t>
  </si>
  <si>
    <t>Publicación en firme del mapa de riesgos de corrupción pagina Web de la Entidad y en la pagina Gobierno en Línea- GEL</t>
  </si>
  <si>
    <t xml:space="preserve"> Monitoreo o revisión</t>
  </si>
  <si>
    <t>4.1</t>
  </si>
  <si>
    <t>Mapas de riesgo de los procesos con monitoreo y revisión diligenciado</t>
  </si>
  <si>
    <t>Líderes de proceso</t>
  </si>
  <si>
    <t>4.2</t>
  </si>
  <si>
    <t>4.3</t>
  </si>
  <si>
    <t>Seguimiento</t>
  </si>
  <si>
    <t>Seguimiento Oficina de control interno</t>
  </si>
  <si>
    <t>Jefe de Control Interno</t>
  </si>
  <si>
    <t>Enero - Marzo</t>
  </si>
  <si>
    <t>Abril - Junio</t>
  </si>
  <si>
    <t>Julio - Septiembre</t>
  </si>
  <si>
    <t>Octubre - Diciembre</t>
  </si>
  <si>
    <t>AVANCES</t>
  </si>
  <si>
    <t>META</t>
  </si>
  <si>
    <t>Ponderación actividad específica</t>
  </si>
  <si>
    <t>TOTAL Ejecutado</t>
  </si>
  <si>
    <t>Avance por Actividad Específica</t>
  </si>
  <si>
    <t>Descripción de Avance</t>
  </si>
  <si>
    <t>Avance por Actividad General</t>
  </si>
  <si>
    <t>5.1</t>
  </si>
  <si>
    <t>5.2</t>
  </si>
  <si>
    <t>COMPONENTES</t>
  </si>
  <si>
    <t>Ponderación de cada componente</t>
  </si>
  <si>
    <t>Gestión Riesgo de Corrupción</t>
  </si>
  <si>
    <t>Racionalización de Trámites</t>
  </si>
  <si>
    <t>Rendición de Cuentas</t>
  </si>
  <si>
    <t>Atención al Ciudadano</t>
  </si>
  <si>
    <t>Avance de cada Componente</t>
  </si>
  <si>
    <t>Avance Total</t>
  </si>
  <si>
    <t>Transparencia y Acceso a la Información</t>
  </si>
  <si>
    <t>Grupo</t>
  </si>
  <si>
    <t>Responsable</t>
  </si>
  <si>
    <t>5.3</t>
  </si>
  <si>
    <t>Realizar primer monitoreo a Mapas de riesgo de corrupción del proceso</t>
  </si>
  <si>
    <t>Realizar segundo monitoreo a Mapas de riesgo de corrupción del proceso</t>
  </si>
  <si>
    <t>Realizar tercer monitoreo a Mapas de riesgo de corrupción del proceso</t>
  </si>
  <si>
    <t>Realizar primer seguimiento a Mapas de riesgo de corrupción</t>
  </si>
  <si>
    <t>Realizar segundo seguimiento a Mapas de riesgo de corrupción</t>
  </si>
  <si>
    <t>Realizar tercer seguimiento a Mapas de riesgo de corrupción</t>
  </si>
  <si>
    <t>Revisión de la actual politica de administración de riesgos de la Unidad, para su actualizacion permanente</t>
  </si>
  <si>
    <t>Una Política de Administración de riesgos actualizada</t>
  </si>
  <si>
    <t xml:space="preserve">Una Matriz de riesgos de corrupción publicada en la página web de la Unidad www.orgsolidarias.gov.co </t>
  </si>
  <si>
    <t>Un documento de identificación y valoración de riesgos de corrupción por procesos</t>
  </si>
  <si>
    <t>Un documento de consolidación de las observaciones recibidas</t>
  </si>
  <si>
    <t>Un Mapa de riesgos de corrupción publicado</t>
  </si>
  <si>
    <t xml:space="preserve">Coordinador de Planeacion y Estadistica
</t>
  </si>
  <si>
    <t xml:space="preserve">Director de Investigaciones y Planeación 
Coordinador de Planeacion y Estadistica
</t>
  </si>
  <si>
    <t>Revisar y actualizar la identificación y valoración de los riesgos de corrupción de conformidad con la guia para la gestión del riesgo de corrupción 2018</t>
  </si>
  <si>
    <t>Revisión  de la política de administración de riesgos de la Unidad, para su actualización permanente</t>
  </si>
  <si>
    <t>Director Técnico</t>
  </si>
  <si>
    <t xml:space="preserve">Coordinador </t>
  </si>
  <si>
    <t>Revisar y actualizar la identificación y valoración de los riesgos de corrupción de conformidad con la guía para la gestión del riesgo de corrupción 2018</t>
  </si>
  <si>
    <t>Planeación y Estadística</t>
  </si>
  <si>
    <t>Consolidación y publicación de la matriz de riesgos de corrupción para consulta de la ciudadanía.</t>
  </si>
  <si>
    <t>Recibir y consolidar las observaciones enviadas por parte la ciudadanía con respecto al mapa de riesgos de corrupción</t>
  </si>
  <si>
    <t>Publicación en firme del mapa de riesgos de corrupción página Web de la Entidad y en la página Gobierno en Línea- GEL</t>
  </si>
  <si>
    <t>Control Interno</t>
  </si>
  <si>
    <t>PLAN ANTICORRUPCIÓN Y DE ATENCIÓN AL CIUDADANO</t>
  </si>
  <si>
    <t>VERSIÓN 06</t>
  </si>
  <si>
    <t>CÓDIGO UAEOS-FO-PDE-03</t>
  </si>
  <si>
    <t>FECHA EDICIÓN 30/01/2019</t>
  </si>
  <si>
    <t>Nombre de la entidad</t>
  </si>
  <si>
    <t>Unidad Administrativa Especial de Organizaciones Solidarias</t>
  </si>
  <si>
    <t>Sector Administrativo</t>
  </si>
  <si>
    <t>Trabajo</t>
  </si>
  <si>
    <t>Orden</t>
  </si>
  <si>
    <t>Nacional</t>
  </si>
  <si>
    <t>Departamento:</t>
  </si>
  <si>
    <t>Cundinamarca</t>
  </si>
  <si>
    <t>Año Vigencia:</t>
  </si>
  <si>
    <t>Municipio:</t>
  </si>
  <si>
    <t>Bogotá D.C.</t>
  </si>
  <si>
    <t>PLANEACION DE LA ESTRATEGIA DE RACIONALIZACIÓN</t>
  </si>
  <si>
    <t xml:space="preserve">
N°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</si>
  <si>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</si>
  <si>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</si>
  <si>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</si>
  <si>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</si>
  <si>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</si>
  <si>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</si>
  <si>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DEPENDENCIA 
RESPONSABLE</t>
  </si>
  <si>
    <t xml:space="preserve"> FECHA REALIZACIÓN</t>
  </si>
  <si>
    <t>INICIO
dd/mm/aa</t>
  </si>
  <si>
    <t>FIN
dd/mm/aa</t>
  </si>
  <si>
    <t>Acreditación</t>
  </si>
  <si>
    <t>Normativa</t>
  </si>
  <si>
    <t>Unificar en un documento las difernetes normas que regulan el trámite de acreditación</t>
  </si>
  <si>
    <t>El trámite de acreditación actualmente se encuentra regulado por:
Resolución 221 de 2007
Resolución 110 de 2016
Resolución 332 de 2017
Circular 01 de 2018
cada uno de estos refernetes normativos establece actuaciones frente al trámite</t>
  </si>
  <si>
    <t>Consolidar en un  solo documento marco de referencia la normatividad aplicable al trámite de acreditación</t>
  </si>
  <si>
    <t xml:space="preserve">Se espera que al compliar en un solo acto administrativo el marco regulatorio del trámite de acreditación, la información sea más accesible y comprensible para el ciudadano, pues podrá encontrar toda la información en una única resoluión y no en tres. </t>
  </si>
  <si>
    <t xml:space="preserve">Grupo de Educación e Investigación
Oficina Asesora Jurídica </t>
  </si>
  <si>
    <t>INTERCAMBIO DE INFORMACIÓN (CADENAS DE TRÁMITES - VENTANILLAS ÚNICAS)</t>
  </si>
  <si>
    <t>Nombre del responsable:</t>
  </si>
  <si>
    <t>Número de teléfono:</t>
  </si>
  <si>
    <t>3275252 Ext 217</t>
  </si>
  <si>
    <t>Correo electrónico:</t>
  </si>
  <si>
    <t>Fecha aprobación del plan:</t>
  </si>
  <si>
    <t>Dirección de Investigación y Planeación</t>
  </si>
  <si>
    <t>Grupo de Educación e Investigación</t>
  </si>
  <si>
    <t xml:space="preserve">Oficina Asesora Jurídica </t>
  </si>
  <si>
    <t xml:space="preserve">Plan Anticorrupción y de Atención al Ciudadano                                                                                                                                                                                                                                        </t>
  </si>
  <si>
    <t>Componente 3: Rendición de cuentas</t>
  </si>
  <si>
    <t xml:space="preserve">Subcomponente </t>
  </si>
  <si>
    <t>Actividades</t>
  </si>
  <si>
    <t xml:space="preserve">Responsable </t>
  </si>
  <si>
    <t xml:space="preserve">Grupo </t>
  </si>
  <si>
    <t xml:space="preserve"> Información de calidad y en lenguaje comprensible</t>
  </si>
  <si>
    <t>Elaborar y publicar informes de atención al ciudadano, que incluya la medición de la satisfacción de los mismos</t>
  </si>
  <si>
    <t>2 informes elaborados y publicados (ultimo 2018 y primer semestre 2019)</t>
  </si>
  <si>
    <t>Educación e investigación (elaboración)
Comunicaciones y Prensa (publicación)</t>
  </si>
  <si>
    <t>20/01/2019
20/07/2019</t>
  </si>
  <si>
    <t>1.2</t>
  </si>
  <si>
    <t>Se elaborarán y publicarán piezas divulgativas con lenguaje ciudadano en los canales propios de la Unidad Administrativa sobre  la gestión y  resultados  de la planeación estratégica de la entidad, compromisos relacionados con la estabilización de la PAZ</t>
  </si>
  <si>
    <t>1 actividad incluida en la estrategia de Comunicaciones</t>
  </si>
  <si>
    <t>Grupo de Comunicaciones y Prensa</t>
  </si>
  <si>
    <t>1.3</t>
  </si>
  <si>
    <t>Identificar (de la matriz del DAFP) las obligaciones que tiene la entidad en materia de implementación de tareas estabilización de la PAZ y los actores para el proceso de rendición de cuentas general de la entidad</t>
  </si>
  <si>
    <t xml:space="preserve">1 documento </t>
  </si>
  <si>
    <t>1.4</t>
  </si>
  <si>
    <t>Se gestionará con los entes encargados de la televisión pública y privada, la inclusión de espacios promocionales que divulguen la Economía Solidaria, teniendo en cuenta, además, la disponibilidad presupuestal para el año en curso</t>
  </si>
  <si>
    <t>2 códigos cívicos gestionados</t>
  </si>
  <si>
    <t>Coordinador</t>
  </si>
  <si>
    <t xml:space="preserve"> Diálogo de doble vía con la ciudadanía y sus organizaciones</t>
  </si>
  <si>
    <t>Consultará con la ciudadanía propuestas, necesidades, problemáticas, etc., por medio de foros virtuales dispuestos en la página web.</t>
  </si>
  <si>
    <t xml:space="preserve">Diseñar la campaña de derechos y deberes para servidores públicos en materia de la obligación de rendición de cuentas. actividades que permitan incentivar la participación ciudadanía  </t>
  </si>
  <si>
    <t xml:space="preserve">1 campaña diseñada  </t>
  </si>
  <si>
    <t xml:space="preserve">Grupo de Comunicaciones y Prensa
Grupo de Planeación Estadística </t>
  </si>
  <si>
    <t xml:space="preserve"> 31/12/2019</t>
  </si>
  <si>
    <t>Realizar acciones que propicien encuentros con grupos de ciudadanos, para obtener insumos de mejora en el servicio al ciudadano y a la gestión misional de la Unidad</t>
  </si>
  <si>
    <t>2  encuentros de diálogo con los ciudadanos</t>
  </si>
  <si>
    <t xml:space="preserve">Educación e Investigación </t>
  </si>
  <si>
    <t>30/06/2019
30/11/2019</t>
  </si>
  <si>
    <t>2.4</t>
  </si>
  <si>
    <t>La Entidad seguirá los lineamientos establecidos para la realización de la audiencia pública, garantizando la participación de la ciudadanía en todo el proceso.</t>
  </si>
  <si>
    <t>Una audiencia realizada</t>
  </si>
  <si>
    <t xml:space="preserve">Responsabilidad </t>
  </si>
  <si>
    <t>Se entregará material educativo a los ciudadanos que participen activamente en la actividades de Rendición de Cuentas</t>
  </si>
  <si>
    <t>2 informes de evidencias de entrega del material</t>
  </si>
  <si>
    <t>15/07/2019
30/11/2019</t>
  </si>
  <si>
    <t xml:space="preserve">Disponer de herramientas pedagógicas e investigaciones para entregar a la ciudadanía como incentivo a su participación en el marco de acciones que adelante la entidad como parte del componente de rendición de cuentas </t>
  </si>
  <si>
    <t xml:space="preserve">100% de las solicitudes de material que realice el grupo de planeación para ser entregados a la ciudadanía </t>
  </si>
  <si>
    <t>A partir de 10/01/2019 y hasta 20/12/2019</t>
  </si>
  <si>
    <t>Publicaciones de experiencias en la página WEB de la entidad y en revistas publicadas en el año</t>
  </si>
  <si>
    <t>2 informes de evidencias sobre las publicaciones en la WEB</t>
  </si>
  <si>
    <t>Se realizará seguimiento semestral para evaluar la participación de los ciudadanos y crear planes de mejoramiento que permitan mejorar y aumentar dicha participación</t>
  </si>
  <si>
    <t>2 Informes de seguimiento</t>
  </si>
  <si>
    <t>Grupo de Planeación y Estadística</t>
  </si>
  <si>
    <t>15/07/2019
31/12/2019</t>
  </si>
  <si>
    <t xml:space="preserve">se realizara una identificación de los diferentes espacios en los cuales la unidad administrativa especial de organizaciones solidarias podrá tener un acercamiento con sus grupos de interés y población en general para la participación ciudadana </t>
  </si>
  <si>
    <t>1 informe de identificación de espacios de participación ciudadana</t>
  </si>
  <si>
    <t>15/07/2019  10/12/2020</t>
  </si>
  <si>
    <t>Plan Anticorrupción y de Atención al Ciudadano</t>
  </si>
  <si>
    <t>Componente 4: Atención al Ciudadano</t>
  </si>
  <si>
    <t>Actividad General</t>
  </si>
  <si>
    <t>Estructura administrativa y direccionamiento Estratégico</t>
  </si>
  <si>
    <t xml:space="preserve">Socializar el proceso de servicio al ciudadano y sus procedimientos al interior de la Unidad </t>
  </si>
  <si>
    <t xml:space="preserve">2 actividades de socialización internas del proceso de servicio al ciudadano </t>
  </si>
  <si>
    <t>1/07/2019
20/12/2019</t>
  </si>
  <si>
    <t>Implementar dos actividades al interior de la Unidad para socializar el proceso de servicio al ciudadano y recoger insumos de mejora</t>
  </si>
  <si>
    <t>Educación e Investigación</t>
  </si>
  <si>
    <t>Fortalecimiento a los canales de atención</t>
  </si>
  <si>
    <t>Fortalecer indicadores que permitan medir el desempeño de los canales de atención y consolidar estadísticas sobre tiempos de espera, tiempos de atención y ciudadanos atendidos</t>
  </si>
  <si>
    <t>2 indicadores de desempeño de los canales de atención diseñados, formulados e implementados, uno para el procedimiento de gestión de peticiones y otro para el procedimiento del trámite de acreditación</t>
  </si>
  <si>
    <t>Diseñar indicadores que permitan hacer la medición de tiempos de espera por canales de atención al ciudadano</t>
  </si>
  <si>
    <t>Aprobar la inclusión de los indicadores diseñados como parte del sistema de gestión de la calidad, proceso de servicio al ciudadano</t>
  </si>
  <si>
    <t>Dirección de Investigación y Planeación
Dirección Nacional</t>
  </si>
  <si>
    <t>Incorporar los resultados de la medición en informe presentado a la Alta Dirección y a la ciudadanía</t>
  </si>
  <si>
    <t>coordinador del grupo de educación e investigación</t>
  </si>
  <si>
    <t>Talento Humano</t>
  </si>
  <si>
    <t>Fortalecer las competencias del saber y saber hacer en los servidores públicos de la Unidad con el fin de dar orientación a los usuarios y ciudadanos del Proceso de Servicio Ciudadano.</t>
  </si>
  <si>
    <t xml:space="preserve">100% Jornadas de Sensibilización </t>
  </si>
  <si>
    <t>Socializar a todos los servidores públicos de la Unidad el Proceso de Servicio al Ciudadano, la Política, Manuales y Protocolos.</t>
  </si>
  <si>
    <t>Gestión Humana</t>
  </si>
  <si>
    <t>No.  de Inducciones a nuevos servidores públicos y contratistas</t>
  </si>
  <si>
    <t>Empoderar a través de la inducción  a los nuevos servidores públicos y contratistas competencias del saber del Proceso de Servicio al ciudadano y sus protocolos</t>
  </si>
  <si>
    <t xml:space="preserve">Gestión Humana </t>
  </si>
  <si>
    <t>Normativo y procedimental</t>
  </si>
  <si>
    <t>Realizar campañas informativas sobre la responsabilidad de los servidores públicos frente a los derechos de los ciudadanos</t>
  </si>
  <si>
    <r>
      <t xml:space="preserve">4 </t>
    </r>
    <r>
      <rPr>
        <i/>
        <sz val="9"/>
        <color theme="1"/>
        <rFont val="Arial Narrow"/>
        <family val="2"/>
      </rPr>
      <t>actividades informativas realizadas sobre  responsabilidad de los servidores públicos frente a los derechos de los ciudadanos</t>
    </r>
  </si>
  <si>
    <t>Diseñar piezas comunicativas para ser divulgadas al interior de la Unidad sobre temáticas que permitan dar a conocer la responsabilidad de los servidores públicos frente a los derechos de los ciudadanos</t>
  </si>
  <si>
    <t>Comunicaciones y Prensa</t>
  </si>
  <si>
    <t>Relacionamiento con el ciudadano</t>
  </si>
  <si>
    <t xml:space="preserve">Actualizar el documento de caracterización de ciudadanos y grupos de interés </t>
  </si>
  <si>
    <t>1 documento actualizado de caracterización de usuarios(ciudadanos) y/o grupos de interés</t>
  </si>
  <si>
    <t xml:space="preserve">Revisar la pertinencia del documento actual de caracterización de usuarios y/o grupos de interés </t>
  </si>
  <si>
    <t xml:space="preserve">Proponer acciones de mejora al documento actual de caracterización de usuarios y/o grupos de interés </t>
  </si>
  <si>
    <t>Aprobar la inclusión de las mejoras al documento de caracterización de usuarios (ciudadanos) y/o grupos de interés, como parte del sistema de gestión de la calidad, proceso de servicio al ciudadano</t>
  </si>
  <si>
    <t>Incorporar los resultados de la nueva caracterización de usuarios (ciudadanos) y/o grupos de interés en informe presentado a la Alta Dirección y a la ciudadanía</t>
  </si>
  <si>
    <t>Componente 5: Transparencia y Acceso a la Información</t>
  </si>
  <si>
    <t>Indicadores</t>
  </si>
  <si>
    <t>Lineamientos de Transparencia Activa</t>
  </si>
  <si>
    <t>Medir la oportunidad en los tiempos de respuesta a las peticiones y solicitudes de los ciudadanos por los diferentes canales de atención</t>
  </si>
  <si>
    <t>Dar respuesta a las peticiones en un término no superior a 10 días hábiles</t>
  </si>
  <si>
    <t>Promedio No. de días de respuesta de Solicitudes y Peticiones</t>
  </si>
  <si>
    <t>Diez primeros días de cada mes</t>
  </si>
  <si>
    <t>2 informes elaborados y publicados</t>
  </si>
  <si>
    <t xml:space="preserve">Número de informes publicados </t>
  </si>
  <si>
    <t>Verificar la publicación de la información mínima obligatoria de la Entidad en las secciones de la Web Institucional que determina la Ley 1712 de 2014 y la resolución 3564 de 2015 de Min TIC, en el marco de la auditoría de evaluación independiente al proceso de Comunicación y prensa</t>
  </si>
  <si>
    <t>(Información mínima publicada / Información mínima obligada a publicar por la Ley) *100</t>
  </si>
  <si>
    <t>Oficina de Control Interno</t>
  </si>
  <si>
    <t>31/06/2019</t>
  </si>
  <si>
    <t>Verificar que el o los conjuntos de Datos abiertos sean publicados tanto en la web institucional como en el portal datos.gov.co</t>
  </si>
  <si>
    <t>Conjunto de datos publicado en web y en datos.gov.co / Conjunto de datos abiertos obligado a publicar por Ley</t>
  </si>
  <si>
    <t>Grupo de Tecnologías de la Información</t>
  </si>
  <si>
    <t>30/04/2019
31/08/2019
31/12/2019</t>
  </si>
  <si>
    <t>Publicar los avances de la Estrategia GEL para la vigencia 2019, respecto de cada uno de los componentes de dicha estrategia</t>
  </si>
  <si>
    <t>3 reportes</t>
  </si>
  <si>
    <t>Reportes de Información de Avance de la Estrategia Gel en la Web Institucional</t>
  </si>
  <si>
    <t>Verificar la publicación de la Información sobre Contratación Pública en SECOP II</t>
  </si>
  <si>
    <t>Información sobre Contratación Pública registrada en SECOP / Información sobre Contratación Pública Total de la Entidad</t>
  </si>
  <si>
    <t>Jefe Oficina Asesora Jurídica</t>
  </si>
  <si>
    <t>Oficina Asesora Jurídica</t>
  </si>
  <si>
    <t>Lineamientos de Transparencia Pasiva</t>
  </si>
  <si>
    <t>Publicar en la web Informes de satisfacción ciudadana semestrales y anuales una vez sean elaborados y entregados por el procedimiento encargado.</t>
  </si>
  <si>
    <t>2 informes anuales</t>
  </si>
  <si>
    <t>Informes publicados</t>
  </si>
  <si>
    <t>Medición mensual,
publicación semestral: 17/07/2019
Publicación anual: 15/01/2019</t>
  </si>
  <si>
    <t>Elaboración los Instrumentos de Gestión de la Información</t>
  </si>
  <si>
    <t>Publicar, Revisar y/o actualizar, el inventario de activos de Información, de acuerdo a los cambios identificados.</t>
  </si>
  <si>
    <t>Reporte de Actualización y Publicación del Inventario de Activos de Información de la Entidad</t>
  </si>
  <si>
    <t>Publicación de Inventarios Documentales de conformidad con los criterios establecidos en la estrategia GEL y ley 1712 de 2014.</t>
  </si>
  <si>
    <t>16 Transferencias documentales primarias publicadas en la web institucional.</t>
  </si>
  <si>
    <t>Grado de implementación de TRD.</t>
  </si>
  <si>
    <t>Grupo de Gestión Administrativa</t>
  </si>
  <si>
    <t>3.3</t>
  </si>
  <si>
    <t xml:space="preserve">Actualización y Publicación de la Información mínima exigida por la Ley 1712 de 2014 relacionada con Gestión Documental. </t>
  </si>
  <si>
    <t>((Información Mínima Publicada /Información Mínima Obligada a Publicar por la Ley) *100)</t>
  </si>
  <si>
    <t>Criterio diferencial de accesibilidad</t>
  </si>
  <si>
    <t>Publicar los avances del desarrollo del portal dedicado para niños en donde el atractivo principal es una interfaz más llamativa y amigable para involucrarlos en el componente de la asociatividad y la solidaridad.</t>
  </si>
  <si>
    <t>reporte del desarrollo del portal web para niños</t>
  </si>
  <si>
    <t>Monitoreo del Acceso a la Información Pública</t>
  </si>
  <si>
    <t>Publicar en la web los Informes de atención al ciudadano semestral y anual una vez sean elaborados y entregados por el procedimiento encargado.</t>
  </si>
  <si>
    <t xml:space="preserve">2 informes anuales </t>
  </si>
  <si>
    <t>Informes  publicados</t>
  </si>
  <si>
    <t>TRIMESTRE 1</t>
  </si>
  <si>
    <t>TRIMESTRE 2</t>
  </si>
  <si>
    <t>TRIMESTRE 3</t>
  </si>
  <si>
    <t>TRIMESTRE 4</t>
  </si>
  <si>
    <t>TOTAL</t>
  </si>
  <si>
    <t>PORCENTAJE CUMPLIDO</t>
  </si>
  <si>
    <t>DESCRIPCION DEL AVANCE 1ER TRIMESTRE</t>
  </si>
  <si>
    <t>DESCRIPCION DEL AVANCE 2DO TRIMESTRE</t>
  </si>
  <si>
    <t>DESCRIPCION DEL AVANCE 3ER TRIMESTRE</t>
  </si>
  <si>
    <t>DESCRIPCION DEL AVANCE 4to TRIMESTRE</t>
  </si>
  <si>
    <t>EJECUTADO</t>
  </si>
  <si>
    <t xml:space="preserve">ESPERADO </t>
  </si>
  <si>
    <t>DESCRIPCION AVANCE 1ER TRIMESTRE</t>
  </si>
  <si>
    <t>DESCRIPCION AVANCE 2DO TRIMESTRE</t>
  </si>
  <si>
    <t>DESCRIPCION AVANCE 3ER TRIMESTRE</t>
  </si>
  <si>
    <t>DESCRIPCION AVANCE 4to TRIMESTRE</t>
  </si>
  <si>
    <t>01/02/2019 a 31/12/2019</t>
  </si>
  <si>
    <t>La  medición de oportunidad se incluye en los informes mensuales de atención al ciudadano; y se reporta en los indicadores del proceso al sistema de gestión de la calidad, dentro de los diez primeros dias del mes siguiente al reporte.
Mes enero: 6,12 días
Mes febrero: 2,52 días
Mes marzo: 2 días</t>
  </si>
  <si>
    <t>Informe remitido a la Dirección Técnica, aprobado por esta y publicado en https://www.orgsolidarias.gov.co/sites/default/files/archivos/Informe%20consolidado%202018%20.pdf</t>
  </si>
  <si>
    <t>Se realizó una socialización del proceso de servicio al ciudadano dirigida hacia los servidores de la unidad, realizada el 27 de marzo</t>
  </si>
  <si>
    <t>DESCRIPCION AVANCE 4TO TRIMESTRE</t>
  </si>
  <si>
    <t>Jose Efraín Cuy Esteban</t>
  </si>
  <si>
    <t>jcuy@orgsolidarias.gov.co</t>
  </si>
  <si>
    <t>La actividad está programada para iniciar el segundo semestre</t>
  </si>
  <si>
    <t xml:space="preserve">Se espera iniciar en el mes de abril, armonizado con el componente de gobierno eectrónico - digital. En marzo se hizo lectura de la guía </t>
  </si>
  <si>
    <t>La actividad está programada para el tercer trimestre de 2019.</t>
  </si>
  <si>
    <t>Dirección de Planeación informa que la actividad está programada para el mes de noviembre de 2019.</t>
  </si>
  <si>
    <t>Dirección de Planeación informa que la actividad está programada para el mes de diciembre de 2019.</t>
  </si>
  <si>
    <t>Actividad para ser reportada en el último trimestre de 2019.</t>
  </si>
  <si>
    <t>Se espera iniciar en el mes de abril.</t>
  </si>
  <si>
    <t>El Grupo de Comunicaciones y Prensa conomunica que la actividad se reportará en el último trimestre de 2019.</t>
  </si>
  <si>
    <t>En el primer trimestre no se recibieron solicitudes de material.</t>
  </si>
  <si>
    <t>En el primer trimestre se realizó mesa de trabajo con la Oficina Asesora Jurídica, con la Dra  Angélica Varón, en donde se planteó una agenda de trabajo para ejecutar la estrategia anti-trámite 2019, con acciones que se desarrollaran desde el 1 de abril hasta el 12 de diciembre de 2019.</t>
  </si>
  <si>
    <t xml:space="preserve">Se realizaron dos (2) videos de código cívico los cuales fueron subidos a la plataforma SAMI y en este momento  se están realizando ajustes de acuerdo a las recomendaciones del Alto Consejero de las Comunicaciones. De acuerdo a la instrucción de esta misma oficina para su emisión estos deben contar con el aval de la oficina de comunicaciones del Ministerio del Trabajo. </t>
  </si>
  <si>
    <t>6 foros  virtuales realizados</t>
  </si>
  <si>
    <t>Se realizó un (1) foro "Encuesta a la ciudadanía respecto a Plan Anticorrupción y Atención al Ciudadano Organizaciones Solidarias 2019"
https://docs.google.com/forms/d/1P3hceXMwoLwEL2CYf3ZjtRUDRqTgjucGRi-_GKXHvbQ/viewform?edit_requested=true</t>
  </si>
  <si>
    <t xml:space="preserve"> 
Informe remitido a la Dirección Técnica, aprobado por esta y publicado en https://www.orgsolidarias.gov.co/sites/default/files/archivos/Informe%20consolidado%202018%20.pdf</t>
  </si>
  <si>
    <t>A la fecha se evidencia cargada toda la documentación e información en los procesos de contratación que la entidad ha adelantado en estado celebrado y en ejecución</t>
  </si>
  <si>
    <t>Se publicó el informe enviado por el Grupo de Educación e Investigación sobre satisfacción ciudadana. En la página WEB. 
https://www.orgsolidarias.gov.co/tr%C3%A1mites-y-servicios/atenci%C3%B3n/atenci%C3%B3n-al-ciudadano/resultados-de-mediciones-satisfacci%C3%B3n-ciudadana</t>
  </si>
  <si>
    <t>Se publicó el informe enviado por el Grupo de Educación e Investigación sobre atención al ciudadano. En la página WEB. 
https://www.orgsolidarias.gov.co/tr%C3%A1mites-y-servicios/atenci%C3%B3n/atenci%C3%B3n-al-ciudadano/resultados-de-mediciones-satisfacci%C3%B3n-ciudadana</t>
  </si>
  <si>
    <t xml:space="preserve">
30/06/2019
30/09/2019
30/12/2019</t>
  </si>
  <si>
    <t xml:space="preserve">Dimension </t>
  </si>
  <si>
    <t>Cumplimiento</t>
  </si>
  <si>
    <t>Ponderacion</t>
  </si>
  <si>
    <t xml:space="preserve">Porcentaje </t>
  </si>
  <si>
    <t xml:space="preserve">Gestion de Riesgo de Corrupcion </t>
  </si>
  <si>
    <t>Estrategias de Razonalizacion</t>
  </si>
  <si>
    <t>Rendicion de Cuentas</t>
  </si>
  <si>
    <t>Atencion al ciudadano</t>
  </si>
  <si>
    <t>Transparencia y Acc. Info</t>
  </si>
  <si>
    <t>Esperado</t>
  </si>
  <si>
    <t>no se reporta avance para esta actividad</t>
  </si>
  <si>
    <t>no se reporta avance para esta actividad, se espera su cumplimiento en el cuarto trimestre</t>
  </si>
  <si>
    <t>no se reporta avance para esta actividad, se espera su cumplimiento en el segundo trimestre</t>
  </si>
  <si>
    <t>no se reporta avance para esta actividad, se espera su cumplimiento en el tercer trimestre</t>
  </si>
  <si>
    <t>no se reporta avance para esta actividad, inicia en el segundo trimestre</t>
  </si>
  <si>
    <t>Esta actividad, se desarrolla  en  en el cuarto trimestre de la vigencia.</t>
  </si>
  <si>
    <t>Se evidencio encargado esta adelantando la construccion de los mapas de riesgo de proceso y de corrupcion 2019 aplicando la nueva metodologia de la guia de riesgos 2018</t>
  </si>
  <si>
    <t>A la fecha no se han presenctado observaciones al componente de mapa de riesgos de corrupción, sin embaro la entidad  deja abierto  un canal de comunicación para cualquier comentario u observacion que se pueda presentar</t>
  </si>
  <si>
    <t>Se evidencia la construccion y consolidacion de la matriz  de los mapas de riesgo de proceso y de corrupcion 2019 aplicando la nueva metodologia de la guia de riesgos 2018, sin embargo su publicacion se realizo en el mes de mayo.</t>
  </si>
  <si>
    <t>Se evidenció la politica de administración de riesgos actualizada, la cual fue revisda por el Comité Institucional de Control Interno y debidamente aprobada por el Director nacional. La Política se encuentra publicada en el aplicativo Isolución para acceso a todos los funcionarios de la Unidad</t>
  </si>
  <si>
    <t>Se evidenció publicada la matriz de riesgos de corrupción de la Unidad en el link https://www.orgsolidarias.gov.co/planeaci%C3%B3n-y-control/riesgos/Mapa-de-riesgos-2019</t>
  </si>
  <si>
    <t xml:space="preserve">Se han evidenciado actividades de revisión y  actualización de los mapas de riesgos de corrupcipón, lideradas por la Coordinación de Planeación en la cual se genera una asesoría a los diferentes procesos. La actividad se tiene programada para 
</t>
  </si>
  <si>
    <t>A 30 de abril no se han presentado observaciones por parte de la ciudadanía al mapa de riesgos de corrupción</t>
  </si>
  <si>
    <t xml:space="preserve">Se evidencio Monitoreo de los mapas de riesgos de los procesos de gestion humana y gestion finaciera </t>
  </si>
  <si>
    <t xml:space="preserve">Se evidenció  monitoreo por parte de la coordinación de planeación </t>
  </si>
  <si>
    <t>SEGUIMIENTO OFICINA DE CONTROL INTERNO
1er CUATRIMESTRE</t>
  </si>
  <si>
    <t>Se realizó seguimiento por parte de la oficina de control interno con corte a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</si>
</sst>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d/mm/yyyy;@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20"/>
      <color indexed="21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b/>
      <i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medium">
        <color theme="4" tint="-0.24994659260841701"/>
      </right>
      <top/>
      <bottom style="medium">
        <color theme="3"/>
      </bottom>
      <diagonal/>
    </border>
    <border>
      <left style="medium">
        <color theme="4" tint="-0.24994659260841701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/>
      <right style="medium">
        <color rgb="FF44546A"/>
      </right>
      <top/>
      <bottom style="medium">
        <color rgb="FF44546A"/>
      </bottom>
      <diagonal/>
    </border>
    <border>
      <left/>
      <right/>
      <top/>
      <bottom style="medium">
        <color rgb="FF44546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/>
      <right style="medium">
        <color rgb="FF44546A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44546A"/>
      </left>
      <right style="medium">
        <color rgb="FF44546A"/>
      </right>
      <top/>
      <bottom/>
      <diagonal/>
    </border>
    <border>
      <left style="medium">
        <color rgb="FF44546A"/>
      </left>
      <right style="medium">
        <color rgb="FF44546A"/>
      </right>
      <top/>
      <bottom style="medium">
        <color rgb="FF44546A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546A"/>
      </left>
      <right/>
      <top style="medium">
        <color indexed="64"/>
      </top>
      <bottom style="medium">
        <color rgb="FF44546A"/>
      </bottom>
      <diagonal/>
    </border>
    <border>
      <left/>
      <right style="medium">
        <color rgb="FF44546A"/>
      </right>
      <top style="medium">
        <color indexed="64"/>
      </top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/>
      <diagonal/>
    </border>
    <border>
      <left style="medium">
        <color rgb="FF44546A"/>
      </left>
      <right style="medium">
        <color indexed="64"/>
      </right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 style="medium">
        <color indexed="64"/>
      </left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/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0" fontId="37" fillId="0" borderId="0" applyNumberFormat="0" applyFill="0" applyBorder="0" applyAlignment="0" applyProtection="0"/>
  </cellStyleXfs>
  <cellXfs count="411">
    <xf numFmtId="0" fontId="0" fillId="0" borderId="0" xfId="0"/>
    <xf numFmtId="0" fontId="0" fillId="2" borderId="0" xfId="0" applyFill="1"/>
    <xf numFmtId="0" fontId="6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center"/>
    </xf>
    <xf numFmtId="9" fontId="11" fillId="2" borderId="6" xfId="1" applyFont="1" applyFill="1" applyBorder="1" applyAlignment="1" applyProtection="1">
      <alignment horizontal="center" vertical="center"/>
      <protection locked="0"/>
    </xf>
    <xf numFmtId="9" fontId="11" fillId="2" borderId="6" xfId="1" applyFont="1" applyFill="1" applyBorder="1" applyAlignment="1">
      <alignment horizontal="center" vertical="center"/>
    </xf>
    <xf numFmtId="9" fontId="11" fillId="2" borderId="6" xfId="0" applyNumberFormat="1" applyFont="1" applyFill="1" applyBorder="1" applyAlignment="1">
      <alignment horizontal="center" vertical="center"/>
    </xf>
    <xf numFmtId="9" fontId="11" fillId="2" borderId="18" xfId="1" applyFont="1" applyFill="1" applyBorder="1" applyAlignment="1" applyProtection="1">
      <alignment horizontal="center" vertical="center"/>
      <protection locked="0"/>
    </xf>
    <xf numFmtId="9" fontId="11" fillId="2" borderId="18" xfId="1" applyFont="1" applyFill="1" applyBorder="1" applyAlignment="1">
      <alignment horizontal="center" vertical="center"/>
    </xf>
    <xf numFmtId="9" fontId="11" fillId="2" borderId="18" xfId="0" applyNumberFormat="1" applyFont="1" applyFill="1" applyBorder="1" applyAlignment="1">
      <alignment horizontal="center" vertical="center"/>
    </xf>
    <xf numFmtId="9" fontId="11" fillId="2" borderId="9" xfId="1" applyFont="1" applyFill="1" applyBorder="1" applyAlignment="1" applyProtection="1">
      <alignment horizontal="center" vertical="center"/>
      <protection locked="0"/>
    </xf>
    <xf numFmtId="9" fontId="11" fillId="2" borderId="9" xfId="1" applyFont="1" applyFill="1" applyBorder="1" applyAlignment="1">
      <alignment horizontal="center" vertical="center"/>
    </xf>
    <xf numFmtId="9" fontId="11" fillId="2" borderId="9" xfId="0" applyNumberFormat="1" applyFont="1" applyFill="1" applyBorder="1" applyAlignment="1">
      <alignment horizontal="center" vertical="center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164" fontId="14" fillId="0" borderId="21" xfId="0" applyNumberFormat="1" applyFont="1" applyBorder="1" applyAlignment="1">
      <alignment horizontal="center"/>
    </xf>
    <xf numFmtId="9" fontId="14" fillId="0" borderId="21" xfId="0" applyNumberFormat="1" applyFont="1" applyBorder="1" applyAlignment="1">
      <alignment horizontal="center"/>
    </xf>
    <xf numFmtId="164" fontId="14" fillId="0" borderId="21" xfId="1" applyNumberFormat="1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9" fontId="14" fillId="0" borderId="22" xfId="0" applyNumberFormat="1" applyFont="1" applyBorder="1" applyAlignment="1">
      <alignment horizontal="center"/>
    </xf>
    <xf numFmtId="164" fontId="14" fillId="0" borderId="22" xfId="1" applyNumberFormat="1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/>
    </xf>
    <xf numFmtId="9" fontId="14" fillId="2" borderId="20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justify" vertical="center" wrapText="1"/>
      <protection locked="0"/>
    </xf>
    <xf numFmtId="0" fontId="10" fillId="2" borderId="7" xfId="0" applyFont="1" applyFill="1" applyBorder="1" applyAlignment="1" applyProtection="1">
      <alignment horizontal="justify" vertical="center" wrapText="1"/>
      <protection locked="0"/>
    </xf>
    <xf numFmtId="0" fontId="10" fillId="2" borderId="10" xfId="0" applyFont="1" applyFill="1" applyBorder="1" applyAlignment="1" applyProtection="1">
      <alignment horizontal="justify" vertical="center" wrapText="1"/>
      <protection locked="0"/>
    </xf>
    <xf numFmtId="0" fontId="7" fillId="2" borderId="12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/>
    </xf>
    <xf numFmtId="0" fontId="7" fillId="2" borderId="13" xfId="0" applyFont="1" applyFill="1" applyBorder="1" applyAlignment="1">
      <alignment horizontal="center" vertical="center"/>
    </xf>
    <xf numFmtId="9" fontId="11" fillId="2" borderId="29" xfId="1" applyFont="1" applyFill="1" applyBorder="1" applyAlignment="1" applyProtection="1">
      <alignment horizontal="center" vertical="center"/>
      <protection locked="0"/>
    </xf>
    <xf numFmtId="9" fontId="11" fillId="2" borderId="30" xfId="1" applyFont="1" applyFill="1" applyBorder="1" applyAlignment="1" applyProtection="1">
      <alignment horizontal="center" vertical="center"/>
      <protection locked="0"/>
    </xf>
    <xf numFmtId="9" fontId="11" fillId="2" borderId="31" xfId="1" applyFont="1" applyFill="1" applyBorder="1" applyAlignment="1" applyProtection="1">
      <alignment horizontal="center" vertical="center"/>
      <protection locked="0"/>
    </xf>
    <xf numFmtId="14" fontId="8" fillId="0" borderId="11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justify" vertical="center" wrapText="1"/>
    </xf>
    <xf numFmtId="0" fontId="18" fillId="2" borderId="43" xfId="0" applyFont="1" applyFill="1" applyBorder="1" applyAlignment="1">
      <alignment vertical="center" wrapText="1"/>
    </xf>
    <xf numFmtId="0" fontId="17" fillId="2" borderId="53" xfId="0" applyFont="1" applyFill="1" applyBorder="1" applyAlignment="1">
      <alignment horizontal="justify" vertical="center" wrapText="1"/>
    </xf>
    <xf numFmtId="14" fontId="18" fillId="2" borderId="44" xfId="0" applyNumberFormat="1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 wrapText="1"/>
    </xf>
    <xf numFmtId="0" fontId="17" fillId="2" borderId="56" xfId="0" applyFont="1" applyFill="1" applyBorder="1" applyAlignment="1">
      <alignment horizontal="justify" vertical="center" wrapText="1"/>
    </xf>
    <xf numFmtId="0" fontId="17" fillId="2" borderId="48" xfId="0" applyFont="1" applyFill="1" applyBorder="1" applyAlignment="1">
      <alignment horizontal="center" vertical="center" wrapText="1"/>
    </xf>
    <xf numFmtId="14" fontId="18" fillId="2" borderId="40" xfId="0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justify" vertical="center" wrapText="1"/>
    </xf>
    <xf numFmtId="0" fontId="17" fillId="2" borderId="39" xfId="0" applyFont="1" applyFill="1" applyBorder="1" applyAlignment="1">
      <alignment horizontal="center" vertical="center"/>
    </xf>
    <xf numFmtId="14" fontId="18" fillId="2" borderId="41" xfId="0" applyNumberFormat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vertical="center"/>
    </xf>
    <xf numFmtId="0" fontId="17" fillId="2" borderId="42" xfId="0" applyFont="1" applyFill="1" applyBorder="1" applyAlignment="1">
      <alignment horizontal="center" vertical="center"/>
    </xf>
    <xf numFmtId="14" fontId="17" fillId="2" borderId="41" xfId="0" applyNumberFormat="1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14" fontId="19" fillId="2" borderId="41" xfId="0" applyNumberFormat="1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 wrapText="1"/>
    </xf>
    <xf numFmtId="0" fontId="12" fillId="0" borderId="0" xfId="3"/>
    <xf numFmtId="0" fontId="24" fillId="0" borderId="60" xfId="3" applyFont="1" applyBorder="1" applyAlignment="1" applyProtection="1">
      <alignment horizontal="center" vertical="center" wrapText="1"/>
    </xf>
    <xf numFmtId="0" fontId="24" fillId="0" borderId="0" xfId="3" applyFont="1" applyBorder="1" applyAlignment="1" applyProtection="1">
      <alignment horizontal="center" vertical="center" wrapText="1"/>
    </xf>
    <xf numFmtId="0" fontId="24" fillId="0" borderId="15" xfId="3" applyFont="1" applyBorder="1" applyAlignment="1" applyProtection="1">
      <alignment horizontal="center" vertical="center" wrapText="1"/>
    </xf>
    <xf numFmtId="0" fontId="12" fillId="0" borderId="60" xfId="3" applyBorder="1" applyProtection="1"/>
    <xf numFmtId="0" fontId="25" fillId="5" borderId="0" xfId="3" applyFont="1" applyFill="1" applyBorder="1" applyAlignment="1" applyProtection="1">
      <alignment vertical="center" wrapText="1"/>
    </xf>
    <xf numFmtId="0" fontId="12" fillId="0" borderId="0" xfId="3" applyBorder="1" applyProtection="1"/>
    <xf numFmtId="0" fontId="26" fillId="0" borderId="60" xfId="3" applyFont="1" applyBorder="1" applyAlignment="1" applyProtection="1">
      <alignment horizontal="justify" vertical="top" wrapText="1"/>
    </xf>
    <xf numFmtId="0" fontId="27" fillId="0" borderId="0" xfId="3" applyFont="1" applyBorder="1" applyAlignment="1" applyProtection="1">
      <alignment horizontal="center" vertical="center" wrapText="1"/>
    </xf>
    <xf numFmtId="0" fontId="27" fillId="0" borderId="15" xfId="3" applyFont="1" applyBorder="1" applyAlignment="1" applyProtection="1">
      <alignment horizontal="center" vertical="center" wrapText="1"/>
    </xf>
    <xf numFmtId="0" fontId="25" fillId="0" borderId="0" xfId="3" applyFont="1" applyBorder="1" applyAlignment="1" applyProtection="1">
      <alignment vertical="center" wrapText="1"/>
    </xf>
    <xf numFmtId="0" fontId="25" fillId="0" borderId="0" xfId="3" applyFont="1" applyBorder="1" applyAlignment="1" applyProtection="1">
      <alignment horizontal="right" vertical="center" wrapText="1"/>
    </xf>
    <xf numFmtId="0" fontId="25" fillId="0" borderId="11" xfId="3" applyFont="1" applyFill="1" applyBorder="1" applyAlignment="1" applyProtection="1">
      <alignment horizontal="center" vertical="center" wrapText="1"/>
    </xf>
    <xf numFmtId="0" fontId="12" fillId="0" borderId="15" xfId="3" applyBorder="1" applyProtection="1"/>
    <xf numFmtId="0" fontId="28" fillId="0" borderId="60" xfId="3" applyFont="1" applyBorder="1" applyAlignment="1" applyProtection="1">
      <alignment horizontal="justify" vertical="top" wrapText="1"/>
    </xf>
    <xf numFmtId="0" fontId="29" fillId="5" borderId="0" xfId="3" applyFont="1" applyFill="1" applyBorder="1" applyAlignment="1" applyProtection="1">
      <alignment horizontal="left" vertical="center" wrapText="1"/>
    </xf>
    <xf numFmtId="0" fontId="29" fillId="0" borderId="0" xfId="3" applyFont="1" applyFill="1" applyBorder="1" applyAlignment="1" applyProtection="1">
      <alignment horizontal="left" vertical="center" wrapText="1"/>
    </xf>
    <xf numFmtId="0" fontId="12" fillId="0" borderId="0" xfId="3" applyFill="1" applyBorder="1"/>
    <xf numFmtId="0" fontId="28" fillId="0" borderId="15" xfId="3" applyFont="1" applyFill="1" applyBorder="1" applyAlignment="1" applyProtection="1">
      <alignment horizontal="left" vertical="top" wrapText="1"/>
    </xf>
    <xf numFmtId="0" fontId="25" fillId="5" borderId="0" xfId="3" applyFont="1" applyFill="1" applyBorder="1" applyAlignment="1" applyProtection="1">
      <alignment horizontal="center" vertical="center" wrapText="1"/>
    </xf>
    <xf numFmtId="0" fontId="25" fillId="0" borderId="0" xfId="3" applyFont="1" applyFill="1" applyBorder="1" applyAlignment="1" applyProtection="1">
      <alignment horizontal="center" vertical="center" wrapText="1"/>
    </xf>
    <xf numFmtId="0" fontId="25" fillId="0" borderId="60" xfId="3" applyFont="1" applyBorder="1" applyAlignment="1" applyProtection="1">
      <alignment horizontal="left" vertical="center" wrapText="1"/>
    </xf>
    <xf numFmtId="0" fontId="25" fillId="0" borderId="0" xfId="3" applyFont="1" applyBorder="1" applyAlignment="1" applyProtection="1">
      <alignment horizontal="left" vertical="center" wrapText="1"/>
    </xf>
    <xf numFmtId="0" fontId="25" fillId="0" borderId="0" xfId="3" applyFont="1" applyFill="1" applyBorder="1" applyAlignment="1" applyProtection="1">
      <alignment vertical="center" wrapText="1"/>
    </xf>
    <xf numFmtId="0" fontId="12" fillId="0" borderId="0" xfId="3" applyFont="1" applyBorder="1" applyProtection="1"/>
    <xf numFmtId="0" fontId="29" fillId="0" borderId="0" xfId="3" applyFont="1" applyBorder="1" applyAlignment="1" applyProtection="1">
      <alignment horizontal="center" vertical="top" wrapText="1"/>
    </xf>
    <xf numFmtId="0" fontId="29" fillId="0" borderId="0" xfId="3" applyFont="1" applyBorder="1" applyAlignment="1" applyProtection="1">
      <alignment horizontal="left" vertical="top" wrapText="1"/>
    </xf>
    <xf numFmtId="0" fontId="29" fillId="0" borderId="0" xfId="3" applyFont="1" applyBorder="1" applyAlignment="1" applyProtection="1">
      <alignment horizontal="justify" vertical="top" wrapText="1"/>
    </xf>
    <xf numFmtId="0" fontId="29" fillId="0" borderId="15" xfId="3" applyFont="1" applyBorder="1" applyAlignment="1" applyProtection="1">
      <alignment horizontal="justify" vertical="top" wrapText="1"/>
    </xf>
    <xf numFmtId="0" fontId="30" fillId="7" borderId="71" xfId="3" applyFont="1" applyFill="1" applyBorder="1" applyAlignment="1" applyProtection="1">
      <alignment horizontal="center" vertical="center" wrapText="1"/>
    </xf>
    <xf numFmtId="0" fontId="30" fillId="0" borderId="67" xfId="3" applyFont="1" applyFill="1" applyBorder="1" applyAlignment="1" applyProtection="1">
      <alignment horizontal="center" vertical="center" wrapText="1"/>
    </xf>
    <xf numFmtId="0" fontId="12" fillId="0" borderId="68" xfId="3" applyFont="1" applyFill="1" applyBorder="1" applyAlignment="1" applyProtection="1">
      <alignment horizontal="center" vertical="center" wrapText="1"/>
    </xf>
    <xf numFmtId="0" fontId="12" fillId="0" borderId="68" xfId="3" applyFont="1" applyFill="1" applyBorder="1" applyAlignment="1" applyProtection="1">
      <alignment horizontal="justify" vertical="center" wrapText="1"/>
    </xf>
    <xf numFmtId="14" fontId="12" fillId="0" borderId="68" xfId="3" applyNumberFormat="1" applyFont="1" applyFill="1" applyBorder="1" applyAlignment="1" applyProtection="1">
      <alignment horizontal="center" vertical="center" wrapText="1"/>
    </xf>
    <xf numFmtId="0" fontId="12" fillId="0" borderId="0" xfId="3" applyFill="1"/>
    <xf numFmtId="0" fontId="31" fillId="5" borderId="72" xfId="3" applyFont="1" applyFill="1" applyBorder="1" applyAlignment="1" applyProtection="1">
      <alignment horizontal="center" vertical="center" wrapText="1"/>
      <protection locked="0"/>
    </xf>
    <xf numFmtId="0" fontId="31" fillId="5" borderId="73" xfId="3" applyFont="1" applyFill="1" applyBorder="1" applyAlignment="1" applyProtection="1">
      <alignment horizontal="left" vertical="top" wrapText="1"/>
      <protection locked="0"/>
    </xf>
    <xf numFmtId="0" fontId="31" fillId="5" borderId="73" xfId="3" applyFont="1" applyFill="1" applyBorder="1" applyAlignment="1" applyProtection="1">
      <alignment horizontal="center" vertical="center" wrapText="1"/>
      <protection locked="0"/>
    </xf>
    <xf numFmtId="0" fontId="31" fillId="5" borderId="74" xfId="3" applyFont="1" applyFill="1" applyBorder="1" applyAlignment="1" applyProtection="1">
      <alignment horizontal="left" vertical="top" wrapText="1"/>
      <protection locked="0"/>
    </xf>
    <xf numFmtId="0" fontId="26" fillId="0" borderId="0" xfId="3" applyFont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vertical="top" wrapText="1"/>
    </xf>
    <xf numFmtId="0" fontId="32" fillId="0" borderId="15" xfId="3" applyFont="1" applyFill="1" applyBorder="1" applyAlignment="1" applyProtection="1">
      <alignment vertical="top" wrapText="1"/>
    </xf>
    <xf numFmtId="0" fontId="25" fillId="5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center" vertical="top" wrapText="1"/>
      <protection locked="0"/>
    </xf>
    <xf numFmtId="0" fontId="36" fillId="5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vertical="top" wrapText="1"/>
    </xf>
    <xf numFmtId="0" fontId="25" fillId="0" borderId="0" xfId="3" applyFont="1" applyFill="1" applyBorder="1" applyAlignment="1" applyProtection="1">
      <alignment horizontal="right" vertical="top" wrapText="1"/>
    </xf>
    <xf numFmtId="0" fontId="25" fillId="0" borderId="15" xfId="3" applyFont="1" applyFill="1" applyBorder="1" applyAlignment="1" applyProtection="1">
      <alignment horizontal="right" vertical="top" wrapText="1"/>
    </xf>
    <xf numFmtId="0" fontId="25" fillId="5" borderId="60" xfId="3" applyFont="1" applyFill="1" applyBorder="1" applyAlignment="1" applyProtection="1">
      <alignment vertical="center" wrapText="1"/>
    </xf>
    <xf numFmtId="0" fontId="30" fillId="5" borderId="61" xfId="3" applyFont="1" applyFill="1" applyBorder="1" applyAlignment="1" applyProtection="1">
      <alignment horizontal="left"/>
    </xf>
    <xf numFmtId="0" fontId="30" fillId="5" borderId="62" xfId="3" applyFont="1" applyFill="1" applyBorder="1" applyAlignment="1" applyProtection="1">
      <alignment horizontal="left"/>
    </xf>
    <xf numFmtId="0" fontId="25" fillId="0" borderId="62" xfId="3" applyFont="1" applyFill="1" applyBorder="1" applyAlignment="1" applyProtection="1">
      <alignment horizontal="left" vertical="top" wrapText="1"/>
    </xf>
    <xf numFmtId="0" fontId="12" fillId="0" borderId="62" xfId="3" applyBorder="1" applyProtection="1"/>
    <xf numFmtId="0" fontId="12" fillId="0" borderId="63" xfId="3" applyBorder="1" applyProtection="1"/>
    <xf numFmtId="0" fontId="30" fillId="5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justify" vertical="top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34" fillId="0" borderId="0" xfId="3" applyFont="1" applyFill="1" applyBorder="1" applyAlignment="1" applyProtection="1">
      <alignment horizontal="center" vertical="top" wrapText="1"/>
    </xf>
    <xf numFmtId="0" fontId="34" fillId="0" borderId="15" xfId="3" applyFont="1" applyFill="1" applyBorder="1" applyAlignment="1" applyProtection="1">
      <alignment horizontal="center" vertical="top" wrapText="1"/>
    </xf>
    <xf numFmtId="0" fontId="38" fillId="0" borderId="0" xfId="3" applyFont="1" applyBorder="1" applyProtection="1"/>
    <xf numFmtId="0" fontId="39" fillId="0" borderId="60" xfId="3" applyFont="1" applyBorder="1" applyProtection="1"/>
    <xf numFmtId="0" fontId="40" fillId="0" borderId="0" xfId="3" applyFont="1" applyBorder="1" applyProtection="1"/>
    <xf numFmtId="0" fontId="39" fillId="0" borderId="0" xfId="3" applyFont="1" applyBorder="1" applyProtection="1"/>
    <xf numFmtId="0" fontId="39" fillId="0" borderId="15" xfId="3" applyFont="1" applyBorder="1" applyProtection="1"/>
    <xf numFmtId="0" fontId="39" fillId="0" borderId="0" xfId="3" applyFont="1"/>
    <xf numFmtId="14" fontId="39" fillId="0" borderId="0" xfId="3" applyNumberFormat="1" applyFont="1" applyBorder="1" applyAlignment="1" applyProtection="1">
      <alignment horizontal="left"/>
    </xf>
    <xf numFmtId="0" fontId="12" fillId="0" borderId="61" xfId="3" applyBorder="1" applyProtection="1"/>
    <xf numFmtId="0" fontId="12" fillId="0" borderId="0" xfId="3" applyProtection="1"/>
    <xf numFmtId="0" fontId="41" fillId="0" borderId="0" xfId="3" applyFont="1" applyProtection="1"/>
    <xf numFmtId="0" fontId="38" fillId="0" borderId="0" xfId="3" applyFont="1" applyProtection="1"/>
    <xf numFmtId="14" fontId="12" fillId="0" borderId="0" xfId="3" applyNumberFormat="1" applyAlignment="1" applyProtection="1">
      <alignment horizontal="left"/>
    </xf>
    <xf numFmtId="0" fontId="47" fillId="9" borderId="41" xfId="0" applyFont="1" applyFill="1" applyBorder="1" applyAlignment="1">
      <alignment horizontal="center" vertical="center"/>
    </xf>
    <xf numFmtId="0" fontId="47" fillId="9" borderId="63" xfId="0" applyFont="1" applyFill="1" applyBorder="1" applyAlignment="1">
      <alignment horizontal="center" vertical="center" wrapText="1"/>
    </xf>
    <xf numFmtId="0" fontId="46" fillId="9" borderId="44" xfId="0" applyFont="1" applyFill="1" applyBorder="1" applyAlignment="1">
      <alignment horizontal="center" vertical="center" wrapText="1"/>
    </xf>
    <xf numFmtId="0" fontId="18" fillId="0" borderId="44" xfId="0" applyFont="1" applyBorder="1" applyAlignment="1">
      <alignment horizontal="justify" vertical="center" wrapText="1"/>
    </xf>
    <xf numFmtId="0" fontId="18" fillId="0" borderId="44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0" fontId="46" fillId="9" borderId="62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justify" vertical="center" wrapText="1"/>
    </xf>
    <xf numFmtId="0" fontId="18" fillId="0" borderId="49" xfId="0" applyFont="1" applyBorder="1" applyAlignment="1">
      <alignment vertical="center" wrapText="1"/>
    </xf>
    <xf numFmtId="0" fontId="18" fillId="0" borderId="49" xfId="0" applyFont="1" applyBorder="1" applyAlignment="1">
      <alignment horizontal="center" vertical="center" wrapText="1"/>
    </xf>
    <xf numFmtId="14" fontId="18" fillId="0" borderId="49" xfId="0" applyNumberFormat="1" applyFont="1" applyBorder="1" applyAlignment="1">
      <alignment horizontal="center" vertical="center" wrapText="1"/>
    </xf>
    <xf numFmtId="0" fontId="46" fillId="9" borderId="63" xfId="0" applyFont="1" applyFill="1" applyBorder="1" applyAlignment="1">
      <alignment horizontal="center" vertical="center" wrapText="1"/>
    </xf>
    <xf numFmtId="0" fontId="18" fillId="0" borderId="63" xfId="0" applyFont="1" applyBorder="1" applyAlignment="1">
      <alignment horizontal="justify" vertical="center" wrapText="1"/>
    </xf>
    <xf numFmtId="0" fontId="18" fillId="0" borderId="63" xfId="0" applyFont="1" applyBorder="1" applyAlignment="1">
      <alignment vertical="center" wrapText="1"/>
    </xf>
    <xf numFmtId="0" fontId="18" fillId="0" borderId="63" xfId="0" applyFont="1" applyBorder="1" applyAlignment="1">
      <alignment horizontal="center" vertical="center" wrapText="1"/>
    </xf>
    <xf numFmtId="14" fontId="18" fillId="0" borderId="63" xfId="0" applyNumberFormat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14" fontId="18" fillId="0" borderId="40" xfId="0" applyNumberFormat="1" applyFont="1" applyBorder="1" applyAlignment="1">
      <alignment horizontal="center" vertical="center" wrapText="1"/>
    </xf>
    <xf numFmtId="14" fontId="18" fillId="0" borderId="44" xfId="0" applyNumberFormat="1" applyFont="1" applyBorder="1" applyAlignment="1">
      <alignment horizontal="center" vertical="center" wrapText="1"/>
    </xf>
    <xf numFmtId="0" fontId="46" fillId="9" borderId="63" xfId="0" applyFont="1" applyFill="1" applyBorder="1" applyAlignment="1">
      <alignment horizontal="center" vertical="center"/>
    </xf>
    <xf numFmtId="0" fontId="18" fillId="0" borderId="40" xfId="0" applyFont="1" applyBorder="1" applyAlignment="1">
      <alignment vertical="center" wrapText="1"/>
    </xf>
    <xf numFmtId="0" fontId="18" fillId="0" borderId="49" xfId="0" applyFont="1" applyBorder="1" applyAlignment="1">
      <alignment vertical="center"/>
    </xf>
    <xf numFmtId="0" fontId="49" fillId="12" borderId="41" xfId="0" applyFont="1" applyFill="1" applyBorder="1" applyAlignment="1">
      <alignment horizontal="center" vertical="center"/>
    </xf>
    <xf numFmtId="0" fontId="49" fillId="12" borderId="63" xfId="0" applyFont="1" applyFill="1" applyBorder="1" applyAlignment="1">
      <alignment horizontal="center" vertical="center" wrapText="1"/>
    </xf>
    <xf numFmtId="0" fontId="49" fillId="12" borderId="63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14" fontId="52" fillId="0" borderId="15" xfId="0" applyNumberFormat="1" applyFont="1" applyBorder="1" applyAlignment="1">
      <alignment horizontal="center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40" xfId="0" applyFont="1" applyFill="1" applyBorder="1" applyAlignment="1">
      <alignment vertical="center" wrapText="1"/>
    </xf>
    <xf numFmtId="0" fontId="51" fillId="9" borderId="49" xfId="0" applyFont="1" applyFill="1" applyBorder="1" applyAlignment="1">
      <alignment vertical="center" wrapText="1"/>
    </xf>
    <xf numFmtId="0" fontId="51" fillId="9" borderId="77" xfId="0" applyFont="1" applyFill="1" applyBorder="1" applyAlignment="1">
      <alignment vertical="center" wrapText="1"/>
    </xf>
    <xf numFmtId="0" fontId="51" fillId="9" borderId="15" xfId="0" applyFont="1" applyFill="1" applyBorder="1" applyAlignment="1">
      <alignment vertical="center" wrapText="1"/>
    </xf>
    <xf numFmtId="0" fontId="52" fillId="0" borderId="63" xfId="0" applyFont="1" applyBorder="1" applyAlignment="1">
      <alignment horizontal="justify" vertical="center" wrapText="1"/>
    </xf>
    <xf numFmtId="14" fontId="52" fillId="0" borderId="63" xfId="0" applyNumberFormat="1" applyFont="1" applyBorder="1" applyAlignment="1">
      <alignment horizontal="center" vertical="center" wrapText="1"/>
    </xf>
    <xf numFmtId="0" fontId="51" fillId="9" borderId="63" xfId="0" applyFont="1" applyFill="1" applyBorder="1" applyAlignment="1">
      <alignment horizontal="justify" vertical="center" wrapText="1"/>
    </xf>
    <xf numFmtId="0" fontId="51" fillId="9" borderId="63" xfId="0" applyFont="1" applyFill="1" applyBorder="1" applyAlignment="1">
      <alignment vertical="center" wrapText="1"/>
    </xf>
    <xf numFmtId="0" fontId="53" fillId="0" borderId="15" xfId="0" applyFont="1" applyBorder="1" applyAlignment="1">
      <alignment horizontal="justify" vertical="center" wrapText="1"/>
    </xf>
    <xf numFmtId="14" fontId="52" fillId="0" borderId="77" xfId="0" applyNumberFormat="1" applyFont="1" applyBorder="1" applyAlignment="1">
      <alignment horizontal="center" vertical="center" wrapText="1"/>
    </xf>
    <xf numFmtId="0" fontId="51" fillId="9" borderId="15" xfId="0" applyFont="1" applyFill="1" applyBorder="1" applyAlignment="1">
      <alignment horizontal="justify" vertical="center" wrapText="1"/>
    </xf>
    <xf numFmtId="0" fontId="51" fillId="0" borderId="77" xfId="0" applyFont="1" applyBorder="1" applyAlignment="1">
      <alignment vertical="center" wrapText="1"/>
    </xf>
    <xf numFmtId="0" fontId="52" fillId="9" borderId="44" xfId="0" applyFont="1" applyFill="1" applyBorder="1" applyAlignment="1">
      <alignment horizontal="justify" vertical="center" wrapText="1"/>
    </xf>
    <xf numFmtId="0" fontId="49" fillId="9" borderId="44" xfId="0" applyFont="1" applyFill="1" applyBorder="1" applyAlignment="1">
      <alignment horizontal="center" vertical="center" wrapText="1"/>
    </xf>
    <xf numFmtId="14" fontId="52" fillId="0" borderId="44" xfId="0" applyNumberFormat="1" applyFont="1" applyBorder="1" applyAlignment="1">
      <alignment horizontal="center" vertical="center" wrapText="1"/>
    </xf>
    <xf numFmtId="0" fontId="55" fillId="0" borderId="41" xfId="0" applyFont="1" applyBorder="1" applyAlignment="1">
      <alignment horizontal="center" vertical="center"/>
    </xf>
    <xf numFmtId="0" fontId="55" fillId="0" borderId="63" xfId="0" applyFont="1" applyBorder="1" applyAlignment="1">
      <alignment horizontal="center" vertical="center" wrapText="1"/>
    </xf>
    <xf numFmtId="0" fontId="55" fillId="0" borderId="63" xfId="0" applyFont="1" applyBorder="1" applyAlignment="1">
      <alignment horizontal="center" vertical="center"/>
    </xf>
    <xf numFmtId="0" fontId="54" fillId="9" borderId="63" xfId="0" applyFont="1" applyFill="1" applyBorder="1" applyAlignment="1">
      <alignment horizontal="center" vertical="center" wrapText="1"/>
    </xf>
    <xf numFmtId="0" fontId="56" fillId="0" borderId="63" xfId="0" applyFont="1" applyBorder="1" applyAlignment="1">
      <alignment horizontal="justify" vertical="center" wrapText="1"/>
    </xf>
    <xf numFmtId="0" fontId="56" fillId="0" borderId="63" xfId="0" applyFont="1" applyBorder="1" applyAlignment="1">
      <alignment horizontal="center" vertical="center" wrapText="1"/>
    </xf>
    <xf numFmtId="0" fontId="56" fillId="9" borderId="63" xfId="0" applyFont="1" applyFill="1" applyBorder="1" applyAlignment="1">
      <alignment horizontal="center" vertical="center" wrapText="1"/>
    </xf>
    <xf numFmtId="0" fontId="54" fillId="9" borderId="44" xfId="0" applyFont="1" applyFill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justify" vertical="center" wrapText="1"/>
    </xf>
    <xf numFmtId="0" fontId="56" fillId="0" borderId="44" xfId="0" applyFont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center" vertical="center" wrapText="1"/>
    </xf>
    <xf numFmtId="14" fontId="56" fillId="0" borderId="15" xfId="0" applyNumberFormat="1" applyFont="1" applyBorder="1" applyAlignment="1">
      <alignment horizontal="center" vertical="center" wrapText="1"/>
    </xf>
    <xf numFmtId="0" fontId="54" fillId="9" borderId="40" xfId="0" applyFont="1" applyFill="1" applyBorder="1" applyAlignment="1">
      <alignment horizontal="center" vertical="center" wrapText="1"/>
    </xf>
    <xf numFmtId="0" fontId="56" fillId="0" borderId="49" xfId="0" applyFont="1" applyBorder="1" applyAlignment="1">
      <alignment horizontal="justify" vertical="center" wrapText="1"/>
    </xf>
    <xf numFmtId="9" fontId="56" fillId="0" borderId="49" xfId="0" applyNumberFormat="1" applyFont="1" applyBorder="1" applyAlignment="1">
      <alignment horizontal="center" vertical="center"/>
    </xf>
    <xf numFmtId="0" fontId="56" fillId="0" borderId="49" xfId="0" applyFont="1" applyBorder="1" applyAlignment="1">
      <alignment horizontal="center" vertical="center" wrapText="1"/>
    </xf>
    <xf numFmtId="0" fontId="56" fillId="0" borderId="49" xfId="0" applyFont="1" applyBorder="1" applyAlignment="1">
      <alignment horizontal="center" vertical="center"/>
    </xf>
    <xf numFmtId="0" fontId="56" fillId="0" borderId="44" xfId="0" applyFont="1" applyBorder="1" applyAlignment="1">
      <alignment vertical="center" wrapText="1"/>
    </xf>
    <xf numFmtId="9" fontId="56" fillId="0" borderId="44" xfId="0" applyNumberFormat="1" applyFont="1" applyBorder="1" applyAlignment="1">
      <alignment horizontal="center" vertical="center" wrapText="1"/>
    </xf>
    <xf numFmtId="14" fontId="56" fillId="0" borderId="40" xfId="0" applyNumberFormat="1" applyFont="1" applyBorder="1" applyAlignment="1">
      <alignment horizontal="center" vertical="center" wrapText="1"/>
    </xf>
    <xf numFmtId="0" fontId="57" fillId="0" borderId="44" xfId="0" applyFont="1" applyBorder="1" applyAlignment="1">
      <alignment horizontal="justify" vertical="center" wrapText="1"/>
    </xf>
    <xf numFmtId="0" fontId="56" fillId="0" borderId="44" xfId="0" applyFont="1" applyBorder="1" applyAlignment="1">
      <alignment horizontal="justify" vertical="center" wrapText="1"/>
    </xf>
    <xf numFmtId="0" fontId="55" fillId="11" borderId="44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horizontal="center" vertical="center" wrapText="1"/>
    </xf>
    <xf numFmtId="0" fontId="55" fillId="11" borderId="44" xfId="0" applyFont="1" applyFill="1" applyBorder="1" applyAlignment="1">
      <alignment vertical="center" wrapText="1"/>
    </xf>
    <xf numFmtId="0" fontId="55" fillId="11" borderId="40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vertical="center" wrapText="1"/>
    </xf>
    <xf numFmtId="0" fontId="0" fillId="6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9" fontId="0" fillId="2" borderId="11" xfId="1" applyFont="1" applyFill="1" applyBorder="1" applyAlignment="1">
      <alignment horizontal="justify" vertical="center" wrapText="1"/>
    </xf>
    <xf numFmtId="9" fontId="0" fillId="2" borderId="11" xfId="1" applyFont="1" applyFill="1" applyBorder="1" applyAlignment="1">
      <alignment horizontal="center" vertical="center" wrapText="1"/>
    </xf>
    <xf numFmtId="9" fontId="0" fillId="2" borderId="11" xfId="1" applyFont="1" applyFill="1" applyBorder="1" applyAlignment="1">
      <alignment horizontal="left" vertical="center" wrapText="1"/>
    </xf>
    <xf numFmtId="9" fontId="11" fillId="2" borderId="11" xfId="1" applyFont="1" applyFill="1" applyBorder="1" applyAlignment="1">
      <alignment horizontal="left" vertical="center" wrapText="1"/>
    </xf>
    <xf numFmtId="9" fontId="58" fillId="2" borderId="11" xfId="1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0" fillId="14" borderId="11" xfId="0" applyFill="1" applyBorder="1"/>
    <xf numFmtId="9" fontId="31" fillId="5" borderId="0" xfId="3" applyNumberFormat="1" applyFont="1" applyFill="1" applyBorder="1" applyAlignment="1" applyProtection="1">
      <alignment horizontal="left" vertical="top" wrapText="1"/>
      <protection locked="0"/>
    </xf>
    <xf numFmtId="0" fontId="31" fillId="5" borderId="0" xfId="3" applyFont="1" applyFill="1" applyBorder="1" applyAlignment="1" applyProtection="1">
      <alignment horizontal="left" vertical="top" wrapText="1"/>
      <protection locked="0"/>
    </xf>
    <xf numFmtId="0" fontId="30" fillId="7" borderId="78" xfId="3" applyFont="1" applyFill="1" applyBorder="1" applyAlignment="1" applyProtection="1">
      <alignment horizontal="center" vertical="center" wrapText="1"/>
    </xf>
    <xf numFmtId="14" fontId="12" fillId="0" borderId="82" xfId="3" applyNumberFormat="1" applyFont="1" applyFill="1" applyBorder="1" applyAlignment="1" applyProtection="1">
      <alignment horizontal="center" vertical="center" wrapText="1"/>
    </xf>
    <xf numFmtId="9" fontId="0" fillId="13" borderId="11" xfId="1" applyFont="1" applyFill="1" applyBorder="1" applyAlignment="1">
      <alignment horizontal="center" vertical="center"/>
    </xf>
    <xf numFmtId="1" fontId="0" fillId="13" borderId="11" xfId="1" applyNumberFormat="1" applyFont="1" applyFill="1" applyBorder="1" applyAlignment="1">
      <alignment horizontal="center" vertical="center"/>
    </xf>
    <xf numFmtId="1" fontId="0" fillId="2" borderId="11" xfId="1" applyNumberFormat="1" applyFont="1" applyFill="1" applyBorder="1" applyAlignment="1">
      <alignment horizontal="center" vertical="center"/>
    </xf>
    <xf numFmtId="9" fontId="0" fillId="13" borderId="11" xfId="0" applyNumberFormat="1" applyFill="1" applyBorder="1" applyAlignment="1">
      <alignment horizontal="center" vertical="center"/>
    </xf>
    <xf numFmtId="0" fontId="47" fillId="9" borderId="62" xfId="0" applyFont="1" applyFill="1" applyBorder="1" applyAlignment="1">
      <alignment horizontal="center" vertical="center" wrapText="1"/>
    </xf>
    <xf numFmtId="10" fontId="0" fillId="13" borderId="11" xfId="0" applyNumberFormat="1" applyFill="1" applyBorder="1" applyAlignment="1">
      <alignment horizontal="center" vertical="center"/>
    </xf>
    <xf numFmtId="10" fontId="0" fillId="13" borderId="11" xfId="1" applyNumberFormat="1" applyFont="1" applyFill="1" applyBorder="1" applyAlignment="1">
      <alignment horizontal="center" vertical="center"/>
    </xf>
    <xf numFmtId="10" fontId="0" fillId="2" borderId="11" xfId="1" applyNumberFormat="1" applyFont="1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9" fontId="59" fillId="2" borderId="11" xfId="1" applyFont="1" applyFill="1" applyBorder="1" applyAlignment="1">
      <alignment horizontal="left" vertical="center" wrapText="1"/>
    </xf>
    <xf numFmtId="1" fontId="0" fillId="2" borderId="11" xfId="0" applyNumberFormat="1" applyFill="1" applyBorder="1" applyAlignment="1">
      <alignment horizontal="center" vertical="center"/>
    </xf>
    <xf numFmtId="0" fontId="0" fillId="0" borderId="11" xfId="0" applyBorder="1"/>
    <xf numFmtId="9" fontId="0" fillId="0" borderId="11" xfId="0" applyNumberFormat="1" applyBorder="1"/>
    <xf numFmtId="10" fontId="0" fillId="0" borderId="11" xfId="0" applyNumberFormat="1" applyBorder="1"/>
    <xf numFmtId="10" fontId="0" fillId="0" borderId="0" xfId="0" applyNumberFormat="1"/>
    <xf numFmtId="9" fontId="2" fillId="0" borderId="11" xfId="0" applyNumberFormat="1" applyFont="1" applyBorder="1"/>
    <xf numFmtId="9" fontId="0" fillId="0" borderId="0" xfId="0" applyNumberFormat="1"/>
    <xf numFmtId="9" fontId="59" fillId="2" borderId="11" xfId="1" applyFont="1" applyFill="1" applyBorder="1" applyAlignment="1">
      <alignment horizontal="left" vertical="center"/>
    </xf>
    <xf numFmtId="9" fontId="31" fillId="2" borderId="11" xfId="1" applyFont="1" applyFill="1" applyBorder="1" applyAlignment="1">
      <alignment horizontal="left" vertical="center" wrapText="1"/>
    </xf>
    <xf numFmtId="9" fontId="60" fillId="2" borderId="11" xfId="1" applyFont="1" applyFill="1" applyBorder="1" applyAlignment="1">
      <alignment horizontal="left" vertical="center" wrapText="1"/>
    </xf>
    <xf numFmtId="0" fontId="0" fillId="15" borderId="11" xfId="0" applyFill="1" applyBorder="1"/>
    <xf numFmtId="0" fontId="25" fillId="6" borderId="0" xfId="3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0" fillId="15" borderId="11" xfId="0" applyFill="1" applyBorder="1" applyAlignment="1">
      <alignment horizontal="center" vertical="center" wrapText="1"/>
    </xf>
    <xf numFmtId="0" fontId="20" fillId="3" borderId="54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52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 wrapText="1"/>
    </xf>
    <xf numFmtId="0" fontId="0" fillId="14" borderId="78" xfId="0" applyFill="1" applyBorder="1" applyAlignment="1">
      <alignment horizontal="center"/>
    </xf>
    <xf numFmtId="0" fontId="0" fillId="14" borderId="79" xfId="0" applyFill="1" applyBorder="1" applyAlignment="1">
      <alignment horizontal="center"/>
    </xf>
    <xf numFmtId="0" fontId="0" fillId="14" borderId="80" xfId="0" applyFill="1" applyBorder="1" applyAlignment="1">
      <alignment horizontal="center"/>
    </xf>
    <xf numFmtId="0" fontId="0" fillId="14" borderId="81" xfId="0" applyFill="1" applyBorder="1" applyAlignment="1">
      <alignment horizontal="center"/>
    </xf>
    <xf numFmtId="0" fontId="0" fillId="14" borderId="11" xfId="0" applyFill="1" applyBorder="1" applyAlignment="1">
      <alignment horizontal="center" vertical="center"/>
    </xf>
    <xf numFmtId="0" fontId="25" fillId="5" borderId="64" xfId="3" applyFont="1" applyFill="1" applyBorder="1" applyAlignment="1" applyProtection="1">
      <alignment horizontal="center" vertical="center" wrapText="1"/>
    </xf>
    <xf numFmtId="0" fontId="25" fillId="5" borderId="65" xfId="3" applyFont="1" applyFill="1" applyBorder="1" applyAlignment="1" applyProtection="1">
      <alignment horizontal="center" vertical="center" wrapText="1"/>
    </xf>
    <xf numFmtId="0" fontId="25" fillId="5" borderId="66" xfId="3" applyFont="1" applyFill="1" applyBorder="1" applyAlignment="1" applyProtection="1">
      <alignment horizontal="center" vertical="center" wrapText="1"/>
    </xf>
    <xf numFmtId="0" fontId="21" fillId="2" borderId="57" xfId="0" applyFont="1" applyFill="1" applyBorder="1" applyAlignment="1">
      <alignment horizontal="center"/>
    </xf>
    <xf numFmtId="0" fontId="21" fillId="2" borderId="58" xfId="0" applyFont="1" applyFill="1" applyBorder="1" applyAlignment="1">
      <alignment horizontal="center"/>
    </xf>
    <xf numFmtId="0" fontId="21" fillId="2" borderId="59" xfId="0" applyFont="1" applyFill="1" applyBorder="1" applyAlignment="1">
      <alignment horizontal="center"/>
    </xf>
    <xf numFmtId="0" fontId="21" fillId="2" borderId="6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21" fillId="2" borderId="61" xfId="0" applyFont="1" applyFill="1" applyBorder="1" applyAlignment="1">
      <alignment horizontal="center"/>
    </xf>
    <xf numFmtId="0" fontId="21" fillId="2" borderId="62" xfId="0" applyFont="1" applyFill="1" applyBorder="1" applyAlignment="1">
      <alignment horizontal="center"/>
    </xf>
    <xf numFmtId="0" fontId="21" fillId="2" borderId="63" xfId="0" applyFont="1" applyFill="1" applyBorder="1" applyAlignment="1">
      <alignment horizontal="center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5" fillId="0" borderId="64" xfId="3" applyFont="1" applyBorder="1" applyAlignment="1" applyProtection="1">
      <alignment horizontal="center" vertical="center" wrapText="1"/>
    </xf>
    <xf numFmtId="0" fontId="25" fillId="0" borderId="65" xfId="3" applyFont="1" applyBorder="1" applyAlignment="1" applyProtection="1">
      <alignment horizontal="center" vertical="center" wrapText="1"/>
    </xf>
    <xf numFmtId="0" fontId="25" fillId="0" borderId="66" xfId="3" applyFont="1" applyBorder="1" applyAlignment="1" applyProtection="1">
      <alignment horizontal="center" vertical="center" wrapText="1"/>
    </xf>
    <xf numFmtId="0" fontId="25" fillId="0" borderId="64" xfId="3" applyFont="1" applyFill="1" applyBorder="1" applyAlignment="1" applyProtection="1">
      <alignment horizontal="center" vertical="center" wrapText="1"/>
    </xf>
    <xf numFmtId="0" fontId="25" fillId="0" borderId="65" xfId="3" applyFont="1" applyFill="1" applyBorder="1" applyAlignment="1" applyProtection="1">
      <alignment horizontal="center" vertical="center" wrapText="1"/>
    </xf>
    <xf numFmtId="0" fontId="25" fillId="0" borderId="66" xfId="3" applyFont="1" applyFill="1" applyBorder="1" applyAlignment="1" applyProtection="1">
      <alignment horizontal="center" vertical="center" wrapText="1"/>
    </xf>
    <xf numFmtId="0" fontId="25" fillId="6" borderId="47" xfId="3" applyFont="1" applyFill="1" applyBorder="1" applyAlignment="1" applyProtection="1">
      <alignment horizontal="center" vertical="center" wrapText="1"/>
    </xf>
    <xf numFmtId="0" fontId="25" fillId="6" borderId="48" xfId="3" applyFont="1" applyFill="1" applyBorder="1" applyAlignment="1" applyProtection="1">
      <alignment horizontal="center" vertical="center" wrapText="1"/>
    </xf>
    <xf numFmtId="0" fontId="30" fillId="7" borderId="67" xfId="3" applyFont="1" applyFill="1" applyBorder="1" applyAlignment="1" applyProtection="1">
      <alignment horizontal="center" vertical="center" wrapText="1"/>
    </xf>
    <xf numFmtId="0" fontId="30" fillId="7" borderId="70" xfId="3" applyFont="1" applyFill="1" applyBorder="1" applyAlignment="1" applyProtection="1">
      <alignment horizontal="center" vertical="center" wrapText="1"/>
    </xf>
    <xf numFmtId="0" fontId="30" fillId="7" borderId="68" xfId="3" applyFont="1" applyFill="1" applyBorder="1" applyAlignment="1" applyProtection="1">
      <alignment horizontal="center" vertical="center" wrapText="1"/>
    </xf>
    <xf numFmtId="0" fontId="30" fillId="7" borderId="71" xfId="3" applyFont="1" applyFill="1" applyBorder="1" applyAlignment="1" applyProtection="1">
      <alignment horizontal="center" vertical="center" wrapText="1"/>
    </xf>
    <xf numFmtId="0" fontId="30" fillId="7" borderId="69" xfId="3" applyFont="1" applyFill="1" applyBorder="1" applyAlignment="1" applyProtection="1">
      <alignment horizontal="center" vertical="center" wrapText="1"/>
    </xf>
    <xf numFmtId="0" fontId="30" fillId="7" borderId="17" xfId="3" applyFont="1" applyFill="1" applyBorder="1" applyAlignment="1" applyProtection="1">
      <alignment horizontal="center" vertical="center" wrapText="1"/>
    </xf>
    <xf numFmtId="0" fontId="30" fillId="7" borderId="82" xfId="3" applyFont="1" applyFill="1" applyBorder="1" applyAlignment="1" applyProtection="1">
      <alignment horizontal="center" vertical="center" wrapText="1"/>
    </xf>
    <xf numFmtId="0" fontId="33" fillId="5" borderId="64" xfId="3" applyFont="1" applyFill="1" applyBorder="1" applyAlignment="1" applyProtection="1">
      <alignment horizontal="center" vertical="center" wrapText="1"/>
    </xf>
    <xf numFmtId="0" fontId="33" fillId="5" borderId="65" xfId="3" applyFont="1" applyFill="1" applyBorder="1" applyAlignment="1" applyProtection="1">
      <alignment horizontal="center" vertical="center" wrapText="1"/>
    </xf>
    <xf numFmtId="0" fontId="33" fillId="5" borderId="66" xfId="3" applyFont="1" applyFill="1" applyBorder="1" applyAlignment="1" applyProtection="1">
      <alignment horizontal="center" vertical="center" wrapText="1"/>
    </xf>
    <xf numFmtId="0" fontId="25" fillId="5" borderId="0" xfId="3" applyFont="1" applyFill="1" applyBorder="1" applyAlignment="1" applyProtection="1">
      <alignment horizontal="right" vertical="center" wrapText="1"/>
    </xf>
    <xf numFmtId="0" fontId="25" fillId="5" borderId="75" xfId="3" applyFont="1" applyFill="1" applyBorder="1" applyAlignment="1" applyProtection="1">
      <alignment horizontal="right" vertical="center" wrapText="1"/>
    </xf>
    <xf numFmtId="165" fontId="35" fillId="5" borderId="64" xfId="3" applyNumberFormat="1" applyFont="1" applyFill="1" applyBorder="1" applyAlignment="1" applyProtection="1">
      <alignment horizontal="center" vertical="center" wrapText="1"/>
      <protection locked="0"/>
    </xf>
    <xf numFmtId="165" fontId="35" fillId="5" borderId="76" xfId="3" applyNumberFormat="1" applyFont="1" applyFill="1" applyBorder="1" applyAlignment="1" applyProtection="1">
      <alignment horizontal="center" vertical="center" wrapText="1"/>
      <protection locked="0"/>
    </xf>
    <xf numFmtId="0" fontId="37" fillId="0" borderId="64" xfId="4" applyBorder="1" applyAlignment="1">
      <alignment horizontal="center" vertical="center" wrapText="1"/>
    </xf>
    <xf numFmtId="0" fontId="12" fillId="0" borderId="65" xfId="3" applyBorder="1" applyAlignment="1">
      <alignment horizontal="center" vertical="center"/>
    </xf>
    <xf numFmtId="0" fontId="12" fillId="0" borderId="66" xfId="3" applyBorder="1" applyAlignment="1">
      <alignment horizontal="center" vertical="center"/>
    </xf>
    <xf numFmtId="165" fontId="35" fillId="8" borderId="64" xfId="3" applyNumberFormat="1" applyFont="1" applyFill="1" applyBorder="1" applyAlignment="1" applyProtection="1">
      <alignment horizontal="center" vertical="center" wrapText="1"/>
      <protection locked="0"/>
    </xf>
    <xf numFmtId="165" fontId="35" fillId="8" borderId="76" xfId="3" applyNumberFormat="1" applyFont="1" applyFill="1" applyBorder="1" applyAlignment="1" applyProtection="1">
      <alignment horizontal="center" vertical="center" wrapText="1"/>
      <protection locked="0"/>
    </xf>
    <xf numFmtId="0" fontId="25" fillId="6" borderId="64" xfId="3" applyFont="1" applyFill="1" applyBorder="1" applyAlignment="1" applyProtection="1">
      <alignment horizontal="center" vertical="center" wrapText="1"/>
    </xf>
    <xf numFmtId="0" fontId="25" fillId="6" borderId="65" xfId="3" applyFont="1" applyFill="1" applyBorder="1" applyAlignment="1" applyProtection="1">
      <alignment horizontal="center" vertical="center" wrapText="1"/>
    </xf>
    <xf numFmtId="0" fontId="25" fillId="6" borderId="66" xfId="3" applyFont="1" applyFill="1" applyBorder="1" applyAlignment="1" applyProtection="1">
      <alignment horizontal="center" vertical="center" wrapText="1"/>
    </xf>
    <xf numFmtId="0" fontId="30" fillId="5" borderId="60" xfId="3" applyFont="1" applyFill="1" applyBorder="1" applyAlignment="1" applyProtection="1">
      <alignment horizontal="left" vertical="center" wrapText="1"/>
    </xf>
    <xf numFmtId="0" fontId="30" fillId="5" borderId="0" xfId="3" applyFont="1" applyFill="1" applyBorder="1" applyAlignment="1" applyProtection="1">
      <alignment horizontal="left" vertical="center" wrapText="1"/>
    </xf>
    <xf numFmtId="0" fontId="39" fillId="0" borderId="0" xfId="3" applyFont="1" applyBorder="1" applyAlignment="1" applyProtection="1">
      <alignment horizontal="left" wrapText="1"/>
    </xf>
    <xf numFmtId="0" fontId="0" fillId="6" borderId="11" xfId="0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25" fillId="6" borderId="61" xfId="3" applyFont="1" applyFill="1" applyBorder="1" applyAlignment="1" applyProtection="1">
      <alignment horizontal="center" vertical="center" wrapText="1"/>
    </xf>
    <xf numFmtId="0" fontId="25" fillId="6" borderId="62" xfId="3" applyFont="1" applyFill="1" applyBorder="1" applyAlignment="1" applyProtection="1">
      <alignment horizontal="center" vertical="center" wrapText="1"/>
    </xf>
    <xf numFmtId="0" fontId="47" fillId="10" borderId="44" xfId="0" applyFont="1" applyFill="1" applyBorder="1" applyAlignment="1">
      <alignment horizontal="center" vertical="center" wrapText="1"/>
    </xf>
    <xf numFmtId="0" fontId="47" fillId="10" borderId="77" xfId="0" applyFont="1" applyFill="1" applyBorder="1" applyAlignment="1">
      <alignment horizontal="center" vertical="center" wrapText="1"/>
    </xf>
    <xf numFmtId="0" fontId="47" fillId="10" borderId="41" xfId="0" applyFont="1" applyFill="1" applyBorder="1" applyAlignment="1">
      <alignment horizontal="center" vertical="center" wrapText="1"/>
    </xf>
    <xf numFmtId="0" fontId="0" fillId="6" borderId="71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73" xfId="0" applyFill="1" applyBorder="1" applyAlignment="1">
      <alignment horizontal="center" vertical="center"/>
    </xf>
    <xf numFmtId="0" fontId="46" fillId="9" borderId="47" xfId="0" applyFont="1" applyFill="1" applyBorder="1" applyAlignment="1">
      <alignment horizontal="center" vertical="center" wrapText="1"/>
    </xf>
    <xf numFmtId="0" fontId="46" fillId="9" borderId="48" xfId="0" applyFont="1" applyFill="1" applyBorder="1" applyAlignment="1">
      <alignment horizontal="center" vertical="center" wrapText="1"/>
    </xf>
    <xf numFmtId="0" fontId="46" fillId="10" borderId="47" xfId="0" applyFont="1" applyFill="1" applyBorder="1" applyAlignment="1">
      <alignment horizontal="center" vertical="center"/>
    </xf>
    <xf numFmtId="0" fontId="46" fillId="10" borderId="48" xfId="0" applyFont="1" applyFill="1" applyBorder="1" applyAlignment="1">
      <alignment horizontal="center" vertical="center"/>
    </xf>
    <xf numFmtId="0" fontId="47" fillId="9" borderId="47" xfId="0" applyFont="1" applyFill="1" applyBorder="1" applyAlignment="1">
      <alignment horizontal="center" vertical="center"/>
    </xf>
    <xf numFmtId="0" fontId="47" fillId="9" borderId="49" xfId="0" applyFont="1" applyFill="1" applyBorder="1" applyAlignment="1">
      <alignment horizontal="center" vertical="center"/>
    </xf>
    <xf numFmtId="0" fontId="0" fillId="6" borderId="7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73" xfId="0" applyFill="1" applyBorder="1" applyAlignment="1">
      <alignment horizontal="center" vertical="center" wrapText="1"/>
    </xf>
    <xf numFmtId="0" fontId="0" fillId="15" borderId="71" xfId="0" applyFill="1" applyBorder="1" applyAlignment="1">
      <alignment horizontal="center" vertical="center" wrapText="1"/>
    </xf>
    <xf numFmtId="0" fontId="0" fillId="15" borderId="17" xfId="0" applyFill="1" applyBorder="1" applyAlignment="1">
      <alignment horizontal="center" vertical="center" wrapText="1"/>
    </xf>
    <xf numFmtId="0" fontId="0" fillId="15" borderId="73" xfId="0" applyFill="1" applyBorder="1" applyAlignment="1">
      <alignment horizontal="center" vertical="center" wrapText="1"/>
    </xf>
    <xf numFmtId="0" fontId="49" fillId="12" borderId="47" xfId="0" applyFont="1" applyFill="1" applyBorder="1" applyAlignment="1">
      <alignment horizontal="center" vertical="center"/>
    </xf>
    <xf numFmtId="0" fontId="49" fillId="12" borderId="49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50" fillId="11" borderId="77" xfId="0" applyFont="1" applyFill="1" applyBorder="1" applyAlignment="1">
      <alignment horizontal="center" vertical="center" wrapText="1"/>
    </xf>
    <xf numFmtId="0" fontId="50" fillId="11" borderId="41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48" fillId="9" borderId="77" xfId="0" applyFont="1" applyFill="1" applyBorder="1" applyAlignment="1">
      <alignment horizontal="center" vertical="center" wrapText="1"/>
    </xf>
    <xf numFmtId="0" fontId="48" fillId="9" borderId="41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0" fontId="51" fillId="9" borderId="77" xfId="0" applyFont="1" applyFill="1" applyBorder="1" applyAlignment="1">
      <alignment horizontal="justify" vertical="center" wrapText="1"/>
    </xf>
    <xf numFmtId="0" fontId="51" fillId="9" borderId="41" xfId="0" applyFont="1" applyFill="1" applyBorder="1" applyAlignment="1">
      <alignment horizontal="justify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77" xfId="0" applyFont="1" applyFill="1" applyBorder="1" applyAlignment="1">
      <alignment vertical="center" wrapText="1"/>
    </xf>
    <xf numFmtId="0" fontId="51" fillId="9" borderId="41" xfId="0" applyFont="1" applyFill="1" applyBorder="1" applyAlignment="1">
      <alignment vertical="center" wrapText="1"/>
    </xf>
    <xf numFmtId="14" fontId="52" fillId="0" borderId="44" xfId="0" applyNumberFormat="1" applyFont="1" applyBorder="1" applyAlignment="1">
      <alignment horizontal="center" vertical="center" wrapText="1"/>
    </xf>
    <xf numFmtId="14" fontId="52" fillId="0" borderId="77" xfId="0" applyNumberFormat="1" applyFont="1" applyBorder="1" applyAlignment="1">
      <alignment horizontal="center" vertical="center" wrapText="1"/>
    </xf>
    <xf numFmtId="14" fontId="52" fillId="0" borderId="41" xfId="0" applyNumberFormat="1" applyFont="1" applyBorder="1" applyAlignment="1">
      <alignment horizontal="center" vertical="center" wrapText="1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11" borderId="47" xfId="0" applyFont="1" applyFill="1" applyBorder="1" applyAlignment="1">
      <alignment horizontal="center" vertical="center"/>
    </xf>
    <xf numFmtId="0" fontId="48" fillId="11" borderId="48" xfId="0" applyFont="1" applyFill="1" applyBorder="1" applyAlignment="1">
      <alignment horizontal="center" vertical="center"/>
    </xf>
    <xf numFmtId="0" fontId="48" fillId="11" borderId="49" xfId="0" applyFont="1" applyFill="1" applyBorder="1" applyAlignment="1">
      <alignment horizontal="center" vertical="center"/>
    </xf>
    <xf numFmtId="0" fontId="55" fillId="11" borderId="44" xfId="0" applyFont="1" applyFill="1" applyBorder="1" applyAlignment="1">
      <alignment horizontal="center" vertical="center" wrapText="1"/>
    </xf>
    <xf numFmtId="0" fontId="55" fillId="11" borderId="77" xfId="0" applyFont="1" applyFill="1" applyBorder="1" applyAlignment="1">
      <alignment horizontal="center" vertical="center" wrapText="1"/>
    </xf>
    <xf numFmtId="0" fontId="54" fillId="0" borderId="47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49" xfId="0" applyFont="1" applyBorder="1" applyAlignment="1">
      <alignment horizontal="center" vertical="center"/>
    </xf>
    <xf numFmtId="0" fontId="54" fillId="11" borderId="47" xfId="0" applyFont="1" applyFill="1" applyBorder="1" applyAlignment="1">
      <alignment horizontal="center" vertical="center"/>
    </xf>
    <xf numFmtId="0" fontId="54" fillId="11" borderId="48" xfId="0" applyFont="1" applyFill="1" applyBorder="1" applyAlignment="1">
      <alignment horizontal="center" vertical="center"/>
    </xf>
    <xf numFmtId="0" fontId="54" fillId="11" borderId="49" xfId="0" applyFont="1" applyFill="1" applyBorder="1" applyAlignment="1">
      <alignment horizontal="center" vertical="center"/>
    </xf>
    <xf numFmtId="0" fontId="55" fillId="0" borderId="47" xfId="0" applyFont="1" applyBorder="1" applyAlignment="1">
      <alignment horizontal="center" vertical="center"/>
    </xf>
    <xf numFmtId="0" fontId="55" fillId="0" borderId="49" xfId="0" applyFont="1" applyBorder="1" applyAlignment="1">
      <alignment horizontal="center" vertical="center"/>
    </xf>
    <xf numFmtId="0" fontId="0" fillId="6" borderId="64" xfId="0" applyFill="1" applyBorder="1" applyAlignment="1">
      <alignment horizontal="center"/>
    </xf>
    <xf numFmtId="0" fontId="0" fillId="6" borderId="65" xfId="0" applyFill="1" applyBorder="1" applyAlignment="1">
      <alignment horizontal="center"/>
    </xf>
    <xf numFmtId="0" fontId="0" fillId="6" borderId="66" xfId="0" applyFill="1" applyBorder="1" applyAlignment="1">
      <alignment horizontal="center"/>
    </xf>
  </cellXfs>
  <cellStyles count="5">
    <cellStyle name="Hipervínculo" xfId="4" builtinId="8"/>
    <cellStyle name="Normal" xfId="0" builtinId="0"/>
    <cellStyle name="Normal 2" xfId="2"/>
    <cellStyle name="Normal 3" xfId="3"/>
    <cellStyle name="Porcentaje" xfId="1" builtinId="5"/>
  </cellStyles>
  <dxfs count="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[6]TOTAL!$C$3</c:f>
              <c:strCache>
                <c:ptCount val="1"/>
                <c:pt idx="0">
                  <c:v>Cumplimiento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[6]TOTAL!$B$4:$B$8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[6]TOTAL!$C$4:$C$8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49-4E18-B3A2-287A22F5C8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46370400"/>
        <c:axId val="546369616"/>
      </c:barChart>
      <c:catAx>
        <c:axId val="546370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6369616"/>
        <c:crosses val="autoZero"/>
        <c:auto val="1"/>
        <c:lblAlgn val="ctr"/>
        <c:lblOffset val="100"/>
        <c:noMultiLvlLbl val="0"/>
      </c:catAx>
      <c:valAx>
        <c:axId val="54636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637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SEGUIMIENTO PLAN ANTICORRUPCION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E4-4E33-ACBB-66D23F6AAF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546371576"/>
        <c:axId val="546374320"/>
      </c:barChart>
      <c:catAx>
        <c:axId val="54637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6374320"/>
        <c:crosses val="autoZero"/>
        <c:auto val="1"/>
        <c:lblAlgn val="ctr"/>
        <c:lblOffset val="100"/>
        <c:noMultiLvlLbl val="0"/>
      </c:catAx>
      <c:valAx>
        <c:axId val="546374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6371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21-4A76-934E-C48AE800D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TOTAL!$C$31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TOTAL!$D$31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46370008"/>
        <c:axId val="546374712"/>
      </c:barChart>
      <c:catAx>
        <c:axId val="54637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6374712"/>
        <c:crosses val="autoZero"/>
        <c:auto val="1"/>
        <c:lblAlgn val="ctr"/>
        <c:lblOffset val="100"/>
        <c:noMultiLvlLbl val="0"/>
      </c:catAx>
      <c:valAx>
        <c:axId val="546374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63700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TOTAL!$D$27:$D$31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546376672"/>
        <c:axId val="546370792"/>
      </c:barChart>
      <c:catAx>
        <c:axId val="54637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6370792"/>
        <c:crosses val="autoZero"/>
        <c:auto val="1"/>
        <c:lblAlgn val="ctr"/>
        <c:lblOffset val="100"/>
        <c:noMultiLvlLbl val="0"/>
      </c:catAx>
      <c:valAx>
        <c:axId val="546370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637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AVANCE PLAN ANTICORRUPCION  Y DE ATENCION AL CUIDADANO</a:t>
            </a:r>
            <a:endParaRPr lang="es-CO" sz="1400">
              <a:effectLst/>
            </a:endParaRPr>
          </a:p>
        </c:rich>
      </c:tx>
      <c:layout>
        <c:manualLayout>
          <c:xMode val="edge"/>
          <c:yMode val="edge"/>
          <c:x val="0.12650650650650649"/>
          <c:y val="3.814477155869038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622047244094486E-2"/>
          <c:y val="0.16329429933624823"/>
          <c:w val="0.89435593073388353"/>
          <c:h val="0.73386444762575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AVANCES!$D$7</c:f>
              <c:strCache>
                <c:ptCount val="1"/>
                <c:pt idx="0">
                  <c:v>Avance de cada Componente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0" tIns="7200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AVANCES!$C$8:$C$12</c:f>
              <c:strCache>
                <c:ptCount val="5"/>
                <c:pt idx="0">
                  <c:v>Gestión Riesgo de Corrupción</c:v>
                </c:pt>
                <c:pt idx="1">
                  <c:v>Racionalización de Trámites</c:v>
                </c:pt>
                <c:pt idx="2">
                  <c:v>Rendición de Cuentas</c:v>
                </c:pt>
                <c:pt idx="3">
                  <c:v>Atención al Ciudadano</c:v>
                </c:pt>
                <c:pt idx="4">
                  <c:v>Transparencia y Acceso a la Información</c:v>
                </c:pt>
              </c:strCache>
            </c:strRef>
          </c:cat>
          <c:val>
            <c:numRef>
              <c:f>AVANCES!$D$8:$D$12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7E-4AE5-BBC9-4C688348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6377064"/>
        <c:axId val="546372360"/>
        <c:axId val="0"/>
      </c:bar3DChart>
      <c:catAx>
        <c:axId val="54637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546372360"/>
        <c:crosses val="autoZero"/>
        <c:auto val="1"/>
        <c:lblAlgn val="ctr"/>
        <c:lblOffset val="100"/>
        <c:noMultiLvlLbl val="0"/>
      </c:catAx>
      <c:valAx>
        <c:axId val="54637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6377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160811</xdr:colOff>
      <xdr:row>1</xdr:row>
      <xdr:rowOff>12369</xdr:rowOff>
    </xdr:from>
    <xdr:to>
      <xdr:col>3</xdr:col>
      <xdr:colOff>1632857</xdr:colOff>
      <xdr:row>2</xdr:row>
      <xdr:rowOff>766947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11" y="174294"/>
          <a:ext cx="5367771" cy="916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</xdr:row>
      <xdr:rowOff>147637</xdr:rowOff>
    </xdr:from>
    <xdr:to>
      <xdr:col>12</xdr:col>
      <xdr:colOff>542925</xdr:colOff>
      <xdr:row>16</xdr:row>
      <xdr:rowOff>33337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19</xdr:row>
      <xdr:rowOff>176212</xdr:rowOff>
    </xdr:from>
    <xdr:to>
      <xdr:col>13</xdr:col>
      <xdr:colOff>676275</xdr:colOff>
      <xdr:row>34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442912</xdr:colOff>
      <xdr:row>40</xdr:row>
      <xdr:rowOff>147637</xdr:rowOff>
    </xdr:from>
    <xdr:to>
      <xdr:col>6</xdr:col>
      <xdr:colOff>547687</xdr:colOff>
      <xdr:row>55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1838325</xdr:colOff>
      <xdr:row>37</xdr:row>
      <xdr:rowOff>14287</xdr:rowOff>
    </xdr:from>
    <xdr:to>
      <xdr:col>5</xdr:col>
      <xdr:colOff>866775</xdr:colOff>
      <xdr:row>72</xdr:row>
      <xdr:rowOff>90487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14</xdr:row>
      <xdr:rowOff>80962</xdr:rowOff>
    </xdr:from>
    <xdr:to>
      <xdr:col>6</xdr:col>
      <xdr:colOff>9525</xdr:colOff>
      <xdr:row>33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N%202017\1.%20Pensamiento%20y%20Direccionamiento\Plan%20Anticorrupci&#243;n\Componentes%20PAyAtC\2%20-%20Racionalizaci&#243;n%20tr&#225;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ESTION%202018\1.%20Pensamiento%20y%20Direccionamiento\Plan%20Anticorrupci&#243;n\Documento%20Definitivo\Racionalizaci&#243;n%20tr&#225;mites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ESTION%202017\1.%20Pensamiento%20y%20Direccionamiento\Plan%20Anticorrupci&#243;n\Componentes%20PAyAtC\2%20-%20Racionalizaci&#243;n%20tr&#225;mi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ile\Educacion$\GESTION%202017\1.%20Pensamiento%20y%20Direccionamiento\Plan%20Anticorrupci&#243;n\Componentes%20PAyAtC\2%20-%20Racionalizaci&#243;n%20tr&#225;mi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ESTION%202018\1.%20Pensamiento%20y%20Direccionamiento\Plan%20Anticorrupci&#243;n\Seguimiento\final%204to%20Trimestre%20Seguimiento%20Plan%20Anticorrupc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N%202018\1.%20Pensamiento%20y%20Direccionamiento\Plan%20Anticorrupci&#243;n\Seguimiento\final%204to%20Trimestre%20Seguimiento%20Plan%20Anticorrup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Riesgo Corrupción "/>
      <sheetName val="Estrategias de Racionalizacion"/>
      <sheetName val="Rendición de Cuentas"/>
      <sheetName val="Atención al ciudadano"/>
      <sheetName val="Transparencia y Acc. Info"/>
      <sheetName val="TOTAL"/>
    </sheetNames>
    <sheetDataSet>
      <sheetData sheetId="0">
        <row r="15">
          <cell r="AB15">
            <v>1</v>
          </cell>
        </row>
      </sheetData>
      <sheetData sheetId="1">
        <row r="15">
          <cell r="U15">
            <v>1</v>
          </cell>
        </row>
      </sheetData>
      <sheetData sheetId="2">
        <row r="14">
          <cell r="AB14">
            <v>1</v>
          </cell>
        </row>
      </sheetData>
      <sheetData sheetId="3">
        <row r="26">
          <cell r="S26">
            <v>1</v>
          </cell>
        </row>
      </sheetData>
      <sheetData sheetId="4">
        <row r="18">
          <cell r="AC18">
            <v>1</v>
          </cell>
        </row>
      </sheetData>
      <sheetData sheetId="5">
        <row r="3">
          <cell r="C3" t="str">
            <v>Cumplimiento</v>
          </cell>
        </row>
        <row r="4">
          <cell r="B4" t="str">
            <v xml:space="preserve">Gestion de Riesgo de Corrupcion </v>
          </cell>
          <cell r="C4">
            <v>1</v>
          </cell>
        </row>
        <row r="5">
          <cell r="B5" t="str">
            <v>Estrategias de Razonalizacion</v>
          </cell>
          <cell r="C5">
            <v>1</v>
          </cell>
        </row>
        <row r="6">
          <cell r="B6" t="str">
            <v>Rendicion de Cuentas</v>
          </cell>
          <cell r="C6">
            <v>1</v>
          </cell>
        </row>
        <row r="7">
          <cell r="B7" t="str">
            <v>Atencion al ciudadano</v>
          </cell>
          <cell r="C7">
            <v>1</v>
          </cell>
        </row>
        <row r="8">
          <cell r="B8" t="str">
            <v>Transparencia y Acc. Info</v>
          </cell>
          <cell r="C8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Riesgo Corrupción "/>
      <sheetName val="Estrategias de Racionalizacion"/>
      <sheetName val="Rendición de Cuentas"/>
      <sheetName val="Atención al ciudadano"/>
      <sheetName val="Transparencia y Acc. Info"/>
      <sheetName val="TOTAL"/>
    </sheetNames>
    <sheetDataSet>
      <sheetData sheetId="0">
        <row r="15">
          <cell r="AB15">
            <v>1</v>
          </cell>
        </row>
      </sheetData>
      <sheetData sheetId="1">
        <row r="15">
          <cell r="U15">
            <v>1</v>
          </cell>
        </row>
      </sheetData>
      <sheetData sheetId="2">
        <row r="14">
          <cell r="AB14">
            <v>1</v>
          </cell>
        </row>
      </sheetData>
      <sheetData sheetId="3">
        <row r="26">
          <cell r="S26">
            <v>1</v>
          </cell>
        </row>
      </sheetData>
      <sheetData sheetId="4">
        <row r="18">
          <cell r="AC18">
            <v>1</v>
          </cell>
        </row>
      </sheetData>
      <sheetData sheetId="5">
        <row r="3">
          <cell r="C3" t="str">
            <v>Cumplimiento</v>
          </cell>
        </row>
        <row r="4">
          <cell r="C4">
            <v>1</v>
          </cell>
        </row>
        <row r="5">
          <cell r="C5">
            <v>1</v>
          </cell>
        </row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cuy@orgsolidarias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4"/>
  <sheetViews>
    <sheetView zoomScale="120" zoomScaleNormal="120" zoomScaleSheetLayoutView="100" workbookViewId="0">
      <selection activeCell="C6" sqref="C6"/>
    </sheetView>
  </sheetViews>
  <sheetFormatPr baseColWidth="10" defaultRowHeight="15" x14ac:dyDescent="0.25"/>
  <cols>
    <col min="1" max="1" width="24.7109375" style="7" customWidth="1"/>
    <col min="2" max="2" width="8.85546875" style="1" customWidth="1"/>
    <col min="3" max="3" width="45.7109375" style="1" customWidth="1"/>
    <col min="4" max="5" width="31.7109375" style="1" customWidth="1"/>
    <col min="6" max="6" width="31.28515625" style="1" customWidth="1"/>
    <col min="7" max="7" width="16" style="1" customWidth="1"/>
    <col min="8" max="8" width="15.7109375" style="1" hidden="1" customWidth="1"/>
    <col min="9" max="9" width="12.140625" style="1" hidden="1" customWidth="1"/>
    <col min="10" max="10" width="14.42578125" style="1" hidden="1" customWidth="1"/>
    <col min="11" max="11" width="13.28515625" style="1" hidden="1" customWidth="1"/>
    <col min="12" max="12" width="14.7109375" style="1" hidden="1" customWidth="1"/>
    <col min="13" max="13" width="0" style="1" hidden="1" customWidth="1"/>
    <col min="14" max="16" width="18.7109375" style="1" hidden="1" customWidth="1"/>
    <col min="17" max="17" width="36.85546875" style="1" hidden="1" customWidth="1"/>
    <col min="18" max="16384" width="11.42578125" style="1"/>
  </cols>
  <sheetData>
    <row r="1" spans="1:17" ht="19.5" customHeight="1" x14ac:dyDescent="0.2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5.75" x14ac:dyDescent="0.25">
      <c r="A2" s="276" t="s">
        <v>1</v>
      </c>
      <c r="B2" s="277"/>
      <c r="C2" s="277"/>
      <c r="D2" s="277"/>
      <c r="E2" s="277"/>
      <c r="F2" s="277"/>
      <c r="G2" s="277"/>
      <c r="H2" s="274" t="s">
        <v>33</v>
      </c>
      <c r="I2" s="274"/>
      <c r="J2" s="274"/>
      <c r="K2" s="274"/>
      <c r="L2" s="274"/>
      <c r="M2" s="274"/>
      <c r="N2" s="274"/>
      <c r="O2" s="274"/>
      <c r="P2" s="274"/>
      <c r="Q2" s="274"/>
    </row>
    <row r="3" spans="1:17" ht="30.75" thickBot="1" x14ac:dyDescent="0.3">
      <c r="A3" s="45" t="s">
        <v>2</v>
      </c>
      <c r="B3" s="278" t="s">
        <v>3</v>
      </c>
      <c r="C3" s="279"/>
      <c r="D3" s="46" t="s">
        <v>4</v>
      </c>
      <c r="E3" s="47" t="s">
        <v>52</v>
      </c>
      <c r="F3" s="48" t="s">
        <v>51</v>
      </c>
      <c r="G3" s="49" t="s">
        <v>5</v>
      </c>
      <c r="H3" s="50" t="s">
        <v>29</v>
      </c>
      <c r="I3" s="51" t="s">
        <v>30</v>
      </c>
      <c r="J3" s="44" t="s">
        <v>31</v>
      </c>
      <c r="K3" s="52" t="s">
        <v>32</v>
      </c>
      <c r="L3" s="44" t="s">
        <v>36</v>
      </c>
      <c r="M3" s="52" t="s">
        <v>34</v>
      </c>
      <c r="N3" s="52" t="s">
        <v>35</v>
      </c>
      <c r="O3" s="52" t="s">
        <v>37</v>
      </c>
      <c r="P3" s="52" t="s">
        <v>39</v>
      </c>
      <c r="Q3" s="53" t="s">
        <v>38</v>
      </c>
    </row>
    <row r="4" spans="1:17" ht="90" x14ac:dyDescent="0.25">
      <c r="A4" s="2" t="s">
        <v>6</v>
      </c>
      <c r="B4" s="3" t="s">
        <v>7</v>
      </c>
      <c r="C4" s="4" t="s">
        <v>60</v>
      </c>
      <c r="D4" s="4" t="s">
        <v>61</v>
      </c>
      <c r="E4" s="54" t="s">
        <v>67</v>
      </c>
      <c r="F4" s="35" t="s">
        <v>8</v>
      </c>
      <c r="G4" s="64">
        <v>43707</v>
      </c>
      <c r="H4" s="39"/>
      <c r="I4" s="11"/>
      <c r="J4" s="11"/>
      <c r="K4" s="11"/>
      <c r="L4" s="12">
        <f>SUM(H4:K4)</f>
        <v>0</v>
      </c>
      <c r="M4" s="13">
        <v>1</v>
      </c>
      <c r="N4" s="12">
        <v>8.3299999999999999E-2</v>
      </c>
      <c r="O4" s="12">
        <f>L4/M4</f>
        <v>0</v>
      </c>
      <c r="P4" s="12">
        <f>O4*N4</f>
        <v>0</v>
      </c>
      <c r="Q4" s="32"/>
    </row>
    <row r="5" spans="1:17" ht="60" customHeight="1" x14ac:dyDescent="0.25">
      <c r="A5" s="271" t="s">
        <v>9</v>
      </c>
      <c r="B5" s="5" t="s">
        <v>10</v>
      </c>
      <c r="C5" s="6" t="s">
        <v>68</v>
      </c>
      <c r="D5" s="6" t="s">
        <v>63</v>
      </c>
      <c r="E5" s="4" t="s">
        <v>66</v>
      </c>
      <c r="F5" s="36" t="s">
        <v>11</v>
      </c>
      <c r="G5" s="42">
        <v>43539</v>
      </c>
      <c r="H5" s="40"/>
      <c r="I5" s="8"/>
      <c r="J5" s="8"/>
      <c r="K5" s="8"/>
      <c r="L5" s="9">
        <f t="shared" ref="L5:L14" si="0">SUM(H5:K5)</f>
        <v>0</v>
      </c>
      <c r="M5" s="10">
        <v>1</v>
      </c>
      <c r="N5" s="9">
        <v>8.3299999999999999E-2</v>
      </c>
      <c r="O5" s="9">
        <f t="shared" ref="O5:O14" si="1">L5/M5</f>
        <v>0</v>
      </c>
      <c r="P5" s="9">
        <f t="shared" ref="P5:P13" si="2">O5*N5</f>
        <v>0</v>
      </c>
      <c r="Q5" s="33"/>
    </row>
    <row r="6" spans="1:17" ht="60" x14ac:dyDescent="0.25">
      <c r="A6" s="280"/>
      <c r="B6" s="5" t="s">
        <v>12</v>
      </c>
      <c r="C6" s="6" t="s">
        <v>13</v>
      </c>
      <c r="D6" s="6" t="s">
        <v>62</v>
      </c>
      <c r="E6" s="4" t="s">
        <v>66</v>
      </c>
      <c r="F6" s="37" t="s">
        <v>14</v>
      </c>
      <c r="G6" s="42">
        <v>43544</v>
      </c>
      <c r="H6" s="40"/>
      <c r="I6" s="8"/>
      <c r="J6" s="8"/>
      <c r="K6" s="8"/>
      <c r="L6" s="9">
        <f t="shared" si="0"/>
        <v>0</v>
      </c>
      <c r="M6" s="10">
        <v>1</v>
      </c>
      <c r="N6" s="9">
        <v>8.3299999999999999E-2</v>
      </c>
      <c r="O6" s="9">
        <f t="shared" si="1"/>
        <v>0</v>
      </c>
      <c r="P6" s="9">
        <f t="shared" si="2"/>
        <v>0</v>
      </c>
      <c r="Q6" s="33"/>
    </row>
    <row r="7" spans="1:17" ht="45" x14ac:dyDescent="0.25">
      <c r="A7" s="271" t="s">
        <v>15</v>
      </c>
      <c r="B7" s="5" t="s">
        <v>16</v>
      </c>
      <c r="C7" s="6" t="s">
        <v>17</v>
      </c>
      <c r="D7" s="6" t="s">
        <v>64</v>
      </c>
      <c r="E7" s="4" t="s">
        <v>66</v>
      </c>
      <c r="F7" s="37" t="s">
        <v>14</v>
      </c>
      <c r="G7" s="42">
        <v>43549</v>
      </c>
      <c r="H7" s="40"/>
      <c r="I7" s="8"/>
      <c r="J7" s="8"/>
      <c r="K7" s="8"/>
      <c r="L7" s="9">
        <f t="shared" si="0"/>
        <v>0</v>
      </c>
      <c r="M7" s="10">
        <v>1</v>
      </c>
      <c r="N7" s="9">
        <v>8.3299999999999999E-2</v>
      </c>
      <c r="O7" s="9">
        <f t="shared" si="1"/>
        <v>0</v>
      </c>
      <c r="P7" s="9">
        <f t="shared" si="2"/>
        <v>0</v>
      </c>
      <c r="Q7" s="33"/>
    </row>
    <row r="8" spans="1:17" ht="45" x14ac:dyDescent="0.25">
      <c r="A8" s="280"/>
      <c r="B8" s="5" t="s">
        <v>18</v>
      </c>
      <c r="C8" s="6" t="s">
        <v>19</v>
      </c>
      <c r="D8" s="6" t="s">
        <v>65</v>
      </c>
      <c r="E8" s="4" t="s">
        <v>66</v>
      </c>
      <c r="F8" s="37" t="s">
        <v>14</v>
      </c>
      <c r="G8" s="42">
        <v>43553</v>
      </c>
      <c r="H8" s="40"/>
      <c r="I8" s="8"/>
      <c r="J8" s="8"/>
      <c r="K8" s="8"/>
      <c r="L8" s="9">
        <f t="shared" si="0"/>
        <v>0</v>
      </c>
      <c r="M8" s="10">
        <v>1</v>
      </c>
      <c r="N8" s="9">
        <v>8.3299999999999999E-2</v>
      </c>
      <c r="O8" s="9">
        <f t="shared" si="1"/>
        <v>0</v>
      </c>
      <c r="P8" s="9">
        <f t="shared" si="2"/>
        <v>0</v>
      </c>
      <c r="Q8" s="33"/>
    </row>
    <row r="9" spans="1:17" ht="45" x14ac:dyDescent="0.25">
      <c r="A9" s="271" t="s">
        <v>20</v>
      </c>
      <c r="B9" s="5" t="s">
        <v>21</v>
      </c>
      <c r="C9" s="6" t="s">
        <v>54</v>
      </c>
      <c r="D9" s="6" t="s">
        <v>22</v>
      </c>
      <c r="E9" s="55" t="s">
        <v>23</v>
      </c>
      <c r="F9" s="38" t="s">
        <v>23</v>
      </c>
      <c r="G9" s="43">
        <v>43585</v>
      </c>
      <c r="H9" s="40"/>
      <c r="I9" s="8"/>
      <c r="J9" s="8"/>
      <c r="K9" s="8"/>
      <c r="L9" s="9">
        <f t="shared" si="0"/>
        <v>0</v>
      </c>
      <c r="M9" s="10">
        <v>1</v>
      </c>
      <c r="N9" s="9">
        <v>8.3299999999999999E-2</v>
      </c>
      <c r="O9" s="9">
        <f t="shared" si="1"/>
        <v>0</v>
      </c>
      <c r="P9" s="9">
        <f t="shared" si="2"/>
        <v>0</v>
      </c>
      <c r="Q9" s="33"/>
    </row>
    <row r="10" spans="1:17" ht="45" x14ac:dyDescent="0.25">
      <c r="A10" s="280"/>
      <c r="B10" s="5" t="s">
        <v>24</v>
      </c>
      <c r="C10" s="6" t="s">
        <v>55</v>
      </c>
      <c r="D10" s="6" t="s">
        <v>22</v>
      </c>
      <c r="E10" s="55" t="s">
        <v>23</v>
      </c>
      <c r="F10" s="38" t="s">
        <v>23</v>
      </c>
      <c r="G10" s="43">
        <v>43708</v>
      </c>
      <c r="H10" s="40"/>
      <c r="I10" s="8"/>
      <c r="J10" s="8"/>
      <c r="K10" s="8"/>
      <c r="L10" s="9">
        <f t="shared" si="0"/>
        <v>0</v>
      </c>
      <c r="M10" s="10">
        <v>1</v>
      </c>
      <c r="N10" s="9">
        <v>8.3299999999999999E-2</v>
      </c>
      <c r="O10" s="9">
        <f t="shared" si="1"/>
        <v>0</v>
      </c>
      <c r="P10" s="9">
        <f t="shared" si="2"/>
        <v>0</v>
      </c>
      <c r="Q10" s="33"/>
    </row>
    <row r="11" spans="1:17" ht="45" x14ac:dyDescent="0.25">
      <c r="A11" s="280"/>
      <c r="B11" s="5" t="s">
        <v>25</v>
      </c>
      <c r="C11" s="6" t="s">
        <v>56</v>
      </c>
      <c r="D11" s="6" t="s">
        <v>22</v>
      </c>
      <c r="E11" s="55" t="s">
        <v>23</v>
      </c>
      <c r="F11" s="38" t="s">
        <v>23</v>
      </c>
      <c r="G11" s="43">
        <v>43830</v>
      </c>
      <c r="H11" s="40"/>
      <c r="I11" s="8"/>
      <c r="J11" s="8"/>
      <c r="K11" s="8"/>
      <c r="L11" s="9">
        <f t="shared" si="0"/>
        <v>0</v>
      </c>
      <c r="M11" s="10">
        <v>1</v>
      </c>
      <c r="N11" s="9">
        <v>8.3299999999999999E-2</v>
      </c>
      <c r="O11" s="9">
        <f t="shared" si="1"/>
        <v>0</v>
      </c>
      <c r="P11" s="9">
        <f t="shared" si="2"/>
        <v>0</v>
      </c>
      <c r="Q11" s="33"/>
    </row>
    <row r="12" spans="1:17" ht="30.75" thickBot="1" x14ac:dyDescent="0.3">
      <c r="A12" s="271" t="s">
        <v>26</v>
      </c>
      <c r="B12" s="56" t="s">
        <v>40</v>
      </c>
      <c r="C12" s="57" t="s">
        <v>57</v>
      </c>
      <c r="D12" s="57" t="s">
        <v>27</v>
      </c>
      <c r="E12" s="58" t="s">
        <v>28</v>
      </c>
      <c r="F12" s="59" t="s">
        <v>28</v>
      </c>
      <c r="G12" s="60">
        <v>43600</v>
      </c>
      <c r="H12" s="40"/>
      <c r="I12" s="8"/>
      <c r="J12" s="8"/>
      <c r="K12" s="8"/>
      <c r="L12" s="9">
        <f t="shared" si="0"/>
        <v>0</v>
      </c>
      <c r="M12" s="10">
        <v>1</v>
      </c>
      <c r="N12" s="9">
        <v>8.3299999999999999E-2</v>
      </c>
      <c r="O12" s="9">
        <f t="shared" si="1"/>
        <v>0</v>
      </c>
      <c r="P12" s="9">
        <f t="shared" si="2"/>
        <v>0</v>
      </c>
      <c r="Q12" s="33"/>
    </row>
    <row r="13" spans="1:17" ht="37.5" customHeight="1" thickBot="1" x14ac:dyDescent="0.3">
      <c r="A13" s="272"/>
      <c r="B13" s="56" t="s">
        <v>41</v>
      </c>
      <c r="C13" s="57" t="s">
        <v>58</v>
      </c>
      <c r="D13" s="57" t="s">
        <v>27</v>
      </c>
      <c r="E13" s="58" t="s">
        <v>28</v>
      </c>
      <c r="F13" s="59" t="s">
        <v>28</v>
      </c>
      <c r="G13" s="60">
        <v>43721</v>
      </c>
      <c r="H13" s="40"/>
      <c r="I13" s="8"/>
      <c r="J13" s="8"/>
      <c r="K13" s="8"/>
      <c r="L13" s="9">
        <f t="shared" si="0"/>
        <v>0</v>
      </c>
      <c r="M13" s="10">
        <v>1</v>
      </c>
      <c r="N13" s="9">
        <v>8.3299999999999999E-2</v>
      </c>
      <c r="O13" s="9">
        <f t="shared" si="1"/>
        <v>0</v>
      </c>
      <c r="P13" s="9">
        <f t="shared" si="2"/>
        <v>0</v>
      </c>
      <c r="Q13" s="33"/>
    </row>
    <row r="14" spans="1:17" ht="37.5" customHeight="1" thickBot="1" x14ac:dyDescent="0.3">
      <c r="A14" s="273"/>
      <c r="B14" s="61" t="s">
        <v>53</v>
      </c>
      <c r="C14" s="58" t="s">
        <v>59</v>
      </c>
      <c r="D14" s="58" t="s">
        <v>27</v>
      </c>
      <c r="E14" s="58" t="s">
        <v>28</v>
      </c>
      <c r="F14" s="62" t="s">
        <v>28</v>
      </c>
      <c r="G14" s="63">
        <v>43846</v>
      </c>
      <c r="H14" s="41"/>
      <c r="I14" s="14"/>
      <c r="J14" s="14"/>
      <c r="K14" s="14"/>
      <c r="L14" s="15">
        <f t="shared" si="0"/>
        <v>0</v>
      </c>
      <c r="M14" s="16">
        <v>1</v>
      </c>
      <c r="N14" s="15">
        <v>8.3299999999999999E-2</v>
      </c>
      <c r="O14" s="15">
        <f t="shared" si="1"/>
        <v>0</v>
      </c>
      <c r="P14" s="15">
        <f>O14*N14</f>
        <v>0</v>
      </c>
      <c r="Q14" s="34"/>
    </row>
  </sheetData>
  <mergeCells count="8">
    <mergeCell ref="A12:A14"/>
    <mergeCell ref="H2:Q2"/>
    <mergeCell ref="A1:Q1"/>
    <mergeCell ref="A2:G2"/>
    <mergeCell ref="B3:C3"/>
    <mergeCell ref="A5:A6"/>
    <mergeCell ref="A7:A8"/>
    <mergeCell ref="A9:A11"/>
  </mergeCells>
  <conditionalFormatting sqref="L4:L14">
    <cfRule type="iconSet" priority="15">
      <iconSet iconSet="3Symbols">
        <cfvo type="percent" val="0"/>
        <cfvo type="percent" val="75"/>
        <cfvo type="percent" val="91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{86AB0C1F-8911-45DF-86FE-835B305A938E}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  <headerFooter>
    <oddFooter>&amp;C
&amp;RPágina &amp;P</oddFooter>
  </headerFooter>
  <ignoredErrors>
    <ignoredError sqref="L4:L7 L8:L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AB0C1F-8911-45DF-86FE-835B305A93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L4:L14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zoomScale="130" zoomScaleNormal="130" workbookViewId="0">
      <pane xSplit="4" ySplit="4" topLeftCell="Q10" activePane="bottomRight" state="frozen"/>
      <selection pane="topRight" activeCell="E1" sqref="E1"/>
      <selection pane="bottomLeft" activeCell="A5" sqref="A5"/>
      <selection pane="bottomRight" activeCell="R12" sqref="R12"/>
    </sheetView>
  </sheetViews>
  <sheetFormatPr baseColWidth="10" defaultRowHeight="15" x14ac:dyDescent="0.25"/>
  <cols>
    <col min="1" max="1" width="23.42578125" style="1" customWidth="1"/>
    <col min="2" max="2" width="11.42578125" style="1"/>
    <col min="3" max="3" width="27.85546875" style="1" customWidth="1"/>
    <col min="4" max="4" width="22.140625" style="1" customWidth="1"/>
    <col min="5" max="5" width="11.42578125" style="1"/>
    <col min="6" max="6" width="23.85546875" style="1" customWidth="1"/>
    <col min="7" max="7" width="11.42578125" style="1"/>
    <col min="8" max="8" width="11.42578125" style="1" customWidth="1"/>
    <col min="9" max="9" width="10.7109375" style="1" customWidth="1"/>
    <col min="10" max="10" width="11.42578125" style="1" customWidth="1"/>
    <col min="11" max="11" width="10.7109375" style="1" customWidth="1"/>
    <col min="12" max="12" width="11.42578125" style="1" customWidth="1"/>
    <col min="13" max="13" width="10.7109375" style="1" customWidth="1"/>
    <col min="14" max="14" width="11.42578125" style="1" customWidth="1"/>
    <col min="15" max="15" width="10.7109375" style="1" customWidth="1"/>
    <col min="16" max="17" width="11.42578125" style="1" customWidth="1"/>
    <col min="18" max="18" width="14.42578125" style="1" customWidth="1"/>
    <col min="19" max="19" width="33.5703125" style="1" hidden="1" customWidth="1"/>
    <col min="20" max="20" width="13.140625" style="1" hidden="1" customWidth="1"/>
    <col min="21" max="21" width="12.5703125" style="1" hidden="1" customWidth="1"/>
    <col min="22" max="22" width="14.28515625" style="1" hidden="1" customWidth="1"/>
    <col min="23" max="23" width="48.5703125" style="1" customWidth="1"/>
    <col min="24" max="16384" width="11.42578125" style="1"/>
  </cols>
  <sheetData>
    <row r="1" spans="1:23" ht="15.75" thickBot="1" x14ac:dyDescent="0.3"/>
    <row r="2" spans="1:23" ht="15.75" customHeight="1" thickBot="1" x14ac:dyDescent="0.3">
      <c r="A2" s="286" t="s">
        <v>0</v>
      </c>
      <c r="B2" s="287"/>
      <c r="C2" s="287"/>
      <c r="D2" s="287"/>
      <c r="E2" s="287"/>
      <c r="F2" s="287"/>
      <c r="G2" s="287"/>
      <c r="H2" s="293" t="s">
        <v>255</v>
      </c>
      <c r="I2" s="294"/>
      <c r="J2" s="293" t="s">
        <v>256</v>
      </c>
      <c r="K2" s="294"/>
      <c r="L2" s="293" t="s">
        <v>257</v>
      </c>
      <c r="M2" s="294"/>
      <c r="N2" s="293" t="s">
        <v>258</v>
      </c>
      <c r="O2" s="294"/>
      <c r="P2" s="244"/>
      <c r="Q2" s="244"/>
      <c r="R2" s="244"/>
      <c r="S2" s="244"/>
      <c r="T2" s="244"/>
      <c r="U2" s="244"/>
      <c r="V2" s="244"/>
      <c r="W2" s="269"/>
    </row>
    <row r="3" spans="1:23" ht="15.75" customHeight="1" thickBot="1" x14ac:dyDescent="0.3">
      <c r="A3" s="288" t="s">
        <v>1</v>
      </c>
      <c r="B3" s="289"/>
      <c r="C3" s="289"/>
      <c r="D3" s="289"/>
      <c r="E3" s="289"/>
      <c r="F3" s="289"/>
      <c r="G3" s="289"/>
      <c r="H3" s="295"/>
      <c r="I3" s="296"/>
      <c r="J3" s="295"/>
      <c r="K3" s="296"/>
      <c r="L3" s="295"/>
      <c r="M3" s="296"/>
      <c r="N3" s="295"/>
      <c r="O3" s="296"/>
      <c r="P3" s="297" t="s">
        <v>259</v>
      </c>
      <c r="Q3" s="297" t="s">
        <v>34</v>
      </c>
      <c r="R3" s="292" t="s">
        <v>260</v>
      </c>
      <c r="S3" s="292" t="s">
        <v>261</v>
      </c>
      <c r="T3" s="292" t="s">
        <v>262</v>
      </c>
      <c r="U3" s="292" t="s">
        <v>263</v>
      </c>
      <c r="V3" s="292" t="s">
        <v>264</v>
      </c>
      <c r="W3" s="281" t="s">
        <v>321</v>
      </c>
    </row>
    <row r="4" spans="1:23" ht="26.25" thickBot="1" x14ac:dyDescent="0.3">
      <c r="A4" s="83" t="s">
        <v>2</v>
      </c>
      <c r="B4" s="290" t="s">
        <v>3</v>
      </c>
      <c r="C4" s="291"/>
      <c r="D4" s="84" t="s">
        <v>4</v>
      </c>
      <c r="E4" s="85" t="s">
        <v>52</v>
      </c>
      <c r="F4" s="86" t="s">
        <v>51</v>
      </c>
      <c r="G4" s="243" t="s">
        <v>5</v>
      </c>
      <c r="H4" s="244" t="s">
        <v>265</v>
      </c>
      <c r="I4" s="244" t="s">
        <v>266</v>
      </c>
      <c r="J4" s="244" t="s">
        <v>265</v>
      </c>
      <c r="K4" s="244" t="s">
        <v>266</v>
      </c>
      <c r="L4" s="244" t="s">
        <v>265</v>
      </c>
      <c r="M4" s="244" t="s">
        <v>266</v>
      </c>
      <c r="N4" s="244" t="s">
        <v>265</v>
      </c>
      <c r="O4" s="244" t="s">
        <v>266</v>
      </c>
      <c r="P4" s="297"/>
      <c r="Q4" s="297"/>
      <c r="R4" s="292"/>
      <c r="S4" s="292"/>
      <c r="T4" s="292"/>
      <c r="U4" s="292"/>
      <c r="V4" s="292"/>
      <c r="W4" s="281"/>
    </row>
    <row r="5" spans="1:23" ht="69.75" customHeight="1" thickBot="1" x14ac:dyDescent="0.3">
      <c r="A5" s="87" t="s">
        <v>6</v>
      </c>
      <c r="B5" s="65" t="s">
        <v>7</v>
      </c>
      <c r="C5" s="66" t="s">
        <v>69</v>
      </c>
      <c r="D5" s="66" t="s">
        <v>61</v>
      </c>
      <c r="E5" s="67" t="s">
        <v>70</v>
      </c>
      <c r="F5" s="68" t="s">
        <v>8</v>
      </c>
      <c r="G5" s="69">
        <v>43815</v>
      </c>
      <c r="H5" s="234"/>
      <c r="I5" s="235"/>
      <c r="J5" s="234"/>
      <c r="K5" s="235"/>
      <c r="L5" s="234"/>
      <c r="M5" s="235"/>
      <c r="N5" s="234"/>
      <c r="O5" s="235">
        <v>1</v>
      </c>
      <c r="P5" s="234">
        <v>1</v>
      </c>
      <c r="Q5" s="234">
        <f>I5+K5+M5+O5</f>
        <v>1</v>
      </c>
      <c r="R5" s="236">
        <f>P5/Q5</f>
        <v>1</v>
      </c>
      <c r="S5" s="258" t="s">
        <v>311</v>
      </c>
      <c r="T5" s="237"/>
      <c r="U5" s="238"/>
      <c r="V5" s="239"/>
      <c r="W5" s="258" t="s">
        <v>315</v>
      </c>
    </row>
    <row r="6" spans="1:23" ht="51" customHeight="1" thickBot="1" x14ac:dyDescent="0.3">
      <c r="A6" s="282" t="s">
        <v>9</v>
      </c>
      <c r="B6" s="70" t="s">
        <v>10</v>
      </c>
      <c r="C6" s="71" t="s">
        <v>72</v>
      </c>
      <c r="D6" s="71" t="s">
        <v>63</v>
      </c>
      <c r="E6" s="71" t="s">
        <v>71</v>
      </c>
      <c r="F6" s="72" t="s">
        <v>73</v>
      </c>
      <c r="G6" s="73">
        <v>43579</v>
      </c>
      <c r="H6" s="234"/>
      <c r="I6" s="235"/>
      <c r="J6" s="234"/>
      <c r="K6" s="235">
        <v>1</v>
      </c>
      <c r="L6" s="234"/>
      <c r="M6" s="235"/>
      <c r="N6" s="234"/>
      <c r="O6" s="235"/>
      <c r="P6" s="234">
        <f t="shared" ref="P6:P15" si="0">H6+J6+L6+N6</f>
        <v>0</v>
      </c>
      <c r="Q6" s="234">
        <f t="shared" ref="Q6:Q15" si="1">I6+K6+M6+O6</f>
        <v>1</v>
      </c>
      <c r="R6" s="236">
        <f>P6/Q6</f>
        <v>0</v>
      </c>
      <c r="S6" s="258" t="s">
        <v>312</v>
      </c>
      <c r="T6" s="240"/>
      <c r="U6" s="238"/>
      <c r="V6" s="241"/>
      <c r="W6" s="258" t="s">
        <v>317</v>
      </c>
    </row>
    <row r="7" spans="1:23" ht="77.25" thickBot="1" x14ac:dyDescent="0.3">
      <c r="A7" s="283"/>
      <c r="B7" s="74" t="s">
        <v>12</v>
      </c>
      <c r="C7" s="75" t="s">
        <v>74</v>
      </c>
      <c r="D7" s="75" t="s">
        <v>62</v>
      </c>
      <c r="E7" s="75" t="s">
        <v>71</v>
      </c>
      <c r="F7" s="76" t="s">
        <v>73</v>
      </c>
      <c r="G7" s="77">
        <v>43585</v>
      </c>
      <c r="H7" s="234"/>
      <c r="I7" s="235"/>
      <c r="J7" s="234"/>
      <c r="K7" s="235">
        <v>1</v>
      </c>
      <c r="L7" s="234"/>
      <c r="M7" s="235"/>
      <c r="N7" s="234"/>
      <c r="O7" s="235"/>
      <c r="P7" s="234">
        <f t="shared" si="0"/>
        <v>0</v>
      </c>
      <c r="Q7" s="234">
        <f t="shared" si="1"/>
        <v>1</v>
      </c>
      <c r="R7" s="236">
        <f t="shared" ref="R7:R15" si="2">P7/Q7</f>
        <v>0</v>
      </c>
      <c r="S7" s="268" t="s">
        <v>314</v>
      </c>
      <c r="T7" s="4"/>
      <c r="U7" s="238"/>
      <c r="V7" s="239"/>
      <c r="W7" s="267" t="s">
        <v>316</v>
      </c>
    </row>
    <row r="8" spans="1:23" ht="77.25" thickBot="1" x14ac:dyDescent="0.3">
      <c r="A8" s="284" t="s">
        <v>15</v>
      </c>
      <c r="B8" s="74" t="s">
        <v>16</v>
      </c>
      <c r="C8" s="75" t="s">
        <v>75</v>
      </c>
      <c r="D8" s="75" t="s">
        <v>64</v>
      </c>
      <c r="E8" s="75" t="s">
        <v>71</v>
      </c>
      <c r="F8" s="76" t="s">
        <v>73</v>
      </c>
      <c r="G8" s="77">
        <v>43589</v>
      </c>
      <c r="H8" s="234"/>
      <c r="I8" s="235"/>
      <c r="J8" s="234"/>
      <c r="K8" s="235">
        <v>1</v>
      </c>
      <c r="L8" s="234"/>
      <c r="M8" s="235"/>
      <c r="N8" s="234"/>
      <c r="O8" s="235"/>
      <c r="P8" s="234">
        <f>H8+J8+L8+N8</f>
        <v>0</v>
      </c>
      <c r="Q8" s="234">
        <f t="shared" si="1"/>
        <v>1</v>
      </c>
      <c r="R8" s="236">
        <f t="shared" si="2"/>
        <v>0</v>
      </c>
      <c r="S8" s="268" t="s">
        <v>313</v>
      </c>
      <c r="T8" s="4"/>
      <c r="U8" s="238"/>
      <c r="V8" s="239"/>
      <c r="W8" s="267" t="s">
        <v>318</v>
      </c>
    </row>
    <row r="9" spans="1:23" ht="51.75" thickBot="1" x14ac:dyDescent="0.3">
      <c r="A9" s="283"/>
      <c r="B9" s="74" t="s">
        <v>18</v>
      </c>
      <c r="C9" s="75" t="s">
        <v>76</v>
      </c>
      <c r="D9" s="75" t="s">
        <v>65</v>
      </c>
      <c r="E9" s="75" t="s">
        <v>71</v>
      </c>
      <c r="F9" s="76" t="s">
        <v>73</v>
      </c>
      <c r="G9" s="77">
        <v>43596</v>
      </c>
      <c r="H9" s="234"/>
      <c r="I9" s="235"/>
      <c r="J9" s="234"/>
      <c r="K9" s="235">
        <v>1</v>
      </c>
      <c r="L9" s="234"/>
      <c r="M9" s="235"/>
      <c r="N9" s="234"/>
      <c r="O9" s="235"/>
      <c r="P9" s="234">
        <f t="shared" si="0"/>
        <v>0</v>
      </c>
      <c r="Q9" s="234">
        <f t="shared" si="1"/>
        <v>1</v>
      </c>
      <c r="R9" s="236">
        <f t="shared" si="2"/>
        <v>0</v>
      </c>
      <c r="S9" s="258"/>
      <c r="T9" s="4"/>
      <c r="U9" s="238"/>
      <c r="V9" s="239"/>
      <c r="W9" s="258"/>
    </row>
    <row r="10" spans="1:23" ht="57" customHeight="1" thickBot="1" x14ac:dyDescent="0.3">
      <c r="A10" s="284" t="s">
        <v>20</v>
      </c>
      <c r="B10" s="74" t="s">
        <v>21</v>
      </c>
      <c r="C10" s="75" t="s">
        <v>54</v>
      </c>
      <c r="D10" s="75" t="s">
        <v>22</v>
      </c>
      <c r="E10" s="78" t="s">
        <v>23</v>
      </c>
      <c r="F10" s="79" t="s">
        <v>23</v>
      </c>
      <c r="G10" s="80">
        <v>43600</v>
      </c>
      <c r="H10" s="234"/>
      <c r="I10" s="235"/>
      <c r="J10" s="234"/>
      <c r="K10" s="235">
        <v>1</v>
      </c>
      <c r="L10" s="234"/>
      <c r="M10" s="235"/>
      <c r="N10" s="234"/>
      <c r="O10" s="235"/>
      <c r="P10" s="234">
        <f t="shared" si="0"/>
        <v>0</v>
      </c>
      <c r="Q10" s="234">
        <f t="shared" si="1"/>
        <v>1</v>
      </c>
      <c r="R10" s="236">
        <f t="shared" si="2"/>
        <v>0</v>
      </c>
      <c r="S10" s="258" t="s">
        <v>319</v>
      </c>
      <c r="T10" s="238"/>
      <c r="U10" s="238"/>
      <c r="V10" s="239"/>
      <c r="W10" s="258" t="s">
        <v>320</v>
      </c>
    </row>
    <row r="11" spans="1:23" ht="44.25" customHeight="1" thickBot="1" x14ac:dyDescent="0.3">
      <c r="A11" s="285"/>
      <c r="B11" s="74" t="s">
        <v>24</v>
      </c>
      <c r="C11" s="75" t="s">
        <v>55</v>
      </c>
      <c r="D11" s="75" t="s">
        <v>22</v>
      </c>
      <c r="E11" s="78" t="s">
        <v>23</v>
      </c>
      <c r="F11" s="79" t="s">
        <v>23</v>
      </c>
      <c r="G11" s="80">
        <v>43708</v>
      </c>
      <c r="H11" s="234"/>
      <c r="I11" s="235"/>
      <c r="J11" s="234"/>
      <c r="K11" s="235"/>
      <c r="L11" s="234"/>
      <c r="M11" s="235">
        <v>1</v>
      </c>
      <c r="N11" s="234"/>
      <c r="O11" s="235"/>
      <c r="P11" s="234">
        <f t="shared" si="0"/>
        <v>0</v>
      </c>
      <c r="Q11" s="234">
        <f t="shared" si="1"/>
        <v>1</v>
      </c>
      <c r="R11" s="236">
        <f t="shared" si="2"/>
        <v>0</v>
      </c>
      <c r="S11" s="258"/>
      <c r="T11" s="236"/>
      <c r="U11" s="238"/>
      <c r="V11" s="239"/>
      <c r="W11" s="258"/>
    </row>
    <row r="12" spans="1:23" ht="44.25" customHeight="1" thickBot="1" x14ac:dyDescent="0.3">
      <c r="A12" s="283"/>
      <c r="B12" s="74" t="s">
        <v>25</v>
      </c>
      <c r="C12" s="75" t="s">
        <v>56</v>
      </c>
      <c r="D12" s="75" t="s">
        <v>22</v>
      </c>
      <c r="E12" s="78" t="s">
        <v>23</v>
      </c>
      <c r="F12" s="79" t="s">
        <v>23</v>
      </c>
      <c r="G12" s="80">
        <v>43830</v>
      </c>
      <c r="H12" s="234"/>
      <c r="I12" s="235"/>
      <c r="J12" s="234"/>
      <c r="K12" s="235"/>
      <c r="L12" s="242"/>
      <c r="M12" s="235"/>
      <c r="N12" s="234"/>
      <c r="O12" s="235">
        <v>1</v>
      </c>
      <c r="P12" s="234">
        <f t="shared" si="0"/>
        <v>0</v>
      </c>
      <c r="Q12" s="234">
        <f t="shared" si="1"/>
        <v>1</v>
      </c>
      <c r="R12" s="236">
        <f t="shared" si="2"/>
        <v>0</v>
      </c>
      <c r="S12" s="258"/>
      <c r="T12" s="236"/>
      <c r="U12" s="238"/>
      <c r="V12" s="239"/>
      <c r="W12" s="258"/>
    </row>
    <row r="13" spans="1:23" ht="27" customHeight="1" thickBot="1" x14ac:dyDescent="0.3">
      <c r="A13" s="284" t="s">
        <v>26</v>
      </c>
      <c r="B13" s="74" t="s">
        <v>40</v>
      </c>
      <c r="C13" s="75" t="s">
        <v>57</v>
      </c>
      <c r="D13" s="75" t="s">
        <v>27</v>
      </c>
      <c r="E13" s="75" t="s">
        <v>28</v>
      </c>
      <c r="F13" s="76" t="s">
        <v>77</v>
      </c>
      <c r="G13" s="80">
        <v>43600</v>
      </c>
      <c r="H13" s="234"/>
      <c r="I13" s="235"/>
      <c r="J13" s="234"/>
      <c r="K13" s="235">
        <v>1</v>
      </c>
      <c r="L13" s="234"/>
      <c r="M13" s="235"/>
      <c r="N13" s="234"/>
      <c r="O13" s="235"/>
      <c r="P13" s="234">
        <f t="shared" si="0"/>
        <v>0</v>
      </c>
      <c r="Q13" s="234">
        <f t="shared" si="1"/>
        <v>1</v>
      </c>
      <c r="R13" s="236">
        <f t="shared" si="2"/>
        <v>0</v>
      </c>
      <c r="S13" s="258"/>
      <c r="T13" s="236"/>
      <c r="U13" s="238"/>
      <c r="V13" s="239"/>
      <c r="W13" s="258" t="s">
        <v>322</v>
      </c>
    </row>
    <row r="14" spans="1:23" ht="25.5" customHeight="1" thickBot="1" x14ac:dyDescent="0.3">
      <c r="A14" s="285"/>
      <c r="B14" s="74" t="s">
        <v>41</v>
      </c>
      <c r="C14" s="75" t="s">
        <v>58</v>
      </c>
      <c r="D14" s="75" t="s">
        <v>27</v>
      </c>
      <c r="E14" s="75" t="s">
        <v>28</v>
      </c>
      <c r="F14" s="76" t="s">
        <v>77</v>
      </c>
      <c r="G14" s="80">
        <v>43721</v>
      </c>
      <c r="H14" s="234"/>
      <c r="I14" s="235"/>
      <c r="J14" s="234"/>
      <c r="K14" s="235"/>
      <c r="L14" s="234"/>
      <c r="M14" s="235">
        <v>1</v>
      </c>
      <c r="N14" s="234"/>
      <c r="O14" s="235"/>
      <c r="P14" s="234">
        <f t="shared" si="0"/>
        <v>0</v>
      </c>
      <c r="Q14" s="234">
        <f t="shared" si="1"/>
        <v>1</v>
      </c>
      <c r="R14" s="236">
        <f t="shared" si="2"/>
        <v>0</v>
      </c>
      <c r="S14" s="258"/>
      <c r="T14" s="236"/>
      <c r="U14" s="238"/>
      <c r="V14" s="239"/>
      <c r="W14" s="258"/>
    </row>
    <row r="15" spans="1:23" ht="32.25" customHeight="1" thickBot="1" x14ac:dyDescent="0.3">
      <c r="A15" s="283"/>
      <c r="B15" s="74" t="s">
        <v>53</v>
      </c>
      <c r="C15" s="75" t="s">
        <v>59</v>
      </c>
      <c r="D15" s="75" t="s">
        <v>27</v>
      </c>
      <c r="E15" s="75" t="s">
        <v>28</v>
      </c>
      <c r="F15" s="81" t="s">
        <v>77</v>
      </c>
      <c r="G15" s="82">
        <v>43846</v>
      </c>
      <c r="H15" s="234"/>
      <c r="I15" s="235"/>
      <c r="J15" s="234"/>
      <c r="K15" s="235"/>
      <c r="L15" s="234"/>
      <c r="M15" s="235"/>
      <c r="N15" s="234"/>
      <c r="O15" s="235">
        <v>1</v>
      </c>
      <c r="P15" s="234">
        <f t="shared" si="0"/>
        <v>0</v>
      </c>
      <c r="Q15" s="234">
        <f t="shared" si="1"/>
        <v>1</v>
      </c>
      <c r="R15" s="236">
        <f t="shared" si="2"/>
        <v>0</v>
      </c>
      <c r="S15" s="258"/>
      <c r="T15" s="236"/>
      <c r="U15" s="238"/>
      <c r="V15" s="239"/>
      <c r="W15" s="258"/>
    </row>
  </sheetData>
  <mergeCells count="19">
    <mergeCell ref="A2:G2"/>
    <mergeCell ref="A3:G3"/>
    <mergeCell ref="B4:C4"/>
    <mergeCell ref="U3:U4"/>
    <mergeCell ref="V3:V4"/>
    <mergeCell ref="H2:I3"/>
    <mergeCell ref="J2:K3"/>
    <mergeCell ref="L2:M3"/>
    <mergeCell ref="N2:O3"/>
    <mergeCell ref="P3:P4"/>
    <mergeCell ref="Q3:Q4"/>
    <mergeCell ref="R3:R4"/>
    <mergeCell ref="S3:S4"/>
    <mergeCell ref="T3:T4"/>
    <mergeCell ref="W3:W4"/>
    <mergeCell ref="A6:A7"/>
    <mergeCell ref="A8:A9"/>
    <mergeCell ref="A10:A12"/>
    <mergeCell ref="A13:A15"/>
  </mergeCells>
  <conditionalFormatting sqref="R5:T6 U5:V15 T10 R7:S10 R11:T15">
    <cfRule type="cellIs" dxfId="7" priority="2" operator="equal">
      <formula>1</formula>
    </cfRule>
  </conditionalFormatting>
  <conditionalFormatting sqref="W5:W15">
    <cfRule type="cellIs" dxfId="6" priority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51"/>
  <sheetViews>
    <sheetView showGridLines="0" topLeftCell="O7" zoomScaleNormal="100" zoomScaleSheetLayoutView="80" workbookViewId="0">
      <selection activeCell="Z17" sqref="Z17"/>
    </sheetView>
  </sheetViews>
  <sheetFormatPr baseColWidth="10" defaultColWidth="11.42578125" defaultRowHeight="12.75" customHeight="1" zeroHeight="1" x14ac:dyDescent="0.2"/>
  <cols>
    <col min="1" max="1" width="3.28515625" style="156" customWidth="1"/>
    <col min="2" max="4" width="27.5703125" style="156" customWidth="1"/>
    <col min="5" max="5" width="74.5703125" style="156" customWidth="1"/>
    <col min="6" max="7" width="49" style="156" customWidth="1"/>
    <col min="8" max="8" width="23.5703125" style="156" customWidth="1"/>
    <col min="9" max="9" width="13.7109375" style="156" customWidth="1"/>
    <col min="10" max="10" width="13" style="156" customWidth="1"/>
    <col min="11" max="14" width="11.42578125" style="88"/>
    <col min="15" max="18" width="13" style="88" customWidth="1"/>
    <col min="19" max="21" width="11.42578125" style="88"/>
    <col min="22" max="22" width="56.5703125" style="88" hidden="1" customWidth="1"/>
    <col min="23" max="25" width="21.7109375" style="88" hidden="1" customWidth="1"/>
    <col min="26" max="26" width="56.5703125" style="88" customWidth="1"/>
    <col min="27" max="16384" width="11.42578125" style="88"/>
  </cols>
  <sheetData>
    <row r="1" spans="1:26" ht="12.75" customHeight="1" x14ac:dyDescent="0.2">
      <c r="A1" s="301"/>
      <c r="B1" s="302"/>
      <c r="C1" s="302"/>
      <c r="D1" s="303"/>
      <c r="E1" s="310" t="s">
        <v>78</v>
      </c>
      <c r="F1" s="311"/>
      <c r="G1" s="311"/>
      <c r="H1" s="311"/>
      <c r="I1" s="311"/>
      <c r="J1" s="312"/>
    </row>
    <row r="2" spans="1:26" ht="12.75" customHeight="1" x14ac:dyDescent="0.2">
      <c r="A2" s="304"/>
      <c r="B2" s="305"/>
      <c r="C2" s="305"/>
      <c r="D2" s="306"/>
      <c r="E2" s="313"/>
      <c r="F2" s="314"/>
      <c r="G2" s="314"/>
      <c r="H2" s="314"/>
      <c r="I2" s="314"/>
      <c r="J2" s="315"/>
    </row>
    <row r="3" spans="1:26" ht="65.25" customHeight="1" thickBot="1" x14ac:dyDescent="0.25">
      <c r="A3" s="307"/>
      <c r="B3" s="308"/>
      <c r="C3" s="308"/>
      <c r="D3" s="309"/>
      <c r="E3" s="313"/>
      <c r="F3" s="314"/>
      <c r="G3" s="314"/>
      <c r="H3" s="314"/>
      <c r="I3" s="314"/>
      <c r="J3" s="315"/>
    </row>
    <row r="4" spans="1:26" ht="15.75" customHeight="1" thickBot="1" x14ac:dyDescent="0.25">
      <c r="A4" s="316" t="s">
        <v>79</v>
      </c>
      <c r="B4" s="317"/>
      <c r="C4" s="316" t="s">
        <v>80</v>
      </c>
      <c r="D4" s="318"/>
      <c r="E4" s="316" t="s">
        <v>81</v>
      </c>
      <c r="F4" s="317"/>
      <c r="G4" s="317"/>
      <c r="H4" s="317"/>
      <c r="I4" s="317"/>
      <c r="J4" s="318"/>
    </row>
    <row r="5" spans="1:26" ht="18.75" customHeight="1" x14ac:dyDescent="0.2">
      <c r="A5" s="89"/>
      <c r="B5" s="90"/>
      <c r="C5" s="90"/>
      <c r="D5" s="90"/>
      <c r="E5" s="90"/>
      <c r="F5" s="90"/>
      <c r="G5" s="90"/>
      <c r="H5" s="90"/>
      <c r="I5" s="90"/>
      <c r="J5" s="91"/>
    </row>
    <row r="6" spans="1:26" ht="29.25" customHeight="1" x14ac:dyDescent="0.2">
      <c r="A6" s="92"/>
      <c r="B6" s="93" t="s">
        <v>82</v>
      </c>
      <c r="C6" s="298" t="s">
        <v>83</v>
      </c>
      <c r="D6" s="299"/>
      <c r="E6" s="300"/>
      <c r="F6" s="93"/>
      <c r="G6" s="90"/>
      <c r="H6" s="94"/>
      <c r="I6" s="94"/>
      <c r="J6" s="91"/>
    </row>
    <row r="7" spans="1:26" ht="7.5" customHeight="1" x14ac:dyDescent="0.2">
      <c r="A7" s="95"/>
      <c r="B7" s="96"/>
      <c r="C7" s="96"/>
      <c r="D7" s="96"/>
      <c r="E7" s="96"/>
      <c r="F7" s="96"/>
      <c r="G7" s="96"/>
      <c r="H7" s="96"/>
      <c r="I7" s="96"/>
      <c r="J7" s="97"/>
    </row>
    <row r="8" spans="1:26" ht="18" customHeight="1" x14ac:dyDescent="0.2">
      <c r="A8" s="92"/>
      <c r="B8" s="98" t="s">
        <v>84</v>
      </c>
      <c r="C8" s="319" t="s">
        <v>85</v>
      </c>
      <c r="D8" s="320"/>
      <c r="E8" s="321"/>
      <c r="F8" s="94"/>
      <c r="G8" s="99" t="s">
        <v>86</v>
      </c>
      <c r="H8" s="100" t="s">
        <v>87</v>
      </c>
      <c r="I8" s="94"/>
      <c r="J8" s="101"/>
    </row>
    <row r="9" spans="1:26" ht="7.5" customHeight="1" x14ac:dyDescent="0.2">
      <c r="A9" s="102"/>
      <c r="B9" s="103"/>
      <c r="C9" s="103"/>
      <c r="D9" s="103"/>
      <c r="E9" s="103"/>
      <c r="F9" s="104"/>
      <c r="G9" s="104"/>
      <c r="H9" s="104"/>
      <c r="I9" s="105"/>
      <c r="J9" s="106"/>
    </row>
    <row r="10" spans="1:26" ht="18" customHeight="1" x14ac:dyDescent="0.2">
      <c r="A10" s="92"/>
      <c r="B10" s="98" t="s">
        <v>88</v>
      </c>
      <c r="C10" s="319" t="s">
        <v>89</v>
      </c>
      <c r="D10" s="320"/>
      <c r="E10" s="321"/>
      <c r="F10" s="107"/>
      <c r="G10" s="99" t="s">
        <v>90</v>
      </c>
      <c r="H10" s="100">
        <v>2019</v>
      </c>
      <c r="I10" s="108"/>
      <c r="J10" s="101"/>
    </row>
    <row r="11" spans="1:26" ht="7.5" customHeight="1" x14ac:dyDescent="0.2">
      <c r="A11" s="109"/>
      <c r="B11" s="110"/>
      <c r="C11" s="110"/>
      <c r="D11" s="110"/>
      <c r="E11" s="110"/>
      <c r="F11" s="107"/>
      <c r="G11" s="94"/>
      <c r="H11" s="99"/>
      <c r="I11" s="108"/>
      <c r="J11" s="101"/>
    </row>
    <row r="12" spans="1:26" ht="18" customHeight="1" x14ac:dyDescent="0.2">
      <c r="A12" s="92"/>
      <c r="B12" s="111" t="s">
        <v>91</v>
      </c>
      <c r="C12" s="322" t="s">
        <v>92</v>
      </c>
      <c r="D12" s="323"/>
      <c r="E12" s="324"/>
      <c r="F12" s="107"/>
      <c r="G12" s="112"/>
      <c r="H12" s="99"/>
      <c r="I12" s="108"/>
      <c r="J12" s="101"/>
    </row>
    <row r="13" spans="1:26" ht="15" customHeight="1" thickBot="1" x14ac:dyDescent="0.25">
      <c r="A13" s="92"/>
      <c r="B13" s="94"/>
      <c r="C13" s="94"/>
      <c r="D13" s="94"/>
      <c r="E13" s="94"/>
      <c r="F13" s="94"/>
      <c r="G13" s="113"/>
      <c r="H13" s="114"/>
      <c r="I13" s="115"/>
      <c r="J13" s="116"/>
    </row>
    <row r="14" spans="1:26" ht="18" customHeight="1" thickBot="1" x14ac:dyDescent="0.25">
      <c r="A14" s="325" t="s">
        <v>93</v>
      </c>
      <c r="B14" s="326"/>
      <c r="C14" s="326"/>
      <c r="D14" s="326"/>
      <c r="E14" s="326"/>
      <c r="F14" s="326"/>
      <c r="G14" s="326"/>
      <c r="H14" s="326"/>
      <c r="I14" s="326"/>
      <c r="J14" s="326"/>
      <c r="K14" s="346"/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8"/>
      <c r="Z14" s="270"/>
    </row>
    <row r="15" spans="1:26" ht="18" customHeight="1" x14ac:dyDescent="0.25">
      <c r="A15" s="327" t="s">
        <v>94</v>
      </c>
      <c r="B15" s="329" t="s">
        <v>95</v>
      </c>
      <c r="C15" s="331" t="s">
        <v>96</v>
      </c>
      <c r="D15" s="331" t="s">
        <v>97</v>
      </c>
      <c r="E15" s="331" t="s">
        <v>98</v>
      </c>
      <c r="F15" s="329" t="s">
        <v>99</v>
      </c>
      <c r="G15" s="331" t="s">
        <v>100</v>
      </c>
      <c r="H15" s="329" t="s">
        <v>101</v>
      </c>
      <c r="I15" s="329" t="s">
        <v>102</v>
      </c>
      <c r="J15" s="333"/>
      <c r="K15" s="352" t="s">
        <v>255</v>
      </c>
      <c r="L15" s="352"/>
      <c r="M15" s="352" t="s">
        <v>256</v>
      </c>
      <c r="N15" s="352"/>
      <c r="O15" s="352" t="s">
        <v>257</v>
      </c>
      <c r="P15" s="352"/>
      <c r="Q15" s="352" t="s">
        <v>258</v>
      </c>
      <c r="R15" s="352"/>
      <c r="S15" s="352" t="s">
        <v>259</v>
      </c>
      <c r="T15" s="352" t="s">
        <v>34</v>
      </c>
      <c r="U15" s="353" t="s">
        <v>260</v>
      </c>
      <c r="V15" s="354" t="s">
        <v>267</v>
      </c>
      <c r="W15" s="354" t="s">
        <v>268</v>
      </c>
      <c r="X15" s="354" t="s">
        <v>269</v>
      </c>
      <c r="Y15" s="354" t="s">
        <v>275</v>
      </c>
      <c r="Z15" s="281" t="s">
        <v>321</v>
      </c>
    </row>
    <row r="16" spans="1:26" ht="48.75" customHeight="1" thickBot="1" x14ac:dyDescent="0.3">
      <c r="A16" s="328"/>
      <c r="B16" s="330"/>
      <c r="C16" s="332"/>
      <c r="D16" s="332"/>
      <c r="E16" s="332"/>
      <c r="F16" s="330"/>
      <c r="G16" s="332"/>
      <c r="H16" s="330"/>
      <c r="I16" s="117" t="s">
        <v>103</v>
      </c>
      <c r="J16" s="247" t="s">
        <v>104</v>
      </c>
      <c r="K16" s="233" t="s">
        <v>265</v>
      </c>
      <c r="L16" s="233" t="s">
        <v>266</v>
      </c>
      <c r="M16" s="233" t="s">
        <v>265</v>
      </c>
      <c r="N16" s="233" t="s">
        <v>266</v>
      </c>
      <c r="O16" s="233" t="s">
        <v>265</v>
      </c>
      <c r="P16" s="233" t="s">
        <v>266</v>
      </c>
      <c r="Q16" s="233" t="s">
        <v>265</v>
      </c>
      <c r="R16" s="233" t="s">
        <v>266</v>
      </c>
      <c r="S16" s="352"/>
      <c r="T16" s="352"/>
      <c r="U16" s="353"/>
      <c r="V16" s="354"/>
      <c r="W16" s="354"/>
      <c r="X16" s="354"/>
      <c r="Y16" s="354"/>
      <c r="Z16" s="281"/>
    </row>
    <row r="17" spans="1:26" s="122" customFormat="1" ht="99.75" customHeight="1" x14ac:dyDescent="0.2">
      <c r="A17" s="118">
        <v>1</v>
      </c>
      <c r="B17" s="119" t="s">
        <v>105</v>
      </c>
      <c r="C17" s="119" t="s">
        <v>106</v>
      </c>
      <c r="D17" s="119" t="s">
        <v>107</v>
      </c>
      <c r="E17" s="120" t="s">
        <v>108</v>
      </c>
      <c r="F17" s="119" t="s">
        <v>109</v>
      </c>
      <c r="G17" s="119" t="s">
        <v>110</v>
      </c>
      <c r="H17" s="119" t="s">
        <v>111</v>
      </c>
      <c r="I17" s="121">
        <v>43525</v>
      </c>
      <c r="J17" s="248">
        <v>43800</v>
      </c>
      <c r="K17" s="236">
        <v>0.25</v>
      </c>
      <c r="L17" s="249">
        <v>0.25</v>
      </c>
      <c r="M17" s="236"/>
      <c r="N17" s="249">
        <v>0.25</v>
      </c>
      <c r="O17" s="236"/>
      <c r="P17" s="249">
        <v>0.25</v>
      </c>
      <c r="Q17" s="236"/>
      <c r="R17" s="249">
        <v>0.25</v>
      </c>
      <c r="S17" s="236"/>
      <c r="T17" s="236">
        <f>L17+N17+P17+R17</f>
        <v>1</v>
      </c>
      <c r="U17" s="236">
        <f>S17/T17</f>
        <v>0</v>
      </c>
      <c r="V17" s="239" t="s">
        <v>287</v>
      </c>
      <c r="W17" s="239"/>
      <c r="X17" s="239"/>
      <c r="Y17" s="239"/>
      <c r="Z17" s="239" t="s">
        <v>287</v>
      </c>
    </row>
    <row r="18" spans="1:26" ht="18" customHeight="1" thickBot="1" x14ac:dyDescent="0.25">
      <c r="A18" s="355" t="s">
        <v>112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46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8"/>
      <c r="Z18" s="270"/>
    </row>
    <row r="19" spans="1:26" ht="36" customHeight="1" x14ac:dyDescent="0.2">
      <c r="A19" s="123"/>
      <c r="B19" s="124"/>
      <c r="C19" s="125"/>
      <c r="D19" s="125"/>
      <c r="E19" s="124"/>
      <c r="F19" s="124"/>
      <c r="G19" s="124"/>
      <c r="H19" s="124"/>
      <c r="I19" s="124"/>
      <c r="J19" s="126"/>
      <c r="K19" s="245">
        <f>K17</f>
        <v>0.25</v>
      </c>
      <c r="L19" s="246"/>
      <c r="M19" s="246"/>
      <c r="N19" s="246"/>
      <c r="O19" s="246"/>
      <c r="P19" s="246"/>
      <c r="Q19" s="246"/>
      <c r="R19" s="246"/>
      <c r="S19" s="246"/>
      <c r="T19" s="246"/>
      <c r="U19" s="245">
        <f>AVERAGE(U17)</f>
        <v>0</v>
      </c>
      <c r="V19" s="246"/>
      <c r="W19" s="246"/>
      <c r="Z19" s="246"/>
    </row>
    <row r="20" spans="1:26" ht="6.75" customHeight="1" x14ac:dyDescent="0.2">
      <c r="A20" s="95"/>
      <c r="B20" s="127"/>
      <c r="C20" s="127"/>
      <c r="D20" s="127"/>
      <c r="E20" s="127"/>
      <c r="F20" s="128"/>
      <c r="G20" s="128"/>
      <c r="H20" s="128"/>
      <c r="I20" s="129"/>
      <c r="J20" s="130"/>
    </row>
    <row r="21" spans="1:26" ht="34.5" customHeight="1" x14ac:dyDescent="0.2">
      <c r="A21" s="95"/>
      <c r="B21" s="131" t="s">
        <v>113</v>
      </c>
      <c r="C21" s="334" t="s">
        <v>276</v>
      </c>
      <c r="D21" s="335"/>
      <c r="E21" s="336"/>
      <c r="F21" s="132"/>
      <c r="G21" s="337" t="s">
        <v>114</v>
      </c>
      <c r="H21" s="338"/>
      <c r="I21" s="339" t="s">
        <v>115</v>
      </c>
      <c r="J21" s="340"/>
    </row>
    <row r="22" spans="1:26" ht="3" customHeight="1" x14ac:dyDescent="0.2">
      <c r="A22" s="95"/>
      <c r="B22" s="133"/>
      <c r="C22" s="133"/>
      <c r="D22" s="133"/>
      <c r="E22" s="133"/>
      <c r="F22" s="134"/>
      <c r="G22" s="134"/>
      <c r="H22" s="134"/>
      <c r="I22" s="135"/>
      <c r="J22" s="136"/>
    </row>
    <row r="23" spans="1:26" ht="30" customHeight="1" x14ac:dyDescent="0.2">
      <c r="A23" s="137"/>
      <c r="B23" s="131" t="s">
        <v>116</v>
      </c>
      <c r="C23" s="341" t="s">
        <v>277</v>
      </c>
      <c r="D23" s="342"/>
      <c r="E23" s="343"/>
      <c r="F23" s="132"/>
      <c r="G23" s="337" t="s">
        <v>117</v>
      </c>
      <c r="H23" s="338"/>
      <c r="I23" s="344"/>
      <c r="J23" s="345"/>
    </row>
    <row r="24" spans="1:26" ht="8.25" customHeight="1" thickBot="1" x14ac:dyDescent="0.25">
      <c r="A24" s="138"/>
      <c r="B24" s="139"/>
      <c r="C24" s="139"/>
      <c r="D24" s="139"/>
      <c r="E24" s="139"/>
      <c r="F24" s="140"/>
      <c r="G24" s="140"/>
      <c r="H24" s="141"/>
      <c r="I24" s="141"/>
      <c r="J24" s="142"/>
    </row>
    <row r="25" spans="1:26" ht="14.25" x14ac:dyDescent="0.2">
      <c r="A25" s="349"/>
      <c r="B25" s="350"/>
      <c r="C25" s="143"/>
      <c r="D25" s="143"/>
      <c r="E25" s="143"/>
      <c r="F25" s="144"/>
      <c r="G25" s="145"/>
      <c r="H25" s="144"/>
      <c r="I25" s="146"/>
      <c r="J25" s="147"/>
    </row>
    <row r="26" spans="1:26" ht="4.5" customHeight="1" x14ac:dyDescent="0.2">
      <c r="A26" s="92"/>
      <c r="B26" s="94"/>
      <c r="C26" s="94"/>
      <c r="D26" s="94"/>
      <c r="E26" s="94"/>
      <c r="F26" s="94"/>
      <c r="G26" s="94"/>
      <c r="H26" s="94"/>
      <c r="I26" s="94"/>
      <c r="J26" s="101"/>
    </row>
    <row r="27" spans="1:26" ht="14.25" customHeight="1" x14ac:dyDescent="0.25">
      <c r="A27" s="92"/>
      <c r="B27" s="148"/>
      <c r="C27" s="94"/>
      <c r="D27" s="94"/>
      <c r="E27" s="148"/>
      <c r="F27" s="94"/>
      <c r="G27" s="94"/>
      <c r="H27" s="94"/>
      <c r="I27" s="94"/>
      <c r="J27" s="101"/>
    </row>
    <row r="28" spans="1:26" s="153" customFormat="1" ht="14.25" customHeight="1" x14ac:dyDescent="0.25">
      <c r="A28" s="149"/>
      <c r="B28" s="150"/>
      <c r="C28" s="151"/>
      <c r="D28" s="151"/>
      <c r="E28" s="150"/>
      <c r="F28" s="151"/>
      <c r="G28" s="151"/>
      <c r="H28" s="151"/>
      <c r="I28" s="151"/>
      <c r="J28" s="152"/>
    </row>
    <row r="29" spans="1:26" s="153" customFormat="1" ht="14.25" customHeight="1" x14ac:dyDescent="0.25">
      <c r="A29" s="149"/>
      <c r="B29" s="150"/>
      <c r="C29" s="150"/>
      <c r="D29" s="150"/>
      <c r="E29" s="150"/>
      <c r="F29" s="150"/>
      <c r="G29" s="150"/>
      <c r="H29" s="151"/>
      <c r="I29" s="151"/>
      <c r="J29" s="152"/>
    </row>
    <row r="30" spans="1:26" s="153" customFormat="1" ht="14.25" customHeight="1" x14ac:dyDescent="0.2">
      <c r="A30" s="149"/>
      <c r="B30" s="351" t="s">
        <v>118</v>
      </c>
      <c r="C30" s="351"/>
      <c r="D30" s="151"/>
      <c r="E30" s="154" t="s">
        <v>119</v>
      </c>
      <c r="F30" s="151"/>
      <c r="G30" s="154" t="s">
        <v>120</v>
      </c>
      <c r="H30" s="151"/>
      <c r="I30" s="151"/>
      <c r="J30" s="152"/>
    </row>
    <row r="31" spans="1:26" ht="13.5" thickBot="1" x14ac:dyDescent="0.25">
      <c r="A31" s="155"/>
      <c r="B31" s="141"/>
      <c r="C31" s="141"/>
      <c r="D31" s="141"/>
      <c r="E31" s="141"/>
      <c r="F31" s="141"/>
      <c r="G31" s="141"/>
      <c r="H31" s="141"/>
      <c r="I31" s="141"/>
      <c r="J31" s="142"/>
    </row>
    <row r="32" spans="1:26" x14ac:dyDescent="0.2"/>
    <row r="33" spans="2:6" ht="18" x14ac:dyDescent="0.25">
      <c r="B33" s="157"/>
    </row>
    <row r="34" spans="2:6" ht="18" x14ac:dyDescent="0.25">
      <c r="B34" s="157"/>
      <c r="F34" s="157"/>
    </row>
    <row r="35" spans="2:6" ht="18" x14ac:dyDescent="0.25">
      <c r="F35" s="158"/>
    </row>
    <row r="36" spans="2:6" ht="18" x14ac:dyDescent="0.25">
      <c r="F36" s="157"/>
    </row>
    <row r="37" spans="2:6" x14ac:dyDescent="0.2">
      <c r="F37" s="159"/>
    </row>
    <row r="38" spans="2:6" x14ac:dyDescent="0.2"/>
    <row r="39" spans="2:6" x14ac:dyDescent="0.2"/>
    <row r="40" spans="2:6" ht="18" x14ac:dyDescent="0.25">
      <c r="E40" s="157"/>
      <c r="F40" s="157"/>
    </row>
    <row r="41" spans="2:6" x14ac:dyDescent="0.2">
      <c r="E41" s="159"/>
      <c r="F41" s="159"/>
    </row>
    <row r="42" spans="2:6" x14ac:dyDescent="0.2"/>
    <row r="43" spans="2:6" x14ac:dyDescent="0.2"/>
    <row r="44" spans="2:6" x14ac:dyDescent="0.2"/>
    <row r="45" spans="2:6" x14ac:dyDescent="0.2"/>
    <row r="46" spans="2:6" x14ac:dyDescent="0.2"/>
    <row r="47" spans="2:6" x14ac:dyDescent="0.2"/>
    <row r="48" spans="2:6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</sheetData>
  <dataConsolidate/>
  <mergeCells count="42">
    <mergeCell ref="B30:C30"/>
    <mergeCell ref="K18:Y18"/>
    <mergeCell ref="M15:N15"/>
    <mergeCell ref="O15:P15"/>
    <mergeCell ref="Q15:R15"/>
    <mergeCell ref="S15:S16"/>
    <mergeCell ref="T15:T16"/>
    <mergeCell ref="U15:U16"/>
    <mergeCell ref="K15:L15"/>
    <mergeCell ref="V15:V16"/>
    <mergeCell ref="W15:W16"/>
    <mergeCell ref="X15:X16"/>
    <mergeCell ref="Y15:Y16"/>
    <mergeCell ref="A18:J18"/>
    <mergeCell ref="C23:E23"/>
    <mergeCell ref="G23:H23"/>
    <mergeCell ref="I23:J23"/>
    <mergeCell ref="K14:Y14"/>
    <mergeCell ref="A25:B25"/>
    <mergeCell ref="F15:F16"/>
    <mergeCell ref="G15:G16"/>
    <mergeCell ref="H15:H16"/>
    <mergeCell ref="I15:J15"/>
    <mergeCell ref="C21:E21"/>
    <mergeCell ref="G21:H21"/>
    <mergeCell ref="I21:J21"/>
    <mergeCell ref="Z15:Z16"/>
    <mergeCell ref="C6:E6"/>
    <mergeCell ref="A1:D3"/>
    <mergeCell ref="E1:J3"/>
    <mergeCell ref="A4:B4"/>
    <mergeCell ref="C4:D4"/>
    <mergeCell ref="E4:J4"/>
    <mergeCell ref="C8:E8"/>
    <mergeCell ref="C10:E10"/>
    <mergeCell ref="C12:E12"/>
    <mergeCell ref="A14:J14"/>
    <mergeCell ref="A15:A16"/>
    <mergeCell ref="B15:B16"/>
    <mergeCell ref="C15:C16"/>
    <mergeCell ref="D15:D16"/>
    <mergeCell ref="E15:E16"/>
  </mergeCells>
  <conditionalFormatting sqref="V17:Y17">
    <cfRule type="cellIs" dxfId="5" priority="2" operator="equal">
      <formula>1</formula>
    </cfRule>
  </conditionalFormatting>
  <conditionalFormatting sqref="U17">
    <cfRule type="cellIs" dxfId="4" priority="3" operator="equal">
      <formula>1</formula>
    </cfRule>
  </conditionalFormatting>
  <conditionalFormatting sqref="Z17">
    <cfRule type="cellIs" dxfId="3" priority="1" operator="equal">
      <formula>1</formula>
    </cfRule>
  </conditionalFormatting>
  <dataValidations count="10">
    <dataValidation type="list" allowBlank="1" showInputMessage="1" showErrorMessage="1" sqref="C10:E10">
      <formula1>departamentos</formula1>
    </dataValidation>
    <dataValidation type="list" allowBlank="1" showInputMessage="1" showErrorMessage="1" sqref="C8:E8">
      <formula1>sector</formula1>
    </dataValidation>
    <dataValidation type="list" allowBlank="1" showInputMessage="1" showErrorMessage="1" sqref="H8">
      <formula1>orden</formula1>
    </dataValidation>
    <dataValidation type="list" allowBlank="1" showInputMessage="1" showErrorMessage="1" sqref="I10:I12">
      <formula1>nivel</formula1>
    </dataValidation>
    <dataValidation type="list" allowBlank="1" showDropDown="1" showErrorMessage="1" promptTitle="Departamento" prompt="Seleccione eldepartamenton de acuerdo a las opciones relacionadas." sqref="H13">
      <formula1>#REF!</formula1>
    </dataValidation>
    <dataValidation type="list" showInputMessage="1" showErrorMessage="1" sqref="D19">
      <formula1>INDIRECT(C19)</formula1>
    </dataValidation>
    <dataValidation type="list" showInputMessage="1" showErrorMessage="1" sqref="C19">
      <formula1>Tipos</formula1>
    </dataValidation>
    <dataValidation type="list" allowBlank="1" showInputMessage="1" showErrorMessage="1" sqref="H10">
      <formula1>vigencias</formula1>
    </dataValidation>
    <dataValidation showInputMessage="1" showErrorMessage="1" sqref="B19 E19:W19 Z19"/>
    <dataValidation type="date" operator="greaterThanOrEqual" allowBlank="1" showInputMessage="1" showErrorMessage="1" sqref="I23">
      <formula1>41275</formula1>
    </dataValidation>
  </dataValidations>
  <hyperlinks>
    <hyperlink ref="C23" r:id="rId1"/>
  </hyperlinks>
  <printOptions horizontalCentered="1"/>
  <pageMargins left="0.27559055118110237" right="0.19685039370078741" top="0.9055118110236221" bottom="0.47244094488188981" header="0.31496062992125984" footer="0.23622047244094491"/>
  <pageSetup scale="45" orientation="landscape" r:id="rId2"/>
  <headerFooter alignWithMargins="0">
    <oddFooter>Página &amp;P&amp;R&amp;F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"/>
  <sheetViews>
    <sheetView topLeftCell="G10" workbookViewId="0">
      <selection activeCell="S8" sqref="S8"/>
    </sheetView>
  </sheetViews>
  <sheetFormatPr baseColWidth="10" defaultRowHeight="15" x14ac:dyDescent="0.25"/>
  <cols>
    <col min="1" max="1" width="29.140625" customWidth="1"/>
    <col min="3" max="3" width="40.42578125" customWidth="1"/>
    <col min="4" max="4" width="21.85546875" customWidth="1"/>
    <col min="5" max="5" width="23.28515625" customWidth="1"/>
    <col min="6" max="6" width="22.7109375" customWidth="1"/>
    <col min="7" max="7" width="22" customWidth="1"/>
    <col min="18" max="18" width="13.140625" customWidth="1"/>
    <col min="19" max="19" width="50.140625" customWidth="1"/>
    <col min="20" max="20" width="14.28515625" hidden="1" customWidth="1"/>
    <col min="21" max="21" width="16.28515625" hidden="1" customWidth="1"/>
    <col min="22" max="22" width="13.85546875" hidden="1" customWidth="1"/>
  </cols>
  <sheetData>
    <row r="1" spans="1:22" ht="15.75" thickBot="1" x14ac:dyDescent="0.3"/>
    <row r="2" spans="1:22" ht="15.75" customHeight="1" thickBot="1" x14ac:dyDescent="0.3">
      <c r="A2" s="363" t="s">
        <v>121</v>
      </c>
      <c r="B2" s="364"/>
      <c r="C2" s="364"/>
      <c r="D2" s="364"/>
      <c r="E2" s="364"/>
      <c r="F2" s="364"/>
      <c r="G2" s="364"/>
      <c r="H2" s="352" t="s">
        <v>255</v>
      </c>
      <c r="I2" s="352"/>
      <c r="J2" s="352" t="s">
        <v>256</v>
      </c>
      <c r="K2" s="352"/>
      <c r="L2" s="352" t="s">
        <v>257</v>
      </c>
      <c r="M2" s="352"/>
      <c r="N2" s="352" t="s">
        <v>258</v>
      </c>
      <c r="O2" s="352"/>
      <c r="P2" s="360" t="s">
        <v>259</v>
      </c>
      <c r="Q2" s="360" t="s">
        <v>34</v>
      </c>
      <c r="R2" s="369" t="s">
        <v>260</v>
      </c>
      <c r="S2" s="372" t="s">
        <v>321</v>
      </c>
      <c r="T2" s="369" t="s">
        <v>268</v>
      </c>
      <c r="U2" s="369" t="s">
        <v>269</v>
      </c>
      <c r="V2" s="369" t="s">
        <v>270</v>
      </c>
    </row>
    <row r="3" spans="1:22" ht="15.75" customHeight="1" thickBot="1" x14ac:dyDescent="0.3">
      <c r="A3" s="365" t="s">
        <v>122</v>
      </c>
      <c r="B3" s="366"/>
      <c r="C3" s="366"/>
      <c r="D3" s="366"/>
      <c r="E3" s="366"/>
      <c r="F3" s="366"/>
      <c r="G3" s="366"/>
      <c r="H3" s="352"/>
      <c r="I3" s="352"/>
      <c r="J3" s="352"/>
      <c r="K3" s="352"/>
      <c r="L3" s="352"/>
      <c r="M3" s="352"/>
      <c r="N3" s="352"/>
      <c r="O3" s="352"/>
      <c r="P3" s="361"/>
      <c r="Q3" s="361"/>
      <c r="R3" s="370"/>
      <c r="S3" s="373"/>
      <c r="T3" s="370"/>
      <c r="U3" s="370"/>
      <c r="V3" s="370"/>
    </row>
    <row r="4" spans="1:22" ht="30" customHeight="1" thickBot="1" x14ac:dyDescent="0.3">
      <c r="A4" s="160" t="s">
        <v>123</v>
      </c>
      <c r="B4" s="367" t="s">
        <v>124</v>
      </c>
      <c r="C4" s="368"/>
      <c r="D4" s="161" t="s">
        <v>4</v>
      </c>
      <c r="E4" s="161" t="s">
        <v>125</v>
      </c>
      <c r="F4" s="161" t="s">
        <v>126</v>
      </c>
      <c r="G4" s="253" t="s">
        <v>5</v>
      </c>
      <c r="H4" s="233" t="s">
        <v>265</v>
      </c>
      <c r="I4" s="233" t="s">
        <v>266</v>
      </c>
      <c r="J4" s="233" t="s">
        <v>265</v>
      </c>
      <c r="K4" s="233" t="s">
        <v>266</v>
      </c>
      <c r="L4" s="233" t="s">
        <v>265</v>
      </c>
      <c r="M4" s="233" t="s">
        <v>266</v>
      </c>
      <c r="N4" s="233" t="s">
        <v>265</v>
      </c>
      <c r="O4" s="233" t="s">
        <v>266</v>
      </c>
      <c r="P4" s="362"/>
      <c r="Q4" s="362"/>
      <c r="R4" s="371"/>
      <c r="S4" s="374"/>
      <c r="T4" s="371"/>
      <c r="U4" s="371"/>
      <c r="V4" s="371"/>
    </row>
    <row r="5" spans="1:22" ht="51.75" thickBot="1" x14ac:dyDescent="0.3">
      <c r="A5" s="357" t="s">
        <v>127</v>
      </c>
      <c r="B5" s="162" t="s">
        <v>7</v>
      </c>
      <c r="C5" s="163" t="s">
        <v>128</v>
      </c>
      <c r="D5" s="164" t="s">
        <v>129</v>
      </c>
      <c r="E5" s="164" t="s">
        <v>71</v>
      </c>
      <c r="F5" s="165" t="s">
        <v>130</v>
      </c>
      <c r="G5" s="166" t="s">
        <v>131</v>
      </c>
      <c r="H5" s="234">
        <v>1</v>
      </c>
      <c r="I5" s="235">
        <v>1</v>
      </c>
      <c r="J5" s="234"/>
      <c r="K5" s="235"/>
      <c r="L5" s="234"/>
      <c r="M5" s="235">
        <v>1</v>
      </c>
      <c r="N5" s="234"/>
      <c r="O5" s="235"/>
      <c r="P5" s="234">
        <f>H5+J5+L5+N5</f>
        <v>1</v>
      </c>
      <c r="Q5" s="234">
        <f>I5+K5+M5+O5</f>
        <v>2</v>
      </c>
      <c r="R5" s="236">
        <f>P5/Q5</f>
        <v>0.5</v>
      </c>
      <c r="S5" s="258" t="s">
        <v>273</v>
      </c>
      <c r="T5" s="239"/>
      <c r="U5" s="239"/>
      <c r="V5" s="239"/>
    </row>
    <row r="6" spans="1:22" ht="64.5" thickBot="1" x14ac:dyDescent="0.3">
      <c r="A6" s="358"/>
      <c r="B6" s="167" t="s">
        <v>132</v>
      </c>
      <c r="C6" s="168" t="s">
        <v>133</v>
      </c>
      <c r="D6" s="169" t="s">
        <v>134</v>
      </c>
      <c r="E6" s="169" t="s">
        <v>71</v>
      </c>
      <c r="F6" s="170" t="s">
        <v>135</v>
      </c>
      <c r="G6" s="171">
        <v>43830</v>
      </c>
      <c r="H6" s="236"/>
      <c r="I6" s="249"/>
      <c r="J6" s="236"/>
      <c r="K6" s="249"/>
      <c r="L6" s="236"/>
      <c r="M6" s="249"/>
      <c r="N6" s="236"/>
      <c r="O6" s="250">
        <v>1</v>
      </c>
      <c r="P6" s="236"/>
      <c r="Q6" s="251">
        <f t="shared" ref="Q6:Q14" si="0">I6+K6+M6+O6</f>
        <v>1</v>
      </c>
      <c r="R6" s="236">
        <f t="shared" ref="R6:R14" si="1">P6/Q6</f>
        <v>0</v>
      </c>
      <c r="S6" s="258" t="s">
        <v>307</v>
      </c>
      <c r="T6" s="239"/>
      <c r="U6" s="239"/>
      <c r="V6" s="239"/>
    </row>
    <row r="7" spans="1:22" ht="51.75" thickBot="1" x14ac:dyDescent="0.3">
      <c r="A7" s="358"/>
      <c r="B7" s="172" t="s">
        <v>136</v>
      </c>
      <c r="C7" s="173" t="s">
        <v>137</v>
      </c>
      <c r="D7" s="174" t="s">
        <v>138</v>
      </c>
      <c r="E7" s="174" t="s">
        <v>70</v>
      </c>
      <c r="F7" s="175" t="s">
        <v>118</v>
      </c>
      <c r="G7" s="176">
        <v>43676</v>
      </c>
      <c r="H7" s="234"/>
      <c r="I7" s="235"/>
      <c r="J7" s="234"/>
      <c r="K7" s="235"/>
      <c r="L7" s="234"/>
      <c r="M7" s="235">
        <v>1</v>
      </c>
      <c r="N7" s="234"/>
      <c r="O7" s="235"/>
      <c r="P7" s="234"/>
      <c r="Q7" s="234">
        <f t="shared" si="0"/>
        <v>1</v>
      </c>
      <c r="R7" s="236">
        <f t="shared" si="1"/>
        <v>0</v>
      </c>
      <c r="S7" s="258" t="s">
        <v>309</v>
      </c>
      <c r="T7" s="238"/>
      <c r="U7" s="238"/>
      <c r="V7" s="239"/>
    </row>
    <row r="8" spans="1:22" ht="128.25" customHeight="1" thickBot="1" x14ac:dyDescent="0.3">
      <c r="A8" s="359"/>
      <c r="B8" s="172" t="s">
        <v>139</v>
      </c>
      <c r="C8" s="173" t="s">
        <v>140</v>
      </c>
      <c r="D8" s="174" t="s">
        <v>141</v>
      </c>
      <c r="E8" s="174" t="s">
        <v>142</v>
      </c>
      <c r="F8" s="175" t="s">
        <v>135</v>
      </c>
      <c r="G8" s="175" t="s">
        <v>271</v>
      </c>
      <c r="H8" s="234">
        <v>1</v>
      </c>
      <c r="I8" s="235">
        <v>1</v>
      </c>
      <c r="J8" s="234"/>
      <c r="K8" s="235"/>
      <c r="L8" s="234"/>
      <c r="M8" s="235"/>
      <c r="N8" s="234">
        <v>1</v>
      </c>
      <c r="O8" s="235">
        <v>1</v>
      </c>
      <c r="P8" s="234">
        <v>2</v>
      </c>
      <c r="Q8" s="234">
        <v>2</v>
      </c>
      <c r="R8" s="236">
        <v>1</v>
      </c>
      <c r="S8" s="258" t="s">
        <v>288</v>
      </c>
      <c r="T8" s="239"/>
      <c r="U8" s="239"/>
      <c r="V8" s="239"/>
    </row>
    <row r="9" spans="1:22" ht="71.25" customHeight="1" thickBot="1" x14ac:dyDescent="0.3">
      <c r="A9" s="357" t="s">
        <v>143</v>
      </c>
      <c r="B9" s="172" t="s">
        <v>10</v>
      </c>
      <c r="C9" s="173" t="s">
        <v>144</v>
      </c>
      <c r="D9" s="174" t="s">
        <v>289</v>
      </c>
      <c r="E9" s="174" t="s">
        <v>71</v>
      </c>
      <c r="F9" s="175" t="s">
        <v>135</v>
      </c>
      <c r="G9" s="175" t="s">
        <v>271</v>
      </c>
      <c r="H9" s="234">
        <v>1</v>
      </c>
      <c r="I9" s="235">
        <v>1</v>
      </c>
      <c r="J9" s="234"/>
      <c r="K9" s="235">
        <v>2</v>
      </c>
      <c r="L9" s="234"/>
      <c r="M9" s="235">
        <v>2</v>
      </c>
      <c r="N9" s="234"/>
      <c r="O9" s="235">
        <v>1</v>
      </c>
      <c r="P9" s="234">
        <v>1</v>
      </c>
      <c r="Q9" s="234">
        <v>6</v>
      </c>
      <c r="R9" s="236">
        <v>0.25</v>
      </c>
      <c r="S9" s="258" t="s">
        <v>290</v>
      </c>
      <c r="T9" s="239"/>
      <c r="U9" s="239"/>
      <c r="V9" s="239"/>
    </row>
    <row r="10" spans="1:22" ht="51.75" thickBot="1" x14ac:dyDescent="0.3">
      <c r="A10" s="358"/>
      <c r="B10" s="162" t="s">
        <v>12</v>
      </c>
      <c r="C10" s="163" t="s">
        <v>145</v>
      </c>
      <c r="D10" s="164" t="s">
        <v>146</v>
      </c>
      <c r="E10" s="164" t="s">
        <v>71</v>
      </c>
      <c r="F10" s="165" t="s">
        <v>147</v>
      </c>
      <c r="G10" s="177" t="s">
        <v>148</v>
      </c>
      <c r="H10" s="234"/>
      <c r="I10" s="235"/>
      <c r="J10" s="234"/>
      <c r="K10" s="235"/>
      <c r="L10" s="234"/>
      <c r="M10" s="235"/>
      <c r="N10" s="234"/>
      <c r="O10" s="235">
        <v>1</v>
      </c>
      <c r="P10" s="234"/>
      <c r="Q10" s="234">
        <f t="shared" si="0"/>
        <v>1</v>
      </c>
      <c r="R10" s="236">
        <f t="shared" si="1"/>
        <v>0</v>
      </c>
      <c r="S10" s="258" t="s">
        <v>307</v>
      </c>
      <c r="T10" s="238"/>
      <c r="U10" s="238"/>
      <c r="V10" s="239"/>
    </row>
    <row r="11" spans="1:22" ht="39" thickBot="1" x14ac:dyDescent="0.3">
      <c r="A11" s="358"/>
      <c r="B11" s="162">
        <v>2.2999999999999998</v>
      </c>
      <c r="C11" s="163" t="s">
        <v>149</v>
      </c>
      <c r="D11" s="164" t="s">
        <v>150</v>
      </c>
      <c r="E11" s="164" t="s">
        <v>71</v>
      </c>
      <c r="F11" s="177" t="s">
        <v>151</v>
      </c>
      <c r="G11" s="178" t="s">
        <v>152</v>
      </c>
      <c r="H11" s="234"/>
      <c r="I11" s="235"/>
      <c r="J11" s="234"/>
      <c r="K11" s="235">
        <v>1</v>
      </c>
      <c r="L11" s="234"/>
      <c r="M11" s="235"/>
      <c r="N11" s="234"/>
      <c r="O11" s="235">
        <v>1</v>
      </c>
      <c r="P11" s="234"/>
      <c r="Q11" s="234">
        <f t="shared" si="0"/>
        <v>2</v>
      </c>
      <c r="R11" s="236">
        <f t="shared" si="1"/>
        <v>0</v>
      </c>
      <c r="S11" s="258" t="s">
        <v>278</v>
      </c>
      <c r="T11" s="239"/>
      <c r="U11" s="238"/>
      <c r="V11" s="239"/>
    </row>
    <row r="12" spans="1:22" ht="39" thickBot="1" x14ac:dyDescent="0.3">
      <c r="A12" s="359"/>
      <c r="B12" s="172" t="s">
        <v>153</v>
      </c>
      <c r="C12" s="168" t="s">
        <v>154</v>
      </c>
      <c r="D12" s="169" t="s">
        <v>155</v>
      </c>
      <c r="E12" s="169" t="s">
        <v>70</v>
      </c>
      <c r="F12" s="170" t="s">
        <v>118</v>
      </c>
      <c r="G12" s="176">
        <v>43799</v>
      </c>
      <c r="H12" s="234"/>
      <c r="I12" s="235"/>
      <c r="J12" s="234"/>
      <c r="K12" s="235"/>
      <c r="L12" s="234"/>
      <c r="M12" s="235">
        <v>1</v>
      </c>
      <c r="N12" s="234"/>
      <c r="O12" s="235"/>
      <c r="P12" s="234"/>
      <c r="Q12" s="234">
        <f t="shared" si="0"/>
        <v>1</v>
      </c>
      <c r="R12" s="236">
        <f t="shared" si="1"/>
        <v>0</v>
      </c>
      <c r="S12" s="258" t="s">
        <v>309</v>
      </c>
      <c r="T12" s="239"/>
      <c r="U12" s="239"/>
      <c r="V12" s="239"/>
    </row>
    <row r="13" spans="1:22" ht="39" thickBot="1" x14ac:dyDescent="0.3">
      <c r="A13" s="357" t="s">
        <v>156</v>
      </c>
      <c r="B13" s="162" t="s">
        <v>16</v>
      </c>
      <c r="C13" s="163" t="s">
        <v>157</v>
      </c>
      <c r="D13" s="164" t="s">
        <v>158</v>
      </c>
      <c r="E13" s="164" t="s">
        <v>71</v>
      </c>
      <c r="F13" s="165" t="s">
        <v>135</v>
      </c>
      <c r="G13" s="166" t="s">
        <v>159</v>
      </c>
      <c r="H13" s="234"/>
      <c r="I13" s="235"/>
      <c r="J13" s="234"/>
      <c r="K13" s="235">
        <v>1</v>
      </c>
      <c r="L13" s="234"/>
      <c r="M13" s="235"/>
      <c r="N13" s="234"/>
      <c r="O13" s="235">
        <v>1</v>
      </c>
      <c r="P13" s="234"/>
      <c r="Q13" s="234">
        <f t="shared" si="0"/>
        <v>2</v>
      </c>
      <c r="R13" s="236">
        <f t="shared" si="1"/>
        <v>0</v>
      </c>
      <c r="S13" s="266" t="s">
        <v>306</v>
      </c>
      <c r="T13" s="239"/>
      <c r="U13" s="239"/>
      <c r="V13" s="239"/>
    </row>
    <row r="14" spans="1:22" ht="64.5" thickBot="1" x14ac:dyDescent="0.3">
      <c r="A14" s="358"/>
      <c r="B14" s="172"/>
      <c r="C14" s="168" t="s">
        <v>160</v>
      </c>
      <c r="D14" s="169" t="s">
        <v>161</v>
      </c>
      <c r="E14" s="169" t="s">
        <v>71</v>
      </c>
      <c r="F14" s="170" t="s">
        <v>151</v>
      </c>
      <c r="G14" s="170" t="s">
        <v>162</v>
      </c>
      <c r="H14" s="234"/>
      <c r="I14" s="235"/>
      <c r="J14" s="234"/>
      <c r="K14" s="252">
        <v>0.5</v>
      </c>
      <c r="L14" s="234"/>
      <c r="M14" s="235"/>
      <c r="N14" s="234"/>
      <c r="O14" s="252">
        <v>0.5</v>
      </c>
      <c r="P14" s="234"/>
      <c r="Q14" s="236">
        <f t="shared" si="0"/>
        <v>1</v>
      </c>
      <c r="R14" s="236">
        <f t="shared" si="1"/>
        <v>0</v>
      </c>
      <c r="S14" s="258" t="s">
        <v>286</v>
      </c>
      <c r="T14" s="238"/>
      <c r="U14" s="238"/>
      <c r="V14" s="239"/>
    </row>
    <row r="15" spans="1:22" ht="39" thickBot="1" x14ac:dyDescent="0.3">
      <c r="A15" s="358"/>
      <c r="B15" s="162" t="s">
        <v>18</v>
      </c>
      <c r="C15" s="163" t="s">
        <v>163</v>
      </c>
      <c r="D15" s="164" t="s">
        <v>164</v>
      </c>
      <c r="E15" s="164" t="s">
        <v>71</v>
      </c>
      <c r="F15" s="165" t="s">
        <v>135</v>
      </c>
      <c r="G15" s="166" t="s">
        <v>159</v>
      </c>
      <c r="H15" s="234"/>
      <c r="I15" s="235"/>
      <c r="J15" s="234"/>
      <c r="K15" s="235">
        <v>1</v>
      </c>
      <c r="L15" s="234"/>
      <c r="M15" s="235"/>
      <c r="N15" s="234"/>
      <c r="O15" s="235">
        <v>1</v>
      </c>
      <c r="P15" s="234"/>
      <c r="Q15" s="234">
        <f>I15+K15+M15+O15</f>
        <v>2</v>
      </c>
      <c r="R15" s="236">
        <f>P15/Q15</f>
        <v>0</v>
      </c>
      <c r="S15" s="266" t="s">
        <v>310</v>
      </c>
      <c r="T15" s="238"/>
      <c r="U15" s="238"/>
      <c r="V15" s="239"/>
    </row>
    <row r="16" spans="1:22" ht="67.5" customHeight="1" thickBot="1" x14ac:dyDescent="0.3">
      <c r="A16" s="358"/>
      <c r="B16" s="162" t="s">
        <v>21</v>
      </c>
      <c r="C16" s="163" t="s">
        <v>165</v>
      </c>
      <c r="D16" s="164" t="s">
        <v>166</v>
      </c>
      <c r="E16" s="164" t="s">
        <v>71</v>
      </c>
      <c r="F16" s="177" t="s">
        <v>167</v>
      </c>
      <c r="G16" s="179" t="s">
        <v>168</v>
      </c>
      <c r="H16" s="234"/>
      <c r="I16" s="235"/>
      <c r="J16" s="234"/>
      <c r="K16" s="235">
        <v>1</v>
      </c>
      <c r="L16" s="234"/>
      <c r="M16" s="235"/>
      <c r="N16" s="234"/>
      <c r="O16" s="235">
        <v>1</v>
      </c>
      <c r="P16" s="234"/>
      <c r="Q16" s="234">
        <f>I16+K16+M16+O16</f>
        <v>2</v>
      </c>
      <c r="R16" s="236">
        <f>P16/Q16</f>
        <v>0</v>
      </c>
      <c r="S16" s="266" t="s">
        <v>310</v>
      </c>
      <c r="T16" s="238"/>
      <c r="U16" s="238"/>
      <c r="V16" s="239"/>
    </row>
    <row r="17" spans="1:22" ht="64.5" thickBot="1" x14ac:dyDescent="0.3">
      <c r="A17" s="359"/>
      <c r="B17" s="180">
        <v>4.2</v>
      </c>
      <c r="C17" s="181" t="s">
        <v>169</v>
      </c>
      <c r="D17" s="169" t="s">
        <v>170</v>
      </c>
      <c r="E17" s="182" t="s">
        <v>71</v>
      </c>
      <c r="F17" s="170" t="s">
        <v>167</v>
      </c>
      <c r="G17" s="170" t="s">
        <v>171</v>
      </c>
      <c r="H17" s="234"/>
      <c r="I17" s="235"/>
      <c r="J17" s="234"/>
      <c r="K17" s="235"/>
      <c r="L17" s="234"/>
      <c r="M17" s="235"/>
      <c r="N17" s="234"/>
      <c r="O17" s="235">
        <v>1</v>
      </c>
      <c r="P17" s="234"/>
      <c r="Q17" s="234">
        <f>I17+K17+M17+O17</f>
        <v>1</v>
      </c>
      <c r="R17" s="236">
        <f>P17/Q17</f>
        <v>0</v>
      </c>
      <c r="S17" s="258" t="s">
        <v>307</v>
      </c>
      <c r="T17" s="238"/>
      <c r="U17" s="238"/>
      <c r="V17" s="239"/>
    </row>
  </sheetData>
  <mergeCells count="17">
    <mergeCell ref="R2:R4"/>
    <mergeCell ref="S2:S4"/>
    <mergeCell ref="T2:T4"/>
    <mergeCell ref="U2:U4"/>
    <mergeCell ref="V2:V4"/>
    <mergeCell ref="A9:A12"/>
    <mergeCell ref="A13:A17"/>
    <mergeCell ref="Q2:Q4"/>
    <mergeCell ref="A2:G2"/>
    <mergeCell ref="A3:G3"/>
    <mergeCell ref="B4:C4"/>
    <mergeCell ref="A5:A8"/>
    <mergeCell ref="H2:I3"/>
    <mergeCell ref="J2:K3"/>
    <mergeCell ref="L2:M3"/>
    <mergeCell ref="N2:O3"/>
    <mergeCell ref="P2:P4"/>
  </mergeCells>
  <conditionalFormatting sqref="R5:V17">
    <cfRule type="cellIs" dxfId="2" priority="1" operator="equal">
      <formula>1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"/>
  <sheetViews>
    <sheetView topLeftCell="N13" zoomScale="130" zoomScaleNormal="130" workbookViewId="0">
      <selection activeCell="V8" sqref="V8"/>
    </sheetView>
  </sheetViews>
  <sheetFormatPr baseColWidth="10" defaultRowHeight="15" x14ac:dyDescent="0.25"/>
  <cols>
    <col min="3" max="3" width="29.7109375" customWidth="1"/>
    <col min="4" max="4" width="22.7109375" customWidth="1"/>
    <col min="6" max="6" width="29.5703125" customWidth="1"/>
    <col min="8" max="8" width="16" customWidth="1"/>
    <col min="10" max="10" width="10.7109375" bestFit="1" customWidth="1"/>
    <col min="12" max="12" width="10.7109375" bestFit="1" customWidth="1"/>
    <col min="14" max="14" width="10.7109375" bestFit="1" customWidth="1"/>
    <col min="16" max="16" width="10.7109375" bestFit="1" customWidth="1"/>
    <col min="20" max="20" width="38.85546875" customWidth="1"/>
  </cols>
  <sheetData>
    <row r="1" spans="1:23" ht="15.75" thickBot="1" x14ac:dyDescent="0.3"/>
    <row r="2" spans="1:23" ht="15.75" customHeight="1" thickBot="1" x14ac:dyDescent="0.3">
      <c r="A2" s="392" t="s">
        <v>172</v>
      </c>
      <c r="B2" s="393"/>
      <c r="C2" s="393"/>
      <c r="D2" s="393"/>
      <c r="E2" s="393"/>
      <c r="F2" s="393"/>
      <c r="G2" s="393"/>
      <c r="H2" s="394"/>
      <c r="I2" s="352" t="s">
        <v>255</v>
      </c>
      <c r="J2" s="352"/>
      <c r="K2" s="352" t="s">
        <v>256</v>
      </c>
      <c r="L2" s="352"/>
      <c r="M2" s="352" t="s">
        <v>257</v>
      </c>
      <c r="N2" s="352"/>
      <c r="O2" s="352" t="s">
        <v>258</v>
      </c>
      <c r="P2" s="352"/>
      <c r="Q2" s="360" t="s">
        <v>259</v>
      </c>
      <c r="R2" s="360" t="s">
        <v>34</v>
      </c>
      <c r="S2" s="369" t="s">
        <v>260</v>
      </c>
      <c r="T2" s="372" t="s">
        <v>321</v>
      </c>
      <c r="U2" s="369" t="s">
        <v>268</v>
      </c>
      <c r="V2" s="369" t="s">
        <v>269</v>
      </c>
      <c r="W2" s="369" t="s">
        <v>270</v>
      </c>
    </row>
    <row r="3" spans="1:23" ht="15.75" thickBot="1" x14ac:dyDescent="0.3">
      <c r="A3" s="395" t="s">
        <v>173</v>
      </c>
      <c r="B3" s="396"/>
      <c r="C3" s="396"/>
      <c r="D3" s="396"/>
      <c r="E3" s="396"/>
      <c r="F3" s="396"/>
      <c r="G3" s="396"/>
      <c r="H3" s="397"/>
      <c r="I3" s="352"/>
      <c r="J3" s="352"/>
      <c r="K3" s="352"/>
      <c r="L3" s="352"/>
      <c r="M3" s="352"/>
      <c r="N3" s="352"/>
      <c r="O3" s="352"/>
      <c r="P3" s="352"/>
      <c r="Q3" s="361"/>
      <c r="R3" s="361"/>
      <c r="S3" s="370"/>
      <c r="T3" s="373"/>
      <c r="U3" s="370"/>
      <c r="V3" s="370"/>
      <c r="W3" s="370"/>
    </row>
    <row r="4" spans="1:23" ht="27.75" thickBot="1" x14ac:dyDescent="0.3">
      <c r="A4" s="183" t="s">
        <v>2</v>
      </c>
      <c r="B4" s="375" t="s">
        <v>174</v>
      </c>
      <c r="C4" s="376"/>
      <c r="D4" s="184" t="s">
        <v>4</v>
      </c>
      <c r="E4" s="184" t="s">
        <v>5</v>
      </c>
      <c r="F4" s="185" t="s">
        <v>124</v>
      </c>
      <c r="G4" s="185" t="s">
        <v>52</v>
      </c>
      <c r="H4" s="185" t="s">
        <v>51</v>
      </c>
      <c r="I4" s="233" t="s">
        <v>265</v>
      </c>
      <c r="J4" s="233" t="s">
        <v>266</v>
      </c>
      <c r="K4" s="233" t="s">
        <v>265</v>
      </c>
      <c r="L4" s="233" t="s">
        <v>266</v>
      </c>
      <c r="M4" s="233" t="s">
        <v>265</v>
      </c>
      <c r="N4" s="233" t="s">
        <v>266</v>
      </c>
      <c r="O4" s="233" t="s">
        <v>265</v>
      </c>
      <c r="P4" s="233" t="s">
        <v>266</v>
      </c>
      <c r="Q4" s="362"/>
      <c r="R4" s="362"/>
      <c r="S4" s="371"/>
      <c r="T4" s="374"/>
      <c r="U4" s="371"/>
      <c r="V4" s="371"/>
      <c r="W4" s="371"/>
    </row>
    <row r="5" spans="1:23" ht="68.25" thickBot="1" x14ac:dyDescent="0.3">
      <c r="A5" s="186" t="s">
        <v>175</v>
      </c>
      <c r="B5" s="187">
        <v>1.1000000000000001</v>
      </c>
      <c r="C5" s="188" t="s">
        <v>176</v>
      </c>
      <c r="D5" s="188" t="s">
        <v>177</v>
      </c>
      <c r="E5" s="189" t="s">
        <v>178</v>
      </c>
      <c r="F5" s="190" t="s">
        <v>179</v>
      </c>
      <c r="G5" s="190" t="s">
        <v>71</v>
      </c>
      <c r="H5" s="190" t="s">
        <v>180</v>
      </c>
      <c r="I5" s="234"/>
      <c r="J5" s="235"/>
      <c r="K5" s="234"/>
      <c r="L5" s="235"/>
      <c r="M5" s="234"/>
      <c r="N5" s="235">
        <v>1</v>
      </c>
      <c r="O5" s="234"/>
      <c r="P5" s="235">
        <v>1</v>
      </c>
      <c r="Q5" s="234"/>
      <c r="R5" s="234">
        <f>J5+L5+N5+P5</f>
        <v>2</v>
      </c>
      <c r="S5" s="236">
        <f>Q5/R5</f>
        <v>0</v>
      </c>
      <c r="T5" s="258" t="s">
        <v>274</v>
      </c>
      <c r="U5" s="239"/>
      <c r="V5" s="239"/>
      <c r="W5" s="239"/>
    </row>
    <row r="6" spans="1:23" ht="41.25" thickBot="1" x14ac:dyDescent="0.3">
      <c r="A6" s="377" t="s">
        <v>181</v>
      </c>
      <c r="B6" s="380">
        <v>2.1</v>
      </c>
      <c r="C6" s="383" t="s">
        <v>182</v>
      </c>
      <c r="D6" s="383" t="s">
        <v>183</v>
      </c>
      <c r="E6" s="389">
        <v>43770</v>
      </c>
      <c r="F6" s="191" t="s">
        <v>184</v>
      </c>
      <c r="G6" s="192" t="s">
        <v>71</v>
      </c>
      <c r="H6" s="192" t="s">
        <v>151</v>
      </c>
      <c r="I6" s="236"/>
      <c r="J6" s="249"/>
      <c r="K6" s="236"/>
      <c r="L6" s="249">
        <v>1</v>
      </c>
      <c r="M6" s="236"/>
      <c r="N6" s="249"/>
      <c r="O6" s="236"/>
      <c r="P6" s="249"/>
      <c r="Q6" s="236"/>
      <c r="R6" s="236">
        <f t="shared" ref="R6:R15" si="0">J6+L6+N6+P6</f>
        <v>1</v>
      </c>
      <c r="S6" s="236">
        <f t="shared" ref="S6:S15" si="1">Q6/R6</f>
        <v>0</v>
      </c>
      <c r="T6" s="258" t="s">
        <v>284</v>
      </c>
      <c r="U6" s="239"/>
      <c r="V6" s="239"/>
      <c r="W6" s="239"/>
    </row>
    <row r="7" spans="1:23" ht="73.5" customHeight="1" thickBot="1" x14ac:dyDescent="0.3">
      <c r="A7" s="378"/>
      <c r="B7" s="381"/>
      <c r="C7" s="384"/>
      <c r="D7" s="384"/>
      <c r="E7" s="390"/>
      <c r="F7" s="193" t="s">
        <v>185</v>
      </c>
      <c r="G7" s="193" t="s">
        <v>70</v>
      </c>
      <c r="H7" s="194" t="s">
        <v>186</v>
      </c>
      <c r="I7" s="234"/>
      <c r="J7" s="235"/>
      <c r="K7" s="234"/>
      <c r="L7" s="249"/>
      <c r="M7" s="236"/>
      <c r="N7" s="249">
        <v>1</v>
      </c>
      <c r="O7" s="236"/>
      <c r="P7" s="249"/>
      <c r="Q7" s="234"/>
      <c r="R7" s="236">
        <f t="shared" si="0"/>
        <v>1</v>
      </c>
      <c r="S7" s="236">
        <f t="shared" si="1"/>
        <v>0</v>
      </c>
      <c r="T7" s="258" t="s">
        <v>281</v>
      </c>
      <c r="U7" s="238"/>
      <c r="V7" s="238"/>
      <c r="W7" s="239"/>
    </row>
    <row r="8" spans="1:23" ht="54.75" thickBot="1" x14ac:dyDescent="0.3">
      <c r="A8" s="379"/>
      <c r="B8" s="382"/>
      <c r="C8" s="385"/>
      <c r="D8" s="385"/>
      <c r="E8" s="391"/>
      <c r="F8" s="191" t="s">
        <v>187</v>
      </c>
      <c r="G8" s="192" t="s">
        <v>188</v>
      </c>
      <c r="H8" s="192" t="s">
        <v>151</v>
      </c>
      <c r="I8" s="234"/>
      <c r="J8" s="235"/>
      <c r="K8" s="234"/>
      <c r="L8" s="249"/>
      <c r="M8" s="236"/>
      <c r="N8" s="249"/>
      <c r="O8" s="236"/>
      <c r="P8" s="249">
        <v>1</v>
      </c>
      <c r="Q8" s="234"/>
      <c r="R8" s="236">
        <f t="shared" si="0"/>
        <v>1</v>
      </c>
      <c r="S8" s="236">
        <f t="shared" si="1"/>
        <v>0</v>
      </c>
      <c r="T8" s="258" t="s">
        <v>283</v>
      </c>
      <c r="U8" s="239"/>
      <c r="V8" s="239"/>
      <c r="W8" s="239"/>
    </row>
    <row r="9" spans="1:23" ht="54.75" thickBot="1" x14ac:dyDescent="0.3">
      <c r="A9" s="377" t="s">
        <v>189</v>
      </c>
      <c r="B9" s="380">
        <v>3.1</v>
      </c>
      <c r="C9" s="383" t="s">
        <v>190</v>
      </c>
      <c r="D9" s="195" t="s">
        <v>191</v>
      </c>
      <c r="E9" s="196">
        <v>43819</v>
      </c>
      <c r="F9" s="197" t="s">
        <v>192</v>
      </c>
      <c r="G9" s="198" t="s">
        <v>142</v>
      </c>
      <c r="H9" s="198" t="s">
        <v>193</v>
      </c>
      <c r="I9" s="234"/>
      <c r="J9" s="235"/>
      <c r="K9" s="234"/>
      <c r="L9" s="235"/>
      <c r="M9" s="234"/>
      <c r="N9" s="235"/>
      <c r="O9" s="234"/>
      <c r="P9" s="249">
        <v>1</v>
      </c>
      <c r="Q9" s="234"/>
      <c r="R9" s="234">
        <f t="shared" si="0"/>
        <v>1</v>
      </c>
      <c r="S9" s="236">
        <f t="shared" si="1"/>
        <v>0</v>
      </c>
      <c r="T9" s="258" t="s">
        <v>274</v>
      </c>
      <c r="U9" s="239"/>
      <c r="V9" s="239"/>
      <c r="W9" s="239"/>
    </row>
    <row r="10" spans="1:23" ht="54.75" thickBot="1" x14ac:dyDescent="0.3">
      <c r="A10" s="378"/>
      <c r="B10" s="381"/>
      <c r="C10" s="384"/>
      <c r="D10" s="199" t="s">
        <v>194</v>
      </c>
      <c r="E10" s="200"/>
      <c r="F10" s="201" t="s">
        <v>195</v>
      </c>
      <c r="G10" s="193" t="s">
        <v>71</v>
      </c>
      <c r="H10" s="202" t="s">
        <v>196</v>
      </c>
      <c r="I10" s="234"/>
      <c r="J10" s="235"/>
      <c r="K10" s="234"/>
      <c r="L10" s="235"/>
      <c r="M10" s="234"/>
      <c r="N10" s="235"/>
      <c r="O10" s="234"/>
      <c r="P10" s="249">
        <v>1</v>
      </c>
      <c r="Q10" s="234"/>
      <c r="R10" s="234">
        <f t="shared" si="0"/>
        <v>1</v>
      </c>
      <c r="S10" s="236">
        <f t="shared" si="1"/>
        <v>0</v>
      </c>
      <c r="T10" s="258" t="s">
        <v>283</v>
      </c>
      <c r="U10" s="238"/>
      <c r="V10" s="238"/>
      <c r="W10" s="239"/>
    </row>
    <row r="11" spans="1:23" ht="80.25" customHeight="1" thickBot="1" x14ac:dyDescent="0.3">
      <c r="A11" s="186" t="s">
        <v>197</v>
      </c>
      <c r="B11" s="187">
        <v>4.0999999999999996</v>
      </c>
      <c r="C11" s="203" t="s">
        <v>198</v>
      </c>
      <c r="D11" s="204" t="s">
        <v>199</v>
      </c>
      <c r="E11" s="205">
        <v>43819</v>
      </c>
      <c r="F11" s="188" t="s">
        <v>200</v>
      </c>
      <c r="G11" s="190" t="s">
        <v>71</v>
      </c>
      <c r="H11" s="190" t="s">
        <v>201</v>
      </c>
      <c r="I11" s="234"/>
      <c r="J11" s="235"/>
      <c r="K11" s="234"/>
      <c r="L11" s="235"/>
      <c r="M11" s="234"/>
      <c r="N11" s="235"/>
      <c r="O11" s="234"/>
      <c r="P11" s="235">
        <v>4</v>
      </c>
      <c r="Q11" s="234"/>
      <c r="R11" s="234">
        <f t="shared" si="0"/>
        <v>4</v>
      </c>
      <c r="S11" s="236">
        <f t="shared" si="1"/>
        <v>0</v>
      </c>
      <c r="T11" s="258" t="s">
        <v>285</v>
      </c>
      <c r="U11" s="239"/>
      <c r="V11" s="238"/>
      <c r="W11" s="239"/>
    </row>
    <row r="12" spans="1:23" ht="41.25" thickBot="1" x14ac:dyDescent="0.3">
      <c r="A12" s="377" t="s">
        <v>202</v>
      </c>
      <c r="B12" s="380">
        <v>5.0999999999999996</v>
      </c>
      <c r="C12" s="386" t="s">
        <v>203</v>
      </c>
      <c r="D12" s="386" t="s">
        <v>204</v>
      </c>
      <c r="E12" s="389">
        <v>43819</v>
      </c>
      <c r="F12" s="191" t="s">
        <v>205</v>
      </c>
      <c r="G12" s="192" t="s">
        <v>142</v>
      </c>
      <c r="H12" s="192" t="s">
        <v>151</v>
      </c>
      <c r="I12" s="234"/>
      <c r="J12" s="235"/>
      <c r="K12" s="234"/>
      <c r="L12" s="249">
        <v>1</v>
      </c>
      <c r="M12" s="236"/>
      <c r="N12" s="249"/>
      <c r="O12" s="236"/>
      <c r="P12" s="249"/>
      <c r="Q12" s="234"/>
      <c r="R12" s="236">
        <f t="shared" si="0"/>
        <v>1</v>
      </c>
      <c r="S12" s="236">
        <f t="shared" si="1"/>
        <v>0</v>
      </c>
      <c r="T12" s="258" t="s">
        <v>279</v>
      </c>
      <c r="U12" s="239"/>
      <c r="V12" s="239"/>
      <c r="W12" s="239"/>
    </row>
    <row r="13" spans="1:23" ht="41.25" thickBot="1" x14ac:dyDescent="0.3">
      <c r="A13" s="378"/>
      <c r="B13" s="381"/>
      <c r="C13" s="387"/>
      <c r="D13" s="387"/>
      <c r="E13" s="390"/>
      <c r="F13" s="198" t="s">
        <v>206</v>
      </c>
      <c r="G13" s="198" t="s">
        <v>142</v>
      </c>
      <c r="H13" s="198" t="s">
        <v>180</v>
      </c>
      <c r="I13" s="234"/>
      <c r="J13" s="235"/>
      <c r="K13" s="234"/>
      <c r="L13" s="249"/>
      <c r="M13" s="236"/>
      <c r="N13" s="249">
        <v>1</v>
      </c>
      <c r="O13" s="236"/>
      <c r="P13" s="249"/>
      <c r="Q13" s="234"/>
      <c r="R13" s="236">
        <f t="shared" si="0"/>
        <v>1</v>
      </c>
      <c r="S13" s="236">
        <f t="shared" si="1"/>
        <v>0</v>
      </c>
      <c r="T13" s="258" t="s">
        <v>280</v>
      </c>
      <c r="U13" s="239"/>
      <c r="V13" s="239"/>
      <c r="W13" s="239"/>
    </row>
    <row r="14" spans="1:23" ht="72.75" customHeight="1" x14ac:dyDescent="0.25">
      <c r="A14" s="378"/>
      <c r="B14" s="381"/>
      <c r="C14" s="387"/>
      <c r="D14" s="387"/>
      <c r="E14" s="390"/>
      <c r="F14" s="190" t="s">
        <v>207</v>
      </c>
      <c r="G14" s="190" t="s">
        <v>70</v>
      </c>
      <c r="H14" s="194" t="s">
        <v>118</v>
      </c>
      <c r="I14" s="234"/>
      <c r="J14" s="235"/>
      <c r="K14" s="234"/>
      <c r="L14" s="249"/>
      <c r="M14" s="236"/>
      <c r="N14" s="249"/>
      <c r="O14" s="236"/>
      <c r="P14" s="249">
        <v>1</v>
      </c>
      <c r="Q14" s="234"/>
      <c r="R14" s="236">
        <f t="shared" si="0"/>
        <v>1</v>
      </c>
      <c r="S14" s="236">
        <f t="shared" si="1"/>
        <v>0</v>
      </c>
      <c r="T14" s="258" t="s">
        <v>282</v>
      </c>
      <c r="U14" s="238"/>
      <c r="V14" s="238"/>
      <c r="W14" s="239"/>
    </row>
    <row r="15" spans="1:23" ht="54.75" thickBot="1" x14ac:dyDescent="0.3">
      <c r="A15" s="379"/>
      <c r="B15" s="382"/>
      <c r="C15" s="388"/>
      <c r="D15" s="388"/>
      <c r="E15" s="391"/>
      <c r="F15" s="198" t="s">
        <v>208</v>
      </c>
      <c r="G15" s="198" t="s">
        <v>142</v>
      </c>
      <c r="H15" s="198" t="s">
        <v>180</v>
      </c>
      <c r="I15" s="234"/>
      <c r="J15" s="235"/>
      <c r="K15" s="234"/>
      <c r="L15" s="235"/>
      <c r="M15" s="234"/>
      <c r="N15" s="235"/>
      <c r="O15" s="234"/>
      <c r="P15" s="249">
        <v>1</v>
      </c>
      <c r="Q15" s="234"/>
      <c r="R15" s="234">
        <f t="shared" si="0"/>
        <v>1</v>
      </c>
      <c r="S15" s="236">
        <f t="shared" si="1"/>
        <v>0</v>
      </c>
      <c r="T15" s="258" t="s">
        <v>283</v>
      </c>
      <c r="U15" s="238"/>
      <c r="V15" s="238"/>
      <c r="W15" s="239"/>
    </row>
  </sheetData>
  <mergeCells count="27">
    <mergeCell ref="E6:E8"/>
    <mergeCell ref="D12:D15"/>
    <mergeCell ref="U2:U4"/>
    <mergeCell ref="V2:V4"/>
    <mergeCell ref="W2:W4"/>
    <mergeCell ref="M2:N3"/>
    <mergeCell ref="O2:P3"/>
    <mergeCell ref="Q2:Q4"/>
    <mergeCell ref="R2:R4"/>
    <mergeCell ref="S2:S4"/>
    <mergeCell ref="T2:T4"/>
    <mergeCell ref="E12:E15"/>
    <mergeCell ref="I2:J3"/>
    <mergeCell ref="K2:L3"/>
    <mergeCell ref="A2:H2"/>
    <mergeCell ref="A3:H3"/>
    <mergeCell ref="A9:A10"/>
    <mergeCell ref="B9:B10"/>
    <mergeCell ref="C9:C10"/>
    <mergeCell ref="A12:A15"/>
    <mergeCell ref="B12:B15"/>
    <mergeCell ref="C12:C15"/>
    <mergeCell ref="B4:C4"/>
    <mergeCell ref="A6:A8"/>
    <mergeCell ref="B6:B8"/>
    <mergeCell ref="C6:C8"/>
    <mergeCell ref="D6:D8"/>
  </mergeCells>
  <conditionalFormatting sqref="S5:W15">
    <cfRule type="cellIs" dxfId="1" priority="1" operator="equal">
      <formula>1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6"/>
  <sheetViews>
    <sheetView tabSelected="1" zoomScaleNormal="100" workbookViewId="0">
      <selection activeCell="J7" sqref="J7"/>
    </sheetView>
  </sheetViews>
  <sheetFormatPr baseColWidth="10" defaultRowHeight="15" x14ac:dyDescent="0.25"/>
  <cols>
    <col min="3" max="3" width="42.28515625" customWidth="1"/>
    <col min="4" max="4" width="17.42578125" customWidth="1"/>
    <col min="5" max="5" width="26.42578125" customWidth="1"/>
    <col min="20" max="20" width="41" customWidth="1"/>
    <col min="21" max="23" width="0" hidden="1" customWidth="1"/>
  </cols>
  <sheetData>
    <row r="1" spans="1:23" ht="15.75" thickBot="1" x14ac:dyDescent="0.3"/>
    <row r="2" spans="1:23" ht="15.75" customHeight="1" thickBot="1" x14ac:dyDescent="0.3">
      <c r="A2" s="400" t="s">
        <v>172</v>
      </c>
      <c r="B2" s="401"/>
      <c r="C2" s="401"/>
      <c r="D2" s="401"/>
      <c r="E2" s="401"/>
      <c r="F2" s="401"/>
      <c r="G2" s="401"/>
      <c r="H2" s="402"/>
      <c r="I2" s="352" t="s">
        <v>255</v>
      </c>
      <c r="J2" s="352"/>
      <c r="K2" s="352" t="s">
        <v>256</v>
      </c>
      <c r="L2" s="352"/>
      <c r="M2" s="352" t="s">
        <v>257</v>
      </c>
      <c r="N2" s="352"/>
      <c r="O2" s="352" t="s">
        <v>258</v>
      </c>
      <c r="P2" s="352"/>
      <c r="Q2" s="360" t="s">
        <v>259</v>
      </c>
      <c r="R2" s="360" t="s">
        <v>34</v>
      </c>
      <c r="S2" s="369" t="s">
        <v>260</v>
      </c>
      <c r="T2" s="372" t="s">
        <v>321</v>
      </c>
      <c r="U2" s="369" t="s">
        <v>268</v>
      </c>
      <c r="V2" s="369" t="s">
        <v>269</v>
      </c>
      <c r="W2" s="369" t="s">
        <v>270</v>
      </c>
    </row>
    <row r="3" spans="1:23" ht="15.75" thickBot="1" x14ac:dyDescent="0.3">
      <c r="A3" s="403" t="s">
        <v>209</v>
      </c>
      <c r="B3" s="404"/>
      <c r="C3" s="404"/>
      <c r="D3" s="404"/>
      <c r="E3" s="404"/>
      <c r="F3" s="404"/>
      <c r="G3" s="404"/>
      <c r="H3" s="405"/>
      <c r="I3" s="352"/>
      <c r="J3" s="352"/>
      <c r="K3" s="352"/>
      <c r="L3" s="352"/>
      <c r="M3" s="352"/>
      <c r="N3" s="352"/>
      <c r="O3" s="352"/>
      <c r="P3" s="352"/>
      <c r="Q3" s="361"/>
      <c r="R3" s="361"/>
      <c r="S3" s="370"/>
      <c r="T3" s="373"/>
      <c r="U3" s="370"/>
      <c r="V3" s="370"/>
      <c r="W3" s="370"/>
    </row>
    <row r="4" spans="1:23" ht="26.25" thickBot="1" x14ac:dyDescent="0.3">
      <c r="A4" s="206" t="s">
        <v>2</v>
      </c>
      <c r="B4" s="406" t="s">
        <v>3</v>
      </c>
      <c r="C4" s="407"/>
      <c r="D4" s="207" t="s">
        <v>4</v>
      </c>
      <c r="E4" s="207" t="s">
        <v>210</v>
      </c>
      <c r="F4" s="207" t="s">
        <v>52</v>
      </c>
      <c r="G4" s="208" t="s">
        <v>51</v>
      </c>
      <c r="H4" s="207" t="s">
        <v>5</v>
      </c>
      <c r="I4" s="233" t="s">
        <v>265</v>
      </c>
      <c r="J4" s="233" t="s">
        <v>266</v>
      </c>
      <c r="K4" s="233" t="s">
        <v>265</v>
      </c>
      <c r="L4" s="233" t="s">
        <v>266</v>
      </c>
      <c r="M4" s="233" t="s">
        <v>265</v>
      </c>
      <c r="N4" s="233" t="s">
        <v>266</v>
      </c>
      <c r="O4" s="233" t="s">
        <v>265</v>
      </c>
      <c r="P4" s="233" t="s">
        <v>266</v>
      </c>
      <c r="Q4" s="362"/>
      <c r="R4" s="362"/>
      <c r="S4" s="371"/>
      <c r="T4" s="374"/>
      <c r="U4" s="371"/>
      <c r="V4" s="371"/>
      <c r="W4" s="371"/>
    </row>
    <row r="5" spans="1:23" ht="102.75" thickBot="1" x14ac:dyDescent="0.3">
      <c r="A5" s="398" t="s">
        <v>211</v>
      </c>
      <c r="B5" s="209">
        <v>1.1000000000000001</v>
      </c>
      <c r="C5" s="210" t="s">
        <v>212</v>
      </c>
      <c r="D5" s="211" t="s">
        <v>213</v>
      </c>
      <c r="E5" s="211" t="s">
        <v>214</v>
      </c>
      <c r="F5" s="212" t="s">
        <v>71</v>
      </c>
      <c r="G5" s="212" t="s">
        <v>180</v>
      </c>
      <c r="H5" s="211" t="s">
        <v>215</v>
      </c>
      <c r="I5" s="257">
        <v>0.33</v>
      </c>
      <c r="J5" s="235"/>
      <c r="K5" s="257"/>
      <c r="L5" s="252">
        <v>0.33</v>
      </c>
      <c r="M5" s="234"/>
      <c r="N5" s="252">
        <v>0.33</v>
      </c>
      <c r="O5" s="234"/>
      <c r="P5" s="252">
        <v>0.34</v>
      </c>
      <c r="Q5" s="257">
        <f>I5+K5+M5+O5</f>
        <v>0.33</v>
      </c>
      <c r="R5" s="236">
        <f>J5+L5+N5+P5</f>
        <v>1</v>
      </c>
      <c r="S5" s="236">
        <f>Q5/R5</f>
        <v>0.33</v>
      </c>
      <c r="T5" s="258" t="s">
        <v>272</v>
      </c>
      <c r="U5" s="239"/>
      <c r="V5" s="239"/>
      <c r="W5" s="239"/>
    </row>
    <row r="6" spans="1:23" ht="64.5" thickBot="1" x14ac:dyDescent="0.3">
      <c r="A6" s="399"/>
      <c r="B6" s="213">
        <v>1.2</v>
      </c>
      <c r="C6" s="214" t="s">
        <v>128</v>
      </c>
      <c r="D6" s="214" t="s">
        <v>216</v>
      </c>
      <c r="E6" s="215" t="s">
        <v>217</v>
      </c>
      <c r="F6" s="216" t="s">
        <v>71</v>
      </c>
      <c r="G6" s="216" t="s">
        <v>180</v>
      </c>
      <c r="H6" s="217" t="s">
        <v>131</v>
      </c>
      <c r="I6" s="251">
        <v>1</v>
      </c>
      <c r="J6" s="250">
        <v>1</v>
      </c>
      <c r="K6" s="251"/>
      <c r="L6" s="250"/>
      <c r="M6" s="251"/>
      <c r="N6" s="250">
        <v>1</v>
      </c>
      <c r="O6" s="251"/>
      <c r="P6" s="250"/>
      <c r="Q6" s="259">
        <f t="shared" ref="Q6:Q16" si="0">I6+K6+M6+O6</f>
        <v>1</v>
      </c>
      <c r="R6" s="251">
        <v>2</v>
      </c>
      <c r="S6" s="236">
        <v>0.5</v>
      </c>
      <c r="T6" s="258" t="s">
        <v>291</v>
      </c>
      <c r="U6" s="239"/>
      <c r="V6" s="239"/>
      <c r="W6" s="239"/>
    </row>
    <row r="7" spans="1:23" ht="64.5" thickBot="1" x14ac:dyDescent="0.3">
      <c r="A7" s="399"/>
      <c r="B7" s="218">
        <v>1.3</v>
      </c>
      <c r="C7" s="219" t="s">
        <v>218</v>
      </c>
      <c r="D7" s="220">
        <v>1</v>
      </c>
      <c r="E7" s="221" t="s">
        <v>219</v>
      </c>
      <c r="F7" s="221" t="s">
        <v>28</v>
      </c>
      <c r="G7" s="222" t="s">
        <v>220</v>
      </c>
      <c r="H7" s="222" t="s">
        <v>221</v>
      </c>
      <c r="I7" s="234"/>
      <c r="J7" s="235"/>
      <c r="K7" s="234"/>
      <c r="L7" s="235"/>
      <c r="M7" s="234"/>
      <c r="N7" s="252">
        <v>1</v>
      </c>
      <c r="O7" s="234"/>
      <c r="P7" s="235"/>
      <c r="Q7" s="257">
        <f t="shared" si="0"/>
        <v>0</v>
      </c>
      <c r="R7" s="236">
        <v>1</v>
      </c>
      <c r="S7" s="236">
        <v>0</v>
      </c>
      <c r="T7" s="258" t="s">
        <v>309</v>
      </c>
      <c r="U7" s="238"/>
      <c r="V7" s="238"/>
      <c r="W7" s="239"/>
    </row>
    <row r="8" spans="1:23" ht="39" thickBot="1" x14ac:dyDescent="0.3">
      <c r="A8" s="399"/>
      <c r="B8" s="213">
        <v>1.4</v>
      </c>
      <c r="C8" s="223" t="s">
        <v>222</v>
      </c>
      <c r="D8" s="224">
        <v>1</v>
      </c>
      <c r="E8" s="223" t="s">
        <v>223</v>
      </c>
      <c r="F8" s="215" t="s">
        <v>71</v>
      </c>
      <c r="G8" s="215" t="s">
        <v>224</v>
      </c>
      <c r="H8" s="225" t="s">
        <v>225</v>
      </c>
      <c r="I8" s="234"/>
      <c r="J8" s="235"/>
      <c r="K8" s="234"/>
      <c r="L8" s="254">
        <v>0.33329999999999999</v>
      </c>
      <c r="M8" s="234"/>
      <c r="N8" s="254">
        <v>0.33329999999999999</v>
      </c>
      <c r="O8" s="234"/>
      <c r="P8" s="254">
        <v>0.33339999999999997</v>
      </c>
      <c r="Q8" s="257">
        <f t="shared" si="0"/>
        <v>0</v>
      </c>
      <c r="R8" s="236">
        <v>1</v>
      </c>
      <c r="S8" s="236">
        <v>0</v>
      </c>
      <c r="T8" s="258" t="s">
        <v>308</v>
      </c>
      <c r="U8" s="239"/>
      <c r="V8" s="239"/>
      <c r="W8" s="239"/>
    </row>
    <row r="9" spans="1:23" ht="39" thickBot="1" x14ac:dyDescent="0.3">
      <c r="A9" s="399"/>
      <c r="B9" s="213">
        <v>1.5</v>
      </c>
      <c r="C9" s="226" t="s">
        <v>226</v>
      </c>
      <c r="D9" s="215" t="s">
        <v>227</v>
      </c>
      <c r="E9" s="223" t="s">
        <v>228</v>
      </c>
      <c r="F9" s="215" t="s">
        <v>71</v>
      </c>
      <c r="G9" s="215" t="s">
        <v>224</v>
      </c>
      <c r="H9" s="225" t="s">
        <v>225</v>
      </c>
      <c r="I9" s="234"/>
      <c r="J9" s="235"/>
      <c r="K9" s="234"/>
      <c r="L9" s="235">
        <v>1</v>
      </c>
      <c r="M9" s="234"/>
      <c r="N9" s="235">
        <v>1</v>
      </c>
      <c r="O9" s="234"/>
      <c r="P9" s="235">
        <v>1</v>
      </c>
      <c r="Q9" s="259">
        <f t="shared" si="0"/>
        <v>0</v>
      </c>
      <c r="R9" s="234">
        <v>3</v>
      </c>
      <c r="S9" s="236">
        <v>0</v>
      </c>
      <c r="T9" s="258" t="s">
        <v>308</v>
      </c>
      <c r="U9" s="239"/>
      <c r="V9" s="239"/>
      <c r="W9" s="239"/>
    </row>
    <row r="10" spans="1:23" ht="39" thickBot="1" x14ac:dyDescent="0.3">
      <c r="A10" s="399"/>
      <c r="B10" s="213">
        <v>1.6</v>
      </c>
      <c r="C10" s="227" t="s">
        <v>229</v>
      </c>
      <c r="D10" s="224">
        <v>1</v>
      </c>
      <c r="E10" s="223" t="s">
        <v>230</v>
      </c>
      <c r="F10" s="215" t="s">
        <v>231</v>
      </c>
      <c r="G10" s="215" t="s">
        <v>232</v>
      </c>
      <c r="H10" s="225" t="s">
        <v>225</v>
      </c>
      <c r="I10" s="236">
        <v>0.25</v>
      </c>
      <c r="J10" s="249">
        <v>0.25</v>
      </c>
      <c r="K10" s="234"/>
      <c r="L10" s="255">
        <v>0.25</v>
      </c>
      <c r="M10" s="256"/>
      <c r="N10" s="255">
        <v>0.25</v>
      </c>
      <c r="O10" s="256"/>
      <c r="P10" s="255">
        <v>0.25</v>
      </c>
      <c r="Q10" s="257">
        <f t="shared" si="0"/>
        <v>0.25</v>
      </c>
      <c r="R10" s="236">
        <v>1</v>
      </c>
      <c r="S10" s="236">
        <v>0.25</v>
      </c>
      <c r="T10" s="258" t="s">
        <v>292</v>
      </c>
      <c r="U10" s="238"/>
      <c r="V10" s="238"/>
      <c r="W10" s="239"/>
    </row>
    <row r="11" spans="1:23" ht="102.75" thickBot="1" x14ac:dyDescent="0.3">
      <c r="A11" s="228" t="s">
        <v>233</v>
      </c>
      <c r="B11" s="213">
        <v>2.1</v>
      </c>
      <c r="C11" s="223" t="s">
        <v>234</v>
      </c>
      <c r="D11" s="215" t="s">
        <v>235</v>
      </c>
      <c r="E11" s="223" t="s">
        <v>236</v>
      </c>
      <c r="F11" s="215" t="s">
        <v>71</v>
      </c>
      <c r="G11" s="215" t="s">
        <v>135</v>
      </c>
      <c r="H11" s="229" t="s">
        <v>237</v>
      </c>
      <c r="I11" s="234">
        <v>1</v>
      </c>
      <c r="J11" s="235">
        <v>1</v>
      </c>
      <c r="K11" s="234"/>
      <c r="L11" s="235"/>
      <c r="M11" s="234"/>
      <c r="N11" s="235">
        <v>1</v>
      </c>
      <c r="O11" s="234"/>
      <c r="P11" s="235"/>
      <c r="Q11" s="259">
        <f t="shared" si="0"/>
        <v>1</v>
      </c>
      <c r="R11" s="234">
        <f t="shared" ref="R11:R16" si="1">J11+L11+N11+P11</f>
        <v>2</v>
      </c>
      <c r="S11" s="236">
        <f t="shared" ref="S11:S16" si="2">Q11/R11</f>
        <v>0.5</v>
      </c>
      <c r="T11" s="258" t="s">
        <v>293</v>
      </c>
      <c r="U11" s="239"/>
      <c r="V11" s="238"/>
      <c r="W11" s="239"/>
    </row>
    <row r="12" spans="1:23" ht="39" thickBot="1" x14ac:dyDescent="0.3">
      <c r="A12" s="398" t="s">
        <v>238</v>
      </c>
      <c r="B12" s="213" t="s">
        <v>16</v>
      </c>
      <c r="C12" s="223" t="s">
        <v>239</v>
      </c>
      <c r="D12" s="215" t="s">
        <v>227</v>
      </c>
      <c r="E12" s="223" t="s">
        <v>240</v>
      </c>
      <c r="F12" s="215" t="s">
        <v>71</v>
      </c>
      <c r="G12" s="215" t="s">
        <v>224</v>
      </c>
      <c r="H12" s="225" t="s">
        <v>225</v>
      </c>
      <c r="I12" s="234"/>
      <c r="J12" s="235"/>
      <c r="K12" s="234"/>
      <c r="L12" s="235">
        <v>1</v>
      </c>
      <c r="M12" s="234"/>
      <c r="N12" s="235">
        <v>1</v>
      </c>
      <c r="O12" s="234"/>
      <c r="P12" s="235"/>
      <c r="Q12" s="259">
        <f t="shared" si="0"/>
        <v>0</v>
      </c>
      <c r="R12" s="234">
        <f t="shared" si="1"/>
        <v>2</v>
      </c>
      <c r="S12" s="236">
        <f t="shared" si="2"/>
        <v>0</v>
      </c>
      <c r="T12" s="258" t="s">
        <v>308</v>
      </c>
      <c r="U12" s="239"/>
      <c r="V12" s="239"/>
      <c r="W12" s="239"/>
    </row>
    <row r="13" spans="1:23" ht="51.75" thickBot="1" x14ac:dyDescent="0.3">
      <c r="A13" s="399"/>
      <c r="B13" s="213" t="s">
        <v>18</v>
      </c>
      <c r="C13" s="223" t="s">
        <v>241</v>
      </c>
      <c r="D13" s="215" t="s">
        <v>242</v>
      </c>
      <c r="E13" s="223" t="s">
        <v>243</v>
      </c>
      <c r="F13" s="215" t="s">
        <v>71</v>
      </c>
      <c r="G13" s="215" t="s">
        <v>244</v>
      </c>
      <c r="H13" s="225" t="s">
        <v>295</v>
      </c>
      <c r="I13" s="234"/>
      <c r="J13" s="235"/>
      <c r="K13" s="234"/>
      <c r="L13" s="235">
        <v>8</v>
      </c>
      <c r="M13" s="234"/>
      <c r="N13" s="235">
        <v>6</v>
      </c>
      <c r="O13" s="234"/>
      <c r="P13" s="235">
        <v>2</v>
      </c>
      <c r="Q13" s="259">
        <f t="shared" si="0"/>
        <v>0</v>
      </c>
      <c r="R13" s="234">
        <f t="shared" si="1"/>
        <v>16</v>
      </c>
      <c r="S13" s="236">
        <f t="shared" si="2"/>
        <v>0</v>
      </c>
      <c r="T13" s="258" t="s">
        <v>308</v>
      </c>
      <c r="U13" s="239"/>
      <c r="V13" s="239"/>
      <c r="W13" s="239"/>
    </row>
    <row r="14" spans="1:23" ht="51.75" thickBot="1" x14ac:dyDescent="0.3">
      <c r="A14" s="399"/>
      <c r="B14" s="213" t="s">
        <v>245</v>
      </c>
      <c r="C14" s="223" t="s">
        <v>246</v>
      </c>
      <c r="D14" s="224">
        <v>1</v>
      </c>
      <c r="E14" s="223" t="s">
        <v>247</v>
      </c>
      <c r="F14" s="215" t="s">
        <v>71</v>
      </c>
      <c r="G14" s="215" t="s">
        <v>244</v>
      </c>
      <c r="H14" s="225" t="s">
        <v>295</v>
      </c>
      <c r="I14" s="234"/>
      <c r="J14" s="252"/>
      <c r="K14" s="234"/>
      <c r="L14" s="252">
        <v>0.5</v>
      </c>
      <c r="M14" s="234"/>
      <c r="N14" s="249">
        <v>0.25</v>
      </c>
      <c r="O14" s="234"/>
      <c r="P14" s="252">
        <v>0.25</v>
      </c>
      <c r="Q14" s="257">
        <f t="shared" si="0"/>
        <v>0</v>
      </c>
      <c r="R14" s="236">
        <f t="shared" si="1"/>
        <v>1</v>
      </c>
      <c r="S14" s="236">
        <f t="shared" si="2"/>
        <v>0</v>
      </c>
      <c r="T14" s="258" t="s">
        <v>308</v>
      </c>
      <c r="U14" s="238"/>
      <c r="V14" s="238"/>
      <c r="W14" s="239"/>
    </row>
    <row r="15" spans="1:23" ht="51.75" thickBot="1" x14ac:dyDescent="0.3">
      <c r="A15" s="230" t="s">
        <v>248</v>
      </c>
      <c r="B15" s="213" t="s">
        <v>21</v>
      </c>
      <c r="C15" s="223" t="s">
        <v>249</v>
      </c>
      <c r="D15" s="215" t="s">
        <v>227</v>
      </c>
      <c r="E15" s="223" t="s">
        <v>250</v>
      </c>
      <c r="F15" s="215" t="s">
        <v>71</v>
      </c>
      <c r="G15" s="215" t="s">
        <v>224</v>
      </c>
      <c r="H15" s="225" t="s">
        <v>225</v>
      </c>
      <c r="I15" s="234"/>
      <c r="J15" s="235"/>
      <c r="K15" s="234"/>
      <c r="L15" s="235">
        <v>1</v>
      </c>
      <c r="M15" s="234"/>
      <c r="N15" s="235">
        <v>1</v>
      </c>
      <c r="O15" s="234"/>
      <c r="P15" s="235">
        <v>1</v>
      </c>
      <c r="Q15" s="259">
        <f t="shared" si="0"/>
        <v>0</v>
      </c>
      <c r="R15" s="234">
        <f t="shared" si="1"/>
        <v>3</v>
      </c>
      <c r="S15" s="236">
        <f t="shared" si="2"/>
        <v>0</v>
      </c>
      <c r="T15" s="258" t="s">
        <v>308</v>
      </c>
      <c r="U15" s="238"/>
      <c r="V15" s="238"/>
      <c r="W15" s="239"/>
    </row>
    <row r="16" spans="1:23" ht="102.75" thickBot="1" x14ac:dyDescent="0.3">
      <c r="A16" s="231" t="s">
        <v>251</v>
      </c>
      <c r="B16" s="218" t="s">
        <v>40</v>
      </c>
      <c r="C16" s="232" t="s">
        <v>252</v>
      </c>
      <c r="D16" s="229" t="s">
        <v>253</v>
      </c>
      <c r="E16" s="232" t="s">
        <v>254</v>
      </c>
      <c r="F16" s="229" t="s">
        <v>71</v>
      </c>
      <c r="G16" s="229" t="s">
        <v>135</v>
      </c>
      <c r="H16" s="221" t="s">
        <v>237</v>
      </c>
      <c r="I16" s="234">
        <v>1</v>
      </c>
      <c r="J16" s="235">
        <v>1</v>
      </c>
      <c r="K16" s="234"/>
      <c r="L16" s="235"/>
      <c r="M16" s="234"/>
      <c r="N16" s="235">
        <v>1</v>
      </c>
      <c r="O16" s="234"/>
      <c r="P16" s="235"/>
      <c r="Q16" s="259">
        <f t="shared" si="0"/>
        <v>1</v>
      </c>
      <c r="R16" s="234">
        <f t="shared" si="1"/>
        <v>2</v>
      </c>
      <c r="S16" s="236">
        <f t="shared" si="2"/>
        <v>0.5</v>
      </c>
      <c r="T16" s="258" t="s">
        <v>294</v>
      </c>
      <c r="U16" s="238"/>
      <c r="V16" s="238"/>
      <c r="W16" s="239"/>
    </row>
  </sheetData>
  <autoFilter ref="A4:W16">
    <filterColumn colId="1" showButton="0"/>
  </autoFilter>
  <mergeCells count="16">
    <mergeCell ref="A12:A14"/>
    <mergeCell ref="T2:T4"/>
    <mergeCell ref="U2:U4"/>
    <mergeCell ref="V2:V4"/>
    <mergeCell ref="W2:W4"/>
    <mergeCell ref="K2:L3"/>
    <mergeCell ref="M2:N3"/>
    <mergeCell ref="O2:P3"/>
    <mergeCell ref="Q2:Q4"/>
    <mergeCell ref="R2:R4"/>
    <mergeCell ref="S2:S4"/>
    <mergeCell ref="I2:J3"/>
    <mergeCell ref="A2:H2"/>
    <mergeCell ref="A3:H3"/>
    <mergeCell ref="B4:C4"/>
    <mergeCell ref="A5:A10"/>
  </mergeCells>
  <conditionalFormatting sqref="S5:W16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showGridLines="0" topLeftCell="A18" workbookViewId="0">
      <selection activeCell="B64" sqref="B64"/>
    </sheetView>
  </sheetViews>
  <sheetFormatPr baseColWidth="10" defaultRowHeight="15" x14ac:dyDescent="0.25"/>
  <cols>
    <col min="2" max="2" width="31.140625" customWidth="1"/>
    <col min="3" max="3" width="21.7109375" customWidth="1"/>
    <col min="4" max="4" width="14.85546875" customWidth="1"/>
    <col min="5" max="5" width="15.42578125" customWidth="1"/>
    <col min="6" max="6" width="15" customWidth="1"/>
  </cols>
  <sheetData>
    <row r="1" spans="2:6" hidden="1" x14ac:dyDescent="0.25"/>
    <row r="2" spans="2:6" hidden="1" x14ac:dyDescent="0.25"/>
    <row r="3" spans="2:6" hidden="1" x14ac:dyDescent="0.25">
      <c r="B3" s="233" t="s">
        <v>296</v>
      </c>
      <c r="C3" s="233" t="s">
        <v>297</v>
      </c>
      <c r="D3" s="233"/>
      <c r="E3" s="233" t="s">
        <v>298</v>
      </c>
      <c r="F3" s="233" t="s">
        <v>299</v>
      </c>
    </row>
    <row r="4" spans="2:6" hidden="1" x14ac:dyDescent="0.25">
      <c r="B4" s="260" t="s">
        <v>300</v>
      </c>
      <c r="C4" s="261">
        <f>'[6]Gestión Riesgo Corrupción '!AB15</f>
        <v>1</v>
      </c>
      <c r="D4" s="261"/>
      <c r="E4" s="261">
        <v>0.2</v>
      </c>
      <c r="F4" s="262">
        <f>C4*E4</f>
        <v>0.2</v>
      </c>
    </row>
    <row r="5" spans="2:6" hidden="1" x14ac:dyDescent="0.25">
      <c r="B5" s="260" t="s">
        <v>301</v>
      </c>
      <c r="C5" s="261">
        <f>'[6]Estrategias de Racionalizacion'!U15</f>
        <v>1</v>
      </c>
      <c r="D5" s="261"/>
      <c r="E5" s="261">
        <v>0.2</v>
      </c>
      <c r="F5" s="262">
        <f t="shared" ref="F5:F7" si="0">C5*E5</f>
        <v>0.2</v>
      </c>
    </row>
    <row r="6" spans="2:6" hidden="1" x14ac:dyDescent="0.25">
      <c r="B6" s="260" t="s">
        <v>302</v>
      </c>
      <c r="C6" s="261">
        <f>'[6]Rendición de Cuentas'!AB14</f>
        <v>1</v>
      </c>
      <c r="D6" s="261"/>
      <c r="E6" s="261">
        <v>0.2</v>
      </c>
      <c r="F6" s="262">
        <f t="shared" si="0"/>
        <v>0.2</v>
      </c>
    </row>
    <row r="7" spans="2:6" hidden="1" x14ac:dyDescent="0.25">
      <c r="B7" s="260" t="s">
        <v>303</v>
      </c>
      <c r="C7" s="261">
        <f>'[6]Atención al ciudadano'!S26</f>
        <v>1</v>
      </c>
      <c r="D7" s="261"/>
      <c r="E7" s="261">
        <v>0.2</v>
      </c>
      <c r="F7" s="262">
        <f t="shared" si="0"/>
        <v>0.2</v>
      </c>
    </row>
    <row r="8" spans="2:6" hidden="1" x14ac:dyDescent="0.25">
      <c r="B8" s="260" t="s">
        <v>304</v>
      </c>
      <c r="C8" s="261">
        <f>'[6]Transparencia y Acc. Info'!AC18</f>
        <v>1</v>
      </c>
      <c r="D8" s="261"/>
      <c r="E8" s="261">
        <v>0.2</v>
      </c>
      <c r="F8" s="262">
        <f>C8*E8</f>
        <v>0.2</v>
      </c>
    </row>
    <row r="9" spans="2:6" hidden="1" x14ac:dyDescent="0.25">
      <c r="B9" s="408" t="s">
        <v>259</v>
      </c>
      <c r="C9" s="409"/>
      <c r="D9" s="409"/>
      <c r="E9" s="410"/>
      <c r="F9" s="261">
        <f>SUM(F4:F8)</f>
        <v>1</v>
      </c>
    </row>
    <row r="10" spans="2:6" hidden="1" x14ac:dyDescent="0.25"/>
    <row r="11" spans="2:6" hidden="1" x14ac:dyDescent="0.25"/>
    <row r="12" spans="2:6" hidden="1" x14ac:dyDescent="0.25"/>
    <row r="13" spans="2:6" hidden="1" x14ac:dyDescent="0.25"/>
    <row r="14" spans="2:6" hidden="1" x14ac:dyDescent="0.25"/>
    <row r="15" spans="2:6" hidden="1" x14ac:dyDescent="0.25"/>
    <row r="16" spans="2:6" hidden="1" x14ac:dyDescent="0.25"/>
    <row r="17" spans="2:7" hidden="1" x14ac:dyDescent="0.25"/>
    <row r="25" spans="2:7" ht="15" customHeight="1" x14ac:dyDescent="0.25"/>
    <row r="26" spans="2:7" x14ac:dyDescent="0.25">
      <c r="B26" s="233" t="s">
        <v>296</v>
      </c>
      <c r="C26" s="233" t="s">
        <v>297</v>
      </c>
      <c r="D26" s="233" t="s">
        <v>305</v>
      </c>
      <c r="E26" s="233" t="s">
        <v>298</v>
      </c>
      <c r="F26" s="233" t="s">
        <v>299</v>
      </c>
    </row>
    <row r="27" spans="2:7" x14ac:dyDescent="0.25">
      <c r="B27" s="260" t="s">
        <v>300</v>
      </c>
      <c r="C27" s="261">
        <v>0.25</v>
      </c>
      <c r="D27" s="261">
        <f>C27</f>
        <v>0.25</v>
      </c>
      <c r="E27" s="261">
        <v>0.2</v>
      </c>
      <c r="F27" s="262">
        <f>C27*E27</f>
        <v>0.05</v>
      </c>
      <c r="G27" s="263"/>
    </row>
    <row r="28" spans="2:7" x14ac:dyDescent="0.25">
      <c r="B28" s="260" t="s">
        <v>301</v>
      </c>
      <c r="C28" s="261">
        <v>0.25</v>
      </c>
      <c r="D28" s="261">
        <f t="shared" ref="D28:D29" si="1">C28</f>
        <v>0.25</v>
      </c>
      <c r="E28" s="261">
        <v>0.2</v>
      </c>
      <c r="F28" s="262">
        <f t="shared" ref="F28:F30" si="2">C28*E28</f>
        <v>0.05</v>
      </c>
      <c r="G28" s="263"/>
    </row>
    <row r="29" spans="2:7" x14ac:dyDescent="0.25">
      <c r="B29" s="260" t="s">
        <v>302</v>
      </c>
      <c r="C29" s="261">
        <v>0.25</v>
      </c>
      <c r="D29" s="261">
        <f t="shared" si="1"/>
        <v>0.25</v>
      </c>
      <c r="E29" s="261">
        <v>0.2</v>
      </c>
      <c r="F29" s="262">
        <f t="shared" si="2"/>
        <v>0.05</v>
      </c>
      <c r="G29" s="263"/>
    </row>
    <row r="30" spans="2:7" x14ac:dyDescent="0.25">
      <c r="B30" s="260" t="s">
        <v>303</v>
      </c>
      <c r="C30" s="261">
        <v>0.25</v>
      </c>
      <c r="D30" s="261">
        <f>C30</f>
        <v>0.25</v>
      </c>
      <c r="E30" s="261">
        <v>0.2</v>
      </c>
      <c r="F30" s="262">
        <f t="shared" si="2"/>
        <v>0.05</v>
      </c>
      <c r="G30" s="263"/>
    </row>
    <row r="31" spans="2:7" x14ac:dyDescent="0.25">
      <c r="B31" s="260" t="s">
        <v>304</v>
      </c>
      <c r="C31" s="261">
        <v>0.25</v>
      </c>
      <c r="D31" s="261">
        <f>C31</f>
        <v>0.25</v>
      </c>
      <c r="E31" s="261">
        <v>0.2</v>
      </c>
      <c r="F31" s="262">
        <f>C31*E31</f>
        <v>0.05</v>
      </c>
      <c r="G31" s="263"/>
    </row>
    <row r="32" spans="2:7" x14ac:dyDescent="0.25">
      <c r="B32" s="408" t="s">
        <v>259</v>
      </c>
      <c r="C32" s="409"/>
      <c r="D32" s="409"/>
      <c r="E32" s="410"/>
      <c r="F32" s="264">
        <f>SUM(F27:F31)</f>
        <v>0.25</v>
      </c>
      <c r="G32" s="263"/>
    </row>
    <row r="37" spans="5:5" x14ac:dyDescent="0.25">
      <c r="E37" s="265"/>
    </row>
    <row r="40" spans="5:5" hidden="1" x14ac:dyDescent="0.25"/>
    <row r="41" spans="5:5" hidden="1" x14ac:dyDescent="0.25"/>
    <row r="42" spans="5:5" hidden="1" x14ac:dyDescent="0.25"/>
    <row r="43" spans="5:5" hidden="1" x14ac:dyDescent="0.25"/>
    <row r="44" spans="5:5" hidden="1" x14ac:dyDescent="0.25"/>
    <row r="45" spans="5:5" hidden="1" x14ac:dyDescent="0.25"/>
    <row r="46" spans="5:5" hidden="1" x14ac:dyDescent="0.25"/>
    <row r="47" spans="5:5" hidden="1" x14ac:dyDescent="0.25"/>
    <row r="48" spans="5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mergeCells count="2">
    <mergeCell ref="B9:E9"/>
    <mergeCell ref="B32:E3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3"/>
  <sheetViews>
    <sheetView workbookViewId="0">
      <selection activeCell="I9" sqref="I9"/>
    </sheetView>
  </sheetViews>
  <sheetFormatPr baseColWidth="10" defaultRowHeight="15" x14ac:dyDescent="0.25"/>
  <cols>
    <col min="1" max="2" width="11.42578125" style="1"/>
    <col min="3" max="3" width="37.42578125" style="1" bestFit="1" customWidth="1"/>
    <col min="4" max="4" width="21.5703125" style="1" customWidth="1"/>
    <col min="5" max="5" width="18.5703125" style="1" customWidth="1"/>
    <col min="6" max="6" width="16.85546875" style="1" customWidth="1"/>
    <col min="7" max="16384" width="11.42578125" style="1"/>
  </cols>
  <sheetData>
    <row r="6" spans="3:6" ht="15.75" thickBot="1" x14ac:dyDescent="0.3"/>
    <row r="7" spans="3:6" ht="41.25" customHeight="1" thickBot="1" x14ac:dyDescent="0.3">
      <c r="C7" s="30" t="s">
        <v>42</v>
      </c>
      <c r="D7" s="31" t="s">
        <v>48</v>
      </c>
      <c r="E7" s="31" t="s">
        <v>43</v>
      </c>
      <c r="F7" s="31" t="s">
        <v>49</v>
      </c>
    </row>
    <row r="8" spans="3:6" x14ac:dyDescent="0.25">
      <c r="C8" s="17" t="s">
        <v>44</v>
      </c>
      <c r="D8" s="20" t="e">
        <f>'Gestión Riesgo Corrupción '!#REF!</f>
        <v>#REF!</v>
      </c>
      <c r="E8" s="21">
        <v>0.2</v>
      </c>
      <c r="F8" s="22" t="e">
        <f>D8*E8</f>
        <v>#REF!</v>
      </c>
    </row>
    <row r="9" spans="3:6" x14ac:dyDescent="0.25">
      <c r="C9" s="18" t="s">
        <v>45</v>
      </c>
      <c r="D9" s="23" t="e">
        <f>#REF!</f>
        <v>#REF!</v>
      </c>
      <c r="E9" s="21">
        <v>0.2</v>
      </c>
      <c r="F9" s="22" t="e">
        <f>D9*E9</f>
        <v>#REF!</v>
      </c>
    </row>
    <row r="10" spans="3:6" x14ac:dyDescent="0.25">
      <c r="C10" s="18" t="s">
        <v>46</v>
      </c>
      <c r="D10" s="23" t="e">
        <f>#REF!</f>
        <v>#REF!</v>
      </c>
      <c r="E10" s="21">
        <v>0.2</v>
      </c>
      <c r="F10" s="22" t="e">
        <f>D10*E10</f>
        <v>#REF!</v>
      </c>
    </row>
    <row r="11" spans="3:6" x14ac:dyDescent="0.25">
      <c r="C11" s="18" t="s">
        <v>47</v>
      </c>
      <c r="D11" s="23" t="e">
        <f>#REF!</f>
        <v>#REF!</v>
      </c>
      <c r="E11" s="21">
        <v>0.2</v>
      </c>
      <c r="F11" s="22" t="e">
        <f>D11*E11</f>
        <v>#REF!</v>
      </c>
    </row>
    <row r="12" spans="3:6" ht="15.75" thickBot="1" x14ac:dyDescent="0.3">
      <c r="C12" s="19" t="s">
        <v>50</v>
      </c>
      <c r="D12" s="24" t="e">
        <f>#REF!</f>
        <v>#REF!</v>
      </c>
      <c r="E12" s="25">
        <v>0.2</v>
      </c>
      <c r="F12" s="26" t="e">
        <f>D12*E12</f>
        <v>#REF!</v>
      </c>
    </row>
    <row r="13" spans="3:6" ht="15.75" thickBot="1" x14ac:dyDescent="0.3">
      <c r="D13" s="27" t="e">
        <f>SUM(D8:D12)</f>
        <v>#REF!</v>
      </c>
      <c r="E13" s="28">
        <f>SUM(E8:E12)</f>
        <v>1</v>
      </c>
      <c r="F13" s="29" t="e">
        <f>SUM(F8:F12)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Gestión Riesgo Corrupción </vt:lpstr>
      <vt:lpstr>1 Gestion de Riesgo Corrupcion </vt:lpstr>
      <vt:lpstr>Estrategias de Racionalizacion</vt:lpstr>
      <vt:lpstr>3 Rendicion de Cuentas</vt:lpstr>
      <vt:lpstr>4 Atencion al Ciudadano </vt:lpstr>
      <vt:lpstr>5 Transparencia y Acc. Info</vt:lpstr>
      <vt:lpstr>TOTAL</vt:lpstr>
      <vt:lpstr>AVANCES</vt:lpstr>
      <vt:lpstr>'Estrategias de Racionalizacion'!Área_de_impresión</vt:lpstr>
      <vt:lpstr>'Gestión Riesgo Corrupción '!Área_de_impresión</vt:lpstr>
      <vt:lpstr>'Estrategias de Racionalizacion'!Títulos_a_imprimir</vt:lpstr>
      <vt:lpstr>'Gestión Riesgo Corrupción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Moreno Castelblanco</dc:creator>
  <cp:lastModifiedBy>Nelson Piñeros</cp:lastModifiedBy>
  <cp:lastPrinted>2019-04-11T16:20:24Z</cp:lastPrinted>
  <dcterms:created xsi:type="dcterms:W3CDTF">2017-03-13T17:16:50Z</dcterms:created>
  <dcterms:modified xsi:type="dcterms:W3CDTF">2019-09-11T16:03:30Z</dcterms:modified>
</cp:coreProperties>
</file>