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https://solidarias-my.sharepoint.com/personal/nelson_pineros_orgsolidarias_gov_co/Documents/Escritorio/OCI TRABAJO EN CASA/Trabajo en Casa 2020/PAAC/"/>
    </mc:Choice>
  </mc:AlternateContent>
  <xr:revisionPtr revIDLastSave="65" documentId="8_{50731A80-8FA2-40D7-8AA2-75E4F663DBE5}" xr6:coauthVersionLast="46" xr6:coauthVersionMax="46" xr10:uidLastSave="{614B0116-1AD6-4584-961F-5B7D08A34777}"/>
  <bookViews>
    <workbookView xWindow="-120" yWindow="-120" windowWidth="20730" windowHeight="11160" firstSheet="4" activeTab="6" xr2:uid="{00000000-000D-0000-FFFF-FFFF00000000}"/>
  </bookViews>
  <sheets>
    <sheet name="Gestión Riesgo Corrupción " sheetId="2" state="hidden" r:id="rId1"/>
    <sheet name="PAAC" sheetId="19" r:id="rId2"/>
    <sheet name="1 Gestion de Riesgo Corrupcion " sheetId="9" r:id="rId3"/>
    <sheet name="2Estrategias de Racionalizacion" sheetId="10" r:id="rId4"/>
    <sheet name="3 Rendicion de Cuentas" sheetId="11" r:id="rId5"/>
    <sheet name="4 Atencion al Ciudadano  " sheetId="16" r:id="rId6"/>
    <sheet name="5 Transparencia y Acc " sheetId="20" r:id="rId7"/>
    <sheet name="AVANCES" sheetId="7" r:id="rId8"/>
    <sheet name="TOTAL" sheetId="15"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6" hidden="1">'5 Transparencia y Acc '!$A$7:$P$17</definedName>
    <definedName name="_xlnm._FilterDatabase" localSheetId="0" hidden="1">'Gestión Riesgo Corrupción '!$A$3:$G$14</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8">OFFSET(#REF!,0,0,COUNTA(#REF!)-1,1)</definedName>
    <definedName name="A_Obj1">OFFSET(#REF!,0,0,COUNTA(#REF!)-1,1)</definedName>
    <definedName name="A_Obj2" localSheetId="3">OFFSET(#REF!,0,0,COUNTA(#REF!)-1,1)</definedName>
    <definedName name="A_Obj2" localSheetId="5">OFFSET(#REF!,0,0,COUNTA(#REF!)-1,1)</definedName>
    <definedName name="A_Obj2" localSheetId="8">OFFSET(#REF!,0,0,COUNTA(#REF!)-1,1)</definedName>
    <definedName name="A_Obj2">OFFSET(#REF!,0,0,COUNTA(#REF!)-1,1)</definedName>
    <definedName name="A_Obj3" localSheetId="3">OFFSET(#REF!,0,0,COUNTA(#REF!)-1,1)</definedName>
    <definedName name="A_Obj3" localSheetId="5">OFFSET(#REF!,0,0,COUNTA(#REF!)-1,1)</definedName>
    <definedName name="A_Obj3" localSheetId="8">OFFSET(#REF!,0,0,COUNTA(#REF!)-1,1)</definedName>
    <definedName name="A_Obj3">OFFSET(#REF!,0,0,COUNTA(#REF!)-1,1)</definedName>
    <definedName name="A_Obj4" localSheetId="3">OFFSET(#REF!,0,0,COUNTA(#REF!)-1,1)</definedName>
    <definedName name="A_Obj4" localSheetId="5">OFFSET(#REF!,0,0,COUNTA(#REF!)-1,1)</definedName>
    <definedName name="A_Obj4" localSheetId="8">OFFSET(#REF!,0,0,COUNTA(#REF!)-1,1)</definedName>
    <definedName name="A_Obj4">OFFSET(#REF!,0,0,COUNTA(#REF!)-1,1)</definedName>
    <definedName name="Acc_1" localSheetId="3">#REF!</definedName>
    <definedName name="Acc_1" localSheetId="4">#REF!</definedName>
    <definedName name="Acc_1" localSheetId="5">#REF!</definedName>
    <definedName name="Acc_1" localSheetId="6">#REF!</definedName>
    <definedName name="Acc_1" localSheetId="8">#REF!</definedName>
    <definedName name="Acc_1">#REF!</definedName>
    <definedName name="Acc_2" localSheetId="3">#REF!</definedName>
    <definedName name="Acc_2" localSheetId="4">#REF!</definedName>
    <definedName name="Acc_2" localSheetId="5">#REF!</definedName>
    <definedName name="Acc_2" localSheetId="6">#REF!</definedName>
    <definedName name="Acc_2" localSheetId="8">#REF!</definedName>
    <definedName name="Acc_2">#REF!</definedName>
    <definedName name="Acc_3" localSheetId="3">#REF!</definedName>
    <definedName name="Acc_3" localSheetId="5">#REF!</definedName>
    <definedName name="Acc_3" localSheetId="8">#REF!</definedName>
    <definedName name="Acc_3">#REF!</definedName>
    <definedName name="Acc_4" localSheetId="3">#REF!</definedName>
    <definedName name="Acc_4" localSheetId="5">#REF!</definedName>
    <definedName name="Acc_4" localSheetId="8">#REF!</definedName>
    <definedName name="Acc_4">#REF!</definedName>
    <definedName name="Acc_5" localSheetId="3">#REF!</definedName>
    <definedName name="Acc_5" localSheetId="5">#REF!</definedName>
    <definedName name="Acc_5" localSheetId="8">#REF!</definedName>
    <definedName name="Acc_5">#REF!</definedName>
    <definedName name="Acc_6" localSheetId="3">#REF!</definedName>
    <definedName name="Acc_6" localSheetId="5">#REF!</definedName>
    <definedName name="Acc_6" localSheetId="8">#REF!</definedName>
    <definedName name="Acc_6">#REF!</definedName>
    <definedName name="Acc_7" localSheetId="3">#REF!</definedName>
    <definedName name="Acc_7" localSheetId="5">#REF!</definedName>
    <definedName name="Acc_7" localSheetId="8">#REF!</definedName>
    <definedName name="Acc_7">#REF!</definedName>
    <definedName name="Acc_8" localSheetId="3">#REF!</definedName>
    <definedName name="Acc_8" localSheetId="5">#REF!</definedName>
    <definedName name="Acc_8" localSheetId="8">#REF!</definedName>
    <definedName name="Acc_8">#REF!</definedName>
    <definedName name="Acc_9" localSheetId="3">#REF!</definedName>
    <definedName name="Acc_9" localSheetId="5">#REF!</definedName>
    <definedName name="Acc_9" localSheetId="8">#REF!</definedName>
    <definedName name="Acc_9">#REF!</definedName>
    <definedName name="Admin" localSheetId="3">[1]TABLA!$Q$2:$Q$3</definedName>
    <definedName name="Admin" localSheetId="5">[2]TABLA!$Q$2:$Q$3</definedName>
    <definedName name="Admin" localSheetId="8">[3]TABLA!$Q$2:$Q$3</definedName>
    <definedName name="Admin">[4]TABLA!$Q$2:$Q$3</definedName>
    <definedName name="Agricultura" localSheetId="3">[1]TABLA!#REF!</definedName>
    <definedName name="Agricultura" localSheetId="5">[2]TABLA!#REF!</definedName>
    <definedName name="Agricultura" localSheetId="6">[4]TABLA!#REF!</definedName>
    <definedName name="Agricultura" localSheetId="8">[3]TABLA!#REF!</definedName>
    <definedName name="Agricultura">[4]TABLA!#REF!</definedName>
    <definedName name="Agricultura_y_Desarrollo_Rural" localSheetId="3">[1]TABLA!#REF!</definedName>
    <definedName name="Agricultura_y_Desarrollo_Rural" localSheetId="5">[2]TABLA!#REF!</definedName>
    <definedName name="Agricultura_y_Desarrollo_Rural" localSheetId="6">[4]TABLA!#REF!</definedName>
    <definedName name="Agricultura_y_Desarrollo_Rural" localSheetId="8">[3]TABLA!#REF!</definedName>
    <definedName name="Agricultura_y_Desarrollo_Rural">[4]TABLA!#REF!</definedName>
    <definedName name="Ambiental" localSheetId="3">'[1]Tablas instituciones'!$D$2:$D$9</definedName>
    <definedName name="Ambiental" localSheetId="5">'[2]Tablas instituciones'!$D$2:$D$9</definedName>
    <definedName name="Ambiental" localSheetId="8">'[3]Tablas instituciones'!$D$2:$D$9</definedName>
    <definedName name="Ambiental">'[4]Tablas instituciones'!$D$2:$D$9</definedName>
    <definedName name="ambiente" localSheetId="3">[1]TABLA!#REF!</definedName>
    <definedName name="ambiente" localSheetId="5">[2]TABLA!#REF!</definedName>
    <definedName name="ambiente" localSheetId="6">[4]TABLA!#REF!</definedName>
    <definedName name="ambiente" localSheetId="8">[3]TABLA!#REF!</definedName>
    <definedName name="ambiente">[4]TABLA!#REF!</definedName>
    <definedName name="Ambiente_y_Desarrollo_Sostenible" localSheetId="3">[1]TABLA!#REF!</definedName>
    <definedName name="Ambiente_y_Desarrollo_Sostenible" localSheetId="5">[2]TABLA!#REF!</definedName>
    <definedName name="Ambiente_y_Desarrollo_Sostenible" localSheetId="6">[4]TABLA!#REF!</definedName>
    <definedName name="Ambiente_y_Desarrollo_Sostenible" localSheetId="8">[3]TABLA!#REF!</definedName>
    <definedName name="Ambiente_y_Desarrollo_Sostenible">[4]TABLA!#REF!</definedName>
    <definedName name="_xlnm.Print_Area" localSheetId="3">'2Estrategias de Racionalizacion'!$A$5:$J$31</definedName>
    <definedName name="_xlnm.Print_Area" localSheetId="0">'Gestión Riesgo Corrupción '!$A$1:$H$14</definedName>
    <definedName name="Ciencia__Tecnología_e_innovación" localSheetId="3">[1]TABLA!#REF!</definedName>
    <definedName name="Ciencia__Tecnología_e_innovación" localSheetId="4">[4]TABLA!#REF!</definedName>
    <definedName name="Ciencia__Tecnología_e_innovación" localSheetId="5">[2]TABLA!#REF!</definedName>
    <definedName name="Ciencia__Tecnología_e_innovación" localSheetId="6">[4]TABLA!#REF!</definedName>
    <definedName name="Ciencia__Tecnología_e_innovación" localSheetId="8">[3]TABLA!#REF!</definedName>
    <definedName name="Ciencia__Tecnología_e_innovación">[4]TABLA!#REF!</definedName>
    <definedName name="clases1">[5]TABLA!$G$2:$G$5</definedName>
    <definedName name="Comercio__Industria_y_Turismo" localSheetId="3">[1]TABLA!#REF!</definedName>
    <definedName name="Comercio__Industria_y_Turismo" localSheetId="5">[2]TABLA!#REF!</definedName>
    <definedName name="Comercio__Industria_y_Turismo" localSheetId="6">[4]TABLA!#REF!</definedName>
    <definedName name="Comercio__Industria_y_Turismo" localSheetId="8">[3]TABLA!#REF!</definedName>
    <definedName name="Comercio__Industria_y_Turismo">[4]TABLA!#REF!</definedName>
    <definedName name="departamentos" localSheetId="3">[1]TABLA!$D$2:$D$36</definedName>
    <definedName name="Departamentos" localSheetId="4">#REF!</definedName>
    <definedName name="Departamentos" localSheetId="5">#REF!</definedName>
    <definedName name="Departamentos" localSheetId="6">#REF!</definedName>
    <definedName name="Departamentos" localSheetId="8">#REF!</definedName>
    <definedName name="Departamentos">#REF!</definedName>
    <definedName name="fdqs">'[2]Tablas instituciones'!$D$2:$D$9</definedName>
    <definedName name="Fuentes" localSheetId="3">#REF!</definedName>
    <definedName name="Fuentes" localSheetId="4">#REF!</definedName>
    <definedName name="Fuentes" localSheetId="5">#REF!</definedName>
    <definedName name="Fuentes" localSheetId="6">#REF!</definedName>
    <definedName name="Fuentes" localSheetId="8">#REF!</definedName>
    <definedName name="Fuentes">#REF!</definedName>
    <definedName name="Indicadores" localSheetId="3">#REF!</definedName>
    <definedName name="Indicadores" localSheetId="4">#REF!</definedName>
    <definedName name="Indicadores" localSheetId="5">#REF!</definedName>
    <definedName name="Indicadores" localSheetId="6">#REF!</definedName>
    <definedName name="Indicadores" localSheetId="8">#REF!</definedName>
    <definedName name="Indicadores">#REF!</definedName>
    <definedName name="nivel" localSheetId="3">[1]TABLA!$C$2:$C$3</definedName>
    <definedName name="nivel" localSheetId="5">[2]TABLA!$C$2:$C$3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3">[1]TABLA!$A$3:$A$4</definedName>
    <definedName name="orden" localSheetId="5">[2]TABLA!$A$3:$A$4</definedName>
    <definedName name="orden" localSheetId="8">[3]TABLA!$A$3:$A$4</definedName>
    <definedName name="orden">[4]TABLA!$A$3:$A$4</definedName>
    <definedName name="sector" localSheetId="3">[1]TABLA!$B$2:$B$26</definedName>
    <definedName name="sector" localSheetId="5">[2]TABLA!$B$2:$B$26</definedName>
    <definedName name="sector" localSheetId="8">[3]TABLA!$B$2:$B$26</definedName>
    <definedName name="sector">[4]TABLA!$B$2:$B$26</definedName>
    <definedName name="Tipos" localSheetId="3">[1]TABLA!$G$2:$G$4</definedName>
    <definedName name="Tipos" localSheetId="5">[2]TABLA!$G$2:$G$4</definedName>
    <definedName name="Tipos" localSheetId="8">[3]TABLA!$G$2:$G$4</definedName>
    <definedName name="Tipos">[4]TABLA!$G$2:$G$4</definedName>
    <definedName name="_xlnm.Print_Titles" localSheetId="3">'2Estrategias de Racionalizacion'!$5:$16</definedName>
    <definedName name="_xlnm.Print_Titles" localSheetId="0">'Gestión Riesgo Corrupción '!$1:$3</definedName>
    <definedName name="vigencias" localSheetId="3">[1]TABLA!$E$2:$E$7</definedName>
    <definedName name="vigencias" localSheetId="5">[2]TABLA!$E$2:$E$7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0" i="20" l="1"/>
  <c r="O20" i="20"/>
  <c r="Q20" i="20" s="1"/>
  <c r="P19" i="20"/>
  <c r="O19" i="20"/>
  <c r="P18" i="20"/>
  <c r="O18" i="20"/>
  <c r="Q18" i="20" s="1"/>
  <c r="P17" i="20"/>
  <c r="O17" i="20"/>
  <c r="P16" i="20"/>
  <c r="O16" i="20"/>
  <c r="P15" i="20"/>
  <c r="Q15" i="20" s="1"/>
  <c r="O15" i="20"/>
  <c r="P14" i="20"/>
  <c r="O14" i="20"/>
  <c r="P13" i="20"/>
  <c r="O13" i="20"/>
  <c r="P12" i="20"/>
  <c r="O12" i="20"/>
  <c r="Q12" i="20" s="1"/>
  <c r="P11" i="20"/>
  <c r="O11" i="20"/>
  <c r="P10" i="20"/>
  <c r="O10" i="20"/>
  <c r="P9" i="20"/>
  <c r="O9" i="20"/>
  <c r="Q9" i="20" s="1"/>
  <c r="P8" i="20"/>
  <c r="O8" i="20"/>
  <c r="Q8" i="20" s="1"/>
  <c r="Q14" i="20" l="1"/>
  <c r="Q11" i="20"/>
  <c r="Q10" i="20"/>
  <c r="Q16" i="20"/>
  <c r="Q19" i="20"/>
  <c r="Q13" i="20"/>
  <c r="Q17" i="20"/>
  <c r="O15" i="11"/>
  <c r="N15" i="11"/>
  <c r="O14" i="11"/>
  <c r="N14" i="11"/>
  <c r="O13" i="11"/>
  <c r="N13" i="11"/>
  <c r="P13" i="11" s="1"/>
  <c r="O12" i="11"/>
  <c r="N12" i="11"/>
  <c r="O11" i="11"/>
  <c r="N11" i="11"/>
  <c r="O10" i="11"/>
  <c r="N10" i="11"/>
  <c r="P10" i="11" s="1"/>
  <c r="O9" i="11"/>
  <c r="N9" i="11"/>
  <c r="P9" i="11" s="1"/>
  <c r="O8" i="11"/>
  <c r="P8" i="11" s="1"/>
  <c r="N8" i="11"/>
  <c r="O7" i="11"/>
  <c r="N7" i="11"/>
  <c r="P7" i="11" s="1"/>
  <c r="P12" i="11" l="1"/>
  <c r="P15" i="11"/>
  <c r="P14" i="11"/>
  <c r="P12" i="16"/>
  <c r="O12" i="16"/>
  <c r="Q12" i="16" s="1"/>
  <c r="P11" i="16"/>
  <c r="O11" i="16"/>
  <c r="P10" i="16"/>
  <c r="O10" i="16"/>
  <c r="Q10" i="16" s="1"/>
  <c r="P9" i="16"/>
  <c r="O9" i="16"/>
  <c r="Q9" i="16" s="1"/>
  <c r="P8" i="16"/>
  <c r="O8" i="16"/>
  <c r="Q8" i="16" s="1"/>
  <c r="R17" i="10"/>
  <c r="Q17" i="10"/>
  <c r="O26" i="9"/>
  <c r="N26" i="9"/>
  <c r="O25" i="9"/>
  <c r="N25" i="9"/>
  <c r="P25" i="9" s="1"/>
  <c r="O24" i="9"/>
  <c r="N24" i="9"/>
  <c r="P24" i="9" s="1"/>
  <c r="O23" i="9"/>
  <c r="N23" i="9"/>
  <c r="O22" i="9"/>
  <c r="N22" i="9"/>
  <c r="O21" i="9"/>
  <c r="N21" i="9"/>
  <c r="P21" i="9" s="1"/>
  <c r="O20" i="9"/>
  <c r="N20" i="9"/>
  <c r="P20" i="9" s="1"/>
  <c r="O19" i="9"/>
  <c r="N19" i="9"/>
  <c r="O18" i="9"/>
  <c r="N18" i="9"/>
  <c r="P18" i="9" s="1"/>
  <c r="O17" i="9"/>
  <c r="N17" i="9"/>
  <c r="P17" i="9" s="1"/>
  <c r="O16" i="9"/>
  <c r="N16" i="9"/>
  <c r="O15" i="9"/>
  <c r="P15" i="9" s="1"/>
  <c r="N15" i="9"/>
  <c r="O14" i="9"/>
  <c r="N14" i="9"/>
  <c r="P14" i="9" s="1"/>
  <c r="O13" i="9"/>
  <c r="N13" i="9"/>
  <c r="P13" i="9" s="1"/>
  <c r="O12" i="9"/>
  <c r="N12" i="9"/>
  <c r="O11" i="9"/>
  <c r="N11" i="9"/>
  <c r="O10" i="9"/>
  <c r="N10" i="9"/>
  <c r="P10" i="9" s="1"/>
  <c r="O9" i="9"/>
  <c r="N9" i="9"/>
  <c r="P9" i="9" s="1"/>
  <c r="O8" i="9"/>
  <c r="N8" i="9"/>
  <c r="O28" i="9" l="1"/>
  <c r="P16" i="9"/>
  <c r="Q11" i="16"/>
  <c r="P8" i="9"/>
  <c r="P12" i="9"/>
  <c r="P23" i="9"/>
  <c r="P11" i="9"/>
  <c r="P19" i="9"/>
  <c r="P22" i="9"/>
  <c r="P26" i="9"/>
  <c r="F27" i="15"/>
  <c r="D27" i="15"/>
  <c r="N28" i="9" l="1"/>
  <c r="F31" i="15"/>
  <c r="F30" i="15"/>
  <c r="F29" i="15"/>
  <c r="D29" i="15"/>
  <c r="F28" i="15"/>
  <c r="C8" i="15"/>
  <c r="F8" i="15" s="1"/>
  <c r="C7" i="15"/>
  <c r="F7" i="15" s="1"/>
  <c r="C6" i="15"/>
  <c r="F6" i="15" s="1"/>
  <c r="C5" i="15"/>
  <c r="F5" i="15" s="1"/>
  <c r="C4" i="15"/>
  <c r="F4" i="15" s="1"/>
  <c r="F9" i="15" l="1"/>
  <c r="F32" i="15"/>
  <c r="D30" i="15"/>
  <c r="D31" i="15"/>
  <c r="D28" i="15"/>
  <c r="E13" i="7" l="1"/>
  <c r="F12" i="7"/>
  <c r="F11" i="7"/>
  <c r="F10" i="7"/>
  <c r="F9" i="7"/>
  <c r="F8" i="7"/>
  <c r="K19" i="10"/>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 r="F13" i="7" l="1"/>
  <c r="D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electronico del responsable</t>
        </r>
      </text>
    </comment>
  </commentList>
</comments>
</file>

<file path=xl/sharedStrings.xml><?xml version="1.0" encoding="utf-8"?>
<sst xmlns="http://schemas.openxmlformats.org/spreadsheetml/2006/main" count="721" uniqueCount="455">
  <si>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</si>
  <si>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</si>
  <si>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</si>
  <si>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</si>
  <si>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</si>
  <si>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</si>
  <si>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</si>
  <si>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</si>
  <si>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</si>
  <si>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</si>
  <si>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</si>
  <si>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</si>
  <si>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</si>
  <si>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</si>
  <si>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</si>
  <si>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</si>
  <si>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</si>
  <si>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</si>
  <si>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</si>
  <si>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</si>
  <si>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</si>
  <si>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</si>
  <si>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</si>
  <si>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</si>
  <si>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</si>
  <si>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</si>
  <si>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</si>
  <si>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</si>
  <si>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</si>
  <si>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</si>
  <si>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</si>
  <si>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</si>
  <si>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</si>
  <si>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</si>
  <si>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</si>
  <si>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</si>
  <si>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</si>
  <si>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</si>
  <si>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</si>
  <si>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</si>
  <si>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</si>
  <si>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</si>
  <si>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</si>
  <si>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</si>
  <si>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</si>
  <si>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</si>
  <si>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</si>
  <si>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</si>
  <si>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</si>
  <si>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</si>
  <si>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</si>
  <si>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</si>
  <si>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</si>
  <si>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</si>
  <si>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</si>
  <si>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</si>
  <si>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</si>
  <si>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</si>
  <si>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</si>
  <si>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</si>
  <si>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</si>
  <si>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</si>
  <si>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</si>
  <si>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</si>
  <si>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</si>
  <si>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</si>
  <si>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</si>
  <si>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</si>
  <si>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</si>
  <si>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</si>
  <si>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</si>
  <si>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</si>
  <si>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</si>
  <si>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</si>
  <si>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</si>
  <si>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</si>
  <si>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</si>
  <si>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</si>
  <si>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</si>
  <si>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</si>
  <si>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</si>
  <si>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</si>
  <si>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</si>
  <si>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</si>
  <si>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</si>
  <si>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</si>
  <si>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</si>
  <si>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</si>
  <si>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</si>
  <si>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</si>
  <si>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</si>
  <si>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</si>
  <si>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</si>
  <si>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</si>
  <si>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</si>
  <si>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</si>
  <si>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</si>
  <si>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</si>
  <si>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</si>
  <si>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</si>
  <si>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</si>
  <si>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</si>
  <si>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</si>
  <si>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</si>
  <si>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</si>
  <si>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</si>
  <si>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</si>
  <si>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</si>
  <si>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</si>
  <si>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</si>
  <si>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</si>
  <si>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</si>
  <si>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</si>
  <si>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</si>
  <si>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</si>
  <si>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</si>
  <si>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</si>
  <si>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</si>
  <si>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</si>
  <si>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</si>
  <si>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</si>
  <si>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</si>
  <si>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</si>
  <si>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</si>
  <si>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</si>
  <si>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</si>
  <si>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</si>
  <si>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</si>
  <si>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</si>
  <si>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</si>
  <si>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</si>
  <si>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</si>
  <si>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</si>
  <si>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</si>
  <si>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</si>
  <si>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</si>
  <si>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</si>
  <si>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</si>
  <si>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</si>
  <si>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</si>
  <si>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</si>
  <si>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</si>
  <si>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</si>
  <si>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</si>
  <si>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</si>
  <si>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</si>
  <si>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</si>
  <si>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</si>
  <si>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</si>
  <si>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</si>
  <si>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</si>
  <si>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</si>
  <si>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</si>
  <si>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</si>
  <si>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</si>
  <si>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</si>
  <si>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</si>
  <si>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</si>
  <si>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</si>
  <si>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</si>
  <si>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</si>
  <si>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</si>
  <si>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</si>
  <si>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</si>
  <si>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</si>
  <si>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</si>
  <si>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</si>
  <si>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</si>
  <si>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</si>
  <si>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</si>
  <si>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</si>
  <si>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</si>
  <si>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</si>
  <si>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</si>
  <si>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</si>
  <si>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</si>
  <si>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</si>
  <si>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</si>
  <si>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</si>
  <si>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</si>
  <si>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</si>
  <si>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</si>
  <si>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</si>
  <si>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</si>
  <si>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</si>
  <si>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24/01/2020
24/07/2020</t>
  </si>
  <si>
    <t>01/02/2020 a 31/12/2020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</si>
  <si>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</si>
  <si>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</si>
  <si>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</si>
  <si>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</si>
  <si>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</si>
  <si>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</si>
  <si>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</si>
  <si>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</si>
  <si>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</si>
  <si>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</si>
  <si>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</si>
  <si>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</si>
  <si>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</si>
  <si>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</si>
  <si>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</si>
  <si>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</si>
  <si>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</si>
  <si>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</si>
  <si>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</si>
  <si>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</si>
  <si>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</si>
  <si>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</si>
  <si>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 xml:space="preserve">Consulta y divulgación </t>
  </si>
  <si>
    <t>3.4</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</si>
  <si>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</si>
  <si>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</si>
  <si>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</si>
  <si>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</si>
  <si>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</si>
  <si>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</si>
  <si>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 xml:space="preserve">Director de Investigaciones y Planeación, y Coordinación de Planeación y Estadística y lideres de proceso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</si>
  <si>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</si>
  <si>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</si>
  <si>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</si>
  <si>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</si>
  <si>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</si>
  <si>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</si>
  <si>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</si>
  <si>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</si>
  <si>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</si>
  <si>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</si>
  <si>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</si>
  <si>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</si>
  <si>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</si>
  <si>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</si>
  <si>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</si>
  <si>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</si>
  <si>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</si>
  <si>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</si>
  <si>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</si>
  <si>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</si>
  <si>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</si>
  <si>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</si>
  <si>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</si>
  <si>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</si>
  <si>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</si>
  <si>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</si>
  <si>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</si>
  <si>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30/06/2020
31/10/2020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</si>
  <si>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</si>
  <si>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</si>
  <si>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</si>
  <si>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</si>
  <si>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</si>
  <si>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</si>
  <si>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</si>
  <si>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</si>
  <si>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</si>
  <si>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</si>
  <si>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</si>
  <si>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</si>
  <si>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</si>
  <si>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</si>
  <si>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</si>
  <si>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</si>
  <si>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</si>
  <si>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</si>
  <si>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</si>
  <si>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</si>
  <si>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</si>
  <si>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Educación e investigación 
Comunicaciones y Prensa</t>
  </si>
  <si>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</si>
  <si>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</si>
  <si>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</si>
  <si>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</si>
  <si>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 xml:space="preserve">100% estrategia de Comunicaciones implementada </t>
  </si>
  <si>
    <t>Grupo de Educación e Investigación - Grupo de Comunicaciones y Prensa</t>
  </si>
  <si>
    <t xml:space="preserve">Publicar los informes  de tareas y compromisos de la entidad  como aporte a la estabilización y consolidación de  la PAZ  </t>
  </si>
  <si>
    <t>Director Técnico
Coordinadores</t>
  </si>
  <si>
    <t xml:space="preserve">1  informes de seguimiento </t>
  </si>
  <si>
    <t xml:space="preserve">Jefe de área </t>
  </si>
  <si>
    <t xml:space="preserve">Comunicaciones y Prensa
Planeación y Estadística </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</si>
  <si>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</si>
  <si>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</si>
  <si>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</si>
  <si>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</si>
  <si>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</si>
  <si>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 xml:space="preserve">TOTAL Alcanzado </t>
  </si>
  <si>
    <t>1 informes de evidencias sobre las publicaciones en la WEB</t>
  </si>
  <si>
    <t xml:space="preserve">Realizar foros de temas de interés para la ciudadanía. </t>
  </si>
  <si>
    <t>10 foros  virtuales realizados</t>
  </si>
  <si>
    <t xml:space="preserve">30/04/2020
</t>
  </si>
  <si>
    <t>4 3</t>
  </si>
  <si>
    <t>4.4</t>
  </si>
  <si>
    <t>1/10/2020 a 31/11/2020</t>
  </si>
  <si>
    <t>Actualizado 31 de julio de 2020</t>
  </si>
  <si>
    <t>Publicaciones de experiencias solidarias en la página WEB de la entidad y en revistas publicadas en el año</t>
  </si>
  <si>
    <t xml:space="preserve">Comunicaciones sy prensa </t>
  </si>
  <si>
    <t>Actualizar a lenguaje ciudadano las pautas mínimas de elaboración de respuestas escritas que forman parte del proceso de evaluación del trámite de acreditación</t>
  </si>
  <si>
    <t>Director Técnico
Coordinador
Profesional especializado grado 17</t>
  </si>
  <si>
    <t>Profesional especializado grado 17</t>
  </si>
  <si>
    <t xml:space="preserve">Profesional especializado grado 17
Profesional Grupo TIC </t>
  </si>
  <si>
    <t xml:space="preserve">Socializar la propuesta de mapa de riesgo para  retroalimentación de  la ciudadania </t>
  </si>
  <si>
    <t xml:space="preserve">Una propuesta de Matriz de riesgos de corrupción y proceso publicada en la página web de la Unidad www.orgsolidarias.gov.co </t>
  </si>
  <si>
    <t>Lideres
Director Técnico
Coordinador
Profesional especializado grado 17</t>
  </si>
  <si>
    <t xml:space="preserve">
Lideres
Director Técnico
Coordinador
Profesional especializado grado 17</t>
  </si>
  <si>
    <t>Acompañamiento y asesoría en la construcción de mapa de riesgos de procesos y de corrupción 2020</t>
  </si>
  <si>
    <r>
      <rPr>
        <i/>
        <sz val="9"/>
        <color theme="1"/>
        <rFont val="Arial Narrow"/>
        <family val="2"/>
      </rPr>
      <t>2</t>
    </r>
    <r>
      <rPr>
        <b/>
        <i/>
        <sz val="9"/>
        <color theme="1"/>
        <rFont val="Arial Narrow"/>
        <family val="2"/>
      </rPr>
      <t xml:space="preserve"> </t>
    </r>
    <r>
      <rPr>
        <i/>
        <sz val="9"/>
        <color theme="1"/>
        <rFont val="Arial Narrow"/>
        <family val="2"/>
      </rPr>
      <t>actividades informativas realizadas sobre  responsabilidad de los servidores públicos frente a los derechos de los ciudadanos</t>
    </r>
  </si>
  <si>
    <t>Actualizado 15 de diciembre de 2020</t>
  </si>
  <si>
    <t>PORCENTAJE CUMPLIDO</t>
  </si>
  <si>
    <t>DESCRIPCION DEL AVANCE 1ER CUATRIMESTRE</t>
  </si>
  <si>
    <t>DESCRIPCION DEL AVANCE 2DO CUATRIMESTRE</t>
  </si>
  <si>
    <t>DESCRIPCION DEL AVANCE 3ER CUATRIMESTRE</t>
  </si>
  <si>
    <t>La Política de riesgos  fue actualizada durante la vigencia  2019l se ajustó a todo lo contemplado y estipulado en la "Guía de Administración de Riesgos y Diseño de Controles" del DAFP.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</si>
  <si>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 xml:space="preserve">Función Publica esta revisando y retroalimentado la gestión del reisgo de la Entidad, durante el mes de agosto se generó una propuesta de actualización de lo política de riesgo de la UAEOS la cual será revisado por dicha Entidad </t>
  </si>
  <si>
    <t>La actual política  de Administración de Riesgos se encuentra actualizada y aprobada</t>
  </si>
  <si>
    <t>Actividad cumplida</t>
  </si>
  <si>
    <t xml:space="preserve">A la fecha se han realizado las actividades de construcción de mapas de riesgo de la UAEOS, seguimientos de acuerdo a cada línea de defensa, se ha brindado acompañamiento a los lideres de proceso en la revisión de los riesgos para su actualización </t>
  </si>
  <si>
    <t>Se adelantó acompañamiento y asesoría para la definición de matrices de riesgos 2020  bajo la metodología establecida por Función Pública , las cuales se encuentran publicadas en la página web de la UAEOS https://www.orgsolidarias.gov.co/Planeaci%C3%B3n-gesti%C3%B3n-y-control/Planeaci%C3%B3n/Riesgos/Mapa-de-riesgos-2020</t>
  </si>
  <si>
    <t xml:space="preserve">Se estructuró requerimientos  de TIC, esta en proceso actualización de  mapa de riesgos </t>
  </si>
  <si>
    <t xml:space="preserve">El profesional especializado  grado 17 del  grupo de planeación  acompaña el seguimiento a la política de riesgos,  asesoró y esta trabajando de la mano con el Grupo TIC la actualización de los riesgos informáticos </t>
  </si>
  <si>
    <t xml:space="preserve">El profesional especializado brindó asesoría a  los lideres para el levantamiento de mapas de riesgo 2020 y al grupo de Planeación para la actualización de los riesgos del proceso de seguimiento y medición y esta asesorando la actualización de riesgos  de TIC . Durante le segundo semestre se realizará jornada a los grupos </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</si>
  <si>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</si>
  <si>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</si>
  <si>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través de banner y redes sociales </t>
  </si>
  <si>
    <t xml:space="preserve">Con corte a 30 de abril se solicitó  a todos los lideres el seguimiento a mapa de riesgo de corrupción el cual se consolidará durante los 10 primeros días del mes de mayo </t>
  </si>
  <si>
    <t xml:space="preserve">A 11 de mayo se presentó el seguimiento al mapa de riesgos de corrupción con corte a 30 de abril, cada líder envió el seguimiento de los controles de cada riesgo del su proceso, se revisó y analizó desde planeación y se envió para respectiva revisión de Control Interno </t>
  </si>
  <si>
    <t>El segundo seguimiento se realizará  en el  segundo cuatrimestre del 2020</t>
  </si>
  <si>
    <t>Con corte a 31 de agosto  se solicitó  a todos los lideres el seguimiento a mapa de riesgo de corrupción el cual se consolidará durante los 10 primeros días del mes de septiembre</t>
  </si>
  <si>
    <t>El tercer seguimiento se hará en el ultimo cuatrimestre del 2020</t>
  </si>
  <si>
    <t>Esta actividad se tiene programada para el ultimo cuatrimestre del 2020</t>
  </si>
  <si>
    <t>Se realizará el monitoreo de los mapas de riesgo en el segundo cuatrimestre del 2020</t>
  </si>
  <si>
    <t xml:space="preserve">Dentro de los primeros 10 días del mes de julio se presento seguimiento al mapa de riesgos de procesos de gestión, con corte a 30 de junio de la actual vigencia, cada líder de proceso envío la información de los seguimientos y desarrollo de las actividades de control de los riesgos identificados. Se revisó y analizó desde la Dirección de Investigación y Planeación, remitiendo a la Oficina de Control Interno para su respectiva  revisión. </t>
  </si>
  <si>
    <t>La Oficina de Control Interno realizó seguimiento a la gestión de los riesgos de corrupción identificados en la Unidad, de lo cual se evidenció un total de 25 riesgos de corrupción de los cuales 5 se encuentran en riesgo residual extremo, 7 en riesgo alto y 13 en riesgo moderado. Se evidenció con base en el reporte del grupo de planeación y estadística que durante el primer trimestre de 2020 no se tuvo registro de materialización de ninguno de los riesgos de corrupción. Esta información fue presentada por el Jefe de Control Interno a los Miembros del Comité Institucional de Control Interno, en sesión desarrolladas el 3 de marzo de 2020, El Director Nacional asignó un asesor para apoyar el seguimiento y control de los riesgos identificados con riesgo residual en nivel extremo.</t>
  </si>
  <si>
    <t>El segundo seguimiento se hará en el  segundo cuatrimestre del 2020</t>
  </si>
  <si>
    <t xml:space="preserve">Se realizó seguimiento a la implementación del mapa de riesgos de corrupción de los procesos Gestión de programas y proyectos, Gestión Humana y Gestión Administrativa, los resultados del seguimiento hacen parte del informe de evaluación independiente remitido al director Nacional y a los miembros del Comité Institucional de Coordinación de Control Interno.
</t>
  </si>
  <si>
    <t xml:space="preserve">No se esperaba avance en el diseño de piezas para este cuatrimestre.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</si>
  <si>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Se publicaron dos micro videos por medio de los cuales se muestra paso a paso cómo crear y actualizar el perfil de la organización en la solicitud del trámite de acreditación. Estos videos se publican en la página web de la entidad www.orgsolidarias.gov.co - Trámites y servicios - Trámite de acreditación - 4. Instructivo paso a paso. O en el siguiente enlace: https://www.orgsolidarias.gov.co/Tr%C3%A1mites-y-servicios/acreditaci%C3%B3n
Para el próximo cuatrimestre se prevé la elaboración y publicación de otro  microvideo, que complementa el objetivo de hacer más amigable y dinámico el manual de usuario del SIIA</t>
  </si>
  <si>
    <t>Se publicó un tercer video en la sesión de Trámite de Acreditación - sección instructivo paso a paso, en el que se muestra cómo crear una solicitud en la plataforma SIIA. 
El video se puede encontrar en el siguiente enlace: https://www.orgsolidarias.gov.co/Tr%C3%A1mites-y-servicios/acreditaci%C3%B3n</t>
  </si>
  <si>
    <t>DESCRIPCION AVANCE 1ER CUATRIMESTRE</t>
  </si>
  <si>
    <t>DESCRIPCION AVANCE 2DO CUATRIMESTRE</t>
  </si>
  <si>
    <t>DESCRIPCION AVANCE 3ER CUATRIMESTRE</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</si>
  <si>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</si>
  <si>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 xml:space="preserve">Los  grupos de comunicaciones y planeación reportaron:
Se realizaron piezas comunicativas que facilitarán la respuesta a la pregunta frecuente de ¿cómo acceder a los servicios y trámite de la Unidad en medio de la situación de aislamiento?, acompañado de la campaña QuédateenCasa. 
La evidencia se encuentra en la carpeta - One Drive del grupo de comunicaciones. 
</t>
  </si>
  <si>
    <t>Actividad cumplida en el cuatrimestre anterior</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</si>
  <si>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</si>
  <si>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 xml:space="preserve">Los  grupos de comunicaciones y planeación reportaron:
Se realizaron dos  actividades de socialización del proceso de servicio al ciudadano una interna y otra externa. 
Externo: Trámite de Acreditación y protocolos de atención 
Interna: Recuerde, si recibe una PQR y ¡Gracias por tu compromiso y autogestión!
La evidencia se encuentra en la carpeta - One Drive del grupo de comunicaciones. </t>
  </si>
  <si>
    <t>Actividad cumplida en el cuatrimestre anterior.
Sin embargo durante la primer semana de diciembre se publicó banner en la página web de la Entidad alusivo a los canales de contacto disponibles para la ciudadanía.</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</si>
  <si>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</si>
  <si>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 xml:space="preserve">Se publican en la página web de la entidad dos videos, uno con los derechos y otro con los deberes de las y los ciudadanos, se encuentra en el enlace https://www.orgsolidarias.gov.co/Atencion-al-ciudadano/Mecanismos-de-participaci%C3%B3n/deberes-y-derechos-del-ciudadano. 
Estos videos fueron difundidos también en las redes sociales de la entidad, como Facebook, twitter e instagram. 
Se proyectan piezas de comunicación que serán enviadas a los correos de los funcionarios de manera esporádica, se hicieron dos primeros envíos dentro del segundo cuatrimestre. 
Evidencias guardadas en la One Drive del grupo de comunicaciones. </t>
  </si>
  <si>
    <t xml:space="preserve">Se hicieron publicaciones de piezas tipo gif en las redes sociales sobre los deberes y derechos de las y los ciudadanos. 
En la jornada de Inducción y Reinducción se dio un espacio al proceso de Servicio al Ciudadano en el que se agradecieron las tareas y actividades desarrolladas, se recordaron los canales de comunicación con la ciudadanía, la atención de canales virtuales de atención, se recordó la importancia y responsabilidad de las y los servidores fernte a las y los ciudadanos, se hizo una actividad participativa tipo quiz y se presentó el video "Dese prisa" a modo de reflexión. 
Evidencias guardadas en el One Drive del grupo de comunicaciones. </t>
  </si>
  <si>
    <t>No se esperaban avances para este primer cuatrimestre, la fecha de la acción está para el mes de junio de 2020.</t>
  </si>
  <si>
    <t>Quedó actualizado el archivo de respuestas para el  servicio al ciudadano en todos los canales de atención, atendiendo las premisas de lenguaje claro ; este se iniciará a utilizar en el proceso a partir de la segunda semana de septiembre.</t>
  </si>
  <si>
    <t xml:space="preserve">Se adelanta archivo en Excel en el que se proponen ajustes de las observaciones que se encuentran en la plataforma para revisión del cumplimiento mínimo de requisitos teniendo en cuenta las premisas de lenguaje claro. </t>
  </si>
  <si>
    <t xml:space="preserve">Se trabajó en la revisión del documento adelantado con responsable del proceso, se hicieron ajustes a observaciones formularios del 1 al 5 y se inició con formulario 6 de la plataforma SIIA teniendo en cuenta las premisas de lenguaje claro. </t>
  </si>
  <si>
    <t>Se ajustaron y actualizaron en plataforma las respuestas a las entidades en el trámite de acreditación en formularios 1, 2, 3, 4, 5 y 6 teniendo en cuenta las premisas de lenguaje claro. Un Total de 97 campos.</t>
  </si>
  <si>
    <t>DESCRIPCION AVANCE SEGUNDO</t>
  </si>
  <si>
    <t>DESCRIPCION AVANCE TERCERO</t>
  </si>
  <si>
    <t>se realizo la publicacion de rendición de cuentas paz, se organizo la informaciójn de rendicion de cuentas paz 2017, 2018 y 2019. Anexo link https://www.orgsolidarias.gov.co/atenci%C3%B3n-al-ciudadano/transparencia-y-acceso-la-informaci%C3%B3n-p%C3%BAblica/Informes-de-gesti%C3%B3n%2Cevaluaci%C3%B3n-y-auditor%C3%ADa/Informe-rendici%C3%B3n-de-cuentas-de-Paz</t>
  </si>
  <si>
    <t xml:space="preserve">Se realizaron dos piezas divulgativas y se socializaron en nuestros canales de atención. Evidencia que reposa en informe. </t>
  </si>
  <si>
    <t xml:space="preserve">Se compartieron nuevamente las piezas y se socializaron en nuestros canales de atención. Evidencia que reposa en informe. </t>
  </si>
  <si>
    <t xml:space="preserve">Se tiene los dos  videos editados, se estan adelantando las  gestiones necesarias del lenguaje de señas, para enviar a Presidencia. </t>
  </si>
  <si>
    <t>Durante el mes de julio se tramitó a través del Ministerio del Trabajo en la plataforma SAMI la emisión de dos mensajes institucionales, los cuales fueron aprobados por contenido, pero nos indicaron que: “En respuesta a la solicitud de aprobación del TV ref. Mujeres me permito manifestar que la Consejería Presidencial para las Comunicaciones no encuentra observación al mensaje del video y considera pertinente su difusión por redes sociales y medios propios digitales.</t>
  </si>
  <si>
    <t>Se da cumplimiento con los videos de los codigos civicos los cuales gueron transmitos por los canales.</t>
  </si>
  <si>
    <t xml:space="preserve">Se realizo un foro virtual con la ciudadania “Encuesta virtual: nuevo espacio de educación solidaria”. </t>
  </si>
  <si>
    <t xml:space="preserve">Se realizaron dos foros:
- Foros Conexión Solidaria
- Consulta ciudadana: Compras Públicas Locales </t>
  </si>
  <si>
    <t>Foro de rendición de cuentas. 
" Encuenta de interes 2019-2020"</t>
  </si>
  <si>
    <t>Se cumplió al 100% con esta actividad, en la realización de foros con temas de interes para la ciudadania. 
Foro 1:  Alivios Tributarios y Régimen Tributario Especial para las ESAL en tiempos de pandemia
Foro 2:  Economía social y solidaria: Resiliencia, Recursividad, Resistencia.
Foro 3: Mercados Campesinos Solidarios: inclusión participativa territorial
Foro 4: Mujer rural y su rol en la economía campesina
Foro 5: Territorios sostenibles: paz y desarrollo para las economías rurales
Foro 6: Compras Públicas Locales y Comercio Justo: alternativa social y solidaria para la reactivación económica
Foro 7: Día Internacional de las Cooperativas: Todos unidos por el sector solidario
Foro 8:  Cooperativismo y sector solidario en las regiones
Foro 9:  Foro: Formas Asociativas Solidarias
Foro 10:  Foro “Papel de las organizaciones solidarias en los ODS”
Foro 11:  Foro "Construcción PESEM, Educación Solidaria y Trámite de Acreditación"</t>
  </si>
  <si>
    <t>Foro 12: Sector Solidario : Emprendimiento y desarrollo para las juventudes
Foro 13:  “Ahorro y Crédito del Sector Solidario”
Foro 14: “Mujer Rural como pilar de la economía agraria”
Foro 15: “Asociatividad Solidaria en los Planes Locales de Desarrollo”
Foro 16: "Voluntariado como eje de cohesión social"</t>
  </si>
  <si>
    <t xml:space="preserve">La Unidad realizó Rendición de cuentas 2019 - 2020 el 25 de noviembre de 2020. se Publico informe en la página WEB de la Entida. 
https://www.orgsolidarias.gov.co/atenci%C3%B3n-al-ciudadano/rendici%C3%B3n-de-cuentas/Vigencia-2020
</t>
  </si>
  <si>
    <t xml:space="preserve">Se realizó informe de experiencas que transforman vidas, publicadas en la pagina Web. </t>
  </si>
  <si>
    <t>Se realizó informe de rendició de cuentasa cortte del 30 de junio de 2020,  evidencia que reposa en la carpeta compartida de comunicaciones</t>
  </si>
  <si>
    <t xml:space="preserve">Se realizó informe de rendició de cuentasa cortte del 30  de diciembre de 2020. </t>
  </si>
  <si>
    <t xml:space="preserve">se presento el informe final del mes de diciembre de los bullets de paz presentados a la Consejeria de estabilizacion y consolidacion de la Paz </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</si>
  <si>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asi como el inventario de activos de información que se encuentran publicados en el portal de datos abiertos, se actualizan semestralmente.</t>
  </si>
  <si>
    <t>Se realizó la publicación de los conjuntos de datos abiertos durante los meses de Mayo, Junio y Julio, en el portal de datos abiertos del estado colombiano. https://www.datos.gov.co</t>
  </si>
  <si>
    <t>Durante el último cuatrismestre de la presente vigencia 2020, se realizó la publicación del conjunto de datos de entidades acreditadas, en el portal de datos abiertos del estado colombiano, de los meses agosto, septiembre, octubre y noviembre. 
https://www.datos.gov.co</t>
  </si>
  <si>
    <t>Se puede evidenciar que a la fecha se encuentran publicado en aplicativo secoop el 100% de los contratos que se han suscrito en la Entidad.</t>
  </si>
  <si>
    <t>Se puede evidenciar que en el periodo comprendido de  mayo, junio julio y agosto se encuentran publicado en aplicativo secoop el 100% de los contratos que se han suscrito en la Entidad.</t>
  </si>
  <si>
    <t>Se puede evidenciar que en el periodo comprendido de  Septiembre, octubre,noviembre y diciembre se encuentran publicado en aplicativo secoop el 100% de los contratos que se han suscrito en la Entidad.</t>
  </si>
  <si>
    <t>Se elaboró encuesta de satisfacción sobre el botón de Transparencia y Acceso a la Información Pública, la encuesta fue aprobada por los Grupos de Planeación y Estadística, Comunicaciones y prensa, Educación e investigación y el Grupo TICS. La encuesta se encuentra publicada en el portal: https://virtuales.orgsolidarias.gov.co/encuestaPortal/public/</t>
  </si>
  <si>
    <t xml:space="preserve">Se elaboró la encuesta sobre satisfacción del botón de Transparencia y Acceso a la Información Pública, la encuesta se encuentra publicada en la página web institucional de la UAEOS.
https://www.orgsolidarias.gov.co/atenci%C3%B3n-al-ciudadano/transparencia-y-acceso-la-informaci%C3%B3n-p%C3%BAblica"
</t>
  </si>
  <si>
    <t xml:space="preserve">Campaña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</si>
  <si>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 xml:space="preserve">Se difundieron nuevamente en redes sociales los videos acerca de gratuidad en los servicios, trámite de acreditación y educación solidaria. 
Se desarrolló un tercer video que se difundió en redes sociales acerca de los servicios que se prestan en acompañamiento a la creación de organizacones y resaltando su gratuidad. </t>
  </si>
  <si>
    <t>Actividad cumplida en el  anterior Cuatrimestre</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</si>
  <si>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despues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</si>
  <si>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 xml:space="preserve">Mayo: se reporta  en comité directivo el 5 de mayo y se envía a Dirección de Planeación vía correo electrónico el 12 de junio. 
Junio: se reporta  en comité directivo el 2 de Junio y se envía a Dirección de Planeación vía correo electrónico el 13 de julio. Por ser informe semestral se publicó en la web el día 15 de junio.
Julio: se reporta  en comité directivo el 7 de julio y se envía a Dirección de Planeación vía correo electrónico el 20 de agosto.
Agosto: Se reporta en los 10 primeros días hábiles del mes de septiembre y se espera enviar informe a Dirección de Planeación el día 15 de septiembre como fecha límite.  
Las evidencias se encuentran en el one drive del grupo de educación. </t>
  </si>
  <si>
    <t xml:space="preserve">Septiembre: se reporta  en comité directivo el 6 de  octubre y se envía a Dirección de Planeación vía correo electrónico el 13 de octubre.
Octubre: se reporta  en comité directivo el 3 de noviembre y se envía a Dirección de Planeación vía correo electrónico el 17 de noviembre.
Noviembre: se reporta  en comité directivo el 1 de diciembre y se envíará a Dirección de Planeación vía correo electrónico el 15 de diciembre.
En total 11 informes, 100% cumplimiento de la meta
Las evidencias se encuentran en el one drive del grupo de educación. </t>
  </si>
  <si>
    <t>Se realiza la revisión de las bases de datos consignadas en el aplicativo de la SIC. Hasta el momento las bases de datos no requiren de actualización. Se identificarón 3 bases de datos a registrar que son: registro biométrico, cámaras de vigilancia y PQRDS. Estas bases deben registrarse en el aplicativo.  
N:\ARCHIVO GTI_TRD_2020\GESTION_GEL_2020\Sic\Reporte 1</t>
  </si>
  <si>
    <t>Se realizó el registro de la base de datos "Reporte solicitudes oficina servicio al ciudadano" y registro biométrico en el aplicativo de la SIC (Superintendencia de Industria y Comercio) llamado RNBD.
Reporte: Tecnología/Gestión GEL2020/SIC/Reporte2
Certificado registro biométrico</t>
  </si>
  <si>
    <r>
      <t xml:space="preserve">Se realizó el registro de una nueva base de datos con información personal en el aplicativo de la Superintendencia de Industria y comercio SIC, llamado RNBD (Registro Nacional de Bases de Datos). La base que se registro fue la de "Cámaras de seguridad y videovigilancia".
</t>
    </r>
    <r>
      <rPr>
        <sz val="10"/>
        <rFont val="Arial Narrow"/>
        <family val="2"/>
      </rPr>
      <t>Reporte: N:\ARCHIVO GTI_TRD_2020\124.03 PLANES\124.03.02 Plan Anticorrupción\3er Cuatrimestre\Tics\Plan Anticorrupción\SIC\Reporte3
Certificado: Cámaras de seguridad y videovigilancia.</t>
    </r>
  </si>
  <si>
    <t>Se realiza la revisión de la metodología de activos de información frente a la guía de apertura de datos abiertos del estado colombiano. La metodología se encuentra en la carpeta compartida del Grupo TICS. Tecnología/Gestión GEL2020/Inventario activos de información/metodología inventario2020.</t>
  </si>
  <si>
    <t xml:space="preserve">Debido a la contingencia COVID-19 y a la programación de los líderes de proceso de la entidad la revisión del inventario de activos de información se realizará en el mes de septiembre de la presente vigencia.
</t>
  </si>
  <si>
    <t>Se realizó la revisión y actualización del inventario de activos de información de la UAEOS, con el fin de presentarlo para el ITA (índice de transparencia y acceso a la infromación.) el Inventario de activos se encuentra publicado en su última versión en la página web institucional:
https://www.orgsolidarias.gov.co/Planeaci%C3%B3n-gesti%C3%B3n-y-control/Gesti%C3%B3n/gestion-de-informacion/Registro-de-Activos-de-informaci%C3%B3n</t>
  </si>
  <si>
    <t>Se realizó transferencia primaria del area de Gestiòn Financiera y Subdirecciòn. La meta fue ajustada debido a las medidas de confinnamiento por el COVID-19 tomadas por el gobierno nacional.</t>
  </si>
  <si>
    <t>Se solicita modificación en la meta propuesta, ya que no es posible su cumplimiento debido a que esta sujeto a las Medida de Emergencia Sanitaria en todo el territorio Nacional de COVID -19 tomada por el Gobierno Nacional mediante Decreto 593 y  457 de 2020, por lo tanto se trasladara para el primer semestre de la vigencia 2021.</t>
  </si>
  <si>
    <t xml:space="preserve">Se realizó 9 transferencia primaria de Emp financiera, administrativa, subdirección, comunicacion y prensa, desarrollo asociativo, juridica. </t>
  </si>
  <si>
    <t>Los instrumnetos archivisticos, se encuentran publicados en su totalidad</t>
  </si>
  <si>
    <t>Actividad cumplida en el  segundo Cuatrimestre</t>
  </si>
  <si>
    <r>
      <t xml:space="preserve">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t>
    </r>
    <r>
      <rPr>
        <sz val="10"/>
        <rFont val="Arial Narrow"/>
        <family val="2"/>
      </rPr>
      <t>N:\ARCHIVO GTI_TRD_2020\GESTION_GEL_2020\Transparencia</t>
    </r>
  </si>
  <si>
    <t xml:space="preserve">Constantemente se realiza la alcalización y la publicación en a pagina Web, evidencia que reposa en la carpeta de comunicaciones. </t>
  </si>
  <si>
    <t>Se realiza recisoin en el boton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</si>
  <si>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realizó informe sobre la gestión adelantada en el botón de Transparencia de la página web, se corrigieron los hallazgos del primer informe sobre links rotos y demás. Adicionalmente se realizó diseño de la página web con sus secciones.
Tecnología/GESTIONGEL2020/Transparencia/Informe  Transparencia II
Tecnología/GESTIONGEL2020/Transparencia/Sede electrónica
Se realizó la atulización del boton de transparencia en la pagina Web constante informe que reposa en la carpeta compartida de comunicaciones.</t>
  </si>
  <si>
    <t>Se realizó informe sobre la gestión adelantada en el botón de Transparencia y acceso a la información para el diligenciamiento de la información en el sistema ITA de la Procuraduría General de la Nación, el informe que datalla la gestión realizada en el botón de Transparencia y el registro de ITA se evidencian en el informe: (Informe de Transparencia II).</t>
  </si>
  <si>
    <t>Debido a la contingencia de COVID-19 nos hemos centrado en tips y sensibilizaciones frente a temas de COVID-1, teletrabajo, seguridad y demás. Se tiene programado iniciar las campañas de sensibilización de transpárencia en el mes de mayo.</t>
  </si>
  <si>
    <t xml:space="preserve">Se realizó capacitación a los funcionarios de la UAEOS sobre le tema de Trasparencia y Acceso a la Información Pública, la capacitación se realizó en el mes de Julio de la presente vigencia. Se publicaron dos tips en la intranet institucional relacionados con Transparencia Activa y Transparencia Pasiva.
Soporte: Presentación Transparencia y Acceso a la Información Pública - Tips:  Transparencia.
Se realizó capacitación con todos los funcionarios por via Teams y se envio un tip sobre transparencia y acceso a la información Pública. </t>
  </si>
  <si>
    <t>Se realizarón dos tips relacionados con la ley de Transparencia y acceso a la información pública, los cuales se prublicaráne en la intratnet institucional en el mes de diciembre.</t>
  </si>
  <si>
    <t>Se elaboró y envíó informe para publicación, la cual se efctúa el día 15 de enero de 2020. 
Las evidencias se encuentran en el one drive del grupo de educación y en la pagina web https://www.orgsolidarias.gov.co/sites/default/files/archivos/Informe%20Consolidado%202019_%20Servicio%20al%20Ciudadano%20y%20Satisfacci%C3%B3n%20Ciudadana.pdf
De acuerdo a la información que nos envía el grupo de Educación, se publico el informe consolidado de 2019 “Servicio al Ciudadano y Satisfacción Ciudadana”
https://www.orgsolidarias.gov.co/Atenci%C3%B3n-al-ciudadano/Mecanismos-de-participaci%C3%B3n/resultados-de-mediciones-satisfacci%C3%B3n-ciudadana/Informe-consolidado-2019</t>
  </si>
  <si>
    <t>Se elaboró y envíó informe para publicación, la cual se efectúa el día 15 de julio de 2020. 
Reporte en https://www.orgsolidarias.gov.co/Atencion-al-ciudadano/Mecanismos-de-participaci%C3%B3n/resultados-de-mediciones-satisfacci%C3%B3n-ciudadana 
De acuerdo a la información que nos envía el grupo de Educación, se publico el informe consolidado del primer semestre del 2020 “Servicio al Ciudadano y Satisfacción Ciudadana”
https://www.orgsolidarias.gov.co/Atenci%C3%B3n-al-ciudadano/Mecanismos-de-participaci%C3%B3n/resultados-de-mediciones-satisfacci%C3%B3n-ciudadana/Informe-consolidado-2020</t>
  </si>
  <si>
    <t xml:space="preserve">En el tercer cuatrimestre de 2020 se realizó seguimiento a la implementación del mapa de riesgos de corrupción de los procesos Gestión financiera, Gestión del Conocimiento, Servicio al ciudadano y Fomento, los resultados del seguimiento hacen parte del informe de evaluación independiente remitido al director Nacional y a los miembros del Comité Institucional de Coordinación de Control Interno. </t>
  </si>
  <si>
    <t xml:space="preserve">La Oficina de Control Interno realizó seguimiento a la implementación del componente de rendición decuentas del Plan anticorrupción y de atención al ciudadano, los resultados del seguimientos fueron presentandos al Director Nacional mediante correo electrónico el 16 de diciembre de 2020.
</t>
  </si>
  <si>
    <t xml:space="preserve">La  Entidad  actualizó la  política de riesgo, a la fecha quedo en version borrador pendiente aprobacion   de los integrantes del Comité Control interno.  Se contó con la asesoría y capacitación de un profesional delegado por la Funcion pÍblica quien asesoró a la  Entidad en la nueva guia de gestión del riesgo que  esta programada para ser publicada por la Función Pública próximamente </t>
  </si>
  <si>
    <t xml:space="preserve">Con corte a 31 de diciembre se realizó por parte de los lideres de proceso  el seguimiento al mapa de riesgos de corrupción y desde Palneación se compilo y retroalimentó  dicho proceso </t>
  </si>
  <si>
    <t>Dentro de los primeros 10 días del mes de enero se presentó el informe de seguimiento y monitoreo a los mapas de riesgos de procesos y de corrupción de la entidad</t>
  </si>
  <si>
    <t>SEGUIMIENTO OFICINA DE CONTROL INTERNO</t>
  </si>
  <si>
    <t xml:space="preserve">Se realizó un análisis y ajuste de la política de administración de riesgos por parte del grupo de planeación y estadística, con asesoría del Departamento administrativo de la función pública y el acompañamiento de la oficina de control interno. El texto de la política de administración de riesgos fue ajustado respecto de la nueva guia de administración de riesgos emitida por el DAFP. </t>
  </si>
  <si>
    <t>El 16 de diciembre de 2020 se presentó para conocimiento de los miembros del Comité institucional de control interno, para su presentación para aprobación al Representante Legal, de conformidad con el decreto 648, se hicieron algunos ajuste al texto. SE remitió al grupo de planeación y estadística el texto definitivo para su cargue en el aplicativo Isolucion y correspondiente sociallización</t>
  </si>
  <si>
    <t>Se evidenció seguimiento realizado por parte del Profesional especializado grado 17 del grupo de planeación y estadística al mapa de riesgos de procesos y al mapa de riesgos de corrupción en cumplimiento de la política de administración de riesgos</t>
  </si>
  <si>
    <t>Se evidenció acompañamiento por parte del profesional especializado grado 17 del grupo de planeación y estadística en la revisión, identificación, valoracion y concolidación de los mapas de riesgos de procesos y de corrupción</t>
  </si>
  <si>
    <t>Se evidenció la revisión de requerimientosTIC,  para determinar que se debe tener en cuenta al incluir en el mapa de riesgos de corrupción riesgos del Sistema de Gestión de la Información.</t>
  </si>
  <si>
    <t>El modulo se encuentra publciado en el link: https://www.orgsolidarias.gov.co/Planeaci%C3%B3n-gesti%C3%B3n-y-control/Planeaci%C3%B3n/Planes/Planes-integrados-2020/Plan-de-Tratamiento-de-Riesgos-de-Seguridad-y-Privacidad-de-la-Informaci%C3%B3n</t>
  </si>
  <si>
    <t>Se evidenció capacitación a los lideres de proceso para el levantamiento y actualización del mapa de riesgos, esta capacitación fue realizada por el profesional del grupo de planeación.  Se tiene contemplado para el segundo semestre de la presente vigencia realizar jornadas de capacitción a todos los lideres de proceso acerca de riesgos de corrupción.</t>
  </si>
  <si>
    <t>Se evidenció consulta a la ciudadanía publicada en la página web de la Unidad, se analizaron las sugerencias ciudadanas</t>
  </si>
  <si>
    <t>Se evidenció píblicado el mapa de riesgos de corrupción en la págin web de la Unidad en el link https://www.orgsolidarias.gov.co/Planeaci%C3%B3n-gesti%C3%B3n-y-control/Planeaci%C3%B3n/Riesgos/Mapa-de-riesgos-2020</t>
  </si>
  <si>
    <t>Se evidenció publicación de banner informativo de mapas de riesgos de corrupción el día 24 de enero de 2020.  Alli se invita a la ciudadanía a realizar observaciones.</t>
  </si>
  <si>
    <t>Se evidenció monitoreo por parte del profesional especializado grado 17 del grupo de planeación y estadistica a los mapas de riegos de corrupción, del cual los lideres de proceso enviaron sus respectivos seguimientos en cumplimiento de las fechas estipuladas en el plan anticorrupción y de atención al ciudadano, estas fueron 30 de abril, 31 de agosto y 31 de diciembre</t>
  </si>
  <si>
    <t>Se evidenció el monitoreo realizado por parte del grupo de planeación y estadistica a los mapas de riesgo de proceso, para lo cual los lídrees de proceso enviaron sus seguimiento a sus respectivos mapas de riesgos en las fechas defiidas de 30 de junio y 15 de diciembre</t>
  </si>
  <si>
    <t>La oficina de control interno realizó seguimiento a los mapas de riesgos de corrupción de los diferentes procesos de la Unidad en el marco de las auditorías de evaluación independiente, los resultados fueron comunicados al director nacional con copia de los miembros del Comité coordinador de control interno, en cumplimiento del decreto 648 de 2017, así mismo en el marco de la estratégia del plan anticorrupción y de atención al ciudadano en las fechas establecidas con cortes a 30 de abril, 31 de agosto y 31 de diciembre</t>
  </si>
  <si>
    <t>Se evidenció la publicación de tres microvideos  en pro de orientar al adecuado manejo de la plataforma SIIA, publicados en la pa´gina web de la unidad, en el link de tramites y servicios, tramite de acreditación en la opción numero 4 instructivo paso a paso, en el link https://www.orgsolidarias.gov.co/Tr%C3%A1mites-y-servicios/acreditaci%C3%B3n#</t>
  </si>
  <si>
    <t>Se evidenció la actualización de los documentos "Informe de Rendición de Cuentas construcción de Paz", para las vigencias 2016 a 2019, y se evidenciaron debidamente publicados en la página web en el link https://www.orgsolidarias.gov.co/atenci%C3%B3n-al-ciudadano/transparencia-y-acceso-la-informaci%C3%B3n-p%C3%BAblica/Informes-de-gesti%C3%B3n%2Cevaluaci%C3%B3n-y-auditor%C3%ADa/Informe-rendici%C3%B3n-de-cuentas-de-Paz
Adicionalmente se evidenció el diseño y divulgación de dos piezas divulgativas a través de la campaña "mas cerca de la Paz" a través de twitter los días 16, 21 de julio y 4 de noviembre</t>
  </si>
  <si>
    <t>Se evidenció el informe de la vigencia 2019 de informe de rención de cuentas construcción paz debidamente publicado en la página web en el link https://www.orgsolidarias.gov.co/atenci%C3%B3n-al-ciudadano/transparencia-y-acceso-la-informaci%C3%B3n-p%C3%BAblica/Informes-de-gesti%C3%B3n%2Cevaluaci%C3%B3n-y-auditor%C3%ADa/Informe-rendici%C3%B3n-de-cuentas-de-Paz</t>
  </si>
  <si>
    <t>Se evidenció la realización de  los siguintes foros:
1. Encuesta virtual nuevo espacio de educación solidaria
2. Foros conexión solidaria
3. Consulta ciudadana: compas públicas locales
4. Audiencia pública 2019 - 2020</t>
  </si>
  <si>
    <t>Se evidenció la realización de 16 foros conexión solidaria así:
1. Alivios tributarios y régimen tributario especial para las ESAL en tiempos de pandemia (2 mayo 2020)
2. economie social y solidaria: recilencia, recursividad y resistencia (27 de mayo 2020)
3. Mercados campesinos solidarios inclusión participativa territorial (3 jun 2020)
4. Mujer rural y su rol en la economía campesina (10 jun 2020)
5. Territorios sostenibles paz y desarrollo para las economias rurales (17 jun 2020)
6. Compras publicas locales y comercio justo (24   jun 2020)
7. dia internacional de las cooperativas (1 jul 2020)
8. Cooperativosmo y sector solidario en las regiones (15 jul 2020)
9. Formas asociativas solidarias (29 jul 2020)
10. Papel de las organizaciones solidarias en los ODS (12 ago 2020)
11. Construcción PESEM , educación solidaria y trámite de acreditación (26 ago 2020)
12. Sector solidario: emprendieminto y desarrollo para las juventudes (9 sep 2020)
13. Ahorro y crédito del sector solidario (23 sep 220)
14. Mujer rural como pilar de la economía agraria (21 oct 2020)
15. Asociatividad solidaria en los planes locales de desarrollo (18 nov 2020)
16. Voluntariado como eje de cohesión social (16 dic 2020)</t>
  </si>
  <si>
    <t>Se evidencio la realización de la audiencia pública de cuentas el 25 de noviembre, se envidenció el informe debidamente publicado en la página web en el link https://www.orgsolidarias.gov.co/atenci%C3%B3n-al-ciudadano/rendici%C3%B3n-de-cuentas/Vigencia-2020</t>
  </si>
  <si>
    <t>Se evidenció el documento "informe experiencias que transforman vidas", así mismo se evidenciaron publicadas las experiencias en la página web de la unidad en el link https://www.orgsolidarias.gov.co/experiencias, en total se publicaron 30 experiencias que transforman vidas</t>
  </si>
  <si>
    <t>Se evidenció documento denominado "Informe de rendición de cuentas grupo de comunicaciones y prensa 2020" con corte a 31 de agosto, adiicionalmente se envidenció el documento con las actividades realizadas en el segundo semestre de 2020 el cual a la fecha de revisión está en elaboración</t>
  </si>
  <si>
    <t>Se realizó seguimiento por parte de la oficina de control interno a la implementación de las actividades de la estrategia de rención de cuentas del Plan anticorrupción y de atención al ciudadano y el resultado fue enviado al Director Nacional</t>
  </si>
  <si>
    <t>Se evidenció oficio de aprobación del 29 de julio de 2020 del consejero de comunicaciones del la presidencia de la republica sr. Hassan Nassar para la emisión de dos codigos civicos "TV Mujeres", dichos código se emitieron apartir del 31 de octubre en los canales públicos y privados. Se evifdenció la emisión del programa "Empoderamiento femenino a través de la econimía solidaria" y "trabajo asociativo indigena" ambos con el correspondiente lenguaje de señas</t>
  </si>
  <si>
    <t>Se evidenció la publicación en la página web y en youtube el Video instructivo SIIA  partes 1, 2 y 3 (28 de agosto en la página web) https://www.orgsolidarias.gov.co/Tr%C3%A1mites-y-servicios/acreditaci%C3%B3n#</t>
  </si>
  <si>
    <t>Se evidenció la publicacion de los Videos:
- trámite de acreditación por redes sociales (20 y 24 de abril, 1 y 21 de julio)
- Necesitas información sobre las organizaciones solidarias en Colombia? (12 noviembre en youtube)
- Quieres capacitarte en economia solidaria? ((12 noviembre en youtube))
- Cómo incuir la educación solidaria en tu institución educativa (12 noviembre en youtube)
Adicionalmente se envidenció el envío de recordatorioa a los funcionarios sobre el procedimiento de ateción al ciudadano</t>
  </si>
  <si>
    <t>Se evidenciaron los siguientes videos y actvidades: 
1. Gracias por su labor (27 de marzo 2020 enviado por correo electrónico y redes sociales)
2. Heroes del servicio (30 de marzo por fecbook e instagram)
3. Videos de derechos y deberes de los ciudadanos y ciudadanas (30 de junio en la pagina web y 6 de luio en redes sociales)
4. publicaciones tipo GIF (1, 4, 13 de septiembre)
5. Canales de comunicacón (jornada de planeación 24 sep)</t>
  </si>
  <si>
    <r>
      <t>Se evidenció el archivo denomindado "</t>
    </r>
    <r>
      <rPr>
        <i/>
        <sz val="11"/>
        <color theme="1"/>
        <rFont val="Calibri Light"/>
        <family val="2"/>
        <scheme val="major"/>
      </rPr>
      <t>Respuestas lenguaje claro</t>
    </r>
    <r>
      <rPr>
        <sz val="11"/>
        <color theme="1"/>
        <rFont val="Calibri Light"/>
        <family val="2"/>
        <scheme val="major"/>
      </rPr>
      <t>" en el cualse tienen respuesta tipo (a solicitudes comunes) teniendo en cuenta el lenguaje claro, actualizado en el segundo cuatrimestre y fue revisado y aprobado en agosto 2020</t>
    </r>
  </si>
  <si>
    <t>Se evidenció el documento "Observaciones SIIA lenguaje claro" las acuales fueron actualizadas y aprbada en la bateria de observaciones del SIIA (Sistema Intergrado de Información de Acreditación)</t>
  </si>
  <si>
    <t>Se evidenció que los procesos contractuales fueron publicados en el SECOP 2 y fueron revisados por el Jefe de la Oficina asesora jurídica</t>
  </si>
  <si>
    <t xml:space="preserve">Se evidenció:
1. Videos de derechos y deberes de los ciudadanos y ciudadanas (30 de junio en la pagina web y 6 de luio en redes sociales)
2. publicaciones tipo GIF (1, 4, 13 de septiembre)
3. Video Educación e investigación (por redes sociales 20 y 24 de abril, 1 y 21 de julio)
4. Video trámite de acreditación por redes sociales 20 y 24 de abril, 1 y 21 de julio)
5. Video instructivo SIIA  partes 1, 2 y 3 (28 de agosto en la página web)
6. Video gratuidad (28 de agosto)
</t>
  </si>
  <si>
    <t>Se evidenció en reporte mensual de PQRDS en los comités directivos realizados  durante toda la vigencia 2020, en total 12 reportes</t>
  </si>
  <si>
    <t>Se evidenció el inventario de activos de información debidamente publicado en la página web de la unidad en el link https://www.orgsolidarias.gov.co/Planeaci%C3%B3n-gesti%C3%B3n-y-control/Gesti%C3%B3n/gestion-de-informacion/Registro-de-Activos-de-informaci%C3%B3n
Se identifican los archivos inventario de información versiones 3 y 4</t>
  </si>
  <si>
    <t>Se videnció la publicación del archivo denonimado "Reporte de administración web 2020" actualizado al mes de diciembre</t>
  </si>
  <si>
    <t>Se evidenciaron los informes denominados:
- Informe de transparencia diseño web (4 sep 2020)
- Informe semestral de transparencia (5 jun 2020)
- Informe de transparancia 2 (2 dic 2020)
Se recomienda al grupo de TICs hacer una introducción en los documentos de informe en la cual se establezca el periodo sobre el cual se genera el informe.</t>
  </si>
  <si>
    <t>Se evidenció la publicación en la página web de los informes de:
2do sem 2019 : https://www.orgsolidarias.gov.co/sites/default/files/archivos/Informe%20Consolidado%202019_%20Servicio%20al%20Ciudadano%20y%20Satisfacci%C3%B3n%20Ciudadana.pdf
1er sem 2020: https://www.orgsolidarias.gov.co/Atenci%C3%B3n-al-ciudadano/Mecanismos-de-participaci%C3%B3n/resultados-de-mediciones-satisfacci%C3%B3n-ciudadana/Informe-consolidado-2020</t>
  </si>
  <si>
    <t>Se evidenció enuesta de satisfacción publicada en el link https://virtuales.orgsolidarias.gov.co/encuestaPortal/public/
Los resultados de la medición de la satisfacción para el primer semestre de 2020 se envidenciaron publicados en https://www.orgsolidarias.gov.co/Atenci%C3%B3n-al-ciudadano/Mecanismos-de-participaci%C3%B3n/resultados-de-mediciones-satisfacci%C3%B3n-ciudadana/Informe-consolidado-2020</t>
  </si>
  <si>
    <t>Se evidenció pantallazos de publicación en la página www.datos.gov.co del archivo en excel de la entidades acreditadas en el SIIA: en las siguientes fecha de publicación:
10 de agosto
8 de julio
7 de diciembre
17 de noviembre
8 de junio
17 de octubre
17 y 20 de abril 
11 de marzo
24 de enero</t>
  </si>
  <si>
    <t>11 Transferencias documentales primarias publicadas en la web institucional.</t>
  </si>
  <si>
    <t xml:space="preserve">Se evidenció que se realizaron transferencias documentales así: Primer cuatrmestre: financiera y subdirección, }
Tercer Cuatrimestre : administrativa, comunicacion y prensa, Dirección nacional, Gestión Humana, Control interno, Drección de desarrollo, educación, desarrollo asociativo, Juridica. 
</t>
  </si>
  <si>
    <t>Se evidencó la publicación de los instrumentos archivistocos en el link de tranaparencia y acceso a la información pública en el numerl 10 de la siguiente manera:
10.1 Información mínima requerida a publicar artículos 9,10 y 11 de la Ley 1712 de 2014.
10.2 Registro de Activos de información
10.3 Índice de Información Clasificada y Reservada
10.4 Esquema de Publicación de Información
10.5 Programa de Gestión Documental
10.6 Tablas de Retención Documental
10.7 Registro de publicaciones 
10.8 Costos de Reproducción
10.9 Mecanismos para presentar Quejas y reclamos en relación con omisiones o acciones del sujeto obligado
10.10 Informe de Peticiones,quejas,reclamos,denuncias y solicitudes de acceso a la información
en el link https://www.orgsolidarias.gov.co/atenci%C3%B3n-al-ciudadano/transparencia-y-acceso-la-informaci%C3%B3n-p%C3%BAblica</t>
  </si>
  <si>
    <t>2 reportes</t>
  </si>
  <si>
    <t>Se realizó la capacitación el 31 de  mes de julio por medio de la aplicación TEAMs sobre transparencia y acceso a la información pública.
Adicionalmente se evidenció el envío de los siguientes tips durante el tercer cuatrimeste:
-Autorización para Publicar Datos Privados, Semiprivados y Sensibles	(Octubre)
-Quienes deben entregar Información Pública (Septiembre) 
En total durante la vigencia se enviaron 6 tips</t>
  </si>
  <si>
    <t>Se evidenciaron los reportes de actualización de la base de datos en el tercer cuatrimestre en las fechas 11 de agosto y 17 de noviembre, los cuales  sumados al reporte del 10 de junio evidencian un total de 3 reportes de actualización de la base de datos en la vigencia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</si>
</sst>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70"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sz val="8"/>
      <name val="Calibri"/>
      <family val="2"/>
      <scheme val="minor"/>
    </font>
    <font>
      <i/>
      <sz val="10"/>
      <name val="Arial Narrow"/>
      <family val="2"/>
    </font>
    <font>
      <b/>
      <sz val="9"/>
      <color theme="0"/>
      <name val="Arial Narrow"/>
      <family val="2"/>
    </font>
    <font>
      <sz val="11"/>
      <color theme="1"/>
      <name val="Arial Narrow"/>
      <family val="2"/>
    </font>
    <font>
      <b/>
      <sz val="9"/>
      <color rgb="FF000000"/>
      <name val="Arial Narrow"/>
      <family val="2"/>
    </font>
    <font>
      <b/>
      <i/>
      <sz val="9"/>
      <color theme="1"/>
      <name val="Arial Narrow"/>
      <family val="2"/>
    </font>
    <font>
      <b/>
      <i/>
      <sz val="9"/>
      <color rgb="FF000000"/>
      <name val="Arial Narrow"/>
      <family val="2"/>
    </font>
    <font>
      <i/>
      <sz val="9"/>
      <color theme="1"/>
      <name val="Arial Narrow"/>
      <family val="2"/>
    </font>
    <font>
      <sz val="11"/>
      <color rgb="FF000000"/>
      <name val="Arial Narrow"/>
      <family val="2"/>
    </font>
    <font>
      <sz val="11"/>
      <name val="Calibri Light"/>
      <family val="2"/>
      <scheme val="major"/>
    </font>
    <font>
      <sz val="11"/>
      <color theme="1"/>
      <name val="Arial"/>
      <family val="2"/>
    </font>
    <font>
      <b/>
      <sz val="11"/>
      <name val="Calibri"/>
      <family val="2"/>
      <scheme val="minor"/>
    </font>
    <font>
      <i/>
      <sz val="11"/>
      <color theme="1"/>
      <name val="Calibri Light"/>
      <family val="2"/>
      <scheme val="major"/>
    </font>
  </fonts>
  <fills count="1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92D050"/>
        <bgColor indexed="64"/>
      </patternFill>
    </fill>
  </fills>
  <borders count="9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496">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7" xfId="1" applyFont="1" applyFill="1" applyBorder="1" applyAlignment="1" applyProtection="1">
      <alignment horizontal="center" vertical="center"/>
      <protection locked="0"/>
    </xf>
    <xf numFmtId="9" fontId="11" fillId="2" borderId="28" xfId="1" applyFont="1" applyFill="1" applyBorder="1" applyAlignment="1" applyProtection="1">
      <alignment horizontal="center" vertical="center"/>
      <protection locked="0"/>
    </xf>
    <xf numFmtId="9" fontId="11" fillId="2" borderId="29"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49"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49"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49"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49"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49"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0" xfId="3" applyFont="1" applyFill="1" applyBorder="1" applyAlignment="1" applyProtection="1">
      <alignment horizontal="center" vertical="center" wrapText="1"/>
    </xf>
    <xf numFmtId="0" fontId="30" fillId="0" borderId="56" xfId="3" applyFont="1" applyFill="1" applyBorder="1" applyAlignment="1" applyProtection="1">
      <alignment horizontal="center" vertical="center" wrapText="1"/>
    </xf>
    <xf numFmtId="0" fontId="12" fillId="0" borderId="0" xfId="3" applyFill="1"/>
    <xf numFmtId="0" fontId="31" fillId="5" borderId="61" xfId="3" applyFont="1" applyFill="1" applyBorder="1" applyAlignment="1" applyProtection="1">
      <alignment horizontal="center" vertical="center" wrapText="1"/>
      <protection locked="0"/>
    </xf>
    <xf numFmtId="0" fontId="31" fillId="5" borderId="62" xfId="3" applyFont="1" applyFill="1" applyBorder="1" applyAlignment="1" applyProtection="1">
      <alignment horizontal="left" vertical="top" wrapText="1"/>
      <protection locked="0"/>
    </xf>
    <xf numFmtId="0" fontId="31" fillId="5" borderId="62" xfId="3" applyFont="1" applyFill="1" applyBorder="1" applyAlignment="1" applyProtection="1">
      <alignment horizontal="center" vertical="center" wrapText="1"/>
      <protection locked="0"/>
    </xf>
    <xf numFmtId="0" fontId="31" fillId="5" borderId="63"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49" xfId="3" applyFont="1" applyFill="1" applyBorder="1" applyAlignment="1" applyProtection="1">
      <alignment vertical="center" wrapText="1"/>
    </xf>
    <xf numFmtId="0" fontId="30" fillId="5" borderId="50" xfId="3" applyFont="1" applyFill="1" applyBorder="1" applyAlignment="1" applyProtection="1">
      <alignment horizontal="left"/>
    </xf>
    <xf numFmtId="0" fontId="30" fillId="5" borderId="51" xfId="3" applyFont="1" applyFill="1" applyBorder="1" applyAlignment="1" applyProtection="1">
      <alignment horizontal="left"/>
    </xf>
    <xf numFmtId="0" fontId="25" fillId="0" borderId="51" xfId="3" applyFont="1" applyFill="1" applyBorder="1" applyAlignment="1" applyProtection="1">
      <alignment horizontal="left" vertical="top" wrapText="1"/>
    </xf>
    <xf numFmtId="0" fontId="12" fillId="0" borderId="51" xfId="3" applyBorder="1" applyProtection="1"/>
    <xf numFmtId="0" fontId="12" fillId="0" borderId="52"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49"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0"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0" fillId="6" borderId="11" xfId="0" applyFill="1" applyBorder="1"/>
    <xf numFmtId="0" fontId="0" fillId="2" borderId="11" xfId="0" applyFill="1" applyBorder="1" applyAlignment="1">
      <alignment horizontal="center" vertical="center"/>
    </xf>
    <xf numFmtId="0" fontId="0" fillId="11" borderId="11" xfId="0" applyFill="1" applyBorder="1" applyAlignment="1">
      <alignment horizontal="center" vertical="center"/>
    </xf>
    <xf numFmtId="9" fontId="0" fillId="2" borderId="11" xfId="1" applyFont="1" applyFill="1" applyBorder="1" applyAlignment="1">
      <alignment horizontal="center" vertical="center"/>
    </xf>
    <xf numFmtId="0" fontId="20" fillId="3" borderId="0" xfId="0" applyFont="1" applyFill="1" applyBorder="1" applyAlignment="1">
      <alignment horizontal="center" vertical="center" wrapText="1"/>
    </xf>
    <xf numFmtId="0" fontId="0" fillId="12"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7" xfId="3" applyFont="1" applyFill="1" applyBorder="1" applyAlignment="1" applyProtection="1">
      <alignment horizontal="center" vertical="center" wrapText="1"/>
    </xf>
    <xf numFmtId="9" fontId="0" fillId="11" borderId="11" xfId="1" applyFont="1" applyFill="1" applyBorder="1" applyAlignment="1">
      <alignment horizontal="center" vertical="center"/>
    </xf>
    <xf numFmtId="9" fontId="0" fillId="2" borderId="11" xfId="0" applyNumberFormat="1" applyFill="1" applyBorder="1" applyAlignment="1">
      <alignment horizontal="center" vertical="center"/>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47" fillId="2" borderId="11" xfId="0" applyFont="1" applyFill="1" applyBorder="1" applyAlignment="1">
      <alignment horizontal="center" vertical="center"/>
    </xf>
    <xf numFmtId="0" fontId="47" fillId="11" borderId="11" xfId="0" applyFont="1" applyFill="1" applyBorder="1" applyAlignment="1">
      <alignment horizontal="center" vertical="center"/>
    </xf>
    <xf numFmtId="9" fontId="47" fillId="2" borderId="11" xfId="1" applyFont="1" applyFill="1" applyBorder="1" applyAlignment="1">
      <alignment horizontal="center" vertical="center"/>
    </xf>
    <xf numFmtId="9" fontId="47" fillId="11" borderId="11" xfId="1" applyFont="1" applyFill="1" applyBorder="1" applyAlignment="1">
      <alignment horizontal="center" vertical="center"/>
    </xf>
    <xf numFmtId="0" fontId="47" fillId="0" borderId="0" xfId="0" applyFont="1"/>
    <xf numFmtId="0" fontId="13" fillId="0" borderId="0" xfId="0" applyFont="1"/>
    <xf numFmtId="0" fontId="20" fillId="3" borderId="42" xfId="0" applyFont="1" applyFill="1" applyBorder="1" applyAlignment="1">
      <alignment horizontal="center" vertical="center" wrapText="1"/>
    </xf>
    <xf numFmtId="0" fontId="0" fillId="2" borderId="0" xfId="0" applyFill="1" applyProtection="1">
      <protection hidden="1"/>
    </xf>
    <xf numFmtId="0" fontId="48" fillId="0" borderId="76" xfId="0" applyFont="1" applyBorder="1"/>
    <xf numFmtId="41" fontId="48" fillId="0" borderId="76" xfId="4" applyFont="1" applyBorder="1"/>
    <xf numFmtId="41" fontId="48" fillId="0" borderId="77" xfId="4" applyFont="1" applyBorder="1"/>
    <xf numFmtId="41" fontId="48" fillId="0" borderId="78" xfId="4" applyFont="1" applyBorder="1"/>
    <xf numFmtId="0" fontId="48" fillId="0" borderId="79" xfId="0" applyFont="1" applyBorder="1"/>
    <xf numFmtId="41" fontId="48" fillId="0" borderId="79" xfId="4" applyFont="1" applyBorder="1"/>
    <xf numFmtId="41" fontId="48" fillId="0" borderId="0" xfId="4" applyFont="1" applyBorder="1"/>
    <xf numFmtId="41" fontId="48" fillId="0" borderId="80" xfId="4" applyFont="1" applyBorder="1"/>
    <xf numFmtId="0" fontId="0" fillId="0" borderId="0" xfId="0" applyBorder="1"/>
    <xf numFmtId="0" fontId="49" fillId="0" borderId="0" xfId="0" applyFont="1" applyAlignment="1">
      <alignment vertical="center"/>
    </xf>
    <xf numFmtId="41" fontId="50"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48" fillId="0" borderId="81" xfId="0" applyFont="1" applyBorder="1"/>
    <xf numFmtId="41" fontId="48" fillId="0" borderId="81" xfId="4" applyFont="1" applyBorder="1"/>
    <xf numFmtId="41" fontId="48" fillId="0" borderId="82" xfId="4" applyFont="1" applyBorder="1"/>
    <xf numFmtId="41" fontId="48" fillId="0" borderId="83" xfId="4" applyFont="1" applyBorder="1"/>
    <xf numFmtId="0" fontId="48" fillId="0" borderId="0" xfId="0" applyFont="1" applyBorder="1"/>
    <xf numFmtId="0" fontId="20" fillId="3" borderId="75" xfId="0" applyFont="1" applyFill="1" applyBorder="1" applyAlignment="1">
      <alignment horizontal="center" vertical="center"/>
    </xf>
    <xf numFmtId="0" fontId="20" fillId="3" borderId="40" xfId="0" applyFont="1" applyFill="1" applyBorder="1" applyAlignment="1">
      <alignment horizontal="center" vertical="center"/>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57" xfId="0" applyFont="1" applyFill="1" applyBorder="1" applyAlignment="1">
      <alignment horizontal="justify" vertical="center" wrapText="1"/>
    </xf>
    <xf numFmtId="0" fontId="16" fillId="2" borderId="56" xfId="0" applyFont="1" applyFill="1" applyBorder="1" applyAlignment="1">
      <alignment horizontal="center" vertical="center" wrapText="1"/>
    </xf>
    <xf numFmtId="0" fontId="18" fillId="2" borderId="57" xfId="0" applyFont="1" applyFill="1" applyBorder="1" applyAlignment="1">
      <alignment vertical="center" wrapText="1"/>
    </xf>
    <xf numFmtId="14" fontId="18" fillId="2" borderId="72" xfId="0" applyNumberFormat="1" applyFont="1" applyFill="1" applyBorder="1" applyAlignment="1">
      <alignment vertical="center"/>
    </xf>
    <xf numFmtId="0" fontId="16" fillId="2" borderId="87" xfId="0" applyFont="1" applyFill="1" applyBorder="1" applyAlignment="1">
      <alignment horizontal="center" vertical="center" wrapText="1"/>
    </xf>
    <xf numFmtId="14" fontId="18" fillId="2" borderId="86" xfId="0" applyNumberFormat="1" applyFont="1" applyFill="1" applyBorder="1" applyAlignment="1">
      <alignment vertical="center"/>
    </xf>
    <xf numFmtId="0" fontId="16" fillId="2" borderId="73" xfId="0" applyFont="1" applyFill="1" applyBorder="1" applyAlignment="1">
      <alignment horizontal="center" vertical="center" wrapText="1"/>
    </xf>
    <xf numFmtId="0" fontId="17" fillId="2" borderId="88" xfId="0" applyFont="1" applyFill="1" applyBorder="1" applyAlignment="1">
      <alignment horizontal="justify" vertical="center" wrapText="1"/>
    </xf>
    <xf numFmtId="0" fontId="18" fillId="2" borderId="88" xfId="0" applyFont="1" applyFill="1" applyBorder="1" applyAlignment="1">
      <alignment vertical="center" wrapText="1"/>
    </xf>
    <xf numFmtId="0" fontId="16" fillId="2" borderId="59" xfId="0" applyFont="1" applyFill="1" applyBorder="1" applyAlignment="1">
      <alignment horizontal="center" vertical="center" wrapText="1"/>
    </xf>
    <xf numFmtId="0" fontId="17" fillId="2" borderId="60" xfId="0" applyFont="1" applyFill="1" applyBorder="1" applyAlignment="1">
      <alignment horizontal="justify" vertical="center" wrapText="1"/>
    </xf>
    <xf numFmtId="0" fontId="18" fillId="2" borderId="60" xfId="0" applyFont="1" applyFill="1" applyBorder="1" applyAlignment="1">
      <alignment vertical="center" wrapText="1"/>
    </xf>
    <xf numFmtId="14" fontId="18" fillId="2" borderId="89" xfId="0" applyNumberFormat="1" applyFont="1" applyFill="1" applyBorder="1" applyAlignment="1">
      <alignment vertical="center"/>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0" fontId="16" fillId="2" borderId="90"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92"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7" fillId="2" borderId="56" xfId="0" applyFont="1" applyFill="1" applyBorder="1" applyAlignment="1">
      <alignment horizontal="justify" vertical="center" wrapText="1"/>
    </xf>
    <xf numFmtId="0" fontId="17" fillId="2" borderId="87" xfId="0" applyFont="1" applyFill="1" applyBorder="1" applyAlignment="1">
      <alignment horizontal="justify" vertical="center" wrapText="1"/>
    </xf>
    <xf numFmtId="0" fontId="17" fillId="2" borderId="73" xfId="0" applyFont="1" applyFill="1" applyBorder="1" applyAlignment="1">
      <alignment horizontal="justify" vertical="center" wrapText="1"/>
    </xf>
    <xf numFmtId="0" fontId="53" fillId="0" borderId="11" xfId="3" applyFont="1" applyFill="1" applyBorder="1" applyAlignment="1" applyProtection="1">
      <alignment horizontal="center" vertical="center" wrapText="1"/>
    </xf>
    <xf numFmtId="0" fontId="54" fillId="0" borderId="0" xfId="3" applyFont="1" applyBorder="1" applyProtection="1"/>
    <xf numFmtId="0" fontId="55" fillId="5" borderId="0" xfId="3" applyFont="1" applyFill="1" applyBorder="1" applyAlignment="1" applyProtection="1">
      <alignment vertical="center" wrapText="1"/>
    </xf>
    <xf numFmtId="0" fontId="12" fillId="0" borderId="57" xfId="3" applyFont="1" applyFill="1" applyBorder="1" applyAlignment="1" applyProtection="1">
      <alignment horizontal="center" vertical="center" wrapText="1"/>
    </xf>
    <xf numFmtId="0" fontId="12" fillId="0" borderId="57" xfId="3" applyFont="1" applyFill="1" applyBorder="1" applyAlignment="1" applyProtection="1">
      <alignment horizontal="justify" vertical="center" wrapText="1"/>
    </xf>
    <xf numFmtId="14" fontId="12" fillId="0" borderId="57" xfId="3" applyNumberFormat="1" applyFont="1" applyFill="1" applyBorder="1" applyAlignment="1" applyProtection="1">
      <alignment horizontal="center" vertical="center" wrapText="1"/>
    </xf>
    <xf numFmtId="14" fontId="12" fillId="0" borderId="71" xfId="3" applyNumberFormat="1" applyFont="1" applyFill="1" applyBorder="1" applyAlignment="1" applyProtection="1">
      <alignment horizontal="center" vertical="center" wrapText="1"/>
    </xf>
    <xf numFmtId="0" fontId="18" fillId="0" borderId="11"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9" fontId="47" fillId="11" borderId="11" xfId="0" applyNumberFormat="1" applyFont="1" applyFill="1" applyBorder="1" applyAlignment="1">
      <alignment horizontal="center" vertical="center"/>
    </xf>
    <xf numFmtId="0" fontId="58" fillId="0" borderId="11" xfId="0" applyFont="1" applyFill="1" applyBorder="1" applyAlignment="1">
      <alignment horizontal="center" vertical="center" wrapText="1"/>
    </xf>
    <xf numFmtId="0" fontId="45" fillId="0" borderId="38"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9" fontId="18" fillId="0" borderId="11"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45" fillId="10" borderId="46" xfId="0" applyFont="1" applyFill="1" applyBorder="1" applyAlignment="1">
      <alignment vertical="center" wrapText="1"/>
    </xf>
    <xf numFmtId="0" fontId="45" fillId="10" borderId="49" xfId="0" applyFont="1" applyFill="1" applyBorder="1" applyAlignment="1">
      <alignment vertical="center" wrapText="1"/>
    </xf>
    <xf numFmtId="0" fontId="45" fillId="10" borderId="50" xfId="0" applyFont="1" applyFill="1" applyBorder="1" applyAlignment="1">
      <alignment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1" fontId="13" fillId="0" borderId="0" xfId="0" applyNumberFormat="1" applyFont="1"/>
    <xf numFmtId="0" fontId="62" fillId="14" borderId="37" xfId="0" applyFont="1" applyFill="1" applyBorder="1" applyAlignment="1">
      <alignment horizontal="center" vertical="center"/>
    </xf>
    <xf numFmtId="0" fontId="62" fillId="14" borderId="45" xfId="0" applyFont="1" applyFill="1" applyBorder="1" applyAlignment="1">
      <alignment horizontal="center" vertical="center" wrapText="1"/>
    </xf>
    <xf numFmtId="0" fontId="62" fillId="14" borderId="45" xfId="0" applyFont="1" applyFill="1" applyBorder="1" applyAlignment="1">
      <alignment horizontal="center" vertical="center"/>
    </xf>
    <xf numFmtId="0" fontId="62" fillId="2" borderId="62" xfId="0" applyFont="1" applyFill="1" applyBorder="1" applyAlignment="1">
      <alignment horizontal="center" vertical="center"/>
    </xf>
    <xf numFmtId="0" fontId="64" fillId="2" borderId="62" xfId="0" applyFont="1" applyFill="1" applyBorder="1" applyAlignment="1">
      <alignment vertical="center" wrapText="1"/>
    </xf>
    <xf numFmtId="14" fontId="64" fillId="2" borderId="62" xfId="0" applyNumberFormat="1" applyFont="1" applyFill="1" applyBorder="1" applyAlignment="1">
      <alignment vertical="center" wrapText="1"/>
    </xf>
    <xf numFmtId="0" fontId="60" fillId="2" borderId="11" xfId="0" applyFont="1" applyFill="1" applyBorder="1" applyAlignment="1">
      <alignment horizontal="center" vertical="center"/>
    </xf>
    <xf numFmtId="0" fontId="60" fillId="11" borderId="11" xfId="0" applyFont="1" applyFill="1" applyBorder="1" applyAlignment="1">
      <alignment horizontal="center" vertical="center"/>
    </xf>
    <xf numFmtId="0" fontId="62" fillId="2" borderId="11" xfId="0" applyFont="1" applyFill="1" applyBorder="1" applyAlignment="1">
      <alignment horizontal="center" vertical="center"/>
    </xf>
    <xf numFmtId="0" fontId="64" fillId="2" borderId="11" xfId="0" applyFont="1" applyFill="1" applyBorder="1" applyAlignment="1">
      <alignment vertical="center" wrapText="1"/>
    </xf>
    <xf numFmtId="14" fontId="64" fillId="2" borderId="11" xfId="0" applyNumberFormat="1" applyFont="1" applyFill="1" applyBorder="1" applyAlignment="1">
      <alignment vertical="center" wrapText="1"/>
    </xf>
    <xf numFmtId="0" fontId="63" fillId="14" borderId="11" xfId="0" applyFont="1" applyFill="1" applyBorder="1" applyAlignment="1">
      <alignment horizontal="center" vertical="center" wrapText="1"/>
    </xf>
    <xf numFmtId="0" fontId="61" fillId="0" borderId="11" xfId="0" applyFont="1" applyFill="1" applyBorder="1" applyAlignment="1">
      <alignment horizontal="center" vertical="center" wrapText="1"/>
    </xf>
    <xf numFmtId="0" fontId="64" fillId="0" borderId="11" xfId="0" applyFont="1" applyFill="1" applyBorder="1" applyAlignment="1">
      <alignment horizontal="justify" vertical="center" wrapText="1"/>
    </xf>
    <xf numFmtId="0" fontId="62" fillId="0" borderId="11" xfId="0" applyFont="1" applyFill="1" applyBorder="1" applyAlignment="1">
      <alignment horizontal="center" vertical="center" wrapText="1"/>
    </xf>
    <xf numFmtId="14" fontId="64" fillId="0" borderId="11" xfId="0" applyNumberFormat="1" applyFont="1" applyFill="1" applyBorder="1" applyAlignment="1">
      <alignment horizontal="center" vertical="center" wrapText="1"/>
    </xf>
    <xf numFmtId="0" fontId="64" fillId="0" borderId="11" xfId="0" applyFont="1" applyFill="1" applyBorder="1" applyAlignment="1">
      <alignment vertical="center" wrapText="1"/>
    </xf>
    <xf numFmtId="0" fontId="64" fillId="0" borderId="11" xfId="0" applyFont="1" applyFill="1" applyBorder="1" applyAlignment="1">
      <alignment horizontal="center" vertical="center" wrapText="1"/>
    </xf>
    <xf numFmtId="0" fontId="17" fillId="2" borderId="57" xfId="0" applyFont="1" applyFill="1" applyBorder="1" applyAlignment="1">
      <alignment vertical="center" wrapText="1"/>
    </xf>
    <xf numFmtId="14" fontId="18" fillId="2" borderId="72" xfId="0" applyNumberFormat="1" applyFont="1" applyFill="1" applyBorder="1" applyAlignment="1">
      <alignment vertical="center" wrapText="1"/>
    </xf>
    <xf numFmtId="0" fontId="17" fillId="2" borderId="11" xfId="0" applyFont="1" applyFill="1" applyBorder="1" applyAlignment="1">
      <alignment vertical="center" wrapText="1"/>
    </xf>
    <xf numFmtId="14" fontId="18" fillId="2" borderId="86" xfId="0" applyNumberFormat="1" applyFont="1" applyFill="1" applyBorder="1" applyAlignment="1">
      <alignment vertical="center" wrapText="1"/>
    </xf>
    <xf numFmtId="0" fontId="17" fillId="2" borderId="88" xfId="0" applyFont="1" applyFill="1" applyBorder="1" applyAlignment="1">
      <alignment vertical="center" wrapText="1"/>
    </xf>
    <xf numFmtId="0" fontId="17" fillId="2" borderId="88" xfId="0" applyFont="1" applyFill="1" applyBorder="1" applyAlignment="1">
      <alignment vertical="center"/>
    </xf>
    <xf numFmtId="14" fontId="18" fillId="2" borderId="74" xfId="0" applyNumberFormat="1" applyFont="1" applyFill="1" applyBorder="1" applyAlignment="1">
      <alignment vertical="center"/>
    </xf>
    <xf numFmtId="0" fontId="17" fillId="2" borderId="62" xfId="0" applyFont="1" applyFill="1" applyBorder="1" applyAlignment="1">
      <alignment vertical="center" wrapText="1"/>
    </xf>
    <xf numFmtId="14" fontId="18" fillId="2" borderId="63" xfId="0" applyNumberFormat="1" applyFont="1" applyFill="1" applyBorder="1" applyAlignment="1">
      <alignment vertical="center" wrapText="1"/>
    </xf>
    <xf numFmtId="0" fontId="17" fillId="2" borderId="11" xfId="0" applyFont="1" applyFill="1" applyBorder="1" applyAlignment="1">
      <alignment vertical="center"/>
    </xf>
    <xf numFmtId="0" fontId="17" fillId="2" borderId="60" xfId="0" applyFont="1" applyFill="1" applyBorder="1" applyAlignment="1">
      <alignment vertical="center" wrapText="1"/>
    </xf>
    <xf numFmtId="0" fontId="17" fillId="2" borderId="60" xfId="0" applyFont="1" applyFill="1" applyBorder="1" applyAlignment="1">
      <alignment vertical="center"/>
    </xf>
    <xf numFmtId="14" fontId="17" fillId="2" borderId="72" xfId="0" applyNumberFormat="1" applyFont="1" applyFill="1" applyBorder="1" applyAlignment="1">
      <alignment vertical="center"/>
    </xf>
    <xf numFmtId="14" fontId="17" fillId="2" borderId="86" xfId="0" applyNumberFormat="1" applyFont="1" applyFill="1" applyBorder="1" applyAlignment="1">
      <alignment vertical="center"/>
    </xf>
    <xf numFmtId="14" fontId="17" fillId="2" borderId="74" xfId="0" applyNumberFormat="1" applyFont="1" applyFill="1" applyBorder="1" applyAlignment="1">
      <alignment vertical="center" wrapText="1"/>
    </xf>
    <xf numFmtId="0" fontId="17" fillId="2" borderId="62" xfId="0" applyFont="1" applyFill="1" applyBorder="1" applyAlignment="1">
      <alignment vertical="center"/>
    </xf>
    <xf numFmtId="14" fontId="17" fillId="2" borderId="63" xfId="0" applyNumberFormat="1" applyFont="1" applyFill="1" applyBorder="1" applyAlignment="1">
      <alignment vertical="center"/>
    </xf>
    <xf numFmtId="0" fontId="19" fillId="2" borderId="88" xfId="0" applyFont="1" applyFill="1" applyBorder="1" applyAlignment="1">
      <alignment vertical="center"/>
    </xf>
    <xf numFmtId="14" fontId="19" fillId="2" borderId="74" xfId="0" applyNumberFormat="1" applyFont="1" applyFill="1" applyBorder="1" applyAlignment="1">
      <alignment vertical="center"/>
    </xf>
    <xf numFmtId="0" fontId="0" fillId="0" borderId="0" xfId="0" applyAlignment="1">
      <alignment vertical="center"/>
    </xf>
    <xf numFmtId="0" fontId="44" fillId="8" borderId="11" xfId="0" applyFont="1" applyFill="1" applyBorder="1" applyAlignment="1">
      <alignment horizontal="center" vertical="center" wrapText="1"/>
    </xf>
    <xf numFmtId="14" fontId="18" fillId="0" borderId="11" xfId="0" applyNumberFormat="1" applyFont="1" applyBorder="1" applyAlignment="1">
      <alignment horizontal="center" vertical="center" wrapText="1"/>
    </xf>
    <xf numFmtId="0" fontId="18" fillId="0" borderId="11" xfId="0" applyFont="1" applyBorder="1" applyAlignment="1">
      <alignment horizontal="justify" vertical="center" wrapText="1"/>
    </xf>
    <xf numFmtId="0" fontId="44" fillId="0" borderId="11" xfId="0" applyFont="1" applyFill="1" applyBorder="1" applyAlignment="1">
      <alignment horizontal="center" vertical="center" wrapText="1"/>
    </xf>
    <xf numFmtId="14" fontId="18" fillId="0" borderId="11" xfId="0" applyNumberFormat="1" applyFont="1" applyFill="1" applyBorder="1" applyAlignment="1">
      <alignment horizontal="center" vertical="center" wrapText="1"/>
    </xf>
    <xf numFmtId="0" fontId="44" fillId="2" borderId="11" xfId="0" applyFont="1" applyFill="1" applyBorder="1" applyAlignment="1">
      <alignment horizontal="center" vertical="center" wrapText="1"/>
    </xf>
    <xf numFmtId="0" fontId="18" fillId="2" borderId="11" xfId="0" applyFont="1" applyFill="1" applyBorder="1" applyAlignment="1">
      <alignment horizontal="justify" vertical="center" wrapText="1"/>
    </xf>
    <xf numFmtId="0" fontId="60" fillId="12" borderId="11" xfId="0" applyFont="1" applyFill="1" applyBorder="1"/>
    <xf numFmtId="0" fontId="60" fillId="12" borderId="11" xfId="0" applyFont="1" applyFill="1" applyBorder="1" applyAlignment="1">
      <alignment horizontal="center"/>
    </xf>
    <xf numFmtId="9" fontId="60" fillId="2" borderId="11" xfId="1" applyFont="1" applyFill="1" applyBorder="1" applyAlignment="1">
      <alignment horizontal="justify" vertical="center" wrapText="1"/>
    </xf>
    <xf numFmtId="0" fontId="60" fillId="2" borderId="11" xfId="0" applyFont="1" applyFill="1" applyBorder="1" applyAlignment="1">
      <alignment horizontal="justify" vertical="top" wrapText="1"/>
    </xf>
    <xf numFmtId="0" fontId="60" fillId="2" borderId="11" xfId="0" applyFont="1" applyFill="1" applyBorder="1" applyAlignment="1">
      <alignment horizontal="center" vertical="center" wrapText="1"/>
    </xf>
    <xf numFmtId="0" fontId="66" fillId="12" borderId="11" xfId="0" applyFont="1" applyFill="1" applyBorder="1"/>
    <xf numFmtId="9" fontId="66" fillId="2" borderId="11" xfId="1" applyFont="1" applyFill="1" applyBorder="1" applyAlignment="1">
      <alignment horizontal="center" vertical="center"/>
    </xf>
    <xf numFmtId="9" fontId="66" fillId="11" borderId="11" xfId="1" applyFont="1" applyFill="1" applyBorder="1" applyAlignment="1">
      <alignment horizontal="center" vertical="center"/>
    </xf>
    <xf numFmtId="1" fontId="66" fillId="2" borderId="11" xfId="1" applyNumberFormat="1" applyFont="1" applyFill="1" applyBorder="1" applyAlignment="1">
      <alignment horizontal="center" vertical="center"/>
    </xf>
    <xf numFmtId="41" fontId="66" fillId="11" borderId="11" xfId="4" applyFont="1" applyFill="1" applyBorder="1" applyAlignment="1">
      <alignment horizontal="center" vertical="center"/>
    </xf>
    <xf numFmtId="41" fontId="66" fillId="2" borderId="11" xfId="4" applyFont="1" applyFill="1" applyBorder="1" applyAlignment="1">
      <alignment horizontal="center" vertical="center"/>
    </xf>
    <xf numFmtId="9" fontId="66" fillId="2" borderId="11" xfId="1" applyFont="1" applyFill="1" applyBorder="1" applyAlignment="1">
      <alignment horizontal="left" vertical="center" wrapText="1"/>
    </xf>
    <xf numFmtId="0" fontId="13" fillId="12" borderId="11" xfId="0" applyFont="1" applyFill="1" applyBorder="1"/>
    <xf numFmtId="0" fontId="13" fillId="2" borderId="62" xfId="0" applyFont="1" applyFill="1" applyBorder="1" applyAlignment="1">
      <alignment horizontal="center" vertical="center"/>
    </xf>
    <xf numFmtId="0" fontId="13" fillId="11" borderId="62" xfId="0" applyFont="1" applyFill="1" applyBorder="1" applyAlignment="1">
      <alignment horizontal="center" vertical="center"/>
    </xf>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0" fontId="13" fillId="11" borderId="11" xfId="0" applyFont="1" applyFill="1" applyBorder="1" applyAlignment="1">
      <alignment horizontal="center" vertical="center"/>
    </xf>
    <xf numFmtId="9" fontId="13" fillId="11" borderId="11"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9" fontId="13" fillId="2" borderId="60" xfId="1" applyFont="1" applyFill="1" applyBorder="1" applyAlignment="1">
      <alignment horizontal="center" vertical="center"/>
    </xf>
    <xf numFmtId="9" fontId="0" fillId="2" borderId="11" xfId="1" applyFont="1" applyFill="1" applyBorder="1" applyAlignment="1">
      <alignment horizontal="left" vertical="center" wrapText="1"/>
    </xf>
    <xf numFmtId="9" fontId="0" fillId="0" borderId="55" xfId="1" applyFont="1" applyFill="1" applyBorder="1" applyAlignment="1">
      <alignment horizontal="center" vertical="center"/>
    </xf>
    <xf numFmtId="9" fontId="0" fillId="0" borderId="11" xfId="1" applyFont="1" applyFill="1" applyBorder="1" applyAlignment="1">
      <alignment horizontal="center" vertical="center"/>
    </xf>
    <xf numFmtId="9" fontId="31" fillId="0" borderId="11" xfId="1" applyFont="1" applyFill="1" applyBorder="1" applyAlignment="1">
      <alignment horizontal="left" vertical="center" wrapText="1"/>
    </xf>
    <xf numFmtId="9" fontId="46" fillId="2" borderId="11" xfId="1" applyFont="1" applyFill="1" applyBorder="1" applyAlignment="1">
      <alignment horizontal="left" vertical="center" wrapText="1"/>
    </xf>
    <xf numFmtId="9" fontId="46" fillId="0" borderId="11" xfId="1" applyFont="1" applyFill="1" applyBorder="1" applyAlignment="1">
      <alignment horizontal="left" vertical="center" wrapText="1"/>
    </xf>
    <xf numFmtId="1" fontId="0" fillId="2" borderId="55" xfId="1" applyNumberFormat="1" applyFont="1" applyFill="1" applyBorder="1" applyAlignment="1">
      <alignment horizontal="center" vertical="center"/>
    </xf>
    <xf numFmtId="1" fontId="0" fillId="11" borderId="11" xfId="1" applyNumberFormat="1" applyFont="1" applyFill="1" applyBorder="1" applyAlignment="1">
      <alignment horizontal="center" vertical="center"/>
    </xf>
    <xf numFmtId="1" fontId="0" fillId="2" borderId="11" xfId="0" applyNumberFormat="1" applyFill="1" applyBorder="1" applyAlignment="1">
      <alignment horizontal="center" vertical="center"/>
    </xf>
    <xf numFmtId="1" fontId="0" fillId="0" borderId="11" xfId="1" applyNumberFormat="1" applyFont="1" applyFill="1" applyBorder="1" applyAlignment="1">
      <alignment horizontal="center" vertical="center"/>
    </xf>
    <xf numFmtId="1" fontId="0" fillId="0" borderId="11" xfId="0" applyNumberFormat="1" applyFill="1" applyBorder="1" applyAlignment="1">
      <alignment horizontal="center" vertical="center"/>
    </xf>
    <xf numFmtId="1" fontId="13" fillId="2" borderId="88" xfId="0" applyNumberFormat="1" applyFont="1" applyFill="1" applyBorder="1" applyAlignment="1">
      <alignment horizontal="center" vertical="center"/>
    </xf>
    <xf numFmtId="9" fontId="13" fillId="2" borderId="88" xfId="1" applyFont="1" applyFill="1" applyBorder="1" applyAlignment="1">
      <alignment horizontal="center" vertical="center"/>
    </xf>
    <xf numFmtId="0" fontId="0" fillId="0" borderId="55" xfId="0" applyFill="1" applyBorder="1" applyAlignment="1">
      <alignment horizontal="center" vertical="center"/>
    </xf>
    <xf numFmtId="0" fontId="0" fillId="0" borderId="11" xfId="0" applyFill="1" applyBorder="1" applyAlignment="1">
      <alignment horizontal="center" vertical="center"/>
    </xf>
    <xf numFmtId="9" fontId="0" fillId="0" borderId="55" xfId="1" applyFont="1" applyFill="1" applyBorder="1" applyAlignment="1">
      <alignment horizontal="center" vertical="center" wrapText="1"/>
    </xf>
    <xf numFmtId="1" fontId="0" fillId="2" borderId="11" xfId="1" applyNumberFormat="1" applyFont="1" applyFill="1" applyBorder="1" applyAlignment="1">
      <alignment horizontal="center" vertical="center"/>
    </xf>
    <xf numFmtId="0" fontId="0" fillId="0" borderId="55" xfId="0" applyBorder="1" applyAlignment="1">
      <alignment horizontal="center" vertical="center"/>
    </xf>
    <xf numFmtId="0" fontId="0" fillId="0" borderId="11" xfId="0" applyBorder="1" applyAlignment="1">
      <alignment wrapText="1"/>
    </xf>
    <xf numFmtId="0" fontId="47" fillId="0" borderId="0" xfId="0" applyFont="1" applyBorder="1"/>
    <xf numFmtId="9" fontId="0" fillId="0" borderId="0" xfId="0" applyNumberFormat="1" applyBorder="1"/>
    <xf numFmtId="0" fontId="45" fillId="8" borderId="66" xfId="0" applyFont="1" applyFill="1" applyBorder="1" applyAlignment="1">
      <alignment horizontal="center" vertical="center"/>
    </xf>
    <xf numFmtId="0" fontId="45" fillId="8" borderId="15"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7" fillId="6" borderId="60" xfId="0" applyFont="1" applyFill="1" applyBorder="1"/>
    <xf numFmtId="0" fontId="0" fillId="6" borderId="60" xfId="0" applyFill="1" applyBorder="1"/>
    <xf numFmtId="0" fontId="18" fillId="0" borderId="11" xfId="0" applyFont="1" applyBorder="1" applyAlignment="1">
      <alignment vertical="center" wrapText="1"/>
    </xf>
    <xf numFmtId="14" fontId="18" fillId="2" borderId="11" xfId="0" applyNumberFormat="1" applyFont="1" applyFill="1" applyBorder="1" applyAlignment="1">
      <alignment horizontal="center" vertical="center" wrapText="1"/>
    </xf>
    <xf numFmtId="0" fontId="2" fillId="0" borderId="11" xfId="0" applyFont="1" applyBorder="1" applyAlignment="1">
      <alignment horizontal="center" vertical="center"/>
    </xf>
    <xf numFmtId="0" fontId="0" fillId="0" borderId="11" xfId="0" applyBorder="1" applyAlignment="1">
      <alignment vertical="center"/>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47" fillId="0" borderId="11" xfId="0" applyFont="1" applyBorder="1"/>
    <xf numFmtId="9" fontId="0" fillId="2" borderId="11" xfId="1" applyFont="1" applyFill="1" applyBorder="1" applyAlignment="1">
      <alignment vertical="center" wrapText="1"/>
    </xf>
    <xf numFmtId="0" fontId="67" fillId="0" borderId="11" xfId="0" applyFont="1" applyBorder="1" applyAlignment="1">
      <alignment vertical="center" wrapText="1"/>
    </xf>
    <xf numFmtId="0" fontId="0" fillId="0" borderId="11" xfId="0" applyFont="1" applyBorder="1" applyAlignment="1">
      <alignment horizontal="left" vertical="center" wrapText="1"/>
    </xf>
    <xf numFmtId="0" fontId="0" fillId="0" borderId="11" xfId="0" applyBorder="1" applyAlignment="1">
      <alignment horizontal="left"/>
    </xf>
    <xf numFmtId="0" fontId="0" fillId="0" borderId="0" xfId="0" applyBorder="1" applyAlignment="1">
      <alignment horizontal="left"/>
    </xf>
    <xf numFmtId="0" fontId="0" fillId="2" borderId="62" xfId="0" applyFont="1" applyFill="1" applyBorder="1" applyAlignment="1">
      <alignment vertical="center" wrapText="1"/>
    </xf>
    <xf numFmtId="0" fontId="0" fillId="2" borderId="11" xfId="0" applyFont="1" applyFill="1" applyBorder="1" applyAlignment="1">
      <alignment vertical="center" wrapText="1"/>
    </xf>
    <xf numFmtId="9" fontId="0" fillId="2" borderId="0" xfId="0" applyNumberFormat="1" applyFill="1"/>
    <xf numFmtId="0" fontId="65" fillId="0" borderId="11" xfId="0" applyFont="1" applyBorder="1" applyAlignment="1">
      <alignment horizontal="justify" vertical="center" wrapText="1"/>
    </xf>
    <xf numFmtId="9" fontId="60" fillId="2" borderId="11" xfId="1" applyFont="1" applyFill="1" applyBorder="1" applyAlignment="1">
      <alignment horizontal="justify" vertical="center"/>
    </xf>
    <xf numFmtId="0" fontId="65" fillId="0" borderId="11" xfId="0" applyFont="1" applyBorder="1" applyAlignment="1">
      <alignment horizontal="justify" vertical="top" wrapText="1"/>
    </xf>
    <xf numFmtId="9" fontId="60" fillId="2" borderId="11" xfId="1" applyFont="1" applyFill="1" applyBorder="1" applyAlignment="1">
      <alignment horizontal="justify" vertical="top" wrapText="1"/>
    </xf>
    <xf numFmtId="9" fontId="60" fillId="2" borderId="11" xfId="1" applyFont="1" applyFill="1" applyBorder="1" applyAlignment="1">
      <alignment horizontal="justify" vertical="top"/>
    </xf>
    <xf numFmtId="0" fontId="0" fillId="2" borderId="0" xfId="0" applyFont="1" applyFill="1"/>
    <xf numFmtId="9" fontId="60" fillId="2" borderId="11" xfId="1" applyFont="1" applyFill="1" applyBorder="1" applyAlignment="1">
      <alignment horizontal="left" vertical="top" wrapText="1"/>
    </xf>
    <xf numFmtId="0" fontId="0" fillId="2" borderId="11" xfId="0" applyFont="1" applyFill="1" applyBorder="1" applyAlignment="1">
      <alignment horizontal="left" vertical="top" wrapText="1"/>
    </xf>
    <xf numFmtId="0" fontId="13" fillId="2" borderId="11" xfId="0" applyFont="1" applyFill="1" applyBorder="1" applyAlignment="1">
      <alignment vertical="top" wrapText="1"/>
    </xf>
    <xf numFmtId="0" fontId="13" fillId="0" borderId="11" xfId="0" applyFont="1" applyBorder="1" applyAlignment="1">
      <alignment vertical="top" wrapText="1"/>
    </xf>
    <xf numFmtId="0" fontId="0" fillId="2" borderId="11" xfId="0" applyFill="1" applyBorder="1" applyAlignment="1">
      <alignment vertical="top" wrapText="1"/>
    </xf>
    <xf numFmtId="9" fontId="46" fillId="0" borderId="11" xfId="1" applyFont="1" applyFill="1" applyBorder="1" applyAlignment="1">
      <alignment horizontal="left" vertical="top" wrapText="1"/>
    </xf>
    <xf numFmtId="0" fontId="47" fillId="2" borderId="11" xfId="0" applyFont="1" applyFill="1" applyBorder="1" applyAlignment="1">
      <alignment vertical="top"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3" borderId="5" xfId="0" applyFont="1" applyFill="1" applyBorder="1" applyAlignment="1">
      <alignment horizontal="center"/>
    </xf>
    <xf numFmtId="41" fontId="49" fillId="0" borderId="79" xfId="4" applyFont="1" applyBorder="1" applyAlignment="1">
      <alignment horizontal="center" vertical="center" wrapText="1"/>
    </xf>
    <xf numFmtId="41" fontId="49" fillId="0" borderId="0" xfId="4" applyFont="1" applyBorder="1" applyAlignment="1">
      <alignment horizontal="center" vertical="center" wrapText="1"/>
    </xf>
    <xf numFmtId="41" fontId="49" fillId="0" borderId="80" xfId="4" applyFont="1" applyBorder="1" applyAlignment="1">
      <alignment horizontal="center" vertical="center" wrapText="1"/>
    </xf>
    <xf numFmtId="41" fontId="51" fillId="0" borderId="0" xfId="4" applyFont="1" applyBorder="1" applyAlignment="1">
      <alignment horizontal="center" vertical="center"/>
    </xf>
    <xf numFmtId="0" fontId="66" fillId="15" borderId="11" xfId="0" applyFont="1" applyFill="1" applyBorder="1" applyAlignment="1">
      <alignment horizontal="center" vertical="top" wrapText="1"/>
    </xf>
    <xf numFmtId="0" fontId="0" fillId="2" borderId="11" xfId="0" applyFont="1" applyFill="1" applyBorder="1" applyAlignment="1">
      <alignment horizontal="center" vertical="top" wrapText="1"/>
    </xf>
    <xf numFmtId="0" fontId="0" fillId="2" borderId="11" xfId="0" applyFont="1" applyFill="1" applyBorder="1" applyAlignment="1">
      <alignment horizontal="center" vertical="center" wrapText="1"/>
    </xf>
    <xf numFmtId="0" fontId="0" fillId="12" borderId="11" xfId="0" applyFill="1" applyBorder="1" applyAlignment="1">
      <alignment horizontal="center" vertical="center" wrapText="1"/>
    </xf>
    <xf numFmtId="0" fontId="60" fillId="12" borderId="11" xfId="0" applyFont="1" applyFill="1" applyBorder="1" applyAlignment="1">
      <alignment horizontal="center" vertical="center" wrapText="1"/>
    </xf>
    <xf numFmtId="0" fontId="60" fillId="12" borderId="67" xfId="0" applyFont="1" applyFill="1" applyBorder="1" applyAlignment="1">
      <alignment horizontal="center"/>
    </xf>
    <xf numFmtId="0" fontId="60" fillId="12" borderId="68" xfId="0" applyFont="1" applyFill="1" applyBorder="1" applyAlignment="1">
      <alignment horizontal="center"/>
    </xf>
    <xf numFmtId="0" fontId="60" fillId="12" borderId="69" xfId="0" applyFont="1" applyFill="1" applyBorder="1" applyAlignment="1">
      <alignment horizontal="center"/>
    </xf>
    <xf numFmtId="0" fontId="60" fillId="12" borderId="70" xfId="0" applyFont="1" applyFill="1" applyBorder="1" applyAlignment="1">
      <alignment horizontal="center"/>
    </xf>
    <xf numFmtId="0" fontId="60" fillId="12" borderId="11" xfId="0" applyFont="1" applyFill="1" applyBorder="1" applyAlignment="1">
      <alignment horizontal="center" vertical="center"/>
    </xf>
    <xf numFmtId="0" fontId="20" fillId="3" borderId="93" xfId="0" applyFont="1" applyFill="1" applyBorder="1" applyAlignment="1">
      <alignment horizontal="center" vertical="center" wrapText="1"/>
    </xf>
    <xf numFmtId="0" fontId="20" fillId="3" borderId="75" xfId="0" applyFont="1" applyFill="1" applyBorder="1" applyAlignment="1">
      <alignment horizontal="center" vertical="center" wrapText="1"/>
    </xf>
    <xf numFmtId="0" fontId="20" fillId="3" borderId="39" xfId="0" applyFont="1" applyFill="1" applyBorder="1" applyAlignment="1">
      <alignment horizontal="center" vertical="center" wrapText="1"/>
    </xf>
    <xf numFmtId="0" fontId="16" fillId="3" borderId="43"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6" fillId="3" borderId="43" xfId="0" applyFont="1" applyFill="1" applyBorder="1" applyAlignment="1">
      <alignment horizontal="center" vertical="center"/>
    </xf>
    <xf numFmtId="0" fontId="16" fillId="3" borderId="44" xfId="0" applyFont="1" applyFill="1" applyBorder="1" applyAlignment="1">
      <alignment horizontal="center" vertical="center"/>
    </xf>
    <xf numFmtId="0" fontId="20" fillId="3" borderId="84" xfId="0" applyFont="1" applyFill="1" applyBorder="1" applyAlignment="1">
      <alignment horizontal="center" vertical="center"/>
    </xf>
    <xf numFmtId="0" fontId="20" fillId="3" borderId="85" xfId="0" applyFont="1" applyFill="1" applyBorder="1" applyAlignment="1">
      <alignment horizontal="center" vertical="center"/>
    </xf>
    <xf numFmtId="0" fontId="17" fillId="2" borderId="58" xfId="0" applyFont="1" applyFill="1" applyBorder="1" applyAlignment="1">
      <alignment vertical="center" wrapText="1"/>
    </xf>
    <xf numFmtId="0" fontId="17" fillId="2" borderId="17" xfId="0" applyFont="1" applyFill="1" applyBorder="1" applyAlignment="1">
      <alignment vertical="center" wrapText="1"/>
    </xf>
    <xf numFmtId="0" fontId="20" fillId="3" borderId="46"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84"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66"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20" fillId="3" borderId="47"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66" fillId="15" borderId="11" xfId="0" applyFont="1" applyFill="1" applyBorder="1" applyAlignment="1">
      <alignment horizontal="center" vertical="center" wrapText="1"/>
    </xf>
    <xf numFmtId="0" fontId="66" fillId="12" borderId="11" xfId="0" applyFont="1" applyFill="1" applyBorder="1" applyAlignment="1">
      <alignment horizontal="center" wrapText="1"/>
    </xf>
    <xf numFmtId="0" fontId="66" fillId="12" borderId="11" xfId="0" applyFont="1" applyFill="1" applyBorder="1" applyAlignment="1">
      <alignment horizontal="center" vertical="center" wrapText="1"/>
    </xf>
    <xf numFmtId="0" fontId="25" fillId="6" borderId="53" xfId="3" applyFont="1" applyFill="1" applyBorder="1" applyAlignment="1" applyProtection="1">
      <alignment horizontal="center" vertical="center" wrapText="1"/>
    </xf>
    <xf numFmtId="0" fontId="25" fillId="6" borderId="54" xfId="3" applyFont="1" applyFill="1" applyBorder="1" applyAlignment="1" applyProtection="1">
      <alignment horizontal="center" vertical="center" wrapText="1"/>
    </xf>
    <xf numFmtId="0" fontId="30" fillId="5" borderId="49"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66" fillId="12" borderId="11" xfId="0" applyFont="1" applyFill="1" applyBorder="1" applyAlignment="1">
      <alignment horizontal="center"/>
    </xf>
    <xf numFmtId="0" fontId="25" fillId="6" borderId="50" xfId="3" applyFont="1" applyFill="1" applyBorder="1" applyAlignment="1" applyProtection="1">
      <alignment horizontal="center" vertical="center" wrapText="1"/>
    </xf>
    <xf numFmtId="0" fontId="25" fillId="6" borderId="51" xfId="3" applyFont="1" applyFill="1" applyBorder="1" applyAlignment="1" applyProtection="1">
      <alignment horizontal="center" vertical="center" wrapText="1"/>
    </xf>
    <xf numFmtId="0" fontId="52" fillId="5" borderId="53" xfId="3" applyFont="1" applyFill="1" applyBorder="1" applyAlignment="1" applyProtection="1">
      <alignment horizontal="center" vertical="center" wrapText="1"/>
    </xf>
    <xf numFmtId="0" fontId="52" fillId="5" borderId="54" xfId="3" applyFont="1" applyFill="1" applyBorder="1" applyAlignment="1" applyProtection="1">
      <alignment horizontal="center" vertical="center" wrapText="1"/>
    </xf>
    <xf numFmtId="0" fontId="52" fillId="5" borderId="55"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4" xfId="3" applyFont="1" applyFill="1" applyBorder="1" applyAlignment="1" applyProtection="1">
      <alignment horizontal="right" vertical="center" wrapText="1"/>
    </xf>
    <xf numFmtId="165" fontId="56" fillId="5" borderId="53" xfId="3" applyNumberFormat="1" applyFont="1" applyFill="1" applyBorder="1" applyAlignment="1" applyProtection="1">
      <alignment horizontal="center" vertical="center" wrapText="1"/>
      <protection locked="0"/>
    </xf>
    <xf numFmtId="165" fontId="56" fillId="5" borderId="65" xfId="3" applyNumberFormat="1" applyFont="1" applyFill="1" applyBorder="1" applyAlignment="1" applyProtection="1">
      <alignment horizontal="center" vertical="center" wrapText="1"/>
      <protection locked="0"/>
    </xf>
    <xf numFmtId="165" fontId="34" fillId="2" borderId="53" xfId="3" applyNumberFormat="1" applyFont="1" applyFill="1" applyBorder="1" applyAlignment="1" applyProtection="1">
      <alignment horizontal="center" vertical="center" wrapText="1"/>
      <protection locked="0"/>
    </xf>
    <xf numFmtId="165" fontId="34" fillId="2" borderId="65" xfId="3" applyNumberFormat="1" applyFont="1" applyFill="1" applyBorder="1" applyAlignment="1" applyProtection="1">
      <alignment horizontal="center" vertical="center" wrapText="1"/>
      <protection locked="0"/>
    </xf>
    <xf numFmtId="0" fontId="25" fillId="0" borderId="53" xfId="3" applyFont="1" applyBorder="1" applyAlignment="1" applyProtection="1">
      <alignment horizontal="center" vertical="center" wrapText="1"/>
    </xf>
    <xf numFmtId="0" fontId="25" fillId="0" borderId="54" xfId="3" applyFont="1" applyBorder="1" applyAlignment="1" applyProtection="1">
      <alignment horizontal="center" vertical="center" wrapText="1"/>
    </xf>
    <xf numFmtId="0" fontId="25" fillId="0" borderId="55" xfId="3" applyFont="1" applyBorder="1" applyAlignment="1" applyProtection="1">
      <alignment horizontal="center" vertical="center" wrapText="1"/>
    </xf>
    <xf numFmtId="0" fontId="25" fillId="0" borderId="53" xfId="3" applyFont="1" applyFill="1" applyBorder="1" applyAlignment="1" applyProtection="1">
      <alignment horizontal="center" vertical="center" wrapText="1"/>
    </xf>
    <xf numFmtId="0" fontId="25" fillId="0" borderId="54" xfId="3" applyFont="1" applyFill="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6" borderId="43" xfId="3" applyFont="1" applyFill="1" applyBorder="1" applyAlignment="1" applyProtection="1">
      <alignment horizontal="center" vertical="center" wrapText="1"/>
    </xf>
    <xf numFmtId="0" fontId="25" fillId="6" borderId="44" xfId="3" applyFont="1" applyFill="1" applyBorder="1" applyAlignment="1" applyProtection="1">
      <alignment horizontal="center" vertical="center" wrapText="1"/>
    </xf>
    <xf numFmtId="0" fontId="30" fillId="7" borderId="56" xfId="3" applyFont="1" applyFill="1" applyBorder="1" applyAlignment="1" applyProtection="1">
      <alignment horizontal="center" vertical="center" wrapText="1"/>
    </xf>
    <xf numFmtId="0" fontId="30" fillId="7" borderId="59" xfId="3" applyFont="1" applyFill="1" applyBorder="1" applyAlignment="1" applyProtection="1">
      <alignment horizontal="center" vertical="center" wrapText="1"/>
    </xf>
    <xf numFmtId="0" fontId="30" fillId="7" borderId="57"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7" borderId="71" xfId="3" applyFont="1" applyFill="1" applyBorder="1" applyAlignment="1" applyProtection="1">
      <alignment horizontal="center" vertical="center" wrapText="1"/>
    </xf>
    <xf numFmtId="0" fontId="25" fillId="5" borderId="53" xfId="3" applyFont="1" applyFill="1" applyBorder="1" applyAlignment="1" applyProtection="1">
      <alignment horizontal="center" vertical="center" wrapText="1"/>
    </xf>
    <xf numFmtId="0" fontId="25" fillId="5" borderId="54"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1" fillId="2" borderId="46" xfId="0" applyFont="1" applyFill="1" applyBorder="1" applyAlignment="1">
      <alignment horizontal="center"/>
    </xf>
    <xf numFmtId="0" fontId="21" fillId="2" borderId="47" xfId="0" applyFont="1" applyFill="1" applyBorder="1" applyAlignment="1">
      <alignment horizontal="center"/>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52" xfId="0" applyFont="1" applyFill="1" applyBorder="1" applyAlignment="1">
      <alignment horizontal="center"/>
    </xf>
    <xf numFmtId="0" fontId="22" fillId="2" borderId="46" xfId="0" applyFont="1" applyFill="1" applyBorder="1" applyAlignment="1">
      <alignment horizontal="center" vertical="center" wrapText="1"/>
    </xf>
    <xf numFmtId="0" fontId="22" fillId="2" borderId="47" xfId="0" applyFont="1" applyFill="1" applyBorder="1" applyAlignment="1">
      <alignment horizontal="center" vertical="center" wrapText="1"/>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3" xfId="0" applyFont="1" applyFill="1" applyBorder="1" applyAlignment="1">
      <alignment horizontal="center" vertical="center"/>
    </xf>
    <xf numFmtId="0" fontId="23" fillId="2" borderId="44" xfId="0" applyFont="1" applyFill="1" applyBorder="1" applyAlignment="1">
      <alignment horizontal="center" vertical="center"/>
    </xf>
    <xf numFmtId="0" fontId="23" fillId="2" borderId="45" xfId="0" applyFont="1" applyFill="1" applyBorder="1" applyAlignment="1">
      <alignment horizontal="center" vertical="center"/>
    </xf>
    <xf numFmtId="0" fontId="60" fillId="15" borderId="60" xfId="0" applyFont="1" applyFill="1" applyBorder="1" applyAlignment="1">
      <alignment horizontal="center" vertical="center" wrapText="1"/>
    </xf>
    <xf numFmtId="0" fontId="60" fillId="15" borderId="17" xfId="0" applyFont="1" applyFill="1" applyBorder="1" applyAlignment="1">
      <alignment horizontal="center" vertical="center" wrapText="1"/>
    </xf>
    <xf numFmtId="0" fontId="60" fillId="15" borderId="62" xfId="0" applyFont="1" applyFill="1" applyBorder="1" applyAlignment="1">
      <alignment horizontal="center" vertical="center" wrapText="1"/>
    </xf>
    <xf numFmtId="0" fontId="0" fillId="6" borderId="60" xfId="0" applyFill="1" applyBorder="1" applyAlignment="1">
      <alignment horizontal="center" vertical="center" wrapText="1"/>
    </xf>
    <xf numFmtId="0" fontId="0" fillId="6" borderId="17" xfId="0" applyFill="1" applyBorder="1" applyAlignment="1">
      <alignment horizontal="center" vertical="center" wrapText="1"/>
    </xf>
    <xf numFmtId="0" fontId="45" fillId="9" borderId="11" xfId="0" applyFont="1" applyFill="1" applyBorder="1" applyAlignment="1">
      <alignment horizontal="center" vertical="center" wrapText="1"/>
    </xf>
    <xf numFmtId="0" fontId="68" fillId="0" borderId="11" xfId="0" applyFont="1" applyBorder="1" applyAlignment="1">
      <alignment horizontal="center" vertical="center"/>
    </xf>
    <xf numFmtId="16" fontId="68" fillId="0" borderId="11" xfId="0" applyNumberFormat="1" applyFont="1" applyBorder="1" applyAlignment="1">
      <alignment horizontal="center" vertical="center" wrapText="1"/>
    </xf>
    <xf numFmtId="0" fontId="0" fillId="6" borderId="60" xfId="0" applyFill="1" applyBorder="1" applyAlignment="1">
      <alignment horizontal="center" vertical="center"/>
    </xf>
    <xf numFmtId="0" fontId="0" fillId="6" borderId="17" xfId="0" applyFill="1" applyBorder="1" applyAlignment="1">
      <alignment horizontal="center" vertical="center"/>
    </xf>
    <xf numFmtId="0" fontId="44" fillId="8" borderId="43" xfId="0" applyFont="1" applyFill="1" applyBorder="1" applyAlignment="1">
      <alignment horizontal="center" vertical="center" wrapText="1"/>
    </xf>
    <xf numFmtId="0" fontId="44" fillId="8" borderId="44" xfId="0" applyFont="1" applyFill="1" applyBorder="1" applyAlignment="1">
      <alignment horizontal="center" vertical="center" wrapText="1"/>
    </xf>
    <xf numFmtId="0" fontId="44" fillId="9" borderId="43" xfId="0" applyFont="1" applyFill="1" applyBorder="1" applyAlignment="1">
      <alignment horizontal="center" vertical="center"/>
    </xf>
    <xf numFmtId="0" fontId="44" fillId="9" borderId="44" xfId="0" applyFont="1" applyFill="1" applyBorder="1" applyAlignment="1">
      <alignment horizontal="center" vertical="center"/>
    </xf>
    <xf numFmtId="0" fontId="45" fillId="8" borderId="46" xfId="0" applyFont="1" applyFill="1" applyBorder="1" applyAlignment="1">
      <alignment horizontal="center" vertical="center"/>
    </xf>
    <xf numFmtId="0" fontId="45" fillId="8" borderId="48" xfId="0" applyFont="1" applyFill="1" applyBorder="1" applyAlignment="1">
      <alignment horizontal="center" vertical="center"/>
    </xf>
    <xf numFmtId="0" fontId="47" fillId="6" borderId="11" xfId="0" applyFont="1" applyFill="1" applyBorder="1" applyAlignment="1">
      <alignment horizontal="center"/>
    </xf>
    <xf numFmtId="0" fontId="0" fillId="6" borderId="11" xfId="0" applyFill="1" applyBorder="1" applyAlignment="1">
      <alignment horizontal="center"/>
    </xf>
    <xf numFmtId="0" fontId="13" fillId="15" borderId="11" xfId="0" applyFont="1" applyFill="1" applyBorder="1" applyAlignment="1">
      <alignment horizontal="center" vertical="top" wrapText="1"/>
    </xf>
    <xf numFmtId="0" fontId="13" fillId="12" borderId="11" xfId="0" applyFont="1" applyFill="1" applyBorder="1" applyAlignment="1">
      <alignment horizontal="center" vertical="center" wrapText="1"/>
    </xf>
    <xf numFmtId="0" fontId="13" fillId="12" borderId="11" xfId="0" applyFont="1" applyFill="1" applyBorder="1" applyAlignment="1">
      <alignment horizontal="center" vertical="center"/>
    </xf>
    <xf numFmtId="0" fontId="63" fillId="14" borderId="11" xfId="0" applyFont="1" applyFill="1" applyBorder="1" applyAlignment="1">
      <alignment horizontal="center" vertical="center" wrapText="1"/>
    </xf>
    <xf numFmtId="0" fontId="13" fillId="12" borderId="11" xfId="0" applyFont="1" applyFill="1" applyBorder="1" applyAlignment="1">
      <alignment horizontal="center"/>
    </xf>
    <xf numFmtId="0" fontId="61" fillId="14" borderId="43" xfId="0" applyFont="1" applyFill="1" applyBorder="1" applyAlignment="1">
      <alignment horizontal="center" vertical="center"/>
    </xf>
    <xf numFmtId="0" fontId="61" fillId="14" borderId="44" xfId="0" applyFont="1" applyFill="1" applyBorder="1" applyAlignment="1">
      <alignment horizontal="center" vertical="center"/>
    </xf>
    <xf numFmtId="0" fontId="61" fillId="14" borderId="45" xfId="0" applyFont="1" applyFill="1" applyBorder="1" applyAlignment="1">
      <alignment horizontal="center" vertical="center"/>
    </xf>
    <xf numFmtId="0" fontId="62" fillId="14" borderId="43" xfId="0" applyFont="1" applyFill="1" applyBorder="1" applyAlignment="1">
      <alignment horizontal="center" vertical="center"/>
    </xf>
    <xf numFmtId="0" fontId="62" fillId="14" borderId="45" xfId="0" applyFont="1" applyFill="1" applyBorder="1" applyAlignment="1">
      <alignment horizontal="center" vertical="center"/>
    </xf>
    <xf numFmtId="0" fontId="59" fillId="13" borderId="43" xfId="0" applyFont="1" applyFill="1" applyBorder="1" applyAlignment="1">
      <alignment horizontal="center" vertical="center"/>
    </xf>
    <xf numFmtId="0" fontId="59" fillId="13" borderId="44" xfId="0" applyFont="1" applyFill="1" applyBorder="1" applyAlignment="1">
      <alignment horizontal="center" vertical="center"/>
    </xf>
    <xf numFmtId="0" fontId="59" fillId="13" borderId="45" xfId="0" applyFont="1" applyFill="1" applyBorder="1" applyAlignment="1">
      <alignment horizontal="center" vertical="center"/>
    </xf>
    <xf numFmtId="0" fontId="63" fillId="14" borderId="62" xfId="0" applyFont="1" applyFill="1" applyBorder="1" applyAlignment="1">
      <alignment horizontal="center" vertical="center" wrapText="1"/>
    </xf>
    <xf numFmtId="0" fontId="0" fillId="16" borderId="11" xfId="0" applyFill="1" applyBorder="1" applyAlignment="1">
      <alignment horizontal="center" vertical="top" wrapText="1"/>
    </xf>
    <xf numFmtId="0" fontId="0" fillId="6" borderId="62" xfId="0" applyFill="1" applyBorder="1" applyAlignment="1">
      <alignment horizontal="center" vertical="center" wrapText="1"/>
    </xf>
    <xf numFmtId="0" fontId="45" fillId="10" borderId="47" xfId="0" applyFont="1" applyFill="1" applyBorder="1" applyAlignment="1">
      <alignment horizontal="center" vertical="center" wrapText="1"/>
    </xf>
    <xf numFmtId="0" fontId="45" fillId="10" borderId="0" xfId="0" applyFont="1" applyFill="1" applyBorder="1" applyAlignment="1">
      <alignment horizontal="center" vertical="center" wrapText="1"/>
    </xf>
    <xf numFmtId="0" fontId="0" fillId="6" borderId="62" xfId="0" applyFill="1" applyBorder="1" applyAlignment="1">
      <alignment horizontal="center" vertical="center"/>
    </xf>
    <xf numFmtId="0" fontId="44" fillId="0" borderId="43" xfId="0" applyFont="1" applyBorder="1" applyAlignment="1">
      <alignment horizontal="center" vertical="center"/>
    </xf>
    <xf numFmtId="0" fontId="44" fillId="0" borderId="44" xfId="0" applyFont="1" applyBorder="1" applyAlignment="1">
      <alignment horizontal="center" vertical="center"/>
    </xf>
    <xf numFmtId="0" fontId="44" fillId="0" borderId="45" xfId="0" applyFont="1" applyBorder="1" applyAlignment="1">
      <alignment horizontal="center" vertical="center"/>
    </xf>
    <xf numFmtId="0" fontId="44" fillId="10" borderId="43" xfId="0" applyFont="1" applyFill="1" applyBorder="1" applyAlignment="1">
      <alignment horizontal="center" vertical="center"/>
    </xf>
    <xf numFmtId="0" fontId="44" fillId="10" borderId="44" xfId="0" applyFont="1" applyFill="1" applyBorder="1" applyAlignment="1">
      <alignment horizontal="center" vertical="center"/>
    </xf>
    <xf numFmtId="0" fontId="44" fillId="10" borderId="45" xfId="0" applyFont="1" applyFill="1" applyBorder="1" applyAlignment="1">
      <alignment horizontal="center" vertical="center"/>
    </xf>
    <xf numFmtId="0" fontId="45" fillId="0" borderId="46" xfId="0" applyFont="1" applyBorder="1" applyAlignment="1">
      <alignment horizontal="center" vertical="center"/>
    </xf>
    <xf numFmtId="0" fontId="45" fillId="0" borderId="48" xfId="0" applyFont="1" applyBorder="1" applyAlignment="1">
      <alignment horizontal="center" vertical="center"/>
    </xf>
    <xf numFmtId="0" fontId="45" fillId="10" borderId="46" xfId="0" applyFont="1" applyFill="1" applyBorder="1" applyAlignment="1">
      <alignment horizontal="center" vertical="center" wrapText="1"/>
    </xf>
    <xf numFmtId="0" fontId="45" fillId="10" borderId="49" xfId="0" applyFont="1" applyFill="1" applyBorder="1" applyAlignment="1">
      <alignment horizontal="center" vertical="center" wrapText="1"/>
    </xf>
    <xf numFmtId="0" fontId="45" fillId="10" borderId="50" xfId="0" applyFont="1" applyFill="1" applyBorder="1" applyAlignment="1">
      <alignment horizontal="center" vertical="center" wrapText="1"/>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cellXfs>
  <cellStyles count="5">
    <cellStyle name="Millares [0]" xfId="4" builtinId="6"/>
    <cellStyle name="Normal" xfId="0" builtinId="0"/>
    <cellStyle name="Normal 2" xfId="2" xr:uid="{00000000-0005-0000-0000-000002000000}"/>
    <cellStyle name="Normal 3" xfId="3" xr:uid="{00000000-0005-0000-0000-000003000000}"/>
    <cellStyle name="Porcentaje" xfId="1" builtinId="5"/>
  </cellStyles>
  <dxfs count="6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1</c:v>
                </c:pt>
                <c:pt idx="1">
                  <c:v>1</c:v>
                </c:pt>
                <c:pt idx="2">
                  <c:v>1</c:v>
                </c:pt>
                <c:pt idx="3">
                  <c:v>1</c:v>
                </c:pt>
                <c:pt idx="4">
                  <c:v>1</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0</xdr:row>
      <xdr:rowOff>631719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ColWidth="11.42578125"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49" t="s">
        <v>0</v>
      </c>
      <c r="B1" s="349"/>
      <c r="C1" s="349"/>
      <c r="D1" s="349"/>
      <c r="E1" s="349"/>
      <c r="F1" s="349"/>
      <c r="G1" s="349"/>
      <c r="H1" s="349"/>
      <c r="I1" s="349"/>
      <c r="J1" s="349"/>
      <c r="K1" s="349"/>
      <c r="L1" s="349"/>
      <c r="M1" s="349"/>
      <c r="N1" s="349"/>
      <c r="O1" s="349"/>
      <c r="P1" s="349"/>
      <c r="Q1" s="349"/>
    </row>
    <row r="2" spans="1:17" ht="15.75" x14ac:dyDescent="0.25">
      <c r="A2" s="350" t="s">
        <v>1</v>
      </c>
      <c r="B2" s="351"/>
      <c r="C2" s="351"/>
      <c r="D2" s="351"/>
      <c r="E2" s="351"/>
      <c r="F2" s="351"/>
      <c r="G2" s="351"/>
      <c r="H2" s="348" t="s">
        <v>33</v>
      </c>
      <c r="I2" s="348"/>
      <c r="J2" s="348"/>
      <c r="K2" s="348"/>
      <c r="L2" s="348"/>
      <c r="M2" s="348"/>
      <c r="N2" s="348"/>
      <c r="O2" s="348"/>
      <c r="P2" s="348"/>
      <c r="Q2" s="348"/>
    </row>
    <row r="3" spans="1:17" ht="30.75" thickBot="1" x14ac:dyDescent="0.3">
      <c r="A3" s="43" t="s">
        <v>2</v>
      </c>
      <c r="B3" s="352" t="s">
        <v>3</v>
      </c>
      <c r="C3" s="353"/>
      <c r="D3" s="44" t="s">
        <v>4</v>
      </c>
      <c r="E3" s="45" t="s">
        <v>52</v>
      </c>
      <c r="F3" s="46" t="s">
        <v>51</v>
      </c>
      <c r="G3" s="47" t="s">
        <v>5</v>
      </c>
      <c r="H3" s="48" t="s">
        <v>29</v>
      </c>
      <c r="I3" s="49" t="s">
        <v>30</v>
      </c>
      <c r="J3" s="42" t="s">
        <v>31</v>
      </c>
      <c r="K3" s="50" t="s">
        <v>32</v>
      </c>
      <c r="L3" s="42" t="s">
        <v>36</v>
      </c>
      <c r="M3" s="50" t="s">
        <v>34</v>
      </c>
      <c r="N3" s="50" t="s">
        <v>35</v>
      </c>
      <c r="O3" s="50" t="s">
        <v>37</v>
      </c>
      <c r="P3" s="50" t="s">
        <v>39</v>
      </c>
      <c r="Q3" s="51" t="s">
        <v>38</v>
      </c>
    </row>
    <row r="4" spans="1:17" ht="90" x14ac:dyDescent="0.25">
      <c r="A4" s="2" t="s">
        <v>6</v>
      </c>
      <c r="B4" s="3" t="s">
        <v>7</v>
      </c>
      <c r="C4" s="4" t="s">
        <v>60</v>
      </c>
      <c r="D4" s="4" t="s">
        <v>61</v>
      </c>
      <c r="E4" s="52" t="s">
        <v>67</v>
      </c>
      <c r="F4" s="33" t="s">
        <v>8</v>
      </c>
      <c r="G4" s="62">
        <v>43707</v>
      </c>
      <c r="H4" s="37"/>
      <c r="I4" s="11"/>
      <c r="J4" s="11"/>
      <c r="K4" s="11"/>
      <c r="L4" s="12">
        <f>SUM(H4:K4)</f>
        <v>0</v>
      </c>
      <c r="M4" s="13">
        <v>1</v>
      </c>
      <c r="N4" s="12">
        <v>8.3299999999999999E-2</v>
      </c>
      <c r="O4" s="12">
        <f>L4/M4</f>
        <v>0</v>
      </c>
      <c r="P4" s="12">
        <f>O4*N4</f>
        <v>0</v>
      </c>
      <c r="Q4" s="30"/>
    </row>
    <row r="5" spans="1:17" ht="60" customHeight="1" x14ac:dyDescent="0.25">
      <c r="A5" s="345" t="s">
        <v>9</v>
      </c>
      <c r="B5" s="5" t="s">
        <v>10</v>
      </c>
      <c r="C5" s="6" t="s">
        <v>68</v>
      </c>
      <c r="D5" s="6" t="s">
        <v>63</v>
      </c>
      <c r="E5" s="4" t="s">
        <v>66</v>
      </c>
      <c r="F5" s="34" t="s">
        <v>11</v>
      </c>
      <c r="G5" s="40">
        <v>43539</v>
      </c>
      <c r="H5" s="38"/>
      <c r="I5" s="8"/>
      <c r="J5" s="8"/>
      <c r="K5" s="8"/>
      <c r="L5" s="9">
        <f t="shared" ref="L5:L14" si="0">SUM(H5:K5)</f>
        <v>0</v>
      </c>
      <c r="M5" s="10">
        <v>1</v>
      </c>
      <c r="N5" s="9">
        <v>8.3299999999999999E-2</v>
      </c>
      <c r="O5" s="9">
        <f t="shared" ref="O5:O14" si="1">L5/M5</f>
        <v>0</v>
      </c>
      <c r="P5" s="9">
        <f t="shared" ref="P5:P13" si="2">O5*N5</f>
        <v>0</v>
      </c>
      <c r="Q5" s="31"/>
    </row>
    <row r="6" spans="1:17" ht="60" x14ac:dyDescent="0.25">
      <c r="A6" s="354"/>
      <c r="B6" s="5" t="s">
        <v>12</v>
      </c>
      <c r="C6" s="6" t="s">
        <v>13</v>
      </c>
      <c r="D6" s="6" t="s">
        <v>62</v>
      </c>
      <c r="E6" s="4" t="s">
        <v>66</v>
      </c>
      <c r="F6" s="35" t="s">
        <v>14</v>
      </c>
      <c r="G6" s="40">
        <v>43544</v>
      </c>
      <c r="H6" s="38"/>
      <c r="I6" s="8"/>
      <c r="J6" s="8"/>
      <c r="K6" s="8"/>
      <c r="L6" s="9">
        <f t="shared" si="0"/>
        <v>0</v>
      </c>
      <c r="M6" s="10">
        <v>1</v>
      </c>
      <c r="N6" s="9">
        <v>8.3299999999999999E-2</v>
      </c>
      <c r="O6" s="9">
        <f t="shared" si="1"/>
        <v>0</v>
      </c>
      <c r="P6" s="9">
        <f t="shared" si="2"/>
        <v>0</v>
      </c>
      <c r="Q6" s="31"/>
    </row>
    <row r="7" spans="1:17" ht="45" x14ac:dyDescent="0.25">
      <c r="A7" s="345" t="s">
        <v>15</v>
      </c>
      <c r="B7" s="5" t="s">
        <v>16</v>
      </c>
      <c r="C7" s="6" t="s">
        <v>17</v>
      </c>
      <c r="D7" s="6" t="s">
        <v>64</v>
      </c>
      <c r="E7" s="4" t="s">
        <v>66</v>
      </c>
      <c r="F7" s="35" t="s">
        <v>14</v>
      </c>
      <c r="G7" s="40">
        <v>43549</v>
      </c>
      <c r="H7" s="38"/>
      <c r="I7" s="8"/>
      <c r="J7" s="8"/>
      <c r="K7" s="8"/>
      <c r="L7" s="9">
        <f t="shared" si="0"/>
        <v>0</v>
      </c>
      <c r="M7" s="10">
        <v>1</v>
      </c>
      <c r="N7" s="9">
        <v>8.3299999999999999E-2</v>
      </c>
      <c r="O7" s="9">
        <f t="shared" si="1"/>
        <v>0</v>
      </c>
      <c r="P7" s="9">
        <f t="shared" si="2"/>
        <v>0</v>
      </c>
      <c r="Q7" s="31"/>
    </row>
    <row r="8" spans="1:17" ht="45" x14ac:dyDescent="0.25">
      <c r="A8" s="354"/>
      <c r="B8" s="5" t="s">
        <v>18</v>
      </c>
      <c r="C8" s="6" t="s">
        <v>19</v>
      </c>
      <c r="D8" s="6" t="s">
        <v>65</v>
      </c>
      <c r="E8" s="4" t="s">
        <v>66</v>
      </c>
      <c r="F8" s="35" t="s">
        <v>14</v>
      </c>
      <c r="G8" s="40">
        <v>43553</v>
      </c>
      <c r="H8" s="38"/>
      <c r="I8" s="8"/>
      <c r="J8" s="8"/>
      <c r="K8" s="8"/>
      <c r="L8" s="9">
        <f t="shared" si="0"/>
        <v>0</v>
      </c>
      <c r="M8" s="10">
        <v>1</v>
      </c>
      <c r="N8" s="9">
        <v>8.3299999999999999E-2</v>
      </c>
      <c r="O8" s="9">
        <f t="shared" si="1"/>
        <v>0</v>
      </c>
      <c r="P8" s="9">
        <f t="shared" si="2"/>
        <v>0</v>
      </c>
      <c r="Q8" s="31"/>
    </row>
    <row r="9" spans="1:17" ht="45" x14ac:dyDescent="0.25">
      <c r="A9" s="345" t="s">
        <v>20</v>
      </c>
      <c r="B9" s="5" t="s">
        <v>21</v>
      </c>
      <c r="C9" s="6" t="s">
        <v>54</v>
      </c>
      <c r="D9" s="6" t="s">
        <v>22</v>
      </c>
      <c r="E9" s="53" t="s">
        <v>23</v>
      </c>
      <c r="F9" s="36" t="s">
        <v>23</v>
      </c>
      <c r="G9" s="41">
        <v>43585</v>
      </c>
      <c r="H9" s="38"/>
      <c r="I9" s="8"/>
      <c r="J9" s="8"/>
      <c r="K9" s="8"/>
      <c r="L9" s="9">
        <f t="shared" si="0"/>
        <v>0</v>
      </c>
      <c r="M9" s="10">
        <v>1</v>
      </c>
      <c r="N9" s="9">
        <v>8.3299999999999999E-2</v>
      </c>
      <c r="O9" s="9">
        <f t="shared" si="1"/>
        <v>0</v>
      </c>
      <c r="P9" s="9">
        <f t="shared" si="2"/>
        <v>0</v>
      </c>
      <c r="Q9" s="31"/>
    </row>
    <row r="10" spans="1:17" ht="45" x14ac:dyDescent="0.25">
      <c r="A10" s="354"/>
      <c r="B10" s="5" t="s">
        <v>24</v>
      </c>
      <c r="C10" s="6" t="s">
        <v>55</v>
      </c>
      <c r="D10" s="6" t="s">
        <v>22</v>
      </c>
      <c r="E10" s="53" t="s">
        <v>23</v>
      </c>
      <c r="F10" s="36" t="s">
        <v>23</v>
      </c>
      <c r="G10" s="41">
        <v>43708</v>
      </c>
      <c r="H10" s="38"/>
      <c r="I10" s="8"/>
      <c r="J10" s="8"/>
      <c r="K10" s="8"/>
      <c r="L10" s="9">
        <f t="shared" si="0"/>
        <v>0</v>
      </c>
      <c r="M10" s="10">
        <v>1</v>
      </c>
      <c r="N10" s="9">
        <v>8.3299999999999999E-2</v>
      </c>
      <c r="O10" s="9">
        <f t="shared" si="1"/>
        <v>0</v>
      </c>
      <c r="P10" s="9">
        <f t="shared" si="2"/>
        <v>0</v>
      </c>
      <c r="Q10" s="31"/>
    </row>
    <row r="11" spans="1:17" ht="45" x14ac:dyDescent="0.25">
      <c r="A11" s="354"/>
      <c r="B11" s="5" t="s">
        <v>25</v>
      </c>
      <c r="C11" s="6" t="s">
        <v>56</v>
      </c>
      <c r="D11" s="6" t="s">
        <v>22</v>
      </c>
      <c r="E11" s="53" t="s">
        <v>23</v>
      </c>
      <c r="F11" s="36" t="s">
        <v>23</v>
      </c>
      <c r="G11" s="41">
        <v>43830</v>
      </c>
      <c r="H11" s="38"/>
      <c r="I11" s="8"/>
      <c r="J11" s="8"/>
      <c r="K11" s="8"/>
      <c r="L11" s="9">
        <f t="shared" si="0"/>
        <v>0</v>
      </c>
      <c r="M11" s="10">
        <v>1</v>
      </c>
      <c r="N11" s="9">
        <v>8.3299999999999999E-2</v>
      </c>
      <c r="O11" s="9">
        <f t="shared" si="1"/>
        <v>0</v>
      </c>
      <c r="P11" s="9">
        <f t="shared" si="2"/>
        <v>0</v>
      </c>
      <c r="Q11" s="31"/>
    </row>
    <row r="12" spans="1:17" ht="30.75" thickBot="1" x14ac:dyDescent="0.3">
      <c r="A12" s="345" t="s">
        <v>26</v>
      </c>
      <c r="B12" s="54" t="s">
        <v>40</v>
      </c>
      <c r="C12" s="55" t="s">
        <v>57</v>
      </c>
      <c r="D12" s="55" t="s">
        <v>27</v>
      </c>
      <c r="E12" s="56" t="s">
        <v>28</v>
      </c>
      <c r="F12" s="57" t="s">
        <v>28</v>
      </c>
      <c r="G12" s="58">
        <v>43600</v>
      </c>
      <c r="H12" s="38"/>
      <c r="I12" s="8"/>
      <c r="J12" s="8"/>
      <c r="K12" s="8"/>
      <c r="L12" s="9">
        <f t="shared" si="0"/>
        <v>0</v>
      </c>
      <c r="M12" s="10">
        <v>1</v>
      </c>
      <c r="N12" s="9">
        <v>8.3299999999999999E-2</v>
      </c>
      <c r="O12" s="9">
        <f t="shared" si="1"/>
        <v>0</v>
      </c>
      <c r="P12" s="9">
        <f t="shared" si="2"/>
        <v>0</v>
      </c>
      <c r="Q12" s="31"/>
    </row>
    <row r="13" spans="1:17" ht="37.5" customHeight="1" thickBot="1" x14ac:dyDescent="0.3">
      <c r="A13" s="346"/>
      <c r="B13" s="54" t="s">
        <v>41</v>
      </c>
      <c r="C13" s="55" t="s">
        <v>58</v>
      </c>
      <c r="D13" s="55" t="s">
        <v>27</v>
      </c>
      <c r="E13" s="56" t="s">
        <v>28</v>
      </c>
      <c r="F13" s="57" t="s">
        <v>28</v>
      </c>
      <c r="G13" s="58">
        <v>43721</v>
      </c>
      <c r="H13" s="38"/>
      <c r="I13" s="8"/>
      <c r="J13" s="8"/>
      <c r="K13" s="8"/>
      <c r="L13" s="9">
        <f t="shared" si="0"/>
        <v>0</v>
      </c>
      <c r="M13" s="10">
        <v>1</v>
      </c>
      <c r="N13" s="9">
        <v>8.3299999999999999E-2</v>
      </c>
      <c r="O13" s="9">
        <f t="shared" si="1"/>
        <v>0</v>
      </c>
      <c r="P13" s="9">
        <f t="shared" si="2"/>
        <v>0</v>
      </c>
      <c r="Q13" s="31"/>
    </row>
    <row r="14" spans="1:17" ht="37.5" customHeight="1" thickBot="1" x14ac:dyDescent="0.3">
      <c r="A14" s="347"/>
      <c r="B14" s="59" t="s">
        <v>53</v>
      </c>
      <c r="C14" s="56" t="s">
        <v>59</v>
      </c>
      <c r="D14" s="56" t="s">
        <v>27</v>
      </c>
      <c r="E14" s="56" t="s">
        <v>28</v>
      </c>
      <c r="F14" s="60" t="s">
        <v>28</v>
      </c>
      <c r="G14" s="61">
        <v>43846</v>
      </c>
      <c r="H14" s="39"/>
      <c r="I14" s="14"/>
      <c r="J14" s="14"/>
      <c r="K14" s="14"/>
      <c r="L14" s="15">
        <f t="shared" si="0"/>
        <v>0</v>
      </c>
      <c r="M14" s="16">
        <v>1</v>
      </c>
      <c r="N14" s="15">
        <v>8.3299999999999999E-2</v>
      </c>
      <c r="O14" s="15">
        <f t="shared" si="1"/>
        <v>0</v>
      </c>
      <c r="P14" s="15">
        <f>O14*N14</f>
        <v>0</v>
      </c>
      <c r="Q14" s="32"/>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view="pageBreakPreview" zoomScale="80" zoomScaleNormal="80" zoomScaleSheetLayoutView="80" workbookViewId="0">
      <selection activeCell="Y25" sqref="Y25"/>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57"/>
      <c r="I1" s="158"/>
      <c r="J1" s="159"/>
      <c r="K1" s="159"/>
      <c r="L1" s="159"/>
      <c r="M1" s="159"/>
      <c r="N1" s="159"/>
      <c r="O1" s="159"/>
      <c r="P1" s="160"/>
    </row>
    <row r="2" spans="8:17" ht="30.75" customHeight="1" x14ac:dyDescent="0.25">
      <c r="H2" s="161"/>
      <c r="I2" s="162"/>
      <c r="J2" s="163"/>
      <c r="K2" s="163"/>
      <c r="L2" s="163"/>
      <c r="M2" s="163"/>
      <c r="N2" s="163"/>
      <c r="O2" s="163"/>
      <c r="P2" s="164"/>
    </row>
    <row r="3" spans="8:17" ht="30.75" customHeight="1" x14ac:dyDescent="0.25">
      <c r="H3" s="175"/>
      <c r="I3" s="162"/>
      <c r="J3" s="163"/>
      <c r="K3" s="163"/>
      <c r="L3" s="163"/>
      <c r="M3" s="163"/>
      <c r="N3" s="163"/>
      <c r="O3" s="163"/>
      <c r="P3" s="164"/>
    </row>
    <row r="4" spans="8:17" ht="72.75" customHeight="1" x14ac:dyDescent="0.25">
      <c r="H4" s="165"/>
      <c r="I4" s="355" t="s">
        <v>191</v>
      </c>
      <c r="J4" s="356"/>
      <c r="K4" s="356"/>
      <c r="L4" s="356"/>
      <c r="M4" s="356"/>
      <c r="N4" s="356"/>
      <c r="O4" s="356"/>
      <c r="P4" s="357"/>
      <c r="Q4" s="166"/>
    </row>
    <row r="5" spans="8:17" x14ac:dyDescent="0.25">
      <c r="H5" s="161"/>
      <c r="I5" s="162"/>
      <c r="J5" s="163"/>
      <c r="K5" s="163"/>
      <c r="L5" s="163"/>
      <c r="M5" s="163"/>
      <c r="N5" s="163"/>
      <c r="O5" s="163"/>
      <c r="P5" s="164"/>
    </row>
    <row r="6" spans="8:17" ht="21" x14ac:dyDescent="0.25">
      <c r="H6" s="161"/>
      <c r="I6" s="162"/>
      <c r="K6" s="163"/>
      <c r="L6" s="163"/>
      <c r="M6" s="163"/>
      <c r="N6" s="163"/>
      <c r="O6" s="167"/>
      <c r="P6" s="164"/>
    </row>
    <row r="7" spans="8:17" x14ac:dyDescent="0.25">
      <c r="H7" s="161"/>
      <c r="I7" s="162"/>
      <c r="J7" s="168"/>
      <c r="K7" s="169"/>
      <c r="L7" s="169"/>
      <c r="M7" s="169"/>
      <c r="N7" s="169"/>
      <c r="O7" s="169"/>
      <c r="P7" s="169"/>
      <c r="Q7" s="156"/>
    </row>
    <row r="8" spans="8:17" ht="23.25" x14ac:dyDescent="0.25">
      <c r="H8" s="161"/>
      <c r="I8" s="162"/>
      <c r="J8" s="358" t="s">
        <v>192</v>
      </c>
      <c r="K8" s="358"/>
      <c r="L8" s="358"/>
      <c r="M8" s="169"/>
      <c r="N8" s="169"/>
      <c r="O8" s="169"/>
      <c r="P8" s="169"/>
      <c r="Q8" s="156"/>
    </row>
    <row r="9" spans="8:17" ht="24" customHeight="1" x14ac:dyDescent="0.25">
      <c r="H9" s="161"/>
      <c r="I9" s="162"/>
      <c r="J9" s="169"/>
      <c r="K9" s="169"/>
      <c r="L9" s="165"/>
      <c r="M9" s="169"/>
      <c r="N9" s="169"/>
      <c r="O9" s="165"/>
      <c r="P9" s="169"/>
      <c r="Q9" s="156"/>
    </row>
    <row r="10" spans="8:17" x14ac:dyDescent="0.25">
      <c r="H10" s="161"/>
      <c r="I10" s="162"/>
      <c r="J10" s="169"/>
      <c r="K10" s="169"/>
      <c r="L10" s="169"/>
      <c r="M10" s="169"/>
      <c r="N10" s="169"/>
      <c r="O10" s="169"/>
      <c r="P10" s="169"/>
      <c r="Q10" s="156"/>
    </row>
    <row r="11" spans="8:17" x14ac:dyDescent="0.25">
      <c r="H11" s="161"/>
      <c r="I11" s="162"/>
      <c r="J11" s="169"/>
      <c r="K11" s="169"/>
      <c r="L11" s="169"/>
      <c r="M11" s="169"/>
      <c r="N11" s="169"/>
      <c r="O11" s="169"/>
      <c r="P11" s="169"/>
      <c r="Q11" s="156"/>
    </row>
    <row r="12" spans="8:17" x14ac:dyDescent="0.25">
      <c r="H12" s="161"/>
      <c r="I12" s="162"/>
      <c r="J12" s="169"/>
      <c r="K12" s="169"/>
      <c r="L12" s="169"/>
      <c r="M12" s="169"/>
      <c r="N12" s="169"/>
      <c r="O12" s="169"/>
      <c r="P12" s="169"/>
      <c r="Q12" s="156"/>
    </row>
    <row r="13" spans="8:17" x14ac:dyDescent="0.25">
      <c r="H13" s="161"/>
      <c r="I13" s="162"/>
      <c r="J13" s="169"/>
      <c r="K13" s="169"/>
      <c r="L13" s="169"/>
      <c r="M13" s="169"/>
      <c r="N13" s="169"/>
      <c r="O13" s="169"/>
      <c r="P13" s="169"/>
      <c r="Q13" s="156"/>
    </row>
    <row r="14" spans="8:17" x14ac:dyDescent="0.25">
      <c r="H14" s="161"/>
      <c r="I14" s="162"/>
      <c r="J14" s="165"/>
      <c r="K14" s="165"/>
      <c r="L14" s="165"/>
      <c r="M14" s="165"/>
      <c r="N14" s="169"/>
      <c r="O14" s="169"/>
      <c r="P14" s="169"/>
      <c r="Q14" s="156"/>
    </row>
    <row r="15" spans="8:17" x14ac:dyDescent="0.25">
      <c r="H15" s="161"/>
      <c r="I15" s="162"/>
      <c r="J15" s="165"/>
      <c r="K15" s="165"/>
      <c r="L15" s="165"/>
      <c r="M15" s="165"/>
      <c r="N15" s="169"/>
      <c r="O15" s="169"/>
      <c r="P15" s="169"/>
      <c r="Q15" s="156"/>
    </row>
    <row r="16" spans="8:17" x14ac:dyDescent="0.25">
      <c r="H16" s="161"/>
      <c r="I16" s="162"/>
      <c r="J16" s="170"/>
      <c r="K16" s="165"/>
      <c r="L16" s="165"/>
      <c r="M16" s="165"/>
      <c r="N16" s="169"/>
      <c r="O16" s="169"/>
      <c r="P16" s="169"/>
      <c r="Q16" s="156"/>
    </row>
    <row r="17" spans="8:17" x14ac:dyDescent="0.25">
      <c r="H17" s="161"/>
      <c r="I17" s="162"/>
      <c r="J17" s="165"/>
      <c r="K17" s="165"/>
      <c r="L17" s="165"/>
      <c r="M17" s="165"/>
      <c r="N17" s="169"/>
      <c r="O17" s="169"/>
      <c r="P17" s="169"/>
      <c r="Q17" s="156"/>
    </row>
    <row r="18" spans="8:17" x14ac:dyDescent="0.25">
      <c r="H18" s="161"/>
      <c r="I18" s="162"/>
      <c r="J18" s="169"/>
      <c r="K18" s="169"/>
      <c r="L18" s="169"/>
      <c r="M18" s="169"/>
      <c r="N18" s="169"/>
      <c r="O18" s="169"/>
      <c r="P18" s="169"/>
      <c r="Q18" s="156"/>
    </row>
    <row r="19" spans="8:17" x14ac:dyDescent="0.25">
      <c r="H19" s="161"/>
      <c r="I19" s="162"/>
      <c r="J19" s="169"/>
      <c r="K19" s="169"/>
      <c r="L19" s="169"/>
      <c r="M19" s="169"/>
      <c r="N19" s="169"/>
      <c r="O19" s="169"/>
      <c r="P19" s="169"/>
      <c r="Q19" s="156"/>
    </row>
    <row r="20" spans="8:17" x14ac:dyDescent="0.25">
      <c r="H20" s="161"/>
      <c r="I20" s="162"/>
      <c r="J20" s="169"/>
      <c r="K20" s="169"/>
      <c r="L20" s="169"/>
      <c r="M20" s="169"/>
      <c r="N20" s="169"/>
      <c r="O20" s="169"/>
      <c r="P20" s="169"/>
      <c r="Q20" s="156"/>
    </row>
    <row r="21" spans="8:17" x14ac:dyDescent="0.25">
      <c r="H21" s="161"/>
      <c r="I21" s="162"/>
      <c r="J21" s="169"/>
      <c r="K21" s="169"/>
      <c r="L21" s="169"/>
      <c r="M21" s="169"/>
      <c r="N21" s="169"/>
      <c r="O21" s="169"/>
      <c r="P21" s="169"/>
      <c r="Q21" s="156"/>
    </row>
    <row r="22" spans="8:17" x14ac:dyDescent="0.25">
      <c r="H22" s="161"/>
      <c r="I22" s="162"/>
      <c r="J22" s="169"/>
      <c r="K22" s="169"/>
      <c r="L22" s="169"/>
      <c r="M22" s="169"/>
      <c r="N22" s="169"/>
      <c r="O22" s="169"/>
      <c r="P22" s="169"/>
      <c r="Q22" s="156"/>
    </row>
    <row r="23" spans="8:17" x14ac:dyDescent="0.25">
      <c r="H23" s="161"/>
      <c r="I23" s="162"/>
      <c r="J23" s="169"/>
      <c r="K23" s="169"/>
      <c r="L23" s="169"/>
      <c r="M23" s="169"/>
      <c r="N23" s="169"/>
      <c r="O23" s="169"/>
      <c r="P23" s="169"/>
      <c r="Q23" s="156"/>
    </row>
    <row r="24" spans="8:17" x14ac:dyDescent="0.25">
      <c r="H24" s="161"/>
      <c r="I24" s="162"/>
      <c r="J24" s="169"/>
      <c r="K24" s="169"/>
      <c r="L24" s="169"/>
      <c r="M24" s="169"/>
      <c r="N24" s="169"/>
      <c r="O24" s="169"/>
      <c r="P24" s="169"/>
      <c r="Q24" s="156"/>
    </row>
    <row r="25" spans="8:17" x14ac:dyDescent="0.25">
      <c r="H25" s="161"/>
      <c r="I25" s="162"/>
      <c r="J25" s="163"/>
      <c r="K25" s="163"/>
      <c r="L25" s="163"/>
      <c r="M25" s="163"/>
      <c r="N25" s="163"/>
      <c r="O25" s="163"/>
      <c r="P25" s="163"/>
    </row>
    <row r="26" spans="8:17" x14ac:dyDescent="0.25">
      <c r="H26" s="161"/>
      <c r="I26" s="162"/>
      <c r="J26" s="163"/>
      <c r="K26" s="163"/>
      <c r="L26" s="163"/>
      <c r="M26" s="163"/>
      <c r="N26" s="163"/>
      <c r="O26" s="163"/>
      <c r="P26" s="163"/>
    </row>
    <row r="27" spans="8:17" x14ac:dyDescent="0.25">
      <c r="H27" s="161"/>
      <c r="I27" s="162"/>
      <c r="J27" s="163"/>
      <c r="K27" s="163"/>
      <c r="L27" s="163"/>
      <c r="M27" s="163"/>
      <c r="N27" s="163"/>
      <c r="O27" s="163"/>
      <c r="P27" s="163"/>
    </row>
    <row r="28" spans="8:17" x14ac:dyDescent="0.25">
      <c r="H28" s="161"/>
      <c r="I28" s="162"/>
      <c r="J28" s="163"/>
      <c r="K28" s="163"/>
      <c r="L28" s="163"/>
      <c r="M28" s="163"/>
      <c r="N28" s="163"/>
      <c r="O28" s="163"/>
      <c r="P28" s="163"/>
    </row>
    <row r="29" spans="8:17" x14ac:dyDescent="0.25">
      <c r="H29" s="161"/>
      <c r="I29" s="162"/>
      <c r="J29" s="163"/>
      <c r="K29" s="163"/>
      <c r="L29" s="163"/>
      <c r="M29" s="163"/>
      <c r="N29" s="163"/>
      <c r="O29" s="163"/>
      <c r="P29" s="163"/>
    </row>
    <row r="30" spans="8:17" x14ac:dyDescent="0.25">
      <c r="H30" s="161"/>
      <c r="I30" s="162"/>
      <c r="J30" s="163"/>
      <c r="K30" s="163"/>
      <c r="L30" s="163"/>
      <c r="M30" s="163"/>
      <c r="N30" s="163"/>
      <c r="O30" s="163"/>
      <c r="P30" s="164"/>
    </row>
    <row r="31" spans="8:17" x14ac:dyDescent="0.25">
      <c r="H31" s="161"/>
      <c r="I31" s="162"/>
      <c r="J31" s="163"/>
      <c r="K31" s="163"/>
      <c r="L31" s="163"/>
      <c r="M31" s="163"/>
      <c r="N31" s="163"/>
      <c r="O31" s="163"/>
      <c r="P31" s="164"/>
    </row>
    <row r="32" spans="8:17" x14ac:dyDescent="0.25">
      <c r="H32" s="161"/>
      <c r="I32" s="162"/>
      <c r="J32" s="163"/>
      <c r="K32" s="163"/>
      <c r="L32" s="163"/>
      <c r="M32" s="163"/>
      <c r="N32" s="163"/>
      <c r="O32" s="163"/>
      <c r="P32" s="164"/>
    </row>
    <row r="33" spans="8:18" x14ac:dyDescent="0.25">
      <c r="H33" s="161"/>
      <c r="I33" s="162"/>
      <c r="J33" s="163"/>
      <c r="K33" s="163"/>
      <c r="L33" s="163"/>
      <c r="M33" s="163"/>
      <c r="N33" s="163"/>
      <c r="O33" s="163"/>
      <c r="P33" s="164"/>
    </row>
    <row r="34" spans="8:18" ht="15.75" thickBot="1" x14ac:dyDescent="0.3">
      <c r="H34" s="171"/>
      <c r="I34" s="172"/>
      <c r="J34" s="173"/>
      <c r="K34" s="173"/>
      <c r="L34" s="173"/>
      <c r="M34" s="173"/>
      <c r="N34" s="173"/>
      <c r="O34" s="173"/>
      <c r="P34" s="174"/>
      <c r="Q34" s="174"/>
      <c r="R34" s="174"/>
    </row>
    <row r="35" spans="8:18" ht="16.5" thickTop="1" thickBot="1" x14ac:dyDescent="0.3">
      <c r="P35" s="174"/>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30"/>
  <sheetViews>
    <sheetView topLeftCell="A2" zoomScale="70" zoomScaleNormal="70" workbookViewId="0">
      <pane xSplit="3" ySplit="6" topLeftCell="O23" activePane="bottomRight" state="frozen"/>
      <selection activeCell="A2" sqref="A2"/>
      <selection pane="topRight" activeCell="D2" sqref="D2"/>
      <selection pane="bottomLeft" activeCell="A8" sqref="A8"/>
      <selection pane="bottomRight" activeCell="T23" sqref="T23"/>
    </sheetView>
  </sheetViews>
  <sheetFormatPr baseColWidth="10" defaultColWidth="11.42578125" defaultRowHeight="15" x14ac:dyDescent="0.25"/>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5.5703125" style="1" customWidth="1"/>
    <col min="17" max="17" width="72.28515625" style="1" hidden="1" customWidth="1"/>
    <col min="18" max="18" width="42" style="1" hidden="1" customWidth="1"/>
    <col min="19" max="19" width="50.5703125" style="1" hidden="1" customWidth="1"/>
    <col min="20" max="20" width="47.7109375" style="337" customWidth="1"/>
    <col min="21" max="16384" width="11.42578125" style="1"/>
  </cols>
  <sheetData>
    <row r="4" spans="1:20" ht="15.75" thickBot="1" x14ac:dyDescent="0.3"/>
    <row r="5" spans="1:20" ht="15.75" customHeight="1" thickBot="1" x14ac:dyDescent="0.35">
      <c r="A5" s="372" t="s">
        <v>0</v>
      </c>
      <c r="B5" s="373"/>
      <c r="C5" s="373"/>
      <c r="D5" s="373"/>
      <c r="E5" s="373"/>
      <c r="F5" s="373"/>
      <c r="G5" s="373"/>
      <c r="H5" s="364" t="s">
        <v>179</v>
      </c>
      <c r="I5" s="365"/>
      <c r="J5" s="364" t="s">
        <v>180</v>
      </c>
      <c r="K5" s="365"/>
      <c r="L5" s="364" t="s">
        <v>181</v>
      </c>
      <c r="M5" s="365"/>
      <c r="N5" s="270"/>
      <c r="O5" s="270"/>
      <c r="P5" s="137"/>
      <c r="Q5" s="270"/>
      <c r="R5" s="270"/>
      <c r="S5" s="271"/>
      <c r="T5" s="359" t="s">
        <v>411</v>
      </c>
    </row>
    <row r="6" spans="1:20" ht="15.75" customHeight="1" thickBot="1" x14ac:dyDescent="0.3">
      <c r="A6" s="374" t="s">
        <v>1</v>
      </c>
      <c r="B6" s="375"/>
      <c r="C6" s="375"/>
      <c r="D6" s="375"/>
      <c r="E6" s="375"/>
      <c r="F6" s="375"/>
      <c r="G6" s="375"/>
      <c r="H6" s="366"/>
      <c r="I6" s="367"/>
      <c r="J6" s="366"/>
      <c r="K6" s="367"/>
      <c r="L6" s="366"/>
      <c r="M6" s="367"/>
      <c r="N6" s="363" t="s">
        <v>284</v>
      </c>
      <c r="O6" s="368" t="s">
        <v>34</v>
      </c>
      <c r="P6" s="362" t="s">
        <v>306</v>
      </c>
      <c r="Q6" s="363" t="s">
        <v>307</v>
      </c>
      <c r="R6" s="363" t="s">
        <v>308</v>
      </c>
      <c r="S6" s="363" t="s">
        <v>309</v>
      </c>
      <c r="T6" s="359"/>
    </row>
    <row r="7" spans="1:20" ht="26.25" thickBot="1" x14ac:dyDescent="0.35">
      <c r="A7" s="176" t="s">
        <v>2</v>
      </c>
      <c r="B7" s="376" t="s">
        <v>3</v>
      </c>
      <c r="C7" s="377"/>
      <c r="D7" s="136" t="s">
        <v>4</v>
      </c>
      <c r="E7" s="155" t="s">
        <v>52</v>
      </c>
      <c r="F7" s="177" t="s">
        <v>51</v>
      </c>
      <c r="G7" s="136" t="s">
        <v>5</v>
      </c>
      <c r="H7" s="270" t="s">
        <v>167</v>
      </c>
      <c r="I7" s="270" t="s">
        <v>168</v>
      </c>
      <c r="J7" s="270" t="s">
        <v>167</v>
      </c>
      <c r="K7" s="270" t="s">
        <v>168</v>
      </c>
      <c r="L7" s="270" t="s">
        <v>167</v>
      </c>
      <c r="M7" s="270" t="s">
        <v>168</v>
      </c>
      <c r="N7" s="363"/>
      <c r="O7" s="368"/>
      <c r="P7" s="362"/>
      <c r="Q7" s="363"/>
      <c r="R7" s="363"/>
      <c r="S7" s="363"/>
      <c r="T7" s="359"/>
    </row>
    <row r="8" spans="1:20" ht="99" customHeight="1" x14ac:dyDescent="0.25">
      <c r="A8" s="380" t="s">
        <v>6</v>
      </c>
      <c r="B8" s="181" t="s">
        <v>7</v>
      </c>
      <c r="C8" s="180" t="s">
        <v>69</v>
      </c>
      <c r="D8" s="378" t="s">
        <v>61</v>
      </c>
      <c r="E8" s="182" t="s">
        <v>296</v>
      </c>
      <c r="F8" s="378" t="s">
        <v>217</v>
      </c>
      <c r="G8" s="183">
        <v>43921</v>
      </c>
      <c r="H8" s="231">
        <v>1</v>
      </c>
      <c r="I8" s="232">
        <v>1</v>
      </c>
      <c r="J8" s="231"/>
      <c r="K8" s="232"/>
      <c r="L8" s="231"/>
      <c r="M8" s="232"/>
      <c r="N8" s="231">
        <f t="shared" ref="N8:O23" si="0">H8+J8+L8</f>
        <v>1</v>
      </c>
      <c r="O8" s="231">
        <f t="shared" si="0"/>
        <v>1</v>
      </c>
      <c r="P8" s="135">
        <f>N8/O8</f>
        <v>1</v>
      </c>
      <c r="Q8" s="334" t="s">
        <v>310</v>
      </c>
      <c r="R8" s="335" t="s">
        <v>311</v>
      </c>
      <c r="S8" s="272" t="s">
        <v>313</v>
      </c>
      <c r="T8" s="339" t="s">
        <v>412</v>
      </c>
    </row>
    <row r="9" spans="1:20" ht="58.5" customHeight="1" x14ac:dyDescent="0.25">
      <c r="A9" s="381"/>
      <c r="B9" s="184" t="s">
        <v>120</v>
      </c>
      <c r="C9" s="178" t="s">
        <v>196</v>
      </c>
      <c r="D9" s="379"/>
      <c r="E9" s="179" t="s">
        <v>206</v>
      </c>
      <c r="F9" s="379"/>
      <c r="G9" s="185">
        <v>43921</v>
      </c>
      <c r="H9" s="231">
        <v>1</v>
      </c>
      <c r="I9" s="232">
        <v>1</v>
      </c>
      <c r="J9" s="231"/>
      <c r="K9" s="232"/>
      <c r="L9" s="231"/>
      <c r="M9" s="232">
        <v>0</v>
      </c>
      <c r="N9" s="231">
        <f>H9+J9+L9</f>
        <v>1</v>
      </c>
      <c r="O9" s="231">
        <f>I9+K9+M9</f>
        <v>1</v>
      </c>
      <c r="P9" s="135">
        <f>N9/O9</f>
        <v>1</v>
      </c>
      <c r="Q9" s="334" t="s">
        <v>312</v>
      </c>
      <c r="R9" s="335" t="s">
        <v>313</v>
      </c>
      <c r="S9" s="272" t="s">
        <v>313</v>
      </c>
      <c r="T9" s="339" t="s">
        <v>413</v>
      </c>
    </row>
    <row r="10" spans="1:20" ht="135" customHeight="1" thickBot="1" x14ac:dyDescent="0.3">
      <c r="A10" s="381"/>
      <c r="B10" s="189" t="s">
        <v>123</v>
      </c>
      <c r="C10" s="190" t="s">
        <v>211</v>
      </c>
      <c r="D10" s="379"/>
      <c r="E10" s="191" t="s">
        <v>297</v>
      </c>
      <c r="F10" s="379"/>
      <c r="G10" s="192">
        <v>44196</v>
      </c>
      <c r="H10" s="231">
        <v>1</v>
      </c>
      <c r="I10" s="232">
        <v>1</v>
      </c>
      <c r="J10" s="231">
        <v>1</v>
      </c>
      <c r="K10" s="232">
        <v>1</v>
      </c>
      <c r="L10" s="231">
        <v>1</v>
      </c>
      <c r="M10" s="232">
        <v>1</v>
      </c>
      <c r="N10" s="231">
        <f t="shared" si="0"/>
        <v>3</v>
      </c>
      <c r="O10" s="231">
        <f>I10+K10+M10</f>
        <v>3</v>
      </c>
      <c r="P10" s="135">
        <f>N10/O10</f>
        <v>1</v>
      </c>
      <c r="Q10" s="334" t="s">
        <v>314</v>
      </c>
      <c r="R10" s="334" t="s">
        <v>314</v>
      </c>
      <c r="S10" s="332" t="s">
        <v>408</v>
      </c>
      <c r="T10" s="339" t="s">
        <v>414</v>
      </c>
    </row>
    <row r="11" spans="1:20" ht="106.5" customHeight="1" x14ac:dyDescent="0.25">
      <c r="A11" s="382" t="s">
        <v>9</v>
      </c>
      <c r="B11" s="181" t="s">
        <v>10</v>
      </c>
      <c r="C11" s="180" t="s">
        <v>303</v>
      </c>
      <c r="D11" s="243" t="s">
        <v>190</v>
      </c>
      <c r="E11" s="182" t="s">
        <v>193</v>
      </c>
      <c r="F11" s="243" t="s">
        <v>73</v>
      </c>
      <c r="G11" s="244" t="s">
        <v>207</v>
      </c>
      <c r="H11" s="231">
        <v>1</v>
      </c>
      <c r="I11" s="232">
        <v>1</v>
      </c>
      <c r="J11" s="231"/>
      <c r="K11" s="232"/>
      <c r="L11" s="231"/>
      <c r="M11" s="232"/>
      <c r="N11" s="231">
        <f t="shared" si="0"/>
        <v>1</v>
      </c>
      <c r="O11" s="231">
        <f t="shared" si="0"/>
        <v>1</v>
      </c>
      <c r="P11" s="135">
        <f>N11/O11</f>
        <v>1</v>
      </c>
      <c r="Q11" s="335" t="s">
        <v>315</v>
      </c>
      <c r="R11" s="335" t="s">
        <v>313</v>
      </c>
      <c r="S11" s="272" t="s">
        <v>313</v>
      </c>
      <c r="T11" s="360" t="s">
        <v>415</v>
      </c>
    </row>
    <row r="12" spans="1:20" ht="91.5" customHeight="1" x14ac:dyDescent="0.25">
      <c r="A12" s="370"/>
      <c r="B12" s="184" t="s">
        <v>12</v>
      </c>
      <c r="C12" s="178" t="s">
        <v>72</v>
      </c>
      <c r="D12" s="245" t="s">
        <v>63</v>
      </c>
      <c r="E12" s="179" t="s">
        <v>193</v>
      </c>
      <c r="F12" s="245" t="s">
        <v>73</v>
      </c>
      <c r="G12" s="246" t="s">
        <v>207</v>
      </c>
      <c r="H12" s="231">
        <v>1</v>
      </c>
      <c r="I12" s="232">
        <v>1</v>
      </c>
      <c r="J12" s="231"/>
      <c r="K12" s="232"/>
      <c r="L12" s="231"/>
      <c r="M12" s="232"/>
      <c r="N12" s="231">
        <f t="shared" si="0"/>
        <v>1</v>
      </c>
      <c r="O12" s="231">
        <f t="shared" si="0"/>
        <v>1</v>
      </c>
      <c r="P12" s="135">
        <f>N12/O12</f>
        <v>1</v>
      </c>
      <c r="Q12" s="335" t="s">
        <v>315</v>
      </c>
      <c r="R12" s="335" t="s">
        <v>313</v>
      </c>
      <c r="S12" s="272" t="s">
        <v>313</v>
      </c>
      <c r="T12" s="360"/>
    </row>
    <row r="13" spans="1:20" ht="36" customHeight="1" x14ac:dyDescent="0.25">
      <c r="A13" s="370"/>
      <c r="B13" s="184" t="s">
        <v>189</v>
      </c>
      <c r="C13" s="178" t="s">
        <v>197</v>
      </c>
      <c r="D13" s="245" t="s">
        <v>198</v>
      </c>
      <c r="E13" s="245" t="s">
        <v>298</v>
      </c>
      <c r="F13" s="245" t="s">
        <v>218</v>
      </c>
      <c r="G13" s="246" t="s">
        <v>207</v>
      </c>
      <c r="H13" s="231">
        <v>1</v>
      </c>
      <c r="I13" s="232">
        <v>1</v>
      </c>
      <c r="J13" s="231"/>
      <c r="K13" s="232"/>
      <c r="L13" s="231"/>
      <c r="M13" s="232"/>
      <c r="N13" s="231">
        <f t="shared" si="0"/>
        <v>1</v>
      </c>
      <c r="O13" s="231">
        <f t="shared" si="0"/>
        <v>1</v>
      </c>
      <c r="P13" s="135">
        <f t="shared" ref="P13:P16" si="1">N13/O13</f>
        <v>1</v>
      </c>
      <c r="Q13" s="335" t="s">
        <v>316</v>
      </c>
      <c r="R13" s="335" t="s">
        <v>313</v>
      </c>
      <c r="S13" s="272" t="s">
        <v>313</v>
      </c>
      <c r="T13" s="338" t="s">
        <v>416</v>
      </c>
    </row>
    <row r="14" spans="1:20" ht="48.75" customHeight="1" x14ac:dyDescent="0.25">
      <c r="A14" s="370"/>
      <c r="B14" s="184" t="s">
        <v>130</v>
      </c>
      <c r="C14" s="178" t="s">
        <v>200</v>
      </c>
      <c r="D14" s="245" t="s">
        <v>201</v>
      </c>
      <c r="E14" s="245" t="s">
        <v>298</v>
      </c>
      <c r="F14" s="245" t="s">
        <v>218</v>
      </c>
      <c r="G14" s="246" t="s">
        <v>207</v>
      </c>
      <c r="H14" s="231">
        <v>1</v>
      </c>
      <c r="I14" s="232">
        <v>1</v>
      </c>
      <c r="J14" s="231"/>
      <c r="K14" s="232"/>
      <c r="L14" s="231"/>
      <c r="M14" s="232"/>
      <c r="N14" s="231">
        <f t="shared" si="0"/>
        <v>1</v>
      </c>
      <c r="O14" s="231">
        <f t="shared" si="0"/>
        <v>1</v>
      </c>
      <c r="P14" s="135">
        <f t="shared" si="1"/>
        <v>1</v>
      </c>
      <c r="Q14" s="335" t="s">
        <v>317</v>
      </c>
      <c r="R14" s="335" t="s">
        <v>313</v>
      </c>
      <c r="S14" s="272" t="s">
        <v>313</v>
      </c>
      <c r="T14" s="338" t="s">
        <v>417</v>
      </c>
    </row>
    <row r="15" spans="1:20" ht="72.75" customHeight="1" thickBot="1" x14ac:dyDescent="0.3">
      <c r="A15" s="370"/>
      <c r="B15" s="186" t="s">
        <v>199</v>
      </c>
      <c r="C15" s="187" t="s">
        <v>202</v>
      </c>
      <c r="D15" s="247" t="s">
        <v>203</v>
      </c>
      <c r="E15" s="247" t="s">
        <v>208</v>
      </c>
      <c r="F15" s="248" t="s">
        <v>73</v>
      </c>
      <c r="G15" s="249">
        <v>44195</v>
      </c>
      <c r="H15" s="231">
        <v>1</v>
      </c>
      <c r="I15" s="232">
        <v>1</v>
      </c>
      <c r="J15" s="231"/>
      <c r="K15" s="232"/>
      <c r="L15" s="231">
        <v>1</v>
      </c>
      <c r="M15" s="232">
        <v>1</v>
      </c>
      <c r="N15" s="231">
        <f t="shared" si="0"/>
        <v>2</v>
      </c>
      <c r="O15" s="231">
        <f t="shared" si="0"/>
        <v>2</v>
      </c>
      <c r="P15" s="135">
        <f t="shared" si="1"/>
        <v>1</v>
      </c>
      <c r="Q15" s="335" t="s">
        <v>318</v>
      </c>
      <c r="R15" s="335" t="s">
        <v>313</v>
      </c>
      <c r="S15" s="272" t="s">
        <v>313</v>
      </c>
      <c r="T15" s="338" t="s">
        <v>418</v>
      </c>
    </row>
    <row r="16" spans="1:20" ht="112.5" customHeight="1" x14ac:dyDescent="0.25">
      <c r="A16" s="383" t="s">
        <v>209</v>
      </c>
      <c r="B16" s="198" t="s">
        <v>16</v>
      </c>
      <c r="C16" s="193" t="s">
        <v>299</v>
      </c>
      <c r="D16" s="250" t="s">
        <v>300</v>
      </c>
      <c r="E16" s="194" t="s">
        <v>193</v>
      </c>
      <c r="F16" s="250" t="s">
        <v>73</v>
      </c>
      <c r="G16" s="251">
        <v>43819</v>
      </c>
      <c r="H16" s="231">
        <v>1</v>
      </c>
      <c r="I16" s="232">
        <v>1</v>
      </c>
      <c r="J16" s="231"/>
      <c r="K16" s="232"/>
      <c r="L16" s="231"/>
      <c r="M16" s="232"/>
      <c r="N16" s="231">
        <f t="shared" si="0"/>
        <v>1</v>
      </c>
      <c r="O16" s="231">
        <f t="shared" si="0"/>
        <v>1</v>
      </c>
      <c r="P16" s="135">
        <f t="shared" si="1"/>
        <v>1</v>
      </c>
      <c r="Q16" s="335" t="s">
        <v>319</v>
      </c>
      <c r="R16" s="335" t="s">
        <v>313</v>
      </c>
      <c r="S16" s="272" t="s">
        <v>313</v>
      </c>
      <c r="T16" s="360" t="s">
        <v>419</v>
      </c>
    </row>
    <row r="17" spans="1:20" ht="120.75" customHeight="1" x14ac:dyDescent="0.25">
      <c r="A17" s="384"/>
      <c r="B17" s="184" t="s">
        <v>18</v>
      </c>
      <c r="C17" s="178" t="s">
        <v>74</v>
      </c>
      <c r="D17" s="245" t="s">
        <v>64</v>
      </c>
      <c r="E17" s="179" t="s">
        <v>193</v>
      </c>
      <c r="F17" s="252" t="s">
        <v>73</v>
      </c>
      <c r="G17" s="246" t="s">
        <v>212</v>
      </c>
      <c r="H17" s="231">
        <v>1</v>
      </c>
      <c r="I17" s="232">
        <v>1</v>
      </c>
      <c r="J17" s="231"/>
      <c r="K17" s="232"/>
      <c r="L17" s="231"/>
      <c r="M17" s="232"/>
      <c r="N17" s="231">
        <f t="shared" si="0"/>
        <v>1</v>
      </c>
      <c r="O17" s="231">
        <f t="shared" si="0"/>
        <v>1</v>
      </c>
      <c r="P17" s="135">
        <f>N17/O17</f>
        <v>1</v>
      </c>
      <c r="Q17" s="335" t="s">
        <v>319</v>
      </c>
      <c r="R17" s="335" t="s">
        <v>313</v>
      </c>
      <c r="S17" s="272" t="s">
        <v>313</v>
      </c>
      <c r="T17" s="360"/>
    </row>
    <row r="18" spans="1:20" ht="90" x14ac:dyDescent="0.25">
      <c r="A18" s="384"/>
      <c r="B18" s="184" t="s">
        <v>162</v>
      </c>
      <c r="C18" s="178" t="s">
        <v>75</v>
      </c>
      <c r="D18" s="245" t="s">
        <v>65</v>
      </c>
      <c r="E18" s="245" t="s">
        <v>71</v>
      </c>
      <c r="F18" s="252" t="s">
        <v>73</v>
      </c>
      <c r="G18" s="185">
        <v>43860</v>
      </c>
      <c r="H18" s="231">
        <v>1</v>
      </c>
      <c r="I18" s="232">
        <v>1</v>
      </c>
      <c r="J18" s="231"/>
      <c r="K18" s="232"/>
      <c r="L18" s="231"/>
      <c r="M18" s="232"/>
      <c r="N18" s="231">
        <f t="shared" si="0"/>
        <v>1</v>
      </c>
      <c r="O18" s="231">
        <f t="shared" si="0"/>
        <v>1</v>
      </c>
      <c r="P18" s="135">
        <f t="shared" ref="P18:P26" si="2">N18/O18</f>
        <v>1</v>
      </c>
      <c r="Q18" s="335" t="s">
        <v>320</v>
      </c>
      <c r="R18" s="335" t="s">
        <v>313</v>
      </c>
      <c r="S18" s="272" t="s">
        <v>313</v>
      </c>
      <c r="T18" s="339" t="s">
        <v>420</v>
      </c>
    </row>
    <row r="19" spans="1:20" ht="70.5" customHeight="1" thickBot="1" x14ac:dyDescent="0.3">
      <c r="A19" s="385"/>
      <c r="B19" s="189" t="s">
        <v>210</v>
      </c>
      <c r="C19" s="190" t="s">
        <v>204</v>
      </c>
      <c r="D19" s="253" t="s">
        <v>205</v>
      </c>
      <c r="E19" s="191" t="s">
        <v>193</v>
      </c>
      <c r="F19" s="254" t="s">
        <v>73</v>
      </c>
      <c r="G19" s="192">
        <v>43860</v>
      </c>
      <c r="H19" s="231">
        <v>1</v>
      </c>
      <c r="I19" s="232">
        <v>1</v>
      </c>
      <c r="J19" s="231"/>
      <c r="K19" s="232"/>
      <c r="L19" s="231"/>
      <c r="M19" s="232"/>
      <c r="N19" s="231">
        <f>H19+J19+L19</f>
        <v>1</v>
      </c>
      <c r="O19" s="231">
        <f>I19+K19+M19</f>
        <v>1</v>
      </c>
      <c r="P19" s="135">
        <f t="shared" si="2"/>
        <v>1</v>
      </c>
      <c r="Q19" s="335" t="s">
        <v>321</v>
      </c>
      <c r="R19" s="335" t="s">
        <v>313</v>
      </c>
      <c r="S19" s="272" t="s">
        <v>313</v>
      </c>
      <c r="T19" s="339" t="s">
        <v>421</v>
      </c>
    </row>
    <row r="20" spans="1:20" ht="70.5" customHeight="1" x14ac:dyDescent="0.25">
      <c r="A20" s="386" t="s">
        <v>20</v>
      </c>
      <c r="B20" s="195" t="s">
        <v>21</v>
      </c>
      <c r="C20" s="199" t="s">
        <v>213</v>
      </c>
      <c r="D20" s="243" t="s">
        <v>195</v>
      </c>
      <c r="E20" s="182" t="s">
        <v>301</v>
      </c>
      <c r="F20" s="243" t="s">
        <v>217</v>
      </c>
      <c r="G20" s="255">
        <v>43951</v>
      </c>
      <c r="H20" s="231">
        <v>1</v>
      </c>
      <c r="I20" s="232">
        <v>1</v>
      </c>
      <c r="J20" s="231"/>
      <c r="K20" s="232"/>
      <c r="L20" s="231"/>
      <c r="M20" s="232"/>
      <c r="N20" s="231">
        <f t="shared" si="0"/>
        <v>1</v>
      </c>
      <c r="O20" s="231">
        <f t="shared" si="0"/>
        <v>1</v>
      </c>
      <c r="P20" s="135">
        <f t="shared" si="2"/>
        <v>1</v>
      </c>
      <c r="Q20" s="335" t="s">
        <v>322</v>
      </c>
      <c r="R20" s="273" t="s">
        <v>323</v>
      </c>
      <c r="S20" s="272" t="s">
        <v>313</v>
      </c>
      <c r="T20" s="361" t="s">
        <v>422</v>
      </c>
    </row>
    <row r="21" spans="1:20" ht="63.75" customHeight="1" x14ac:dyDescent="0.25">
      <c r="A21" s="387"/>
      <c r="B21" s="196" t="s">
        <v>24</v>
      </c>
      <c r="C21" s="200" t="s">
        <v>55</v>
      </c>
      <c r="D21" s="245" t="s">
        <v>194</v>
      </c>
      <c r="E21" s="179" t="s">
        <v>301</v>
      </c>
      <c r="F21" s="245" t="s">
        <v>217</v>
      </c>
      <c r="G21" s="256">
        <v>44074</v>
      </c>
      <c r="H21" s="231"/>
      <c r="I21" s="232"/>
      <c r="J21" s="231">
        <v>1</v>
      </c>
      <c r="K21" s="232">
        <v>1</v>
      </c>
      <c r="L21" s="231"/>
      <c r="M21" s="232"/>
      <c r="N21" s="231">
        <f t="shared" si="0"/>
        <v>1</v>
      </c>
      <c r="O21" s="231">
        <f t="shared" si="0"/>
        <v>1</v>
      </c>
      <c r="P21" s="135">
        <f t="shared" si="2"/>
        <v>1</v>
      </c>
      <c r="Q21" s="335" t="s">
        <v>324</v>
      </c>
      <c r="R21" s="273" t="s">
        <v>325</v>
      </c>
      <c r="S21" s="272" t="s">
        <v>313</v>
      </c>
      <c r="T21" s="361"/>
    </row>
    <row r="22" spans="1:20" ht="87" customHeight="1" x14ac:dyDescent="0.25">
      <c r="A22" s="387"/>
      <c r="B22" s="196" t="s">
        <v>25</v>
      </c>
      <c r="C22" s="200" t="s">
        <v>214</v>
      </c>
      <c r="D22" s="245" t="s">
        <v>194</v>
      </c>
      <c r="E22" s="179" t="s">
        <v>302</v>
      </c>
      <c r="F22" s="245" t="s">
        <v>217</v>
      </c>
      <c r="G22" s="256">
        <v>44196</v>
      </c>
      <c r="H22" s="231"/>
      <c r="I22" s="232"/>
      <c r="J22" s="231"/>
      <c r="K22" s="232"/>
      <c r="L22" s="274">
        <v>1</v>
      </c>
      <c r="M22" s="232">
        <v>1</v>
      </c>
      <c r="N22" s="231">
        <f t="shared" si="0"/>
        <v>1</v>
      </c>
      <c r="O22" s="231">
        <f t="shared" si="0"/>
        <v>1</v>
      </c>
      <c r="P22" s="135">
        <f t="shared" si="2"/>
        <v>1</v>
      </c>
      <c r="Q22" s="335" t="s">
        <v>326</v>
      </c>
      <c r="R22" s="335" t="s">
        <v>327</v>
      </c>
      <c r="S22" s="272" t="s">
        <v>409</v>
      </c>
      <c r="T22" s="361"/>
    </row>
    <row r="23" spans="1:20" ht="80.25" customHeight="1" thickBot="1" x14ac:dyDescent="0.3">
      <c r="A23" s="388"/>
      <c r="B23" s="197" t="s">
        <v>290</v>
      </c>
      <c r="C23" s="201" t="s">
        <v>215</v>
      </c>
      <c r="D23" s="247" t="s">
        <v>195</v>
      </c>
      <c r="E23" s="188" t="s">
        <v>301</v>
      </c>
      <c r="F23" s="247" t="s">
        <v>217</v>
      </c>
      <c r="G23" s="257" t="s">
        <v>216</v>
      </c>
      <c r="H23" s="231"/>
      <c r="I23" s="232"/>
      <c r="J23" s="231">
        <v>1</v>
      </c>
      <c r="K23" s="232">
        <v>1</v>
      </c>
      <c r="L23" s="274">
        <v>1</v>
      </c>
      <c r="M23" s="232">
        <v>1</v>
      </c>
      <c r="N23" s="231">
        <f t="shared" si="0"/>
        <v>2</v>
      </c>
      <c r="O23" s="231">
        <f t="shared" si="0"/>
        <v>2</v>
      </c>
      <c r="P23" s="135">
        <f t="shared" si="2"/>
        <v>1</v>
      </c>
      <c r="Q23" s="335" t="s">
        <v>328</v>
      </c>
      <c r="R23" s="335" t="s">
        <v>329</v>
      </c>
      <c r="S23" s="272" t="s">
        <v>410</v>
      </c>
      <c r="T23" s="339" t="s">
        <v>423</v>
      </c>
    </row>
    <row r="24" spans="1:20" ht="191.25" customHeight="1" x14ac:dyDescent="0.25">
      <c r="A24" s="369" t="s">
        <v>26</v>
      </c>
      <c r="B24" s="198" t="s">
        <v>40</v>
      </c>
      <c r="C24" s="193" t="s">
        <v>57</v>
      </c>
      <c r="D24" s="250" t="s">
        <v>27</v>
      </c>
      <c r="E24" s="250" t="s">
        <v>28</v>
      </c>
      <c r="F24" s="258" t="s">
        <v>76</v>
      </c>
      <c r="G24" s="259">
        <v>43951</v>
      </c>
      <c r="H24" s="231">
        <v>1</v>
      </c>
      <c r="I24" s="232">
        <v>1</v>
      </c>
      <c r="J24" s="231"/>
      <c r="K24" s="232"/>
      <c r="L24" s="231"/>
      <c r="M24" s="232"/>
      <c r="N24" s="231">
        <f t="shared" ref="N24:O26" si="3">H24+J24+L24</f>
        <v>1</v>
      </c>
      <c r="O24" s="231">
        <f t="shared" si="3"/>
        <v>1</v>
      </c>
      <c r="P24" s="135">
        <f t="shared" si="2"/>
        <v>1</v>
      </c>
      <c r="Q24" s="335" t="s">
        <v>330</v>
      </c>
      <c r="R24" s="336" t="s">
        <v>313</v>
      </c>
      <c r="S24" s="333" t="s">
        <v>313</v>
      </c>
      <c r="T24" s="361" t="s">
        <v>424</v>
      </c>
    </row>
    <row r="25" spans="1:20" ht="143.25" customHeight="1" x14ac:dyDescent="0.25">
      <c r="A25" s="370"/>
      <c r="B25" s="184" t="s">
        <v>41</v>
      </c>
      <c r="C25" s="178" t="s">
        <v>58</v>
      </c>
      <c r="D25" s="245" t="s">
        <v>27</v>
      </c>
      <c r="E25" s="245" t="s">
        <v>28</v>
      </c>
      <c r="F25" s="252" t="s">
        <v>76</v>
      </c>
      <c r="G25" s="256">
        <v>44074</v>
      </c>
      <c r="H25" s="231"/>
      <c r="I25" s="232"/>
      <c r="J25" s="231">
        <v>1</v>
      </c>
      <c r="K25" s="232">
        <v>1</v>
      </c>
      <c r="L25" s="231"/>
      <c r="M25" s="232"/>
      <c r="N25" s="231">
        <f t="shared" si="3"/>
        <v>1</v>
      </c>
      <c r="O25" s="231">
        <f t="shared" si="3"/>
        <v>1</v>
      </c>
      <c r="P25" s="135">
        <f t="shared" si="2"/>
        <v>1</v>
      </c>
      <c r="Q25" s="335" t="s">
        <v>331</v>
      </c>
      <c r="R25" s="335" t="s">
        <v>332</v>
      </c>
      <c r="S25" s="333" t="s">
        <v>313</v>
      </c>
      <c r="T25" s="361"/>
    </row>
    <row r="26" spans="1:20" ht="132" customHeight="1" thickBot="1" x14ac:dyDescent="0.3">
      <c r="A26" s="371"/>
      <c r="B26" s="186" t="s">
        <v>53</v>
      </c>
      <c r="C26" s="187" t="s">
        <v>59</v>
      </c>
      <c r="D26" s="247" t="s">
        <v>27</v>
      </c>
      <c r="E26" s="247" t="s">
        <v>28</v>
      </c>
      <c r="F26" s="260" t="s">
        <v>76</v>
      </c>
      <c r="G26" s="261">
        <v>44196</v>
      </c>
      <c r="H26" s="231"/>
      <c r="I26" s="232"/>
      <c r="J26" s="231"/>
      <c r="K26" s="232"/>
      <c r="L26" s="231">
        <v>1</v>
      </c>
      <c r="M26" s="232">
        <v>1</v>
      </c>
      <c r="N26" s="231">
        <f t="shared" si="3"/>
        <v>1</v>
      </c>
      <c r="O26" s="231">
        <f t="shared" si="3"/>
        <v>1</v>
      </c>
      <c r="P26" s="135">
        <f t="shared" si="2"/>
        <v>1</v>
      </c>
      <c r="Q26" s="335" t="s">
        <v>326</v>
      </c>
      <c r="R26" s="335" t="s">
        <v>327</v>
      </c>
      <c r="S26" s="272" t="s">
        <v>406</v>
      </c>
      <c r="T26" s="361"/>
    </row>
    <row r="27" spans="1:20" hidden="1" x14ac:dyDescent="0.25"/>
    <row r="28" spans="1:20" hidden="1" x14ac:dyDescent="0.25">
      <c r="N28" s="1">
        <f>SUM(N8:N27)</f>
        <v>23</v>
      </c>
      <c r="O28" s="1">
        <f>SUM(O8:O27)</f>
        <v>23</v>
      </c>
      <c r="P28" s="331">
        <v>1</v>
      </c>
    </row>
    <row r="29" spans="1:20" hidden="1" x14ac:dyDescent="0.25"/>
    <row r="30" spans="1:20" hidden="1" x14ac:dyDescent="0.25"/>
  </sheetData>
  <mergeCells count="24">
    <mergeCell ref="A24:A26"/>
    <mergeCell ref="A5:G5"/>
    <mergeCell ref="A6:G6"/>
    <mergeCell ref="B7:C7"/>
    <mergeCell ref="F8:F10"/>
    <mergeCell ref="A8:A10"/>
    <mergeCell ref="A11:A15"/>
    <mergeCell ref="D8:D10"/>
    <mergeCell ref="A16:A19"/>
    <mergeCell ref="A20:A23"/>
    <mergeCell ref="P6:P7"/>
    <mergeCell ref="Q6:Q7"/>
    <mergeCell ref="R6:R7"/>
    <mergeCell ref="S6:S7"/>
    <mergeCell ref="H5:I6"/>
    <mergeCell ref="J5:K6"/>
    <mergeCell ref="L5:M6"/>
    <mergeCell ref="N6:N7"/>
    <mergeCell ref="O6:O7"/>
    <mergeCell ref="T5:T7"/>
    <mergeCell ref="T11:T12"/>
    <mergeCell ref="T16:T17"/>
    <mergeCell ref="T20:T22"/>
    <mergeCell ref="T24:T26"/>
  </mergeCells>
  <phoneticPr fontId="57" type="noConversion"/>
  <conditionalFormatting sqref="R8:S8 Q22:R23 Q21 Q25:R26 R16:S17 R11:S12 R24:S24 S22:S26">
    <cfRule type="cellIs" dxfId="61" priority="17" operator="equal">
      <formula>1</formula>
    </cfRule>
  </conditionalFormatting>
  <conditionalFormatting sqref="R14:S14">
    <cfRule type="cellIs" dxfId="60" priority="14" operator="equal">
      <formula>1</formula>
    </cfRule>
  </conditionalFormatting>
  <conditionalFormatting sqref="R15:S15">
    <cfRule type="cellIs" dxfId="59" priority="13" operator="equal">
      <formula>1</formula>
    </cfRule>
  </conditionalFormatting>
  <conditionalFormatting sqref="R18:S18">
    <cfRule type="cellIs" dxfId="58" priority="12" operator="equal">
      <formula>1</formula>
    </cfRule>
  </conditionalFormatting>
  <conditionalFormatting sqref="R9:S9">
    <cfRule type="cellIs" dxfId="57" priority="16" operator="equal">
      <formula>1</formula>
    </cfRule>
  </conditionalFormatting>
  <conditionalFormatting sqref="R13:S13">
    <cfRule type="cellIs" dxfId="56" priority="15" operator="equal">
      <formula>1</formula>
    </cfRule>
  </conditionalFormatting>
  <conditionalFormatting sqref="R19:S19 S20:S21">
    <cfRule type="cellIs" dxfId="55" priority="11" operator="equal">
      <formula>1</formula>
    </cfRule>
  </conditionalFormatting>
  <conditionalFormatting sqref="Q11">
    <cfRule type="cellIs" dxfId="54" priority="10" operator="equal">
      <formula>1</formula>
    </cfRule>
  </conditionalFormatting>
  <conditionalFormatting sqref="Q12">
    <cfRule type="cellIs" dxfId="53" priority="9" operator="equal">
      <formula>1</formula>
    </cfRule>
  </conditionalFormatting>
  <conditionalFormatting sqref="Q13:Q14 Q18:Q20">
    <cfRule type="cellIs" dxfId="52" priority="8" operator="equal">
      <formula>1</formula>
    </cfRule>
  </conditionalFormatting>
  <conditionalFormatting sqref="Q16">
    <cfRule type="cellIs" dxfId="51" priority="7" operator="equal">
      <formula>1</formula>
    </cfRule>
  </conditionalFormatting>
  <conditionalFormatting sqref="Q15">
    <cfRule type="cellIs" dxfId="50" priority="6" operator="equal">
      <formula>1</formula>
    </cfRule>
  </conditionalFormatting>
  <conditionalFormatting sqref="Q17">
    <cfRule type="cellIs" dxfId="49" priority="5" operator="equal">
      <formula>1</formula>
    </cfRule>
  </conditionalFormatting>
  <conditionalFormatting sqref="Q24">
    <cfRule type="cellIs" dxfId="48" priority="4" operator="equal">
      <formula>1</formula>
    </cfRule>
  </conditionalFormatting>
  <conditionalFormatting sqref="P8 P10:P26">
    <cfRule type="cellIs" dxfId="47" priority="3" operator="equal">
      <formula>1</formula>
    </cfRule>
  </conditionalFormatting>
  <conditionalFormatting sqref="P9">
    <cfRule type="cellIs" dxfId="46" priority="2" operator="equal">
      <formula>1</formula>
    </cfRule>
  </conditionalFormatting>
  <conditionalFormatting sqref="T13:T15">
    <cfRule type="cellIs" dxfId="45"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W251"/>
  <sheetViews>
    <sheetView showGridLines="0" topLeftCell="O11" zoomScale="77" zoomScaleNormal="77" zoomScaleSheetLayoutView="80" workbookViewId="0">
      <selection activeCell="W17" sqref="W17"/>
    </sheetView>
  </sheetViews>
  <sheetFormatPr baseColWidth="10" defaultColWidth="11.42578125" defaultRowHeight="0" customHeight="1" zeroHeight="1" x14ac:dyDescent="0.2"/>
  <cols>
    <col min="1" max="1" width="3.28515625" style="128" customWidth="1"/>
    <col min="2" max="4" width="27.5703125" style="128" customWidth="1"/>
    <col min="5" max="5" width="74.5703125" style="128" customWidth="1"/>
    <col min="6" max="7" width="49" style="128" customWidth="1"/>
    <col min="8" max="8" width="23.5703125" style="128" customWidth="1"/>
    <col min="9" max="9" width="13.7109375" style="128" customWidth="1"/>
    <col min="10" max="10" width="13" style="128" customWidth="1"/>
    <col min="11" max="14" width="11.42578125" style="63"/>
    <col min="15" max="16" width="13" style="63" customWidth="1"/>
    <col min="17" max="19" width="11.42578125" style="63"/>
    <col min="20" max="22" width="43.42578125" style="63" hidden="1" customWidth="1"/>
    <col min="23" max="23" width="46.28515625" style="63" customWidth="1"/>
    <col min="24" max="16384" width="11.42578125" style="63"/>
  </cols>
  <sheetData>
    <row r="1" spans="1:23" ht="12.75" customHeight="1" x14ac:dyDescent="0.2">
      <c r="A1" s="427"/>
      <c r="B1" s="428"/>
      <c r="C1" s="428"/>
      <c r="D1" s="429"/>
      <c r="E1" s="436" t="s">
        <v>77</v>
      </c>
      <c r="F1" s="437"/>
      <c r="G1" s="437"/>
      <c r="H1" s="437"/>
      <c r="I1" s="437"/>
      <c r="J1" s="438"/>
    </row>
    <row r="2" spans="1:23" ht="12.75" customHeight="1" x14ac:dyDescent="0.2">
      <c r="A2" s="430"/>
      <c r="B2" s="431"/>
      <c r="C2" s="431"/>
      <c r="D2" s="432"/>
      <c r="E2" s="439"/>
      <c r="F2" s="440"/>
      <c r="G2" s="440"/>
      <c r="H2" s="440"/>
      <c r="I2" s="440"/>
      <c r="J2" s="441"/>
    </row>
    <row r="3" spans="1:23" ht="65.25" customHeight="1" thickBot="1" x14ac:dyDescent="0.25">
      <c r="A3" s="433"/>
      <c r="B3" s="434"/>
      <c r="C3" s="434"/>
      <c r="D3" s="435"/>
      <c r="E3" s="439"/>
      <c r="F3" s="440"/>
      <c r="G3" s="440"/>
      <c r="H3" s="440"/>
      <c r="I3" s="440"/>
      <c r="J3" s="441"/>
    </row>
    <row r="4" spans="1:23" ht="15.75" customHeight="1" thickBot="1" x14ac:dyDescent="0.25">
      <c r="A4" s="442" t="s">
        <v>78</v>
      </c>
      <c r="B4" s="443"/>
      <c r="C4" s="442" t="s">
        <v>79</v>
      </c>
      <c r="D4" s="444"/>
      <c r="E4" s="442" t="s">
        <v>80</v>
      </c>
      <c r="F4" s="443"/>
      <c r="G4" s="443"/>
      <c r="H4" s="443"/>
      <c r="I4" s="443"/>
      <c r="J4" s="444"/>
    </row>
    <row r="5" spans="1:23" ht="18.75" customHeight="1" x14ac:dyDescent="0.2">
      <c r="A5" s="64"/>
      <c r="B5" s="65"/>
      <c r="C5" s="65"/>
      <c r="D5" s="65"/>
      <c r="E5" s="65"/>
      <c r="F5" s="65"/>
      <c r="G5" s="65"/>
      <c r="H5" s="65"/>
      <c r="I5" s="65"/>
      <c r="J5" s="66"/>
    </row>
    <row r="6" spans="1:23" ht="29.25" customHeight="1" x14ac:dyDescent="0.2">
      <c r="A6" s="67"/>
      <c r="B6" s="68" t="s">
        <v>81</v>
      </c>
      <c r="C6" s="424" t="s">
        <v>82</v>
      </c>
      <c r="D6" s="425"/>
      <c r="E6" s="426"/>
      <c r="F6" s="68"/>
      <c r="G6" s="65"/>
      <c r="H6" s="69"/>
      <c r="I6" s="69"/>
      <c r="J6" s="66"/>
    </row>
    <row r="7" spans="1:23" ht="7.5" customHeight="1" x14ac:dyDescent="0.2">
      <c r="A7" s="70"/>
      <c r="B7" s="71"/>
      <c r="C7" s="71"/>
      <c r="D7" s="71"/>
      <c r="E7" s="71"/>
      <c r="F7" s="71"/>
      <c r="G7" s="71"/>
      <c r="H7" s="71"/>
      <c r="I7" s="71"/>
      <c r="J7" s="72"/>
    </row>
    <row r="8" spans="1:23" ht="18" customHeight="1" x14ac:dyDescent="0.2">
      <c r="A8" s="67"/>
      <c r="B8" s="73" t="s">
        <v>83</v>
      </c>
      <c r="C8" s="409" t="s">
        <v>84</v>
      </c>
      <c r="D8" s="410"/>
      <c r="E8" s="411"/>
      <c r="F8" s="69"/>
      <c r="G8" s="74" t="s">
        <v>85</v>
      </c>
      <c r="H8" s="75" t="s">
        <v>86</v>
      </c>
      <c r="I8" s="69"/>
      <c r="J8" s="76"/>
    </row>
    <row r="9" spans="1:23" ht="7.5" customHeight="1" x14ac:dyDescent="0.2">
      <c r="A9" s="77"/>
      <c r="B9" s="78"/>
      <c r="C9" s="78"/>
      <c r="D9" s="78"/>
      <c r="E9" s="78"/>
      <c r="F9" s="79"/>
      <c r="G9" s="79"/>
      <c r="H9" s="79"/>
      <c r="I9" s="80"/>
      <c r="J9" s="81"/>
    </row>
    <row r="10" spans="1:23" ht="18" customHeight="1" x14ac:dyDescent="0.2">
      <c r="A10" s="67"/>
      <c r="B10" s="73" t="s">
        <v>87</v>
      </c>
      <c r="C10" s="409" t="s">
        <v>88</v>
      </c>
      <c r="D10" s="410"/>
      <c r="E10" s="411"/>
      <c r="F10" s="82"/>
      <c r="G10" s="74" t="s">
        <v>89</v>
      </c>
      <c r="H10" s="202">
        <v>2020</v>
      </c>
      <c r="I10" s="83"/>
      <c r="J10" s="76"/>
    </row>
    <row r="11" spans="1:23" ht="7.5" customHeight="1" x14ac:dyDescent="0.2">
      <c r="A11" s="84"/>
      <c r="B11" s="85"/>
      <c r="C11" s="85"/>
      <c r="D11" s="85"/>
      <c r="E11" s="85"/>
      <c r="F11" s="82"/>
      <c r="G11" s="69"/>
      <c r="H11" s="74"/>
      <c r="I11" s="83"/>
      <c r="J11" s="76"/>
    </row>
    <row r="12" spans="1:23" ht="18" customHeight="1" x14ac:dyDescent="0.2">
      <c r="A12" s="67"/>
      <c r="B12" s="86" t="s">
        <v>90</v>
      </c>
      <c r="C12" s="412" t="s">
        <v>91</v>
      </c>
      <c r="D12" s="413"/>
      <c r="E12" s="414"/>
      <c r="F12" s="82"/>
      <c r="G12" s="87"/>
      <c r="H12" s="74"/>
      <c r="I12" s="83"/>
      <c r="J12" s="76"/>
    </row>
    <row r="13" spans="1:23" ht="15" customHeight="1" thickBot="1" x14ac:dyDescent="0.25">
      <c r="A13" s="67"/>
      <c r="B13" s="69"/>
      <c r="C13" s="69"/>
      <c r="D13" s="69"/>
      <c r="E13" s="69"/>
      <c r="F13" s="69"/>
      <c r="G13" s="88"/>
      <c r="H13" s="89"/>
      <c r="I13" s="90"/>
      <c r="J13" s="91"/>
    </row>
    <row r="14" spans="1:23" ht="18" customHeight="1" thickBot="1" x14ac:dyDescent="0.25">
      <c r="A14" s="415" t="s">
        <v>92</v>
      </c>
      <c r="B14" s="416"/>
      <c r="C14" s="416"/>
      <c r="D14" s="416"/>
      <c r="E14" s="416"/>
      <c r="F14" s="416"/>
      <c r="G14" s="416"/>
      <c r="H14" s="416"/>
      <c r="I14" s="416"/>
      <c r="J14" s="416"/>
      <c r="K14" s="392"/>
      <c r="L14" s="393"/>
      <c r="M14" s="393"/>
      <c r="N14" s="393"/>
      <c r="O14" s="393"/>
      <c r="P14" s="393"/>
      <c r="Q14" s="393"/>
      <c r="R14" s="393"/>
    </row>
    <row r="15" spans="1:23" ht="18" customHeight="1" x14ac:dyDescent="0.25">
      <c r="A15" s="417" t="s">
        <v>93</v>
      </c>
      <c r="B15" s="419" t="s">
        <v>94</v>
      </c>
      <c r="C15" s="421" t="s">
        <v>95</v>
      </c>
      <c r="D15" s="421" t="s">
        <v>96</v>
      </c>
      <c r="E15" s="421" t="s">
        <v>97</v>
      </c>
      <c r="F15" s="419" t="s">
        <v>98</v>
      </c>
      <c r="G15" s="421" t="s">
        <v>99</v>
      </c>
      <c r="H15" s="419" t="s">
        <v>100</v>
      </c>
      <c r="I15" s="419" t="s">
        <v>101</v>
      </c>
      <c r="J15" s="423"/>
      <c r="K15" s="397" t="s">
        <v>179</v>
      </c>
      <c r="L15" s="397"/>
      <c r="M15" s="397" t="s">
        <v>180</v>
      </c>
      <c r="N15" s="397"/>
      <c r="O15" s="397" t="s">
        <v>181</v>
      </c>
      <c r="P15" s="397"/>
      <c r="Q15" s="397" t="s">
        <v>166</v>
      </c>
      <c r="R15" s="397" t="s">
        <v>34</v>
      </c>
      <c r="S15" s="390" t="s">
        <v>306</v>
      </c>
      <c r="T15" s="391" t="s">
        <v>307</v>
      </c>
      <c r="U15" s="391" t="s">
        <v>308</v>
      </c>
      <c r="V15" s="391" t="s">
        <v>309</v>
      </c>
      <c r="W15" s="389" t="s">
        <v>411</v>
      </c>
    </row>
    <row r="16" spans="1:23" ht="48.75" customHeight="1" thickBot="1" x14ac:dyDescent="0.3">
      <c r="A16" s="418"/>
      <c r="B16" s="420"/>
      <c r="C16" s="422"/>
      <c r="D16" s="422"/>
      <c r="E16" s="422"/>
      <c r="F16" s="420"/>
      <c r="G16" s="422"/>
      <c r="H16" s="420"/>
      <c r="I16" s="92" t="s">
        <v>102</v>
      </c>
      <c r="J16" s="140" t="s">
        <v>103</v>
      </c>
      <c r="K16" s="275" t="s">
        <v>167</v>
      </c>
      <c r="L16" s="275" t="s">
        <v>168</v>
      </c>
      <c r="M16" s="275" t="s">
        <v>167</v>
      </c>
      <c r="N16" s="275" t="s">
        <v>168</v>
      </c>
      <c r="O16" s="275" t="s">
        <v>167</v>
      </c>
      <c r="P16" s="275" t="s">
        <v>168</v>
      </c>
      <c r="Q16" s="397"/>
      <c r="R16" s="397"/>
      <c r="S16" s="390"/>
      <c r="T16" s="391"/>
      <c r="U16" s="391"/>
      <c r="V16" s="391"/>
      <c r="W16" s="389"/>
    </row>
    <row r="17" spans="1:23" s="94" customFormat="1" ht="142.5" customHeight="1" x14ac:dyDescent="0.2">
      <c r="A17" s="93"/>
      <c r="B17" s="205" t="s">
        <v>104</v>
      </c>
      <c r="C17" s="205" t="s">
        <v>220</v>
      </c>
      <c r="D17" s="205" t="s">
        <v>223</v>
      </c>
      <c r="E17" s="206" t="s">
        <v>235</v>
      </c>
      <c r="F17" s="205" t="s">
        <v>236</v>
      </c>
      <c r="G17" s="205" t="s">
        <v>222</v>
      </c>
      <c r="H17" s="205" t="s">
        <v>221</v>
      </c>
      <c r="I17" s="207">
        <v>43891</v>
      </c>
      <c r="J17" s="208">
        <v>44175</v>
      </c>
      <c r="K17" s="276"/>
      <c r="L17" s="277"/>
      <c r="M17" s="278">
        <v>2</v>
      </c>
      <c r="N17" s="279">
        <v>1</v>
      </c>
      <c r="O17" s="280">
        <v>1</v>
      </c>
      <c r="P17" s="279">
        <v>1</v>
      </c>
      <c r="Q17" s="280">
        <f>K17+M17+O17</f>
        <v>3</v>
      </c>
      <c r="R17" s="280">
        <f>L17+N17+P17</f>
        <v>2</v>
      </c>
      <c r="S17" s="276">
        <v>1</v>
      </c>
      <c r="T17" s="281" t="s">
        <v>333</v>
      </c>
      <c r="U17" s="281" t="s">
        <v>334</v>
      </c>
      <c r="V17" s="281" t="s">
        <v>335</v>
      </c>
      <c r="W17" s="281" t="s">
        <v>425</v>
      </c>
    </row>
    <row r="18" spans="1:23" ht="18" customHeight="1" thickBot="1" x14ac:dyDescent="0.25">
      <c r="A18" s="398" t="s">
        <v>105</v>
      </c>
      <c r="B18" s="399"/>
      <c r="C18" s="399"/>
      <c r="D18" s="399"/>
      <c r="E18" s="399"/>
      <c r="F18" s="399"/>
      <c r="G18" s="399"/>
      <c r="H18" s="399"/>
      <c r="I18" s="399"/>
      <c r="J18" s="399"/>
      <c r="K18" s="392"/>
      <c r="L18" s="393"/>
      <c r="M18" s="393"/>
      <c r="N18" s="393"/>
      <c r="O18" s="393"/>
      <c r="P18" s="393"/>
      <c r="Q18" s="393"/>
      <c r="R18" s="393"/>
    </row>
    <row r="19" spans="1:23" ht="36" customHeight="1" x14ac:dyDescent="0.2">
      <c r="A19" s="95"/>
      <c r="B19" s="96"/>
      <c r="C19" s="97"/>
      <c r="D19" s="97"/>
      <c r="E19" s="96"/>
      <c r="F19" s="96"/>
      <c r="G19" s="96"/>
      <c r="H19" s="96"/>
      <c r="I19" s="96"/>
      <c r="J19" s="98"/>
      <c r="K19" s="138" t="e">
        <f>#REF!</f>
        <v>#REF!</v>
      </c>
      <c r="L19" s="139"/>
      <c r="M19" s="139"/>
      <c r="N19" s="139"/>
      <c r="O19" s="139"/>
      <c r="P19" s="139"/>
      <c r="Q19" s="139"/>
      <c r="R19" s="139"/>
    </row>
    <row r="20" spans="1:23" ht="6.75" customHeight="1" x14ac:dyDescent="0.2">
      <c r="A20" s="70"/>
      <c r="B20" s="99"/>
      <c r="C20" s="99"/>
      <c r="D20" s="99"/>
      <c r="E20" s="99"/>
      <c r="F20" s="100"/>
      <c r="G20" s="100"/>
      <c r="H20" s="100"/>
      <c r="I20" s="101"/>
      <c r="J20" s="102"/>
    </row>
    <row r="21" spans="1:23" ht="34.5" customHeight="1" x14ac:dyDescent="0.2">
      <c r="A21" s="70"/>
      <c r="B21" s="103" t="s">
        <v>106</v>
      </c>
      <c r="C21" s="400" t="s">
        <v>224</v>
      </c>
      <c r="D21" s="401"/>
      <c r="E21" s="402"/>
      <c r="F21" s="104"/>
      <c r="G21" s="403" t="s">
        <v>107</v>
      </c>
      <c r="H21" s="404"/>
      <c r="I21" s="405" t="s">
        <v>226</v>
      </c>
      <c r="J21" s="406"/>
    </row>
    <row r="22" spans="1:23" ht="3" customHeight="1" x14ac:dyDescent="0.2">
      <c r="A22" s="70"/>
      <c r="B22" s="105"/>
      <c r="C22" s="204"/>
      <c r="D22" s="204"/>
      <c r="E22" s="204"/>
      <c r="F22" s="106"/>
      <c r="G22" s="106"/>
      <c r="H22" s="106"/>
      <c r="I22" s="107"/>
      <c r="J22" s="108"/>
    </row>
    <row r="23" spans="1:23" ht="30" customHeight="1" x14ac:dyDescent="0.2">
      <c r="A23" s="109"/>
      <c r="B23" s="103" t="s">
        <v>108</v>
      </c>
      <c r="C23" s="400" t="s">
        <v>225</v>
      </c>
      <c r="D23" s="401"/>
      <c r="E23" s="402"/>
      <c r="F23" s="104"/>
      <c r="G23" s="403" t="s">
        <v>109</v>
      </c>
      <c r="H23" s="404"/>
      <c r="I23" s="407"/>
      <c r="J23" s="408"/>
    </row>
    <row r="24" spans="1:23" ht="8.25" customHeight="1" thickBot="1" x14ac:dyDescent="0.25">
      <c r="A24" s="110"/>
      <c r="B24" s="111"/>
      <c r="C24" s="111"/>
      <c r="D24" s="111"/>
      <c r="E24" s="111"/>
      <c r="F24" s="112"/>
      <c r="G24" s="112"/>
      <c r="H24" s="113"/>
      <c r="I24" s="113"/>
      <c r="J24" s="114"/>
    </row>
    <row r="25" spans="1:23" ht="14.25" x14ac:dyDescent="0.2">
      <c r="A25" s="394"/>
      <c r="B25" s="395"/>
      <c r="C25" s="115"/>
      <c r="D25" s="115"/>
      <c r="E25" s="115"/>
      <c r="F25" s="116"/>
      <c r="G25" s="117"/>
      <c r="H25" s="116"/>
      <c r="I25" s="118"/>
      <c r="J25" s="119"/>
    </row>
    <row r="26" spans="1:23" ht="4.5" customHeight="1" x14ac:dyDescent="0.2">
      <c r="A26" s="67"/>
      <c r="B26" s="69"/>
      <c r="C26" s="69"/>
      <c r="D26" s="69"/>
      <c r="E26" s="69"/>
      <c r="F26" s="69"/>
      <c r="G26" s="69"/>
      <c r="H26" s="69"/>
      <c r="I26" s="69"/>
      <c r="J26" s="76"/>
    </row>
    <row r="27" spans="1:23" ht="14.25" customHeight="1" x14ac:dyDescent="0.25">
      <c r="A27" s="67"/>
      <c r="B27" s="120"/>
      <c r="C27" s="69"/>
      <c r="D27" s="69"/>
      <c r="E27" s="120"/>
      <c r="F27" s="69"/>
      <c r="G27" s="69"/>
      <c r="H27" s="69"/>
      <c r="I27" s="69"/>
      <c r="J27" s="76"/>
    </row>
    <row r="28" spans="1:23" s="125" customFormat="1" ht="14.25" customHeight="1" x14ac:dyDescent="0.25">
      <c r="A28" s="121"/>
      <c r="B28" s="122"/>
      <c r="C28" s="123"/>
      <c r="D28" s="123"/>
      <c r="E28" s="122"/>
      <c r="F28" s="123"/>
      <c r="G28" s="123"/>
      <c r="H28" s="123"/>
      <c r="I28" s="123"/>
      <c r="J28" s="124"/>
    </row>
    <row r="29" spans="1:23" s="125" customFormat="1" ht="14.25" customHeight="1" x14ac:dyDescent="0.25">
      <c r="A29" s="121"/>
      <c r="B29" s="122"/>
      <c r="C29" s="122"/>
      <c r="D29" s="122"/>
      <c r="E29" s="122"/>
      <c r="F29" s="122"/>
      <c r="G29" s="122"/>
      <c r="H29" s="123"/>
      <c r="I29" s="123"/>
      <c r="J29" s="124"/>
    </row>
    <row r="30" spans="1:23" s="125" customFormat="1" ht="14.25" customHeight="1" x14ac:dyDescent="0.2">
      <c r="A30" s="121"/>
      <c r="B30" s="396" t="s">
        <v>110</v>
      </c>
      <c r="C30" s="396"/>
      <c r="D30" s="123"/>
      <c r="E30" s="126" t="s">
        <v>111</v>
      </c>
      <c r="F30" s="203" t="s">
        <v>122</v>
      </c>
      <c r="G30" s="126"/>
      <c r="H30" s="123"/>
      <c r="I30" s="123"/>
      <c r="J30" s="124"/>
    </row>
    <row r="31" spans="1:23" ht="13.5" thickBot="1" x14ac:dyDescent="0.25">
      <c r="A31" s="127"/>
      <c r="B31" s="113"/>
      <c r="C31" s="113"/>
      <c r="D31" s="113"/>
      <c r="E31" s="113"/>
      <c r="F31" s="113"/>
      <c r="G31" s="113"/>
      <c r="H31" s="113"/>
      <c r="I31" s="113"/>
      <c r="J31" s="114"/>
    </row>
    <row r="32" spans="1:23" ht="12.75" x14ac:dyDescent="0.2"/>
    <row r="33" spans="2:6" ht="18" x14ac:dyDescent="0.25">
      <c r="B33" s="129"/>
    </row>
    <row r="34" spans="2:6" ht="18" x14ac:dyDescent="0.25">
      <c r="B34" s="129"/>
      <c r="F34" s="129"/>
    </row>
    <row r="35" spans="2:6" ht="18" x14ac:dyDescent="0.25">
      <c r="F35" s="130"/>
    </row>
    <row r="36" spans="2:6" ht="18" x14ac:dyDescent="0.25">
      <c r="F36" s="129"/>
    </row>
    <row r="37" spans="2:6" ht="12.75" x14ac:dyDescent="0.2">
      <c r="F37" s="131"/>
    </row>
    <row r="38" spans="2:6" ht="12.75" x14ac:dyDescent="0.2"/>
    <row r="39" spans="2:6" ht="12.75" x14ac:dyDescent="0.2"/>
    <row r="40" spans="2:6" ht="18" x14ac:dyDescent="0.25">
      <c r="E40" s="129"/>
      <c r="F40" s="129"/>
    </row>
    <row r="41" spans="2:6" ht="12.75" x14ac:dyDescent="0.2">
      <c r="E41" s="131"/>
      <c r="F41" s="131"/>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40">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K14:R14"/>
    <mergeCell ref="A25:B25"/>
    <mergeCell ref="B30:C30"/>
    <mergeCell ref="K18:R18"/>
    <mergeCell ref="M15:N15"/>
    <mergeCell ref="O15:P15"/>
    <mergeCell ref="Q15:Q16"/>
    <mergeCell ref="R15:R16"/>
    <mergeCell ref="K15:L15"/>
    <mergeCell ref="A18:J18"/>
    <mergeCell ref="C21:E21"/>
    <mergeCell ref="G21:H21"/>
    <mergeCell ref="I21:J21"/>
    <mergeCell ref="C23:E23"/>
    <mergeCell ref="G23:H23"/>
    <mergeCell ref="I23:J23"/>
    <mergeCell ref="W15:W16"/>
    <mergeCell ref="S15:S16"/>
    <mergeCell ref="T15:T16"/>
    <mergeCell ref="U15:U16"/>
    <mergeCell ref="V15:V16"/>
  </mergeCells>
  <conditionalFormatting sqref="T17:U17">
    <cfRule type="cellIs" dxfId="44" priority="4" operator="equal">
      <formula>1</formula>
    </cfRule>
  </conditionalFormatting>
  <conditionalFormatting sqref="S17">
    <cfRule type="cellIs" dxfId="43" priority="3" operator="equal">
      <formula>1</formula>
    </cfRule>
  </conditionalFormatting>
  <conditionalFormatting sqref="V17">
    <cfRule type="cellIs" dxfId="42" priority="2" operator="equal">
      <formula>1</formula>
    </cfRule>
  </conditionalFormatting>
  <conditionalFormatting sqref="W17">
    <cfRule type="cellIs" dxfId="41"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R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T17"/>
  <sheetViews>
    <sheetView showGridLines="0" topLeftCell="A4" zoomScale="80" zoomScaleNormal="80" workbookViewId="0">
      <pane xSplit="3" ySplit="3" topLeftCell="G7" activePane="bottomRight" state="frozen"/>
      <selection activeCell="A4" sqref="A4"/>
      <selection pane="topRight" activeCell="D4" sqref="D4"/>
      <selection pane="bottomLeft" activeCell="A7" sqref="A7"/>
      <selection pane="bottomRight" activeCell="S4" sqref="Q1:S1048576"/>
    </sheetView>
  </sheetViews>
  <sheetFormatPr baseColWidth="10" defaultRowHeight="87" customHeight="1" x14ac:dyDescent="0.25"/>
  <cols>
    <col min="1" max="1" width="29.140625" customWidth="1"/>
    <col min="3" max="3" width="40.42578125" customWidth="1"/>
    <col min="4" max="4" width="32.5703125" customWidth="1"/>
    <col min="5" max="5" width="29.42578125" customWidth="1"/>
    <col min="6" max="6" width="30" customWidth="1"/>
    <col min="7" max="7" width="22" customWidth="1"/>
    <col min="8" max="10" width="11.42578125" style="153"/>
    <col min="11" max="11" width="16.85546875" style="153" customWidth="1"/>
    <col min="12" max="12" width="11.42578125" style="153"/>
    <col min="13" max="13" width="19.28515625" customWidth="1"/>
    <col min="17" max="19" width="61.42578125" hidden="1" customWidth="1"/>
    <col min="20" max="20" width="61.42578125" customWidth="1"/>
  </cols>
  <sheetData>
    <row r="3" spans="1:20" ht="87" customHeight="1" thickBot="1" x14ac:dyDescent="0.3">
      <c r="H3" s="451" t="s">
        <v>182</v>
      </c>
      <c r="I3" s="451"/>
      <c r="J3" s="451" t="s">
        <v>183</v>
      </c>
      <c r="K3" s="451"/>
      <c r="L3" s="452" t="s">
        <v>184</v>
      </c>
      <c r="M3" s="452"/>
    </row>
    <row r="4" spans="1:20" ht="18" customHeight="1" thickBot="1" x14ac:dyDescent="0.3">
      <c r="A4" s="455" t="s">
        <v>112</v>
      </c>
      <c r="B4" s="456"/>
      <c r="C4" s="456"/>
      <c r="D4" s="456"/>
      <c r="E4" s="456"/>
      <c r="F4" s="456"/>
      <c r="G4" s="456"/>
      <c r="H4" s="461" t="s">
        <v>179</v>
      </c>
      <c r="I4" s="461"/>
      <c r="J4" s="461" t="s">
        <v>180</v>
      </c>
      <c r="K4" s="461"/>
      <c r="L4" s="462" t="s">
        <v>181</v>
      </c>
      <c r="M4" s="462"/>
      <c r="N4" s="453" t="s">
        <v>166</v>
      </c>
      <c r="O4" s="453" t="s">
        <v>34</v>
      </c>
      <c r="P4" s="448" t="s">
        <v>306</v>
      </c>
      <c r="Q4" s="448" t="s">
        <v>336</v>
      </c>
      <c r="R4" s="448" t="s">
        <v>353</v>
      </c>
      <c r="S4" s="448" t="s">
        <v>354</v>
      </c>
      <c r="T4" s="445" t="s">
        <v>411</v>
      </c>
    </row>
    <row r="5" spans="1:20" ht="18.75" customHeight="1" thickBot="1" x14ac:dyDescent="0.3">
      <c r="A5" s="457" t="s">
        <v>113</v>
      </c>
      <c r="B5" s="458"/>
      <c r="C5" s="458"/>
      <c r="D5" s="458"/>
      <c r="E5" s="458"/>
      <c r="F5" s="458"/>
      <c r="G5" s="458"/>
      <c r="H5" s="461"/>
      <c r="I5" s="461"/>
      <c r="J5" s="461"/>
      <c r="K5" s="461"/>
      <c r="L5" s="462"/>
      <c r="M5" s="462"/>
      <c r="N5" s="454"/>
      <c r="O5" s="454"/>
      <c r="P5" s="449"/>
      <c r="Q5" s="449"/>
      <c r="R5" s="449"/>
      <c r="S5" s="449"/>
      <c r="T5" s="446"/>
    </row>
    <row r="6" spans="1:20" ht="30" customHeight="1" x14ac:dyDescent="0.25">
      <c r="A6" s="312" t="s">
        <v>114</v>
      </c>
      <c r="B6" s="459" t="s">
        <v>115</v>
      </c>
      <c r="C6" s="460"/>
      <c r="D6" s="313" t="s">
        <v>4</v>
      </c>
      <c r="E6" s="313" t="s">
        <v>116</v>
      </c>
      <c r="F6" s="313" t="s">
        <v>117</v>
      </c>
      <c r="G6" s="314" t="s">
        <v>5</v>
      </c>
      <c r="H6" s="315" t="s">
        <v>167</v>
      </c>
      <c r="I6" s="315" t="s">
        <v>168</v>
      </c>
      <c r="J6" s="315" t="s">
        <v>167</v>
      </c>
      <c r="K6" s="315" t="s">
        <v>168</v>
      </c>
      <c r="L6" s="315" t="s">
        <v>167</v>
      </c>
      <c r="M6" s="316" t="s">
        <v>168</v>
      </c>
      <c r="N6" s="454"/>
      <c r="O6" s="454"/>
      <c r="P6" s="449"/>
      <c r="Q6" s="449"/>
      <c r="R6" s="449"/>
      <c r="S6" s="449"/>
      <c r="T6" s="447"/>
    </row>
    <row r="7" spans="1:20" ht="87" customHeight="1" x14ac:dyDescent="0.25">
      <c r="A7" s="450" t="s">
        <v>118</v>
      </c>
      <c r="B7" s="263" t="s">
        <v>7</v>
      </c>
      <c r="C7" s="265" t="s">
        <v>121</v>
      </c>
      <c r="D7" s="317" t="s">
        <v>272</v>
      </c>
      <c r="E7" s="317" t="s">
        <v>71</v>
      </c>
      <c r="F7" s="209" t="s">
        <v>122</v>
      </c>
      <c r="G7" s="264">
        <v>44196</v>
      </c>
      <c r="H7" s="135">
        <v>0.33</v>
      </c>
      <c r="I7" s="141">
        <v>0.33</v>
      </c>
      <c r="J7" s="151">
        <v>0.33</v>
      </c>
      <c r="K7" s="152">
        <v>0.33</v>
      </c>
      <c r="L7" s="142">
        <v>0.34</v>
      </c>
      <c r="M7" s="212">
        <v>0.34</v>
      </c>
      <c r="N7" s="142">
        <f>H7+J7+L7</f>
        <v>1</v>
      </c>
      <c r="O7" s="142">
        <f>I7+K7+M7</f>
        <v>1</v>
      </c>
      <c r="P7" s="135">
        <f>N7/O7</f>
        <v>1</v>
      </c>
      <c r="Q7" s="324" t="s">
        <v>355</v>
      </c>
      <c r="R7" s="326" t="s">
        <v>356</v>
      </c>
      <c r="S7" s="324" t="s">
        <v>357</v>
      </c>
      <c r="T7" s="309" t="s">
        <v>426</v>
      </c>
    </row>
    <row r="8" spans="1:20" ht="87" customHeight="1" x14ac:dyDescent="0.25">
      <c r="A8" s="450"/>
      <c r="B8" s="263" t="s">
        <v>120</v>
      </c>
      <c r="C8" s="265" t="s">
        <v>274</v>
      </c>
      <c r="D8" s="317" t="s">
        <v>124</v>
      </c>
      <c r="E8" s="317" t="s">
        <v>70</v>
      </c>
      <c r="F8" s="209" t="s">
        <v>110</v>
      </c>
      <c r="G8" s="264">
        <v>44042</v>
      </c>
      <c r="H8" s="133"/>
      <c r="I8" s="134"/>
      <c r="J8" s="149"/>
      <c r="K8" s="150"/>
      <c r="L8" s="149">
        <v>1</v>
      </c>
      <c r="M8" s="134">
        <v>1</v>
      </c>
      <c r="N8" s="133">
        <f t="shared" ref="N8:O15" si="0">H8+J8+L8</f>
        <v>1</v>
      </c>
      <c r="O8" s="133">
        <f t="shared" si="0"/>
        <v>1</v>
      </c>
      <c r="P8" s="135">
        <f t="shared" ref="P8:P15" si="1">N8/O8</f>
        <v>1</v>
      </c>
      <c r="Q8" s="324"/>
      <c r="R8" s="291"/>
      <c r="S8" s="324" t="s">
        <v>370</v>
      </c>
      <c r="T8" s="309" t="s">
        <v>427</v>
      </c>
    </row>
    <row r="9" spans="1:20" ht="140.25" customHeight="1" x14ac:dyDescent="0.25">
      <c r="A9" s="450"/>
      <c r="B9" s="263" t="s">
        <v>123</v>
      </c>
      <c r="C9" s="265" t="s">
        <v>125</v>
      </c>
      <c r="D9" s="317" t="s">
        <v>126</v>
      </c>
      <c r="E9" s="317" t="s">
        <v>127</v>
      </c>
      <c r="F9" s="209" t="s">
        <v>122</v>
      </c>
      <c r="G9" s="218" t="s">
        <v>186</v>
      </c>
      <c r="H9" s="133">
        <v>1</v>
      </c>
      <c r="I9" s="134">
        <v>1</v>
      </c>
      <c r="J9" s="149"/>
      <c r="K9" s="150"/>
      <c r="L9" s="149">
        <v>1</v>
      </c>
      <c r="M9" s="134">
        <v>1</v>
      </c>
      <c r="N9" s="133">
        <f>H9+J9+L9</f>
        <v>2</v>
      </c>
      <c r="O9" s="133">
        <f t="shared" si="0"/>
        <v>2</v>
      </c>
      <c r="P9" s="135">
        <f>N9/O9</f>
        <v>1</v>
      </c>
      <c r="Q9" s="324" t="s">
        <v>358</v>
      </c>
      <c r="R9" s="291" t="s">
        <v>359</v>
      </c>
      <c r="S9" s="324" t="s">
        <v>360</v>
      </c>
      <c r="T9" s="309" t="s">
        <v>434</v>
      </c>
    </row>
    <row r="10" spans="1:20" ht="87" customHeight="1" x14ac:dyDescent="0.25">
      <c r="A10" s="450" t="s">
        <v>128</v>
      </c>
      <c r="B10" s="263" t="s">
        <v>10</v>
      </c>
      <c r="C10" s="265" t="s">
        <v>129</v>
      </c>
      <c r="D10" s="179" t="s">
        <v>250</v>
      </c>
      <c r="E10" s="317" t="s">
        <v>71</v>
      </c>
      <c r="F10" s="209" t="s">
        <v>122</v>
      </c>
      <c r="G10" s="218" t="s">
        <v>186</v>
      </c>
      <c r="H10" s="133">
        <v>1</v>
      </c>
      <c r="I10" s="134">
        <v>1</v>
      </c>
      <c r="J10" s="149">
        <v>2</v>
      </c>
      <c r="K10" s="150">
        <v>2</v>
      </c>
      <c r="L10" s="149">
        <v>1</v>
      </c>
      <c r="M10" s="134">
        <v>1</v>
      </c>
      <c r="N10" s="133">
        <f t="shared" si="0"/>
        <v>4</v>
      </c>
      <c r="O10" s="133">
        <f t="shared" si="0"/>
        <v>4</v>
      </c>
      <c r="P10" s="135">
        <f t="shared" si="1"/>
        <v>1</v>
      </c>
      <c r="Q10" s="325" t="s">
        <v>361</v>
      </c>
      <c r="R10" s="291" t="s">
        <v>362</v>
      </c>
      <c r="S10" s="324" t="s">
        <v>363</v>
      </c>
      <c r="T10" s="309" t="s">
        <v>428</v>
      </c>
    </row>
    <row r="11" spans="1:20" ht="114.75" customHeight="1" x14ac:dyDescent="0.25">
      <c r="A11" s="450"/>
      <c r="B11" s="263">
        <v>2.2000000000000002</v>
      </c>
      <c r="C11" s="269" t="s">
        <v>286</v>
      </c>
      <c r="D11" s="269" t="s">
        <v>287</v>
      </c>
      <c r="E11" s="179" t="s">
        <v>71</v>
      </c>
      <c r="F11" s="222" t="s">
        <v>294</v>
      </c>
      <c r="G11" s="318" t="s">
        <v>245</v>
      </c>
      <c r="H11" s="133"/>
      <c r="I11" s="134"/>
      <c r="J11" s="149">
        <v>11</v>
      </c>
      <c r="K11" s="150">
        <v>5</v>
      </c>
      <c r="L11" s="149">
        <v>5</v>
      </c>
      <c r="M11" s="134">
        <v>5</v>
      </c>
      <c r="N11" s="133">
        <f t="shared" si="0"/>
        <v>16</v>
      </c>
      <c r="O11" s="133">
        <f t="shared" si="0"/>
        <v>10</v>
      </c>
      <c r="P11" s="135">
        <v>1</v>
      </c>
      <c r="Q11" s="291"/>
      <c r="R11" s="291" t="s">
        <v>364</v>
      </c>
      <c r="S11" s="324" t="s">
        <v>365</v>
      </c>
      <c r="T11" s="309" t="s">
        <v>429</v>
      </c>
    </row>
    <row r="12" spans="1:20" ht="87" customHeight="1" x14ac:dyDescent="0.25">
      <c r="A12" s="450"/>
      <c r="B12" s="263" t="s">
        <v>189</v>
      </c>
      <c r="C12" s="265" t="s">
        <v>131</v>
      </c>
      <c r="D12" s="317" t="s">
        <v>132</v>
      </c>
      <c r="E12" s="317" t="s">
        <v>275</v>
      </c>
      <c r="F12" s="209" t="s">
        <v>251</v>
      </c>
      <c r="G12" s="264" t="s">
        <v>291</v>
      </c>
      <c r="H12" s="133"/>
      <c r="I12" s="134"/>
      <c r="J12" s="149"/>
      <c r="K12" s="150"/>
      <c r="L12" s="149">
        <v>1</v>
      </c>
      <c r="M12" s="134">
        <v>1</v>
      </c>
      <c r="N12" s="133">
        <f t="shared" si="0"/>
        <v>1</v>
      </c>
      <c r="O12" s="133">
        <f t="shared" si="0"/>
        <v>1</v>
      </c>
      <c r="P12" s="135">
        <f t="shared" si="1"/>
        <v>1</v>
      </c>
      <c r="Q12" s="135"/>
      <c r="R12" s="291"/>
      <c r="S12" s="324" t="s">
        <v>366</v>
      </c>
      <c r="T12" s="309" t="s">
        <v>430</v>
      </c>
    </row>
    <row r="13" spans="1:20" ht="87" customHeight="1" x14ac:dyDescent="0.25">
      <c r="A13" s="450" t="s">
        <v>133</v>
      </c>
      <c r="B13" s="263" t="s">
        <v>16</v>
      </c>
      <c r="C13" s="265" t="s">
        <v>293</v>
      </c>
      <c r="D13" s="317" t="s">
        <v>285</v>
      </c>
      <c r="E13" s="317" t="s">
        <v>71</v>
      </c>
      <c r="F13" s="209" t="s">
        <v>122</v>
      </c>
      <c r="G13" s="264">
        <v>44165</v>
      </c>
      <c r="H13" s="133"/>
      <c r="I13" s="134"/>
      <c r="J13" s="149"/>
      <c r="K13" s="150"/>
      <c r="L13" s="149">
        <v>1</v>
      </c>
      <c r="M13" s="134">
        <v>1</v>
      </c>
      <c r="N13" s="133">
        <f t="shared" si="0"/>
        <v>1</v>
      </c>
      <c r="O13" s="133">
        <f t="shared" si="0"/>
        <v>1</v>
      </c>
      <c r="P13" s="135">
        <f t="shared" si="1"/>
        <v>1</v>
      </c>
      <c r="Q13" s="135"/>
      <c r="R13" s="291"/>
      <c r="S13" s="324" t="s">
        <v>367</v>
      </c>
      <c r="T13" s="309" t="s">
        <v>431</v>
      </c>
    </row>
    <row r="14" spans="1:20" ht="87" customHeight="1" x14ac:dyDescent="0.25">
      <c r="A14" s="450"/>
      <c r="B14" s="263" t="s">
        <v>18</v>
      </c>
      <c r="C14" s="265" t="s">
        <v>134</v>
      </c>
      <c r="D14" s="317" t="s">
        <v>135</v>
      </c>
      <c r="E14" s="317" t="s">
        <v>71</v>
      </c>
      <c r="F14" s="209" t="s">
        <v>219</v>
      </c>
      <c r="G14" s="264" t="s">
        <v>187</v>
      </c>
      <c r="H14" s="133"/>
      <c r="I14" s="134"/>
      <c r="J14" s="149">
        <v>1</v>
      </c>
      <c r="K14" s="150">
        <v>1</v>
      </c>
      <c r="L14" s="149">
        <v>1</v>
      </c>
      <c r="M14" s="134">
        <v>1</v>
      </c>
      <c r="N14" s="133">
        <f t="shared" si="0"/>
        <v>2</v>
      </c>
      <c r="O14" s="133">
        <f t="shared" si="0"/>
        <v>2</v>
      </c>
      <c r="P14" s="135">
        <f t="shared" si="1"/>
        <v>1</v>
      </c>
      <c r="Q14" s="135"/>
      <c r="R14" s="291" t="s">
        <v>368</v>
      </c>
      <c r="S14" s="324" t="s">
        <v>369</v>
      </c>
      <c r="T14" s="309" t="s">
        <v>432</v>
      </c>
    </row>
    <row r="15" spans="1:20" ht="87" customHeight="1" x14ac:dyDescent="0.25">
      <c r="A15" s="450"/>
      <c r="B15" s="319" t="s">
        <v>162</v>
      </c>
      <c r="C15" s="265" t="s">
        <v>252</v>
      </c>
      <c r="D15" s="320" t="s">
        <v>276</v>
      </c>
      <c r="E15" s="320" t="s">
        <v>277</v>
      </c>
      <c r="F15" s="321" t="s">
        <v>253</v>
      </c>
      <c r="G15" s="322">
        <v>44196</v>
      </c>
      <c r="H15" s="323"/>
      <c r="I15" s="134"/>
      <c r="J15" s="149"/>
      <c r="K15" s="150"/>
      <c r="L15" s="149">
        <v>1</v>
      </c>
      <c r="M15" s="134">
        <v>1</v>
      </c>
      <c r="N15" s="133">
        <f t="shared" si="0"/>
        <v>1</v>
      </c>
      <c r="O15" s="133">
        <f t="shared" si="0"/>
        <v>1</v>
      </c>
      <c r="P15" s="135">
        <f t="shared" si="1"/>
        <v>1</v>
      </c>
      <c r="Q15" s="143"/>
      <c r="R15" s="327"/>
      <c r="S15" s="309" t="s">
        <v>407</v>
      </c>
      <c r="T15" s="309" t="s">
        <v>433</v>
      </c>
    </row>
    <row r="16" spans="1:20" s="165" customFormat="1" ht="87" customHeight="1" x14ac:dyDescent="0.25">
      <c r="A16" s="165" t="s">
        <v>292</v>
      </c>
      <c r="H16" s="310"/>
      <c r="I16" s="310"/>
      <c r="J16" s="310"/>
      <c r="K16" s="310"/>
      <c r="L16" s="310"/>
      <c r="N16" s="311"/>
      <c r="O16" s="311"/>
      <c r="R16" s="328"/>
    </row>
    <row r="17" spans="8:18" s="165" customFormat="1" ht="87" customHeight="1" x14ac:dyDescent="0.25">
      <c r="H17" s="310"/>
      <c r="I17" s="310"/>
      <c r="J17" s="310"/>
      <c r="K17" s="310"/>
      <c r="L17" s="310"/>
      <c r="R17" s="328"/>
    </row>
  </sheetData>
  <mergeCells count="19">
    <mergeCell ref="O4:O6"/>
    <mergeCell ref="A4:G4"/>
    <mergeCell ref="A5:G5"/>
    <mergeCell ref="B6:C6"/>
    <mergeCell ref="H4:I5"/>
    <mergeCell ref="J4:K5"/>
    <mergeCell ref="L4:M5"/>
    <mergeCell ref="N4:N6"/>
    <mergeCell ref="A13:A15"/>
    <mergeCell ref="A7:A9"/>
    <mergeCell ref="H3:I3"/>
    <mergeCell ref="J3:K3"/>
    <mergeCell ref="L3:M3"/>
    <mergeCell ref="A10:A12"/>
    <mergeCell ref="T4:T6"/>
    <mergeCell ref="P4:P6"/>
    <mergeCell ref="Q4:Q6"/>
    <mergeCell ref="R4:R6"/>
    <mergeCell ref="S4:S6"/>
  </mergeCells>
  <conditionalFormatting sqref="P8:S9 Q11:S14 P10:P15 R10:S10 P7:Q7 S7">
    <cfRule type="cellIs" dxfId="40" priority="1"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U13"/>
  <sheetViews>
    <sheetView showGridLines="0" zoomScale="90" zoomScaleNormal="90" workbookViewId="0">
      <pane xSplit="4" ySplit="7" topLeftCell="P11" activePane="bottomRight" state="frozen"/>
      <selection pane="topRight" activeCell="E1" sqref="E1"/>
      <selection pane="bottomLeft" activeCell="A8" sqref="A8"/>
      <selection pane="bottomRight" activeCell="Q2" sqref="Q2"/>
    </sheetView>
  </sheetViews>
  <sheetFormatPr baseColWidth="10" defaultColWidth="11.42578125" defaultRowHeight="15" x14ac:dyDescent="0.25"/>
  <cols>
    <col min="1" max="1" width="15.7109375" style="154" customWidth="1"/>
    <col min="2" max="2" width="11.42578125" style="154"/>
    <col min="3" max="3" width="29.7109375" style="154" customWidth="1"/>
    <col min="4" max="4" width="22.7109375" style="154" customWidth="1"/>
    <col min="5" max="5" width="11.42578125" style="154"/>
    <col min="6" max="6" width="40.85546875" style="154" customWidth="1"/>
    <col min="7" max="7" width="19.5703125" style="154" customWidth="1"/>
    <col min="8" max="8" width="24.28515625" style="154" customWidth="1"/>
    <col min="9" max="9" width="11.42578125" style="154"/>
    <col min="10" max="10" width="10.7109375" style="154" bestFit="1" customWidth="1"/>
    <col min="11" max="11" width="11.42578125" style="154"/>
    <col min="12" max="12" width="10.7109375" style="154" bestFit="1" customWidth="1"/>
    <col min="13" max="13" width="11.42578125" style="154"/>
    <col min="14" max="14" width="10.7109375" style="154" bestFit="1" customWidth="1"/>
    <col min="15" max="16" width="11.42578125" style="154"/>
    <col min="17" max="17" width="11.42578125" style="154" customWidth="1"/>
    <col min="18" max="20" width="49.28515625" style="154" hidden="1" customWidth="1"/>
    <col min="21" max="21" width="49.28515625" style="154" customWidth="1"/>
    <col min="22" max="16384" width="11.42578125" style="154"/>
  </cols>
  <sheetData>
    <row r="4" spans="1:21" ht="15.75" thickBot="1" x14ac:dyDescent="0.3"/>
    <row r="5" spans="1:21" ht="15.75" thickBot="1" x14ac:dyDescent="0.3">
      <c r="A5" s="473" t="s">
        <v>136</v>
      </c>
      <c r="B5" s="474"/>
      <c r="C5" s="474"/>
      <c r="D5" s="474"/>
      <c r="E5" s="474"/>
      <c r="F5" s="474"/>
      <c r="G5" s="474"/>
      <c r="H5" s="475"/>
      <c r="I5" s="467" t="s">
        <v>179</v>
      </c>
      <c r="J5" s="467"/>
      <c r="K5" s="467" t="s">
        <v>180</v>
      </c>
      <c r="L5" s="467"/>
      <c r="M5" s="467" t="s">
        <v>181</v>
      </c>
      <c r="N5" s="467"/>
      <c r="O5" s="465" t="s">
        <v>166</v>
      </c>
      <c r="P5" s="465" t="s">
        <v>34</v>
      </c>
      <c r="Q5" s="464" t="s">
        <v>306</v>
      </c>
      <c r="R5" s="464" t="s">
        <v>336</v>
      </c>
      <c r="S5" s="464" t="s">
        <v>337</v>
      </c>
      <c r="T5" s="464" t="s">
        <v>338</v>
      </c>
      <c r="U5" s="463" t="s">
        <v>411</v>
      </c>
    </row>
    <row r="6" spans="1:21" ht="15.75" thickBot="1" x14ac:dyDescent="0.3">
      <c r="A6" s="468" t="s">
        <v>137</v>
      </c>
      <c r="B6" s="469"/>
      <c r="C6" s="469"/>
      <c r="D6" s="469"/>
      <c r="E6" s="469"/>
      <c r="F6" s="469"/>
      <c r="G6" s="469"/>
      <c r="H6" s="470"/>
      <c r="I6" s="467"/>
      <c r="J6" s="467"/>
      <c r="K6" s="467"/>
      <c r="L6" s="467"/>
      <c r="M6" s="467"/>
      <c r="N6" s="467"/>
      <c r="O6" s="465"/>
      <c r="P6" s="465"/>
      <c r="Q6" s="464"/>
      <c r="R6" s="464"/>
      <c r="S6" s="464"/>
      <c r="T6" s="464"/>
      <c r="U6" s="463"/>
    </row>
    <row r="7" spans="1:21" ht="27.75" thickBot="1" x14ac:dyDescent="0.3">
      <c r="A7" s="225" t="s">
        <v>2</v>
      </c>
      <c r="B7" s="471" t="s">
        <v>138</v>
      </c>
      <c r="C7" s="472"/>
      <c r="D7" s="226" t="s">
        <v>4</v>
      </c>
      <c r="E7" s="226" t="s">
        <v>5</v>
      </c>
      <c r="F7" s="227" t="s">
        <v>115</v>
      </c>
      <c r="G7" s="227" t="s">
        <v>52</v>
      </c>
      <c r="H7" s="227" t="s">
        <v>51</v>
      </c>
      <c r="I7" s="282" t="s">
        <v>167</v>
      </c>
      <c r="J7" s="282" t="s">
        <v>168</v>
      </c>
      <c r="K7" s="282" t="s">
        <v>167</v>
      </c>
      <c r="L7" s="282" t="s">
        <v>168</v>
      </c>
      <c r="M7" s="282" t="s">
        <v>167</v>
      </c>
      <c r="N7" s="282" t="s">
        <v>168</v>
      </c>
      <c r="O7" s="465"/>
      <c r="P7" s="465"/>
      <c r="Q7" s="464"/>
      <c r="R7" s="464"/>
      <c r="S7" s="464"/>
      <c r="T7" s="464"/>
      <c r="U7" s="463"/>
    </row>
    <row r="8" spans="1:21" ht="149.25" customHeight="1" x14ac:dyDescent="0.25">
      <c r="A8" s="476" t="s">
        <v>139</v>
      </c>
      <c r="B8" s="228" t="s">
        <v>7</v>
      </c>
      <c r="C8" s="229" t="s">
        <v>247</v>
      </c>
      <c r="D8" s="229" t="s">
        <v>248</v>
      </c>
      <c r="E8" s="230" t="s">
        <v>188</v>
      </c>
      <c r="F8" s="229" t="s">
        <v>249</v>
      </c>
      <c r="G8" s="229" t="s">
        <v>71</v>
      </c>
      <c r="H8" s="229" t="s">
        <v>278</v>
      </c>
      <c r="I8" s="283">
        <v>1</v>
      </c>
      <c r="J8" s="284"/>
      <c r="K8" s="283">
        <v>1</v>
      </c>
      <c r="L8" s="284">
        <v>1</v>
      </c>
      <c r="M8" s="283">
        <v>0</v>
      </c>
      <c r="N8" s="284">
        <v>1</v>
      </c>
      <c r="O8" s="283">
        <f t="shared" ref="O8:P12" si="0">I8+K8+M8</f>
        <v>2</v>
      </c>
      <c r="P8" s="283">
        <f t="shared" si="0"/>
        <v>2</v>
      </c>
      <c r="Q8" s="285">
        <f>O8/P8</f>
        <v>1</v>
      </c>
      <c r="R8" s="329" t="s">
        <v>339</v>
      </c>
      <c r="S8" s="329" t="s">
        <v>340</v>
      </c>
      <c r="T8" s="329" t="s">
        <v>341</v>
      </c>
      <c r="U8" s="340" t="s">
        <v>435</v>
      </c>
    </row>
    <row r="9" spans="1:21" ht="181.5" customHeight="1" x14ac:dyDescent="0.25">
      <c r="A9" s="466"/>
      <c r="B9" s="233" t="s">
        <v>120</v>
      </c>
      <c r="C9" s="234" t="s">
        <v>279</v>
      </c>
      <c r="D9" s="234" t="s">
        <v>246</v>
      </c>
      <c r="E9" s="235" t="s">
        <v>188</v>
      </c>
      <c r="F9" s="234" t="s">
        <v>280</v>
      </c>
      <c r="G9" s="234" t="s">
        <v>71</v>
      </c>
      <c r="H9" s="234" t="s">
        <v>278</v>
      </c>
      <c r="I9" s="286">
        <v>1</v>
      </c>
      <c r="J9" s="287"/>
      <c r="K9" s="286">
        <v>1</v>
      </c>
      <c r="L9" s="287">
        <v>1</v>
      </c>
      <c r="M9" s="286"/>
      <c r="N9" s="287">
        <v>1</v>
      </c>
      <c r="O9" s="286">
        <f t="shared" si="0"/>
        <v>2</v>
      </c>
      <c r="P9" s="286">
        <f t="shared" si="0"/>
        <v>2</v>
      </c>
      <c r="Q9" s="285">
        <f t="shared" ref="Q9:Q12" si="1">O9/P9</f>
        <v>1</v>
      </c>
      <c r="R9" s="324" t="s">
        <v>342</v>
      </c>
      <c r="S9" s="330" t="s">
        <v>343</v>
      </c>
      <c r="T9" s="324" t="s">
        <v>344</v>
      </c>
      <c r="U9" s="340" t="s">
        <v>436</v>
      </c>
    </row>
    <row r="10" spans="1:21" ht="345" x14ac:dyDescent="0.25">
      <c r="A10" s="236" t="s">
        <v>141</v>
      </c>
      <c r="B10" s="237" t="s">
        <v>10</v>
      </c>
      <c r="C10" s="238" t="s">
        <v>142</v>
      </c>
      <c r="D10" s="239" t="s">
        <v>304</v>
      </c>
      <c r="E10" s="240">
        <v>44185</v>
      </c>
      <c r="F10" s="238" t="s">
        <v>143</v>
      </c>
      <c r="G10" s="241" t="s">
        <v>227</v>
      </c>
      <c r="H10" s="241" t="s">
        <v>267</v>
      </c>
      <c r="I10" s="286">
        <v>1</v>
      </c>
      <c r="J10" s="287">
        <v>1</v>
      </c>
      <c r="K10" s="286"/>
      <c r="L10" s="287"/>
      <c r="M10" s="286">
        <v>1</v>
      </c>
      <c r="N10" s="287">
        <v>1</v>
      </c>
      <c r="O10" s="286">
        <f t="shared" si="0"/>
        <v>2</v>
      </c>
      <c r="P10" s="286">
        <f t="shared" si="0"/>
        <v>2</v>
      </c>
      <c r="Q10" s="285">
        <f t="shared" si="1"/>
        <v>1</v>
      </c>
      <c r="R10" s="324" t="s">
        <v>345</v>
      </c>
      <c r="S10" s="330" t="s">
        <v>346</v>
      </c>
      <c r="T10" s="324" t="s">
        <v>347</v>
      </c>
      <c r="U10" s="340" t="s">
        <v>437</v>
      </c>
    </row>
    <row r="11" spans="1:21" ht="75" x14ac:dyDescent="0.25">
      <c r="A11" s="466" t="s">
        <v>144</v>
      </c>
      <c r="B11" s="237" t="s">
        <v>16</v>
      </c>
      <c r="C11" s="238" t="s">
        <v>228</v>
      </c>
      <c r="D11" s="242" t="s">
        <v>230</v>
      </c>
      <c r="E11" s="240">
        <v>44002</v>
      </c>
      <c r="F11" s="238" t="s">
        <v>231</v>
      </c>
      <c r="G11" s="241" t="s">
        <v>234</v>
      </c>
      <c r="H11" s="241" t="s">
        <v>229</v>
      </c>
      <c r="I11" s="286">
        <v>0</v>
      </c>
      <c r="J11" s="287"/>
      <c r="K11" s="286">
        <v>1</v>
      </c>
      <c r="L11" s="287">
        <v>1</v>
      </c>
      <c r="M11" s="286"/>
      <c r="N11" s="287"/>
      <c r="O11" s="286">
        <f t="shared" si="0"/>
        <v>1</v>
      </c>
      <c r="P11" s="286">
        <f t="shared" si="0"/>
        <v>1</v>
      </c>
      <c r="Q11" s="285">
        <f t="shared" si="1"/>
        <v>1</v>
      </c>
      <c r="R11" s="324" t="s">
        <v>348</v>
      </c>
      <c r="S11" s="330" t="s">
        <v>349</v>
      </c>
      <c r="T11" s="329" t="s">
        <v>341</v>
      </c>
      <c r="U11" s="341" t="s">
        <v>438</v>
      </c>
    </row>
    <row r="12" spans="1:21" ht="75" x14ac:dyDescent="0.25">
      <c r="A12" s="466"/>
      <c r="B12" s="237" t="s">
        <v>18</v>
      </c>
      <c r="C12" s="238" t="s">
        <v>295</v>
      </c>
      <c r="D12" s="242" t="s">
        <v>232</v>
      </c>
      <c r="E12" s="240">
        <v>44155</v>
      </c>
      <c r="F12" s="238" t="s">
        <v>233</v>
      </c>
      <c r="G12" s="241" t="s">
        <v>234</v>
      </c>
      <c r="H12" s="241" t="s">
        <v>229</v>
      </c>
      <c r="I12" s="285">
        <v>0.33</v>
      </c>
      <c r="J12" s="288">
        <v>0.33</v>
      </c>
      <c r="K12" s="289">
        <v>0.33</v>
      </c>
      <c r="L12" s="288">
        <v>0.33</v>
      </c>
      <c r="M12" s="289">
        <v>0.34</v>
      </c>
      <c r="N12" s="288">
        <v>0.34</v>
      </c>
      <c r="O12" s="285">
        <f t="shared" si="0"/>
        <v>1</v>
      </c>
      <c r="P12" s="286">
        <f t="shared" si="0"/>
        <v>1</v>
      </c>
      <c r="Q12" s="290">
        <f t="shared" si="1"/>
        <v>1</v>
      </c>
      <c r="R12" s="324" t="s">
        <v>350</v>
      </c>
      <c r="S12" s="330" t="s">
        <v>351</v>
      </c>
      <c r="T12" s="324" t="s">
        <v>352</v>
      </c>
      <c r="U12" s="341" t="s">
        <v>439</v>
      </c>
    </row>
    <row r="13" spans="1:21" x14ac:dyDescent="0.25">
      <c r="O13" s="224"/>
      <c r="P13" s="224"/>
    </row>
  </sheetData>
  <mergeCells count="15">
    <mergeCell ref="P5:P7"/>
    <mergeCell ref="A11:A12"/>
    <mergeCell ref="K5:L6"/>
    <mergeCell ref="M5:N6"/>
    <mergeCell ref="O5:O7"/>
    <mergeCell ref="A6:H6"/>
    <mergeCell ref="B7:C7"/>
    <mergeCell ref="A5:H5"/>
    <mergeCell ref="I5:J6"/>
    <mergeCell ref="A8:A9"/>
    <mergeCell ref="U5:U7"/>
    <mergeCell ref="Q5:Q7"/>
    <mergeCell ref="R5:R7"/>
    <mergeCell ref="S5:S7"/>
    <mergeCell ref="T5:T7"/>
  </mergeCells>
  <conditionalFormatting sqref="R11">
    <cfRule type="cellIs" dxfId="39" priority="4" operator="equal">
      <formula>1</formula>
    </cfRule>
  </conditionalFormatting>
  <conditionalFormatting sqref="Q8:Q12">
    <cfRule type="cellIs" dxfId="38" priority="2" operator="equal">
      <formula>1</formula>
    </cfRule>
  </conditionalFormatting>
  <conditionalFormatting sqref="R10 T10">
    <cfRule type="cellIs" dxfId="37" priority="5" operator="equal">
      <formula>1</formula>
    </cfRule>
  </conditionalFormatting>
  <conditionalFormatting sqref="R9 T9">
    <cfRule type="cellIs" dxfId="36" priority="6" operator="equal">
      <formula>1</formula>
    </cfRule>
  </conditionalFormatting>
  <conditionalFormatting sqref="R12">
    <cfRule type="cellIs" dxfId="35" priority="3" operator="equal">
      <formula>1</formula>
    </cfRule>
  </conditionalFormatting>
  <conditionalFormatting sqref="T12">
    <cfRule type="cellIs" dxfId="34" priority="1"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U21"/>
  <sheetViews>
    <sheetView showGridLines="0" tabSelected="1" zoomScale="80" zoomScaleNormal="80" workbookViewId="0">
      <pane xSplit="3" ySplit="7" topLeftCell="J14" activePane="bottomRight" state="frozen"/>
      <selection pane="topRight" activeCell="D1" sqref="D1"/>
      <selection pane="bottomLeft" activeCell="A8" sqref="A8"/>
      <selection pane="bottomRight" activeCell="U15" sqref="U15"/>
    </sheetView>
  </sheetViews>
  <sheetFormatPr baseColWidth="10" defaultRowHeight="15" x14ac:dyDescent="0.25"/>
  <cols>
    <col min="1" max="1" width="13.140625" customWidth="1"/>
    <col min="3" max="3" width="42.28515625" customWidth="1"/>
    <col min="4" max="4" width="17.42578125" customWidth="1"/>
    <col min="5" max="5" width="26.42578125" customWidth="1"/>
    <col min="7" max="7" width="22" customWidth="1"/>
    <col min="8" max="8" width="15.42578125" customWidth="1"/>
    <col min="18" max="20" width="48.85546875" hidden="1" customWidth="1"/>
    <col min="21" max="21" width="48.85546875" customWidth="1"/>
  </cols>
  <sheetData>
    <row r="4" spans="1:21" ht="15.75" thickBot="1" x14ac:dyDescent="0.3"/>
    <row r="5" spans="1:21" ht="15.75" thickBot="1" x14ac:dyDescent="0.3">
      <c r="A5" s="482" t="s">
        <v>136</v>
      </c>
      <c r="B5" s="483"/>
      <c r="C5" s="483"/>
      <c r="D5" s="483"/>
      <c r="E5" s="483"/>
      <c r="F5" s="483"/>
      <c r="G5" s="483"/>
      <c r="H5" s="484"/>
      <c r="I5" s="462" t="s">
        <v>179</v>
      </c>
      <c r="J5" s="462"/>
      <c r="K5" s="462" t="s">
        <v>180</v>
      </c>
      <c r="L5" s="462"/>
      <c r="M5" s="462" t="s">
        <v>181</v>
      </c>
      <c r="N5" s="462"/>
      <c r="O5" s="453" t="s">
        <v>166</v>
      </c>
      <c r="P5" s="453" t="s">
        <v>34</v>
      </c>
      <c r="Q5" s="448" t="s">
        <v>306</v>
      </c>
      <c r="R5" s="448" t="s">
        <v>336</v>
      </c>
      <c r="S5" s="448" t="s">
        <v>337</v>
      </c>
      <c r="T5" s="448" t="s">
        <v>338</v>
      </c>
      <c r="U5" s="477" t="s">
        <v>411</v>
      </c>
    </row>
    <row r="6" spans="1:21" ht="15.75" thickBot="1" x14ac:dyDescent="0.3">
      <c r="A6" s="485" t="s">
        <v>145</v>
      </c>
      <c r="B6" s="486"/>
      <c r="C6" s="486"/>
      <c r="D6" s="486"/>
      <c r="E6" s="486"/>
      <c r="F6" s="486"/>
      <c r="G6" s="486"/>
      <c r="H6" s="487"/>
      <c r="I6" s="462"/>
      <c r="J6" s="462"/>
      <c r="K6" s="462"/>
      <c r="L6" s="462"/>
      <c r="M6" s="462"/>
      <c r="N6" s="462"/>
      <c r="O6" s="454"/>
      <c r="P6" s="454"/>
      <c r="Q6" s="449"/>
      <c r="R6" s="449"/>
      <c r="S6" s="449"/>
      <c r="T6" s="449"/>
      <c r="U6" s="477"/>
    </row>
    <row r="7" spans="1:21" ht="15.75" thickBot="1" x14ac:dyDescent="0.3">
      <c r="A7" s="214" t="s">
        <v>2</v>
      </c>
      <c r="B7" s="488" t="s">
        <v>3</v>
      </c>
      <c r="C7" s="489"/>
      <c r="D7" s="215" t="s">
        <v>4</v>
      </c>
      <c r="E7" s="215" t="s">
        <v>146</v>
      </c>
      <c r="F7" s="215" t="s">
        <v>52</v>
      </c>
      <c r="G7" s="216" t="s">
        <v>51</v>
      </c>
      <c r="H7" s="215" t="s">
        <v>5</v>
      </c>
      <c r="I7" s="132" t="s">
        <v>167</v>
      </c>
      <c r="J7" s="132" t="s">
        <v>168</v>
      </c>
      <c r="K7" s="132" t="s">
        <v>167</v>
      </c>
      <c r="L7" s="132" t="s">
        <v>168</v>
      </c>
      <c r="M7" s="132" t="s">
        <v>167</v>
      </c>
      <c r="N7" s="132" t="s">
        <v>168</v>
      </c>
      <c r="O7" s="481"/>
      <c r="P7" s="481"/>
      <c r="Q7" s="478"/>
      <c r="R7" s="478"/>
      <c r="S7" s="478"/>
      <c r="T7" s="478"/>
      <c r="U7" s="477"/>
    </row>
    <row r="8" spans="1:21" ht="240.75" customHeight="1" x14ac:dyDescent="0.25">
      <c r="A8" s="490" t="s">
        <v>147</v>
      </c>
      <c r="B8" s="263" t="s">
        <v>7</v>
      </c>
      <c r="C8" s="179" t="s">
        <v>269</v>
      </c>
      <c r="D8" s="217">
        <v>1</v>
      </c>
      <c r="E8" s="218" t="s">
        <v>149</v>
      </c>
      <c r="F8" s="218" t="s">
        <v>71</v>
      </c>
      <c r="G8" s="218" t="s">
        <v>150</v>
      </c>
      <c r="H8" s="264" t="s">
        <v>258</v>
      </c>
      <c r="I8" s="292">
        <v>0.33329999999999999</v>
      </c>
      <c r="J8" s="141">
        <v>0.33329999999999999</v>
      </c>
      <c r="K8" s="292">
        <v>0.33329999999999999</v>
      </c>
      <c r="L8" s="141">
        <v>0.33329999999999999</v>
      </c>
      <c r="M8" s="293">
        <v>0.33339999999999997</v>
      </c>
      <c r="N8" s="141">
        <v>0.33339999999999997</v>
      </c>
      <c r="O8" s="142">
        <f t="shared" ref="O8:P11" si="0">I8+K8+M8</f>
        <v>1</v>
      </c>
      <c r="P8" s="142">
        <f t="shared" si="0"/>
        <v>1</v>
      </c>
      <c r="Q8" s="135">
        <f>O8/P8</f>
        <v>1</v>
      </c>
      <c r="R8" s="294" t="s">
        <v>371</v>
      </c>
      <c r="S8" s="294" t="s">
        <v>372</v>
      </c>
      <c r="T8" s="295" t="s">
        <v>373</v>
      </c>
      <c r="U8" s="342" t="s">
        <v>448</v>
      </c>
    </row>
    <row r="9" spans="1:21" ht="51" x14ac:dyDescent="0.25">
      <c r="A9" s="491"/>
      <c r="B9" s="263" t="s">
        <v>120</v>
      </c>
      <c r="C9" s="265" t="s">
        <v>151</v>
      </c>
      <c r="D9" s="217">
        <v>1</v>
      </c>
      <c r="E9" s="218" t="s">
        <v>152</v>
      </c>
      <c r="F9" s="218" t="s">
        <v>153</v>
      </c>
      <c r="G9" s="218" t="s">
        <v>154</v>
      </c>
      <c r="H9" s="264" t="s">
        <v>258</v>
      </c>
      <c r="I9" s="292">
        <v>0.33329999999999999</v>
      </c>
      <c r="J9" s="141">
        <v>0.33329999999999999</v>
      </c>
      <c r="K9" s="292">
        <v>0.33329999999999999</v>
      </c>
      <c r="L9" s="141">
        <v>0.33329999999999999</v>
      </c>
      <c r="M9" s="293">
        <v>0.33339999999999997</v>
      </c>
      <c r="N9" s="141">
        <v>0.33339999999999997</v>
      </c>
      <c r="O9" s="142">
        <f t="shared" si="0"/>
        <v>1</v>
      </c>
      <c r="P9" s="142">
        <f t="shared" si="0"/>
        <v>1</v>
      </c>
      <c r="Q9" s="135">
        <f>O9/P9</f>
        <v>1</v>
      </c>
      <c r="R9" s="296" t="s">
        <v>374</v>
      </c>
      <c r="S9" s="296" t="s">
        <v>375</v>
      </c>
      <c r="T9" s="296" t="s">
        <v>376</v>
      </c>
      <c r="U9" s="343" t="s">
        <v>440</v>
      </c>
    </row>
    <row r="10" spans="1:21" ht="195.75" thickBot="1" x14ac:dyDescent="0.3">
      <c r="A10" s="492"/>
      <c r="B10" s="263" t="s">
        <v>123</v>
      </c>
      <c r="C10" s="265" t="s">
        <v>270</v>
      </c>
      <c r="D10" s="217">
        <v>1</v>
      </c>
      <c r="E10" s="218" t="s">
        <v>266</v>
      </c>
      <c r="F10" s="222" t="s">
        <v>71</v>
      </c>
      <c r="G10" s="222" t="s">
        <v>268</v>
      </c>
      <c r="H10" s="264">
        <v>44074</v>
      </c>
      <c r="I10" s="297"/>
      <c r="J10" s="298"/>
      <c r="K10" s="299">
        <v>1</v>
      </c>
      <c r="L10" s="298">
        <v>1</v>
      </c>
      <c r="M10" s="300"/>
      <c r="N10" s="298"/>
      <c r="O10" s="142">
        <f t="shared" si="0"/>
        <v>1</v>
      </c>
      <c r="P10" s="299">
        <f t="shared" si="0"/>
        <v>1</v>
      </c>
      <c r="Q10" s="135">
        <f>O10/P10</f>
        <v>1</v>
      </c>
      <c r="R10" s="295"/>
      <c r="S10" s="296" t="s">
        <v>377</v>
      </c>
      <c r="T10" s="296" t="s">
        <v>378</v>
      </c>
      <c r="U10" s="342" t="s">
        <v>447</v>
      </c>
    </row>
    <row r="11" spans="1:21" ht="195" x14ac:dyDescent="0.25">
      <c r="A11" s="219" t="s">
        <v>155</v>
      </c>
      <c r="B11" s="266" t="s">
        <v>10</v>
      </c>
      <c r="C11" s="210" t="s">
        <v>237</v>
      </c>
      <c r="D11" s="211" t="s">
        <v>238</v>
      </c>
      <c r="E11" s="209" t="s">
        <v>239</v>
      </c>
      <c r="F11" s="209" t="s">
        <v>240</v>
      </c>
      <c r="G11" s="213" t="s">
        <v>273</v>
      </c>
      <c r="H11" s="267" t="s">
        <v>241</v>
      </c>
      <c r="I11" s="300">
        <v>1</v>
      </c>
      <c r="J11" s="298">
        <v>1</v>
      </c>
      <c r="K11" s="300">
        <v>1</v>
      </c>
      <c r="L11" s="298"/>
      <c r="M11" s="300"/>
      <c r="N11" s="298">
        <v>1</v>
      </c>
      <c r="O11" s="299">
        <f t="shared" si="0"/>
        <v>2</v>
      </c>
      <c r="P11" s="299">
        <f t="shared" si="0"/>
        <v>2</v>
      </c>
      <c r="Q11" s="135">
        <f>O11/P11</f>
        <v>1</v>
      </c>
      <c r="R11" s="294" t="s">
        <v>379</v>
      </c>
      <c r="S11" s="294" t="s">
        <v>380</v>
      </c>
      <c r="T11" s="294" t="s">
        <v>381</v>
      </c>
      <c r="U11" s="342" t="s">
        <v>441</v>
      </c>
    </row>
    <row r="12" spans="1:21" ht="217.5" thickBot="1" x14ac:dyDescent="0.3">
      <c r="A12" s="220"/>
      <c r="B12" s="266" t="s">
        <v>12</v>
      </c>
      <c r="C12" s="210" t="s">
        <v>271</v>
      </c>
      <c r="D12" s="211" t="s">
        <v>281</v>
      </c>
      <c r="E12" s="209" t="s">
        <v>282</v>
      </c>
      <c r="F12" s="209" t="s">
        <v>242</v>
      </c>
      <c r="G12" s="209" t="s">
        <v>140</v>
      </c>
      <c r="H12" s="267" t="s">
        <v>243</v>
      </c>
      <c r="I12" s="299">
        <v>4</v>
      </c>
      <c r="J12" s="298">
        <v>4</v>
      </c>
      <c r="K12" s="299">
        <v>4</v>
      </c>
      <c r="L12" s="298">
        <v>4</v>
      </c>
      <c r="M12" s="301">
        <v>3</v>
      </c>
      <c r="N12" s="298">
        <v>3</v>
      </c>
      <c r="O12" s="302">
        <f>I12+K12+M12</f>
        <v>11</v>
      </c>
      <c r="P12" s="302">
        <f>J12+L12+N12</f>
        <v>11</v>
      </c>
      <c r="Q12" s="303">
        <f t="shared" ref="Q12:Q20" si="1">O12/P12</f>
        <v>1</v>
      </c>
      <c r="R12" s="296" t="s">
        <v>382</v>
      </c>
      <c r="S12" s="296" t="s">
        <v>383</v>
      </c>
      <c r="T12" s="296" t="s">
        <v>384</v>
      </c>
      <c r="U12" s="342" t="s">
        <v>442</v>
      </c>
    </row>
    <row r="13" spans="1:21" ht="115.5" thickBot="1" x14ac:dyDescent="0.3">
      <c r="A13" s="221"/>
      <c r="B13" s="268" t="s">
        <v>189</v>
      </c>
      <c r="C13" s="179" t="s">
        <v>283</v>
      </c>
      <c r="D13" s="223">
        <v>1</v>
      </c>
      <c r="E13" s="222" t="s">
        <v>265</v>
      </c>
      <c r="F13" s="222" t="s">
        <v>71</v>
      </c>
      <c r="G13" s="222" t="s">
        <v>264</v>
      </c>
      <c r="H13" s="264" t="s">
        <v>258</v>
      </c>
      <c r="I13" s="292">
        <v>0.33329999999999999</v>
      </c>
      <c r="J13" s="141">
        <v>0.33329999999999999</v>
      </c>
      <c r="K13" s="292">
        <v>0.33329999999999999</v>
      </c>
      <c r="L13" s="141">
        <v>0.33329999999999999</v>
      </c>
      <c r="M13" s="293">
        <v>0.33339999999999997</v>
      </c>
      <c r="N13" s="141">
        <v>0.33339999999999997</v>
      </c>
      <c r="O13" s="142">
        <f t="shared" ref="O13:P17" si="2">I13+K13+M13</f>
        <v>1</v>
      </c>
      <c r="P13" s="142">
        <f t="shared" si="2"/>
        <v>1</v>
      </c>
      <c r="Q13" s="135">
        <f t="shared" si="1"/>
        <v>1</v>
      </c>
      <c r="R13" s="294" t="s">
        <v>385</v>
      </c>
      <c r="S13" s="294" t="s">
        <v>386</v>
      </c>
      <c r="T13" s="296" t="s">
        <v>387</v>
      </c>
      <c r="U13" s="342" t="s">
        <v>454</v>
      </c>
    </row>
    <row r="14" spans="1:21" ht="135" x14ac:dyDescent="0.25">
      <c r="A14" s="490" t="s">
        <v>156</v>
      </c>
      <c r="B14" s="268" t="s">
        <v>16</v>
      </c>
      <c r="C14" s="179" t="s">
        <v>157</v>
      </c>
      <c r="D14" s="222" t="s">
        <v>452</v>
      </c>
      <c r="E14" s="222" t="s">
        <v>158</v>
      </c>
      <c r="F14" s="222" t="s">
        <v>71</v>
      </c>
      <c r="G14" s="222" t="s">
        <v>150</v>
      </c>
      <c r="H14" s="264" t="s">
        <v>258</v>
      </c>
      <c r="I14" s="304"/>
      <c r="J14" s="134"/>
      <c r="K14" s="305">
        <v>0</v>
      </c>
      <c r="L14" s="134">
        <v>1</v>
      </c>
      <c r="M14" s="305">
        <v>2</v>
      </c>
      <c r="N14" s="134">
        <v>1</v>
      </c>
      <c r="O14" s="142">
        <f t="shared" si="2"/>
        <v>2</v>
      </c>
      <c r="P14" s="299">
        <f t="shared" si="2"/>
        <v>2</v>
      </c>
      <c r="Q14" s="135">
        <f t="shared" si="1"/>
        <v>1</v>
      </c>
      <c r="R14" s="295" t="s">
        <v>388</v>
      </c>
      <c r="S14" s="294" t="s">
        <v>389</v>
      </c>
      <c r="T14" s="296" t="s">
        <v>390</v>
      </c>
      <c r="U14" s="342" t="s">
        <v>443</v>
      </c>
    </row>
    <row r="15" spans="1:21" ht="135" x14ac:dyDescent="0.25">
      <c r="A15" s="491"/>
      <c r="B15" s="268" t="s">
        <v>18</v>
      </c>
      <c r="C15" s="179" t="s">
        <v>159</v>
      </c>
      <c r="D15" s="222" t="s">
        <v>449</v>
      </c>
      <c r="E15" s="222" t="s">
        <v>160</v>
      </c>
      <c r="F15" s="222" t="s">
        <v>71</v>
      </c>
      <c r="G15" s="222" t="s">
        <v>161</v>
      </c>
      <c r="H15" s="264" t="s">
        <v>288</v>
      </c>
      <c r="I15" s="304">
        <v>2</v>
      </c>
      <c r="J15" s="134">
        <v>2</v>
      </c>
      <c r="K15" s="301"/>
      <c r="L15" s="298"/>
      <c r="M15" s="300">
        <v>9</v>
      </c>
      <c r="N15" s="298">
        <v>9</v>
      </c>
      <c r="O15" s="299">
        <f t="shared" si="2"/>
        <v>11</v>
      </c>
      <c r="P15" s="299">
        <f t="shared" si="2"/>
        <v>11</v>
      </c>
      <c r="Q15" s="135">
        <f t="shared" si="1"/>
        <v>1</v>
      </c>
      <c r="R15" s="296" t="s">
        <v>391</v>
      </c>
      <c r="S15" s="296" t="s">
        <v>392</v>
      </c>
      <c r="T15" s="296" t="s">
        <v>393</v>
      </c>
      <c r="U15" s="342" t="s">
        <v>450</v>
      </c>
    </row>
    <row r="16" spans="1:21" ht="283.5" customHeight="1" x14ac:dyDescent="0.25">
      <c r="A16" s="491"/>
      <c r="B16" s="268" t="s">
        <v>162</v>
      </c>
      <c r="C16" s="179" t="s">
        <v>163</v>
      </c>
      <c r="D16" s="223">
        <v>1</v>
      </c>
      <c r="E16" s="222" t="s">
        <v>164</v>
      </c>
      <c r="F16" s="222" t="s">
        <v>71</v>
      </c>
      <c r="G16" s="222" t="s">
        <v>161</v>
      </c>
      <c r="H16" s="264" t="s">
        <v>258</v>
      </c>
      <c r="I16" s="292"/>
      <c r="J16" s="141"/>
      <c r="K16" s="306">
        <v>1</v>
      </c>
      <c r="L16" s="141">
        <v>1</v>
      </c>
      <c r="M16" s="300"/>
      <c r="N16" s="298"/>
      <c r="O16" s="142">
        <f t="shared" si="2"/>
        <v>1</v>
      </c>
      <c r="P16" s="142">
        <f t="shared" si="2"/>
        <v>1</v>
      </c>
      <c r="Q16" s="135">
        <f t="shared" si="1"/>
        <v>1</v>
      </c>
      <c r="R16" s="296"/>
      <c r="S16" s="296" t="s">
        <v>394</v>
      </c>
      <c r="T16" s="296" t="s">
        <v>395</v>
      </c>
      <c r="U16" s="296" t="s">
        <v>451</v>
      </c>
    </row>
    <row r="17" spans="1:21" ht="141" thickBot="1" x14ac:dyDescent="0.3">
      <c r="A17" s="492"/>
      <c r="B17" s="268" t="s">
        <v>210</v>
      </c>
      <c r="C17" s="269" t="s">
        <v>263</v>
      </c>
      <c r="D17" s="223">
        <v>1</v>
      </c>
      <c r="E17" s="222" t="s">
        <v>262</v>
      </c>
      <c r="F17" s="222" t="s">
        <v>71</v>
      </c>
      <c r="G17" s="222" t="s">
        <v>254</v>
      </c>
      <c r="H17" s="264" t="s">
        <v>258</v>
      </c>
      <c r="I17" s="306">
        <v>0.33329999999999999</v>
      </c>
      <c r="J17" s="141">
        <v>0.33329999999999999</v>
      </c>
      <c r="K17" s="306">
        <v>0.33329999999999999</v>
      </c>
      <c r="L17" s="141">
        <v>0.33329999999999999</v>
      </c>
      <c r="M17" s="293">
        <v>0.33339999999999997</v>
      </c>
      <c r="N17" s="141">
        <v>0.33339999999999997</v>
      </c>
      <c r="O17" s="142">
        <f t="shared" si="2"/>
        <v>1</v>
      </c>
      <c r="P17" s="142">
        <f t="shared" si="2"/>
        <v>1</v>
      </c>
      <c r="Q17" s="135">
        <f t="shared" si="1"/>
        <v>1</v>
      </c>
      <c r="R17" s="296" t="s">
        <v>396</v>
      </c>
      <c r="S17" s="296" t="s">
        <v>397</v>
      </c>
      <c r="T17" s="296" t="s">
        <v>397</v>
      </c>
      <c r="U17" s="342" t="s">
        <v>444</v>
      </c>
    </row>
    <row r="18" spans="1:21" ht="140.25" x14ac:dyDescent="0.25">
      <c r="A18" s="479" t="s">
        <v>165</v>
      </c>
      <c r="B18" s="268" t="s">
        <v>21</v>
      </c>
      <c r="C18" s="179" t="s">
        <v>261</v>
      </c>
      <c r="D18" s="222" t="s">
        <v>260</v>
      </c>
      <c r="E18" s="222" t="s">
        <v>259</v>
      </c>
      <c r="F18" s="222" t="s">
        <v>71</v>
      </c>
      <c r="G18" s="222" t="s">
        <v>254</v>
      </c>
      <c r="H18" s="264" t="s">
        <v>258</v>
      </c>
      <c r="I18" s="301">
        <v>1</v>
      </c>
      <c r="J18" s="298">
        <v>1</v>
      </c>
      <c r="K18" s="301">
        <v>1</v>
      </c>
      <c r="L18" s="298">
        <v>1</v>
      </c>
      <c r="M18" s="300">
        <v>1</v>
      </c>
      <c r="N18" s="298">
        <v>1</v>
      </c>
      <c r="O18" s="307">
        <f>I18+K18+M18</f>
        <v>3</v>
      </c>
      <c r="P18" s="299">
        <f>J18+L18+N18</f>
        <v>3</v>
      </c>
      <c r="Q18" s="135">
        <f t="shared" si="1"/>
        <v>1</v>
      </c>
      <c r="R18" s="296" t="s">
        <v>398</v>
      </c>
      <c r="S18" s="296" t="s">
        <v>399</v>
      </c>
      <c r="T18" s="295" t="s">
        <v>400</v>
      </c>
      <c r="U18" s="344" t="s">
        <v>445</v>
      </c>
    </row>
    <row r="19" spans="1:21" ht="180" x14ac:dyDescent="0.25">
      <c r="A19" s="480"/>
      <c r="B19" s="268" t="s">
        <v>24</v>
      </c>
      <c r="C19" s="179" t="s">
        <v>257</v>
      </c>
      <c r="D19" s="222" t="s">
        <v>256</v>
      </c>
      <c r="E19" s="222" t="s">
        <v>255</v>
      </c>
      <c r="F19" s="222" t="s">
        <v>71</v>
      </c>
      <c r="G19" s="222" t="s">
        <v>254</v>
      </c>
      <c r="H19" s="264">
        <v>44196</v>
      </c>
      <c r="I19" s="297"/>
      <c r="J19" s="298"/>
      <c r="K19" s="301">
        <v>1</v>
      </c>
      <c r="L19" s="298"/>
      <c r="M19" s="300"/>
      <c r="N19" s="298">
        <v>1</v>
      </c>
      <c r="O19" s="142">
        <f>I19+K19</f>
        <v>1</v>
      </c>
      <c r="P19" s="301">
        <f>J19+L19+N19</f>
        <v>1</v>
      </c>
      <c r="Q19" s="135">
        <f t="shared" si="1"/>
        <v>1</v>
      </c>
      <c r="R19" s="295" t="s">
        <v>401</v>
      </c>
      <c r="S19" s="296" t="s">
        <v>402</v>
      </c>
      <c r="T19" s="295" t="s">
        <v>403</v>
      </c>
      <c r="U19" s="344" t="s">
        <v>453</v>
      </c>
    </row>
    <row r="20" spans="1:21" ht="225" x14ac:dyDescent="0.25">
      <c r="A20" s="480"/>
      <c r="B20" s="268" t="s">
        <v>289</v>
      </c>
      <c r="C20" s="269" t="s">
        <v>119</v>
      </c>
      <c r="D20" s="179" t="s">
        <v>244</v>
      </c>
      <c r="E20" s="222" t="s">
        <v>148</v>
      </c>
      <c r="F20" s="222" t="s">
        <v>240</v>
      </c>
      <c r="G20" s="222" t="s">
        <v>273</v>
      </c>
      <c r="H20" s="267" t="s">
        <v>185</v>
      </c>
      <c r="I20" s="308">
        <v>1</v>
      </c>
      <c r="J20" s="298">
        <v>1</v>
      </c>
      <c r="K20" s="300">
        <v>1</v>
      </c>
      <c r="L20" s="298"/>
      <c r="M20" s="300"/>
      <c r="N20" s="298">
        <v>1</v>
      </c>
      <c r="O20" s="299">
        <f>I20+K20</f>
        <v>2</v>
      </c>
      <c r="P20" s="299">
        <f>J20+L20+N20</f>
        <v>2</v>
      </c>
      <c r="Q20" s="135">
        <f t="shared" si="1"/>
        <v>1</v>
      </c>
      <c r="R20" s="296" t="s">
        <v>404</v>
      </c>
      <c r="S20" s="296" t="s">
        <v>405</v>
      </c>
      <c r="T20" s="294" t="s">
        <v>381</v>
      </c>
      <c r="U20" s="342" t="s">
        <v>446</v>
      </c>
    </row>
    <row r="21" spans="1:21" x14ac:dyDescent="0.25">
      <c r="A21" s="262" t="s">
        <v>305</v>
      </c>
      <c r="B21" s="262"/>
      <c r="C21" s="262"/>
      <c r="O21" s="148"/>
      <c r="P21" s="148"/>
    </row>
  </sheetData>
  <autoFilter ref="A7:P17" xr:uid="{00000000-0009-0000-0000-000007000000}">
    <filterColumn colId="1" showButton="0"/>
  </autoFilter>
  <mergeCells count="16">
    <mergeCell ref="A18:A20"/>
    <mergeCell ref="K5:L6"/>
    <mergeCell ref="M5:N6"/>
    <mergeCell ref="O5:O7"/>
    <mergeCell ref="P5:P7"/>
    <mergeCell ref="I5:J6"/>
    <mergeCell ref="A5:H5"/>
    <mergeCell ref="A6:H6"/>
    <mergeCell ref="B7:C7"/>
    <mergeCell ref="A14:A17"/>
    <mergeCell ref="A8:A10"/>
    <mergeCell ref="U5:U7"/>
    <mergeCell ref="Q5:Q7"/>
    <mergeCell ref="R5:R7"/>
    <mergeCell ref="S5:S7"/>
    <mergeCell ref="T5:T7"/>
  </mergeCells>
  <phoneticPr fontId="57" type="noConversion"/>
  <conditionalFormatting sqref="Q14 Q15:S15 Q8:T8">
    <cfRule type="cellIs" dxfId="33" priority="35" operator="equal">
      <formula>1</formula>
    </cfRule>
  </conditionalFormatting>
  <conditionalFormatting sqref="Q9:T10">
    <cfRule type="cellIs" dxfId="32" priority="34" operator="equal">
      <formula>1</formula>
    </cfRule>
  </conditionalFormatting>
  <conditionalFormatting sqref="Q13">
    <cfRule type="cellIs" dxfId="31" priority="33" operator="equal">
      <formula>1</formula>
    </cfRule>
  </conditionalFormatting>
  <conditionalFormatting sqref="Q16:R16">
    <cfRule type="cellIs" dxfId="30" priority="32" operator="equal">
      <formula>1</formula>
    </cfRule>
  </conditionalFormatting>
  <conditionalFormatting sqref="R17:S17">
    <cfRule type="cellIs" dxfId="29" priority="31" operator="equal">
      <formula>1</formula>
    </cfRule>
  </conditionalFormatting>
  <conditionalFormatting sqref="Q17">
    <cfRule type="cellIs" dxfId="28" priority="30" operator="equal">
      <formula>1</formula>
    </cfRule>
  </conditionalFormatting>
  <conditionalFormatting sqref="Q18">
    <cfRule type="cellIs" dxfId="27" priority="29" operator="equal">
      <formula>1</formula>
    </cfRule>
  </conditionalFormatting>
  <conditionalFormatting sqref="Q19:Q20">
    <cfRule type="cellIs" dxfId="26" priority="28" operator="equal">
      <formula>1</formula>
    </cfRule>
  </conditionalFormatting>
  <conditionalFormatting sqref="R11:T11">
    <cfRule type="cellIs" dxfId="25" priority="27" operator="equal">
      <formula>1</formula>
    </cfRule>
  </conditionalFormatting>
  <conditionalFormatting sqref="R12:S12">
    <cfRule type="cellIs" dxfId="24" priority="26" operator="equal">
      <formula>1</formula>
    </cfRule>
  </conditionalFormatting>
  <conditionalFormatting sqref="R20">
    <cfRule type="cellIs" dxfId="23" priority="25" operator="equal">
      <formula>1</formula>
    </cfRule>
  </conditionalFormatting>
  <conditionalFormatting sqref="R13">
    <cfRule type="cellIs" dxfId="22" priority="24" operator="equal">
      <formula>1</formula>
    </cfRule>
  </conditionalFormatting>
  <conditionalFormatting sqref="R18">
    <cfRule type="cellIs" dxfId="21" priority="23" operator="equal">
      <formula>1</formula>
    </cfRule>
  </conditionalFormatting>
  <conditionalFormatting sqref="S16">
    <cfRule type="cellIs" dxfId="20" priority="22" operator="equal">
      <formula>1</formula>
    </cfRule>
  </conditionalFormatting>
  <conditionalFormatting sqref="S18">
    <cfRule type="cellIs" dxfId="19" priority="21" operator="equal">
      <formula>1</formula>
    </cfRule>
  </conditionalFormatting>
  <conditionalFormatting sqref="S19">
    <cfRule type="cellIs" dxfId="18" priority="20" operator="equal">
      <formula>1</formula>
    </cfRule>
  </conditionalFormatting>
  <conditionalFormatting sqref="S20">
    <cfRule type="cellIs" dxfId="17" priority="19" operator="equal">
      <formula>1</formula>
    </cfRule>
  </conditionalFormatting>
  <conditionalFormatting sqref="S13">
    <cfRule type="cellIs" dxfId="16" priority="18" operator="equal">
      <formula>1</formula>
    </cfRule>
  </conditionalFormatting>
  <conditionalFormatting sqref="S14">
    <cfRule type="cellIs" dxfId="15" priority="17" operator="equal">
      <formula>1</formula>
    </cfRule>
  </conditionalFormatting>
  <conditionalFormatting sqref="Q11">
    <cfRule type="cellIs" dxfId="14" priority="16" operator="equal">
      <formula>1</formula>
    </cfRule>
  </conditionalFormatting>
  <conditionalFormatting sqref="Q12">
    <cfRule type="cellIs" dxfId="13" priority="15" operator="equal">
      <formula>1</formula>
    </cfRule>
  </conditionalFormatting>
  <conditionalFormatting sqref="T12">
    <cfRule type="cellIs" dxfId="12" priority="14" operator="equal">
      <formula>1</formula>
    </cfRule>
  </conditionalFormatting>
  <conditionalFormatting sqref="T20">
    <cfRule type="cellIs" dxfId="11" priority="13" operator="equal">
      <formula>1</formula>
    </cfRule>
  </conditionalFormatting>
  <conditionalFormatting sqref="T13">
    <cfRule type="cellIs" dxfId="10" priority="12" operator="equal">
      <formula>1</formula>
    </cfRule>
  </conditionalFormatting>
  <conditionalFormatting sqref="T14">
    <cfRule type="cellIs" dxfId="9" priority="11" operator="equal">
      <formula>1</formula>
    </cfRule>
  </conditionalFormatting>
  <conditionalFormatting sqref="R14">
    <cfRule type="cellIs" dxfId="8" priority="10" operator="equal">
      <formula>1</formula>
    </cfRule>
  </conditionalFormatting>
  <conditionalFormatting sqref="T18">
    <cfRule type="cellIs" dxfId="7" priority="9" operator="equal">
      <formula>1</formula>
    </cfRule>
  </conditionalFormatting>
  <conditionalFormatting sqref="R19">
    <cfRule type="cellIs" dxfId="6" priority="8" operator="equal">
      <formula>1</formula>
    </cfRule>
  </conditionalFormatting>
  <conditionalFormatting sqref="T19">
    <cfRule type="cellIs" dxfId="5" priority="7" operator="equal">
      <formula>1</formula>
    </cfRule>
  </conditionalFormatting>
  <conditionalFormatting sqref="T15">
    <cfRule type="cellIs" dxfId="4" priority="6" operator="equal">
      <formula>1</formula>
    </cfRule>
  </conditionalFormatting>
  <conditionalFormatting sqref="T16">
    <cfRule type="cellIs" dxfId="3" priority="5" operator="equal">
      <formula>1</formula>
    </cfRule>
  </conditionalFormatting>
  <conditionalFormatting sqref="T17">
    <cfRule type="cellIs" dxfId="2" priority="4" operator="equal">
      <formula>1</formula>
    </cfRule>
  </conditionalFormatting>
  <conditionalFormatting sqref="U9">
    <cfRule type="cellIs" dxfId="1" priority="3" operator="equal">
      <formula>1</formula>
    </cfRule>
  </conditionalFormatting>
  <conditionalFormatting sqref="U16">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H1" sqref="H1"/>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42578125" style="1" customWidth="1"/>
    <col min="6" max="6" width="16.85546875" style="1" customWidth="1"/>
    <col min="7" max="16384" width="11.42578125" style="1"/>
  </cols>
  <sheetData>
    <row r="6" spans="3:6" ht="15.75" thickBot="1" x14ac:dyDescent="0.3"/>
    <row r="7" spans="3:6" ht="41.25" customHeight="1" thickBot="1" x14ac:dyDescent="0.3">
      <c r="C7" s="28" t="s">
        <v>42</v>
      </c>
      <c r="D7" s="29" t="s">
        <v>48</v>
      </c>
      <c r="E7" s="29" t="s">
        <v>43</v>
      </c>
      <c r="F7" s="29" t="s">
        <v>49</v>
      </c>
    </row>
    <row r="8" spans="3:6" x14ac:dyDescent="0.25">
      <c r="C8" s="17" t="s">
        <v>44</v>
      </c>
      <c r="D8" s="20">
        <v>1</v>
      </c>
      <c r="E8" s="21">
        <v>0.2</v>
      </c>
      <c r="F8" s="22">
        <f>D8*E8</f>
        <v>0.2</v>
      </c>
    </row>
    <row r="9" spans="3:6" x14ac:dyDescent="0.25">
      <c r="C9" s="18" t="s">
        <v>45</v>
      </c>
      <c r="D9" s="20">
        <v>1</v>
      </c>
      <c r="E9" s="21">
        <v>0.2</v>
      </c>
      <c r="F9" s="22">
        <f>D9*E9</f>
        <v>0.2</v>
      </c>
    </row>
    <row r="10" spans="3:6" x14ac:dyDescent="0.25">
      <c r="C10" s="18" t="s">
        <v>46</v>
      </c>
      <c r="D10" s="20">
        <v>1</v>
      </c>
      <c r="E10" s="21">
        <v>0.2</v>
      </c>
      <c r="F10" s="22">
        <f>D10*E10</f>
        <v>0.2</v>
      </c>
    </row>
    <row r="11" spans="3:6" x14ac:dyDescent="0.25">
      <c r="C11" s="18" t="s">
        <v>47</v>
      </c>
      <c r="D11" s="20">
        <v>1</v>
      </c>
      <c r="E11" s="21">
        <v>0.2</v>
      </c>
      <c r="F11" s="22">
        <f>D11*E11</f>
        <v>0.2</v>
      </c>
    </row>
    <row r="12" spans="3:6" ht="15.75" thickBot="1" x14ac:dyDescent="0.3">
      <c r="C12" s="19" t="s">
        <v>50</v>
      </c>
      <c r="D12" s="20">
        <v>1</v>
      </c>
      <c r="E12" s="23">
        <v>0.2</v>
      </c>
      <c r="F12" s="24">
        <f>D12*E12</f>
        <v>0.2</v>
      </c>
    </row>
    <row r="13" spans="3:6" ht="15.75" thickBot="1" x14ac:dyDescent="0.3">
      <c r="D13" s="25">
        <f>SUM(D8:D12)</f>
        <v>5</v>
      </c>
      <c r="E13" s="26">
        <f>SUM(E8:E12)</f>
        <v>1</v>
      </c>
      <c r="F13" s="27">
        <f>SUM(F8:F12)</f>
        <v>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18" workbookViewId="0">
      <selection activeCell="G73" sqref="G73"/>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32" t="s">
        <v>169</v>
      </c>
      <c r="C3" s="132" t="s">
        <v>170</v>
      </c>
      <c r="D3" s="132"/>
      <c r="E3" s="132" t="s">
        <v>171</v>
      </c>
      <c r="F3" s="132" t="s">
        <v>172</v>
      </c>
    </row>
    <row r="4" spans="2:6" hidden="1" x14ac:dyDescent="0.25">
      <c r="B4" s="143" t="s">
        <v>173</v>
      </c>
      <c r="C4" s="144">
        <f>'[6]Gestión Riesgo Corrupción '!AB15</f>
        <v>1</v>
      </c>
      <c r="D4" s="144"/>
      <c r="E4" s="144">
        <v>0.2</v>
      </c>
      <c r="F4" s="145">
        <f>C4*E4</f>
        <v>0.2</v>
      </c>
    </row>
    <row r="5" spans="2:6" hidden="1" x14ac:dyDescent="0.25">
      <c r="B5" s="143" t="s">
        <v>174</v>
      </c>
      <c r="C5" s="144">
        <f>'[6]Estrategias de Racionalizacion'!U15</f>
        <v>1</v>
      </c>
      <c r="D5" s="144"/>
      <c r="E5" s="144">
        <v>0.2</v>
      </c>
      <c r="F5" s="145">
        <f t="shared" ref="F5:F7" si="0">C5*E5</f>
        <v>0.2</v>
      </c>
    </row>
    <row r="6" spans="2:6" hidden="1" x14ac:dyDescent="0.25">
      <c r="B6" s="143" t="s">
        <v>175</v>
      </c>
      <c r="C6" s="144">
        <f>'[6]Rendición de Cuentas'!AB14</f>
        <v>1</v>
      </c>
      <c r="D6" s="144"/>
      <c r="E6" s="144">
        <v>0.2</v>
      </c>
      <c r="F6" s="145">
        <f t="shared" si="0"/>
        <v>0.2</v>
      </c>
    </row>
    <row r="7" spans="2:6" hidden="1" x14ac:dyDescent="0.25">
      <c r="B7" s="143" t="s">
        <v>176</v>
      </c>
      <c r="C7" s="144">
        <f>'[6]Atención al ciudadano'!S26</f>
        <v>1</v>
      </c>
      <c r="D7" s="144"/>
      <c r="E7" s="144">
        <v>0.2</v>
      </c>
      <c r="F7" s="145">
        <f t="shared" si="0"/>
        <v>0.2</v>
      </c>
    </row>
    <row r="8" spans="2:6" hidden="1" x14ac:dyDescent="0.25">
      <c r="B8" s="143" t="s">
        <v>177</v>
      </c>
      <c r="C8" s="144">
        <f>'[6]Transparencia y Acc. Info'!AC18</f>
        <v>1</v>
      </c>
      <c r="D8" s="144"/>
      <c r="E8" s="144">
        <v>0.2</v>
      </c>
      <c r="F8" s="145">
        <f>C8*E8</f>
        <v>0.2</v>
      </c>
    </row>
    <row r="9" spans="2:6" hidden="1" x14ac:dyDescent="0.25">
      <c r="B9" s="493" t="s">
        <v>166</v>
      </c>
      <c r="C9" s="494"/>
      <c r="D9" s="494"/>
      <c r="E9" s="495"/>
      <c r="F9" s="144">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32" t="s">
        <v>169</v>
      </c>
      <c r="C26" s="132" t="s">
        <v>170</v>
      </c>
      <c r="D26" s="132" t="s">
        <v>178</v>
      </c>
      <c r="E26" s="132" t="s">
        <v>171</v>
      </c>
      <c r="F26" s="132" t="s">
        <v>172</v>
      </c>
    </row>
    <row r="27" spans="2:7" x14ac:dyDescent="0.25">
      <c r="B27" s="143" t="s">
        <v>173</v>
      </c>
      <c r="C27" s="144">
        <v>0.25</v>
      </c>
      <c r="D27" s="144">
        <f>C27</f>
        <v>0.25</v>
      </c>
      <c r="E27" s="144">
        <v>0.2</v>
      </c>
      <c r="F27" s="145">
        <f>C27*E27</f>
        <v>0.05</v>
      </c>
      <c r="G27" s="146"/>
    </row>
    <row r="28" spans="2:7" x14ac:dyDescent="0.25">
      <c r="B28" s="143" t="s">
        <v>174</v>
      </c>
      <c r="C28" s="144">
        <v>0.25</v>
      </c>
      <c r="D28" s="144">
        <f t="shared" ref="D28:D29" si="1">C28</f>
        <v>0.25</v>
      </c>
      <c r="E28" s="144">
        <v>0.2</v>
      </c>
      <c r="F28" s="145">
        <f t="shared" ref="F28:F30" si="2">C28*E28</f>
        <v>0.05</v>
      </c>
      <c r="G28" s="146"/>
    </row>
    <row r="29" spans="2:7" x14ac:dyDescent="0.25">
      <c r="B29" s="143" t="s">
        <v>175</v>
      </c>
      <c r="C29" s="144">
        <v>0.25</v>
      </c>
      <c r="D29" s="144">
        <f t="shared" si="1"/>
        <v>0.25</v>
      </c>
      <c r="E29" s="144">
        <v>0.2</v>
      </c>
      <c r="F29" s="145">
        <f t="shared" si="2"/>
        <v>0.05</v>
      </c>
      <c r="G29" s="146"/>
    </row>
    <row r="30" spans="2:7" x14ac:dyDescent="0.25">
      <c r="B30" s="143" t="s">
        <v>176</v>
      </c>
      <c r="C30" s="144">
        <v>0.25</v>
      </c>
      <c r="D30" s="144">
        <f>C30</f>
        <v>0.25</v>
      </c>
      <c r="E30" s="144">
        <v>0.2</v>
      </c>
      <c r="F30" s="145">
        <f t="shared" si="2"/>
        <v>0.05</v>
      </c>
      <c r="G30" s="146"/>
    </row>
    <row r="31" spans="2:7" x14ac:dyDescent="0.25">
      <c r="B31" s="143" t="s">
        <v>177</v>
      </c>
      <c r="C31" s="144">
        <v>0.25</v>
      </c>
      <c r="D31" s="144">
        <f>C31</f>
        <v>0.25</v>
      </c>
      <c r="E31" s="144">
        <v>0.2</v>
      </c>
      <c r="F31" s="145">
        <f>C31*E31</f>
        <v>0.05</v>
      </c>
      <c r="G31" s="146"/>
    </row>
    <row r="32" spans="2:7" x14ac:dyDescent="0.25">
      <c r="B32" s="493" t="s">
        <v>166</v>
      </c>
      <c r="C32" s="494"/>
      <c r="D32" s="494"/>
      <c r="E32" s="495"/>
      <c r="F32" s="147">
        <f>SUM(F27:F31)</f>
        <v>0.25</v>
      </c>
      <c r="G32" s="146"/>
    </row>
    <row r="37" spans="5:5" x14ac:dyDescent="0.25">
      <c r="E37" s="148"/>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Gestión Riesgo Corrupción </vt:lpstr>
      <vt:lpstr>PAAC</vt:lpstr>
      <vt:lpstr>1 Gestion de Riesgo Corrupcion </vt:lpstr>
      <vt:lpstr>2Estrategias de Racionalizacion</vt:lpstr>
      <vt:lpstr>3 Rendicion de Cuentas</vt:lpstr>
      <vt:lpstr>4 Atencion al Ciudadano  </vt:lpstr>
      <vt:lpstr>5 Transparencia y Acc </vt:lpstr>
      <vt:lpstr>AVANCES</vt:lpstr>
      <vt:lpstr>TOTAL</vt:lpstr>
      <vt:lpstr>'2Estrategias de Racionalizacion'!Área_de_impresión</vt:lpstr>
      <vt:lpstr>'Gestión Riesgo Corrupción '!Área_de_impresión</vt:lpstr>
      <vt:lpstr>'2Estrategias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Nelson Piñeros</cp:lastModifiedBy>
  <cp:lastPrinted>2019-04-11T16:20:24Z</cp:lastPrinted>
  <dcterms:created xsi:type="dcterms:W3CDTF">2017-03-13T17:16:50Z</dcterms:created>
  <dcterms:modified xsi:type="dcterms:W3CDTF">2021-01-15T20:41:00Z</dcterms:modified>
</cp:coreProperties>
</file>