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I:\Nelson Piñeros\Nelson Piñeros\UAEOS\Informes\Seguimiento a la estratégia del Plan anticorrupción\2022\"/>
    </mc:Choice>
  </mc:AlternateContent>
  <xr:revisionPtr revIDLastSave="0" documentId="13_ncr:1_{2B20A32B-9328-4265-9815-3336AE1A93F0}" xr6:coauthVersionLast="36" xr6:coauthVersionMax="36" xr10:uidLastSave="{00000000-0000-0000-0000-000000000000}"/>
  <bookViews>
    <workbookView showSheetTabs="0" xWindow="0" yWindow="0" windowWidth="28800" windowHeight="12225" activeTab="7" xr2:uid="{00000000-000D-0000-FFFF-FFFF00000000}"/>
  </bookViews>
  <sheets>
    <sheet name="PAAC" sheetId="8" r:id="rId1"/>
    <sheet name="Componente 1 Riesgos" sheetId="5" r:id="rId2"/>
    <sheet name="Sheet1" sheetId="11" r:id="rId3"/>
    <sheet name="Componente 2 Racionalizac" sheetId="2" r:id="rId4"/>
    <sheet name="Componente 3  Rendición" sheetId="4" r:id="rId5"/>
    <sheet name="Componente 4  Atención al Ciuda" sheetId="1" r:id="rId6"/>
    <sheet name="Componente 5  Transparencia " sheetId="3" r:id="rId7"/>
    <sheet name="Integridad- Gestión de Conflict" sheetId="7" r:id="rId8"/>
    <sheet name="MAPA RIESGOS UAEOS"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4" hidden="1">'Componente 3  Rendición'!$A$6:$S$16</definedName>
    <definedName name="_xlnm._FilterDatabase" localSheetId="6" hidden="1">'Componente 5  Transparencia '!$A$7:$S$30</definedName>
    <definedName name="_xlnm._FilterDatabase" localSheetId="7" hidden="1">'Integridad- Gestión de Conflict'!$A$3:$S$15</definedName>
    <definedName name="_xlnm._FilterDatabase" localSheetId="8" hidden="1">'MAPA RIESGOS UAEOS'!$A$9:$AQ$63</definedName>
    <definedName name="A_Obj1" localSheetId="8">OFFSET(#REF!,0,0,COUNTA(#REF!)-1,1)</definedName>
    <definedName name="A_Obj1">OFFSET(#REF!,0,0,COUNTA(#REF!)-1,1)</definedName>
    <definedName name="A_Obj2" localSheetId="8">OFFSET(#REF!,0,0,COUNTA(#REF!)-1,1)</definedName>
    <definedName name="A_Obj2">OFFSET(#REF!,0,0,COUNTA(#REF!)-1,1)</definedName>
    <definedName name="A_Obj3" localSheetId="8">OFFSET(#REF!,0,0,COUNTA(#REF!)-1,1)</definedName>
    <definedName name="A_Obj3">OFFSET(#REF!,0,0,COUNTA(#REF!)-1,1)</definedName>
    <definedName name="A_Obj4" localSheetId="8">OFFSET(#REF!,0,0,COUNTA(#REF!)-1,1)</definedName>
    <definedName name="A_Obj4">OFFSET(#REF!,0,0,COUNTA(#REF!)-1,1)</definedName>
    <definedName name="Acc_1" localSheetId="8">#REF!</definedName>
    <definedName name="Acc_1">#REF!</definedName>
    <definedName name="Acc_2" localSheetId="8">#REF!</definedName>
    <definedName name="Acc_2">#REF!</definedName>
    <definedName name="Acc_3" localSheetId="8">#REF!</definedName>
    <definedName name="Acc_3">#REF!</definedName>
    <definedName name="Acc_4" localSheetId="8">#REF!</definedName>
    <definedName name="Acc_4">#REF!</definedName>
    <definedName name="Acc_5" localSheetId="8">#REF!</definedName>
    <definedName name="Acc_5">#REF!</definedName>
    <definedName name="Acc_6" localSheetId="8">#REF!</definedName>
    <definedName name="Acc_6">#REF!</definedName>
    <definedName name="Acc_7" localSheetId="8">#REF!</definedName>
    <definedName name="Acc_7">#REF!</definedName>
    <definedName name="Acc_8" localSheetId="8">#REF!</definedName>
    <definedName name="Acc_8">#REF!</definedName>
    <definedName name="Acc_9" localSheetId="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UAEOS'!$A$1:$AI$63</definedName>
    <definedName name="Ciencia__Tecnología_e_innovación">[1]TABLA!#REF!</definedName>
    <definedName name="clases1">[2]TABLA!$G$2:$G$5</definedName>
    <definedName name="Comercio__Industria_y_Turismo">[1]TABLA!#REF!</definedName>
    <definedName name="departamentos" localSheetId="3">[3]TABLA!$D$2:$D$36</definedName>
    <definedName name="Departamentos" localSheetId="8">#REF!</definedName>
    <definedName name="Departamentos">#REF!</definedName>
    <definedName name="fdqs">'[4]Tablas instituciones'!$D$2:$D$9</definedName>
    <definedName name="Fuentes" localSheetId="8">#REF!</definedName>
    <definedName name="Fuentes">#REF!</definedName>
    <definedName name="Indicadores" localSheetId="8">#REF!</definedName>
    <definedName name="Indicadores">#REF!</definedName>
    <definedName name="MAPA_DE_RIESGOS_DE_SEGURIDAD_DIGITAL">'MAPA RIESGOS UAEOS'!$D$64</definedName>
    <definedName name="nivel" localSheetId="3">[3]TABLA!$C$2:$C$3</definedName>
    <definedName name="nivel">[1]TABLA!$C$2:$C$3</definedName>
    <definedName name="Objetivos" localSheetId="8">OFFSET(#REF!,0,0,COUNTA(#REF!)-1,1)</definedName>
    <definedName name="Objetivos">OFFSET(#REF!,0,0,COUNTA(#REF!)-1,1)</definedName>
    <definedName name="orden" localSheetId="3">[3]TABLA!$A$3:$A$4</definedName>
    <definedName name="orden">[1]TABLA!$A$3:$A$4</definedName>
    <definedName name="sector" localSheetId="3">[3]TABLA!$B$2:$B$26</definedName>
    <definedName name="sector">[1]TABLA!$B$2:$B$26</definedName>
    <definedName name="Tipos">[1]TABLA!$G$2:$G$4</definedName>
    <definedName name="_xlnm.Print_Titles" localSheetId="8">'MAPA RIESGOS UAEOS'!$1:$9</definedName>
    <definedName name="vigencias" localSheetId="3">[3]TABLA!$E$2:$E$7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5" i="10" l="1"/>
  <c r="AA63" i="10"/>
  <c r="T63" i="10"/>
  <c r="L63" i="10"/>
  <c r="J63" i="10"/>
  <c r="H63" i="10"/>
  <c r="AA62" i="10"/>
  <c r="Y62" i="10"/>
  <c r="T62" i="10"/>
  <c r="L62" i="10"/>
  <c r="J62" i="10"/>
  <c r="H62" i="10"/>
  <c r="AA61" i="10"/>
  <c r="Y61" i="10"/>
  <c r="T61" i="10"/>
  <c r="L61" i="10"/>
  <c r="J61" i="10"/>
  <c r="H61" i="10"/>
  <c r="J60" i="10"/>
  <c r="H60" i="10"/>
  <c r="J59" i="10"/>
  <c r="J57" i="10"/>
  <c r="AA56" i="10"/>
  <c r="L56" i="10"/>
  <c r="J56" i="10"/>
  <c r="AA55" i="10"/>
  <c r="L55" i="10"/>
  <c r="J55" i="10"/>
  <c r="AA54" i="10"/>
  <c r="L54" i="10"/>
  <c r="J54" i="10"/>
  <c r="AA53" i="10"/>
  <c r="L53" i="10"/>
  <c r="J53" i="10"/>
  <c r="AA51" i="10"/>
  <c r="L51" i="10"/>
  <c r="J51" i="10"/>
  <c r="AA50" i="10"/>
  <c r="L50" i="10"/>
  <c r="J50" i="10"/>
  <c r="AA48" i="10"/>
  <c r="L48" i="10"/>
  <c r="J48" i="10"/>
  <c r="AA47" i="10"/>
  <c r="L47" i="10"/>
  <c r="J47" i="10"/>
  <c r="H47" i="10"/>
  <c r="AA46" i="10"/>
  <c r="L46" i="10"/>
  <c r="J46" i="10"/>
  <c r="AA45" i="10"/>
  <c r="L45" i="10"/>
  <c r="J45" i="10"/>
  <c r="H45" i="10"/>
  <c r="AA44" i="10"/>
  <c r="L44" i="10"/>
  <c r="J44" i="10"/>
  <c r="AA43" i="10"/>
  <c r="L43" i="10"/>
  <c r="J43" i="10"/>
  <c r="AA42" i="10"/>
  <c r="L42" i="10"/>
  <c r="J42" i="10"/>
  <c r="H42" i="10"/>
  <c r="AA41" i="10"/>
  <c r="L41" i="10"/>
  <c r="J41" i="10"/>
  <c r="AA40" i="10"/>
  <c r="L40" i="10"/>
  <c r="J40" i="10"/>
  <c r="AA38" i="10"/>
  <c r="L38" i="10"/>
  <c r="J38" i="10"/>
  <c r="AA37" i="10"/>
  <c r="L37" i="10"/>
  <c r="J37" i="10"/>
  <c r="AA36" i="10"/>
  <c r="L36" i="10"/>
  <c r="J36" i="10"/>
  <c r="AA35" i="10"/>
  <c r="L35" i="10"/>
  <c r="J35" i="10"/>
  <c r="H35" i="10"/>
  <c r="AA34" i="10"/>
  <c r="L34" i="10"/>
  <c r="J34" i="10"/>
  <c r="H34" i="10"/>
  <c r="AA33" i="10"/>
  <c r="L33" i="10"/>
  <c r="J33" i="10"/>
  <c r="AA32" i="10"/>
  <c r="L32" i="10"/>
  <c r="J32" i="10"/>
  <c r="H32" i="10"/>
  <c r="AA31" i="10"/>
  <c r="L31" i="10"/>
  <c r="J31" i="10"/>
  <c r="AA30" i="10"/>
  <c r="L30" i="10"/>
  <c r="J30" i="10"/>
  <c r="AA29" i="10"/>
  <c r="L29" i="10"/>
  <c r="AA28" i="10"/>
  <c r="L28" i="10"/>
  <c r="AA27" i="10"/>
  <c r="L27" i="10"/>
  <c r="AA26" i="10"/>
  <c r="L26" i="10"/>
  <c r="AA25" i="10"/>
  <c r="L25" i="10"/>
  <c r="AA24" i="10"/>
  <c r="T24" i="10"/>
  <c r="L24" i="10"/>
  <c r="J24" i="10"/>
  <c r="AA23" i="10"/>
  <c r="T23" i="10"/>
  <c r="L23" i="10"/>
  <c r="J23" i="10"/>
  <c r="AA22" i="10"/>
  <c r="T22" i="10"/>
  <c r="L22" i="10"/>
  <c r="J22" i="10"/>
  <c r="AA21" i="10"/>
  <c r="T21" i="10"/>
  <c r="L21" i="10"/>
  <c r="J21" i="10"/>
  <c r="AA20" i="10"/>
  <c r="T20" i="10"/>
  <c r="L20" i="10"/>
  <c r="J20" i="10"/>
  <c r="AA19" i="10"/>
  <c r="L19" i="10"/>
  <c r="AA18" i="10"/>
  <c r="AA17" i="10"/>
  <c r="L17" i="10"/>
  <c r="AA16" i="10"/>
  <c r="AA15" i="10"/>
  <c r="L15" i="10"/>
  <c r="AA14" i="10"/>
  <c r="T14" i="10"/>
  <c r="L14" i="10"/>
  <c r="J14" i="10"/>
  <c r="AA13" i="10"/>
  <c r="L13" i="10"/>
  <c r="J13" i="10"/>
  <c r="AA12" i="10"/>
  <c r="L12" i="10"/>
  <c r="J12" i="10"/>
  <c r="Y11" i="10"/>
  <c r="L11" i="10"/>
  <c r="J11" i="10"/>
  <c r="Y10" i="10"/>
  <c r="L10" i="10"/>
  <c r="J10" i="10"/>
  <c r="P13" i="3" l="1"/>
  <c r="P18" i="3"/>
  <c r="P19" i="3"/>
  <c r="P20" i="3"/>
  <c r="P23" i="3"/>
  <c r="P25" i="3"/>
  <c r="P30" i="3"/>
  <c r="P8" i="3"/>
  <c r="O12" i="3"/>
  <c r="P12" i="3" s="1"/>
  <c r="O9" i="3"/>
  <c r="P9" i="3" s="1"/>
  <c r="O10" i="3"/>
  <c r="P10" i="3" s="1"/>
  <c r="O11" i="3"/>
  <c r="P11" i="3" s="1"/>
  <c r="O13" i="3"/>
  <c r="O14" i="3"/>
  <c r="P14" i="3" s="1"/>
  <c r="O15" i="3"/>
  <c r="P15" i="3" s="1"/>
  <c r="O16" i="3"/>
  <c r="P16" i="3" s="1"/>
  <c r="O17" i="3"/>
  <c r="P17" i="3" s="1"/>
  <c r="O18" i="3"/>
  <c r="O19" i="3"/>
  <c r="O20" i="3"/>
  <c r="O21" i="3"/>
  <c r="P21" i="3" s="1"/>
  <c r="O22" i="3"/>
  <c r="P22" i="3" s="1"/>
  <c r="P31" i="3" s="1"/>
  <c r="O23" i="3"/>
  <c r="O24" i="3"/>
  <c r="P24" i="3" s="1"/>
  <c r="O25" i="3"/>
  <c r="O26" i="3"/>
  <c r="P26" i="3" s="1"/>
  <c r="O27" i="3"/>
  <c r="P27" i="3" s="1"/>
  <c r="O28" i="3"/>
  <c r="P28" i="3" s="1"/>
  <c r="O29" i="3"/>
  <c r="P29" i="3" s="1"/>
  <c r="O30" i="3"/>
  <c r="O8" i="3"/>
  <c r="P5" i="7" l="1"/>
  <c r="P6" i="7"/>
  <c r="P7" i="7"/>
  <c r="P8" i="7"/>
  <c r="P9" i="7"/>
  <c r="P10" i="7"/>
  <c r="P11" i="7"/>
  <c r="P12" i="7"/>
  <c r="P13" i="7"/>
  <c r="P14" i="7"/>
  <c r="O4" i="7"/>
  <c r="P4" i="7" s="1"/>
  <c r="P15" i="7" l="1"/>
  <c r="N9" i="5"/>
  <c r="N10" i="5"/>
  <c r="N11" i="5"/>
  <c r="N12" i="5"/>
  <c r="N13" i="5"/>
  <c r="N14" i="5"/>
  <c r="N8" i="5"/>
  <c r="S19" i="2" l="1"/>
  <c r="S20" i="2" s="1"/>
  <c r="N21" i="1" l="1"/>
  <c r="O21" i="1" s="1"/>
  <c r="N20" i="1"/>
  <c r="O20" i="1" s="1"/>
  <c r="N19" i="1"/>
  <c r="O19" i="1" s="1"/>
  <c r="N18" i="1"/>
  <c r="O18" i="1" s="1"/>
  <c r="N17" i="1"/>
  <c r="O17" i="1" s="1"/>
  <c r="N16" i="1"/>
  <c r="O16" i="1" s="1"/>
  <c r="N15" i="1"/>
  <c r="O15" i="1" s="1"/>
  <c r="N14" i="1"/>
  <c r="O14" i="1" s="1"/>
  <c r="N13" i="1"/>
  <c r="O13" i="1" s="1"/>
  <c r="N12" i="1"/>
  <c r="O12" i="1" s="1"/>
  <c r="N11" i="1"/>
  <c r="O11" i="1" s="1"/>
  <c r="N10" i="1"/>
  <c r="O10" i="1" s="1"/>
  <c r="N9" i="1"/>
  <c r="O9" i="1" s="1"/>
  <c r="O22" i="1" l="1"/>
  <c r="O8" i="7"/>
  <c r="R19" i="2"/>
  <c r="N8" i="4" l="1"/>
  <c r="O8" i="4" s="1"/>
  <c r="N9" i="4"/>
  <c r="O9" i="4" s="1"/>
  <c r="N10" i="4"/>
  <c r="N11" i="4"/>
  <c r="N12" i="4"/>
  <c r="N13" i="4"/>
  <c r="N14" i="4"/>
  <c r="N15" i="4"/>
  <c r="N7" i="4"/>
  <c r="O9" i="5" l="1"/>
  <c r="P9" i="5" s="1"/>
  <c r="O10" i="5"/>
  <c r="P10" i="5" s="1"/>
  <c r="O11" i="5"/>
  <c r="P11" i="5" s="1"/>
  <c r="O12" i="5"/>
  <c r="P12" i="5" s="1"/>
  <c r="O13" i="5"/>
  <c r="P13" i="5" s="1"/>
  <c r="O14" i="5"/>
  <c r="P14" i="5" s="1"/>
  <c r="O8" i="5"/>
  <c r="P8" i="5" s="1"/>
  <c r="O14" i="7"/>
  <c r="O13" i="7"/>
  <c r="O12" i="7"/>
  <c r="O11" i="7"/>
  <c r="O10" i="7"/>
  <c r="O9" i="7"/>
  <c r="O7" i="7"/>
  <c r="O6" i="7"/>
  <c r="O5" i="7"/>
  <c r="P15" i="5" l="1"/>
  <c r="O15" i="4"/>
  <c r="O14" i="4"/>
  <c r="O13" i="4"/>
  <c r="O12" i="4"/>
  <c r="O11" i="4"/>
  <c r="O10" i="4"/>
  <c r="O7" i="4"/>
  <c r="O1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6" authorId="0" shapeId="0" xr:uid="{00000000-0006-0000-0200-000007000000}">
      <text>
        <r>
          <rPr>
            <sz val="12"/>
            <color indexed="81"/>
            <rFont val="Tahoma"/>
            <family val="2"/>
          </rPr>
          <t>Seleccione la modalidad de la mejora a realizar (normativa, administrativa o tecnológica)</t>
        </r>
      </text>
    </comment>
    <comment ref="D16" authorId="0" shapeId="0" xr:uid="{00000000-0006-0000-0200-000008000000}">
      <text>
        <r>
          <rPr>
            <sz val="12"/>
            <color indexed="81"/>
            <rFont val="Tahoma"/>
            <family val="2"/>
          </rPr>
          <t>Seleccione la opción de racionalización que aplica, según el tipo de racionalización elegido</t>
        </r>
      </text>
    </comment>
    <comment ref="E16"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6" authorId="1" shapeId="0" xr:uid="{00000000-0006-0000-0200-00000A000000}">
      <text>
        <r>
          <rPr>
            <sz val="12"/>
            <color rgb="FF000000"/>
            <rFont val="Tahoma"/>
            <family val="2"/>
          </rPr>
          <t>De manera concreta describa en qué consiste la acción de mejora o racionalización a realizar al trámite, proceso o procedimiento.</t>
        </r>
      </text>
    </comment>
    <comment ref="G16"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6" authorId="2" shapeId="0" xr:uid="{00000000-0006-0000-0200-00000C000000}">
      <text>
        <r>
          <rPr>
            <sz val="12"/>
            <color indexed="81"/>
            <rFont val="Tahoma"/>
            <family val="2"/>
          </rPr>
          <t>Área dentro de la entidad que lidera la racionalización del trámite, proceso o procedimiento</t>
        </r>
      </text>
    </comment>
    <comment ref="I17" authorId="2" shapeId="0" xr:uid="{00000000-0006-0000-0200-00000D000000}">
      <text>
        <r>
          <rPr>
            <sz val="12"/>
            <color indexed="81"/>
            <rFont val="Tahoma"/>
            <family val="2"/>
          </rPr>
          <t>Indique la fecha de inicio de las acciones de racionalización a realizar</t>
        </r>
      </text>
    </comment>
    <comment ref="J17"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03CC8195-BFE8-4644-9AA1-7F0932EF3D94}">
      <text>
        <r>
          <rPr>
            <b/>
            <sz val="9"/>
            <color indexed="81"/>
            <rFont val="Tahoma"/>
            <family val="2"/>
          </rPr>
          <t>Dolly Álvarez Buitrago:</t>
        </r>
        <r>
          <rPr>
            <sz val="9"/>
            <color indexed="81"/>
            <rFont val="Tahoma"/>
            <family val="2"/>
          </rPr>
          <t xml:space="preserve">
Organizaciones creadas año 2020</t>
        </r>
      </text>
    </comment>
    <comment ref="H13" authorId="0" shapeId="0" xr:uid="{D136A2BC-906F-45AB-9A67-FF402A52FDBB}">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F37D526F-2AE2-48B6-8F2E-F86AB7A9CFEF}">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D94BB199-7226-44C8-A943-5D1F25F5CDA4}">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<sst xmlns="http://schemas.openxmlformats.org/spreadsheetml/2006/main" count="2100" uniqueCount="960">
  <si>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</si>
  <si>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</si>
  <si>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</si>
  <si>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</si>
  <si>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</si>
  <si>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</si>
  <si>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</si>
  <si>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</si>
  <si>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</si>
  <si>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</si>
  <si>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</si>
  <si>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</si>
  <si>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</si>
  <si>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</si>
  <si>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</si>
  <si>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</si>
  <si>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</si>
  <si>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</si>
  <si>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</si>
  <si>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</si>
  <si>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</si>
  <si>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</si>
  <si>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</si>
  <si>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</si>
  <si>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</si>
  <si>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</si>
  <si>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</si>
  <si>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</si>
  <si>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</si>
  <si>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1 Mapas de riesgo construido</t>
  </si>
  <si>
    <t xml:space="preserve">
Profesional Especializado grado 17 </t>
  </si>
  <si>
    <t>Planeación y Estadística</t>
  </si>
  <si>
    <t>01/07/2021 a 15/01/2022</t>
  </si>
  <si>
    <t>Subcomponente/proceso 3
Consulta y divulgación</t>
  </si>
  <si>
    <t>3.1</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</si>
  <si>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</si>
  <si>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</si>
  <si>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</si>
  <si>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</si>
  <si>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</si>
  <si>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</si>
  <si>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</si>
  <si>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</si>
  <si>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</si>
  <si>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</si>
  <si>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</si>
  <si>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</si>
  <si>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</si>
  <si>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</si>
  <si>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</si>
  <si>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</si>
  <si>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</si>
  <si>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</si>
  <si>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</si>
  <si>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</si>
  <si>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</si>
  <si>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</si>
  <si>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</si>
  <si>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</si>
  <si>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</si>
  <si>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</si>
  <si>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</si>
  <si>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</si>
  <si>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</si>
  <si>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</si>
  <si>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</si>
  <si>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</si>
  <si>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</si>
  <si>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</si>
  <si>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</si>
  <si>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</si>
  <si>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</si>
  <si>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</si>
  <si>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</si>
  <si>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</si>
  <si>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</si>
  <si>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</si>
  <si>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</si>
  <si>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</si>
  <si>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</si>
  <si>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</si>
  <si>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INICIO
dd/mm/aa</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</si>
  <si>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</si>
  <si>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</si>
  <si>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</si>
  <si>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</si>
  <si>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</si>
  <si>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</si>
  <si>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</si>
  <si>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</si>
  <si>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</si>
  <si>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</si>
  <si>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</si>
  <si>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</si>
  <si>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</si>
  <si>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</si>
  <si>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</si>
  <si>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</si>
  <si>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</si>
  <si>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</si>
  <si>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</si>
  <si>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</si>
  <si>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</si>
  <si>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</si>
  <si>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</si>
  <si>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</si>
  <si>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</si>
  <si>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</si>
  <si>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</si>
  <si>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</si>
  <si>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</si>
  <si>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</si>
  <si>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</si>
  <si>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</si>
  <si>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</si>
  <si>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</si>
  <si>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</si>
  <si>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</si>
  <si>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</si>
  <si>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</si>
  <si>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</si>
  <si>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</si>
  <si>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</si>
  <si>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</si>
  <si>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</si>
  <si>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</si>
  <si>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</si>
  <si>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</si>
  <si>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</si>
  <si>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</si>
  <si>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</si>
  <si>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</si>
  <si>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</si>
  <si>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</si>
  <si>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</si>
  <si>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</si>
  <si>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</si>
  <si>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</si>
  <si>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</si>
  <si>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</si>
  <si>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</si>
  <si>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</si>
  <si>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</si>
  <si>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</si>
  <si>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</si>
  <si>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</si>
  <si>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Actividad General</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</si>
  <si>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</si>
  <si>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</si>
  <si>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</si>
  <si>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</si>
  <si>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</si>
  <si>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</si>
  <si>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</si>
  <si>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</si>
  <si>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</si>
  <si>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</si>
  <si>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</si>
  <si>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</si>
  <si>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</si>
  <si>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</si>
  <si>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</si>
  <si>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</si>
  <si>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</si>
  <si>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</si>
  <si>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</si>
  <si>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</si>
  <si>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</si>
  <si>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</si>
  <si>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</si>
  <si>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</si>
  <si>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</si>
  <si>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</si>
  <si>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3 Reportes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</si>
  <si>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</si>
  <si>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</si>
  <si>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</si>
  <si>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</si>
  <si>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</si>
  <si>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</si>
  <si>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</si>
  <si>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</si>
  <si>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</si>
  <si>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</si>
  <si>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</si>
  <si>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Numero de Reportes de información Enviada de ejecución contractual para su respectiva publicación en el portal web</t>
  </si>
  <si>
    <t>1.6</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</si>
  <si>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</si>
  <si>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</si>
  <si>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</si>
  <si>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</si>
  <si>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</si>
  <si>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</si>
  <si>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</si>
  <si>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</si>
  <si>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</si>
  <si>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</si>
  <si>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</si>
  <si>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</si>
  <si>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</si>
  <si>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</si>
  <si>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</si>
  <si>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</si>
  <si>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</si>
  <si>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</si>
  <si>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</si>
  <si>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</si>
  <si>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</si>
  <si>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</si>
  <si>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</si>
  <si>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</si>
  <si>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</si>
  <si>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</si>
  <si>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</si>
  <si>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</si>
  <si>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</si>
  <si>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</si>
  <si>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</si>
  <si>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</si>
  <si>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</si>
  <si>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</si>
  <si>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</si>
  <si>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</si>
  <si>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</si>
  <si>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</si>
  <si>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</si>
  <si>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</si>
  <si>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</si>
  <si>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</si>
  <si>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</si>
  <si>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</si>
  <si>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</si>
  <si>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</si>
  <si>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</si>
  <si>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Numero de capacitaciones y publicación de los tips</t>
  </si>
  <si>
    <t>3.6</t>
  </si>
  <si>
    <t>Educación e investigación (elaboración)
Comunicaciones y Prensa (publicación)</t>
  </si>
  <si>
    <t>Grupo de Educación e Investigación - Grupo de Comunicaciones y Prensa</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</si>
  <si>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</si>
  <si>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</si>
  <si>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</si>
  <si>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</si>
  <si>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</si>
  <si>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</si>
  <si>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</si>
  <si>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</si>
  <si>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</si>
  <si>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</si>
  <si>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</si>
  <si>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</si>
  <si>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</si>
  <si>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</si>
  <si>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</si>
  <si>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</si>
  <si>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</si>
  <si>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</si>
  <si>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</si>
  <si>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</si>
  <si>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</si>
  <si>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</si>
  <si>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</si>
  <si>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</si>
  <si>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</si>
  <si>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</si>
  <si>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</si>
  <si>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</si>
  <si>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</si>
  <si>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</si>
  <si>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</si>
  <si>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</si>
  <si>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</si>
  <si>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</si>
  <si>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</si>
  <si>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</si>
  <si>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</si>
  <si>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</si>
  <si>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</si>
  <si>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</si>
  <si>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</si>
  <si>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</si>
  <si>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</si>
  <si>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</si>
  <si>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</si>
  <si>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</si>
  <si>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</si>
  <si>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</si>
  <si>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</si>
  <si>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</si>
  <si>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</si>
  <si>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</si>
  <si>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</si>
  <si>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</si>
  <si>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</si>
  <si>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</si>
  <si>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</si>
  <si>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</si>
  <si>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</si>
  <si>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</si>
  <si>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</si>
  <si>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</si>
  <si>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</si>
  <si>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</si>
  <si>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</si>
  <si>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</si>
  <si>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</si>
  <si>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</si>
  <si>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</si>
  <si>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</si>
  <si>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</si>
  <si>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</si>
  <si>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</si>
  <si>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</si>
  <si>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</si>
  <si>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</si>
  <si>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</si>
  <si>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</si>
  <si>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</si>
  <si>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</si>
  <si>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</si>
  <si>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</si>
  <si>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</si>
  <si>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</si>
  <si>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</si>
  <si>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</si>
  <si>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</si>
  <si>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</si>
  <si>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</si>
  <si>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</si>
  <si>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</si>
  <si>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</si>
  <si>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</si>
  <si>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</si>
  <si>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</si>
  <si>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</si>
  <si>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</si>
  <si>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</si>
  <si>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</si>
  <si>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</si>
  <si>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</si>
  <si>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</si>
  <si>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</si>
  <si>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</si>
  <si>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</si>
  <si>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</si>
  <si>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</si>
  <si>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</si>
  <si>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</si>
  <si>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</si>
  <si>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</si>
  <si>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</si>
  <si>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</si>
  <si>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</si>
  <si>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</si>
  <si>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</si>
  <si>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</si>
  <si>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</si>
  <si>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</si>
  <si>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</si>
  <si>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</si>
  <si>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</si>
  <si>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</si>
  <si>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</si>
  <si>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</si>
  <si>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</si>
  <si>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</si>
  <si>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</si>
  <si>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</si>
  <si>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</si>
  <si>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</si>
  <si>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</si>
  <si>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</si>
  <si>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</si>
  <si>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</si>
  <si>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</si>
  <si>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</si>
  <si>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</si>
  <si>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</si>
  <si>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</si>
  <si>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</si>
  <si>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</si>
  <si>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</si>
  <si>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</si>
  <si>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</si>
  <si>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</si>
  <si>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</si>
  <si>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</si>
  <si>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</si>
  <si>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</si>
  <si>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</si>
  <si>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</si>
  <si>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</si>
  <si>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</si>
  <si>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</si>
  <si>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</si>
  <si>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</si>
  <si>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Supervisar la ejecución de los proyectos de inversión, estableciéndose el grado de avance financiero y de entrega productos, y realizar los ajustes en la ejecución si a ello corresponde.</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</si>
  <si>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</si>
  <si>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</si>
  <si>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</si>
  <si>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</si>
  <si>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</si>
  <si>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</si>
  <si>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</si>
  <si>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</si>
  <si>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</si>
  <si>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</si>
  <si>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</si>
  <si>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</si>
  <si>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</si>
  <si>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</si>
  <si>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</si>
  <si>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</si>
  <si>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</si>
  <si>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</si>
  <si>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</si>
  <si>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</si>
  <si>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</si>
  <si>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</si>
  <si>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</si>
  <si>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</si>
  <si>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</si>
  <si>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</si>
  <si>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</si>
  <si>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</si>
  <si>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</si>
  <si>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</si>
  <si>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</si>
  <si>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</si>
  <si>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</si>
  <si>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</si>
  <si>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</si>
  <si>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</si>
  <si>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</si>
  <si>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</si>
  <si>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</si>
  <si>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</si>
  <si>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</si>
  <si>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</si>
  <si>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</si>
  <si>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</si>
  <si>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</si>
  <si>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</si>
  <si>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</si>
  <si>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</si>
  <si>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</si>
  <si>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</si>
  <si>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</si>
  <si>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</si>
  <si>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</si>
  <si>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</si>
  <si>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</si>
  <si>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</si>
  <si>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t>Conflicto de Intereses</t>
  </si>
  <si>
    <t>GH 02</t>
  </si>
  <si>
    <t>Posibilidad de incurrir en perdida económica</t>
  </si>
  <si>
    <t>Relaciones Laborales</t>
  </si>
  <si>
    <t>Profesional Universitario Grupo de Gestión Humana
Coordinador Grupo de Gestión Humana
Subdirector Nacional</t>
  </si>
  <si>
    <t>GH 03</t>
  </si>
  <si>
    <t>Grupo de Gestión Humana
Coordinador Grupo de Gestión Humana</t>
  </si>
  <si>
    <t>GH 04</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</si>
  <si>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</si>
  <si>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</si>
  <si>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</si>
  <si>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</si>
  <si>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</si>
  <si>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</si>
  <si>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</si>
  <si>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</si>
  <si>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</si>
  <si>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</si>
  <si>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</si>
  <si>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</si>
  <si>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</si>
  <si>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</si>
  <si>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</si>
  <si>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</si>
  <si>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</si>
  <si>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</si>
  <si>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</si>
  <si>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</si>
  <si>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</si>
  <si>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</si>
  <si>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</si>
  <si>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</si>
  <si>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</si>
  <si>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</si>
  <si>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</si>
  <si>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</si>
  <si>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</si>
  <si>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</si>
  <si>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</si>
  <si>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</si>
  <si>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</si>
  <si>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</si>
  <si>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</si>
  <si>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</si>
  <si>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</si>
  <si>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</si>
  <si>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</si>
  <si>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</si>
  <si>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</si>
  <si>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</si>
  <si>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</si>
  <si>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</si>
  <si>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</si>
  <si>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</si>
  <si>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</si>
  <si>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</si>
  <si>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</si>
  <si>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</si>
  <si>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</si>
  <si>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</si>
  <si>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</si>
  <si>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</si>
  <si>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</si>
  <si>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</si>
  <si>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</si>
  <si>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</si>
  <si>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</si>
  <si>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</si>
  <si>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</si>
  <si>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</si>
  <si>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</si>
  <si>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</si>
  <si>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</si>
  <si>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</si>
  <si>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</si>
  <si>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</si>
  <si>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</si>
  <si>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</si>
  <si>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</si>
  <si>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</si>
  <si>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</si>
  <si>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</si>
  <si>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</si>
  <si>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</si>
  <si>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</si>
  <si>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</si>
  <si>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</si>
  <si>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</si>
  <si>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</si>
  <si>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</si>
  <si>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</si>
  <si>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</si>
  <si>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</si>
  <si>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</si>
  <si>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</si>
  <si>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</si>
  <si>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</si>
  <si>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</si>
  <si>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</si>
  <si>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</si>
  <si>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</si>
  <si>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</si>
  <si>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</si>
  <si>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</si>
  <si>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</si>
  <si>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</si>
  <si>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</si>
  <si>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</si>
  <si>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</si>
  <si>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</si>
  <si>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</si>
  <si>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</si>
  <si>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</si>
  <si>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</si>
  <si>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</si>
  <si>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</si>
  <si>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</si>
  <si>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</si>
  <si>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</si>
  <si>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</si>
  <si>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</si>
  <si>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</si>
  <si>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</si>
  <si>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</si>
  <si>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</si>
  <si>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</si>
  <si>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</si>
  <si>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</si>
  <si>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</si>
  <si>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</si>
  <si>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</si>
  <si>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</si>
  <si>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</si>
  <si>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</si>
  <si>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</si>
  <si>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</si>
  <si>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</si>
  <si>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</si>
  <si>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</si>
  <si>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</si>
  <si>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</si>
  <si>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</si>
  <si>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</si>
  <si>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</si>
  <si>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</si>
  <si>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</si>
  <si>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</si>
  <si>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</si>
  <si>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</si>
  <si>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</si>
  <si>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</si>
  <si>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</si>
  <si>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</si>
  <si>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</si>
  <si>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</si>
  <si>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</si>
  <si>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</si>
  <si>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</si>
  <si>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</si>
  <si>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</si>
  <si>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</si>
  <si>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</si>
  <si>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</si>
  <si>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</si>
  <si>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</si>
  <si>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</si>
  <si>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</si>
  <si>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</si>
  <si>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</si>
  <si>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</si>
  <si>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</si>
  <si>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</si>
  <si>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</si>
  <si>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</si>
  <si>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</si>
  <si>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</si>
  <si>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</si>
  <si>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</si>
  <si>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</si>
  <si>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</si>
  <si>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</si>
  <si>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</si>
  <si>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</si>
  <si>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</si>
  <si>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</si>
  <si>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</si>
  <si>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</si>
  <si>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</si>
  <si>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</si>
  <si>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</si>
  <si>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</si>
  <si>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</si>
  <si>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</si>
  <si>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</si>
  <si>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</si>
  <si>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</si>
  <si>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</si>
  <si>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</si>
  <si>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</si>
  <si>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</si>
  <si>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</si>
  <si>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</si>
  <si>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</si>
  <si>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</si>
  <si>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</si>
  <si>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</si>
  <si>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</si>
  <si>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</si>
  <si>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</si>
  <si>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</si>
  <si>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</si>
  <si>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</si>
  <si>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</si>
  <si>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</si>
  <si>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</si>
  <si>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</si>
  <si>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</si>
  <si>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</si>
  <si>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</si>
  <si>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</si>
  <si>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</si>
  <si>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</si>
  <si>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</si>
  <si>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</si>
  <si>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</si>
  <si>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</si>
  <si>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</si>
  <si>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</si>
  <si>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</si>
  <si>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</si>
  <si>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</si>
  <si>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</si>
  <si>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</si>
  <si>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</si>
  <si>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</si>
  <si>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</si>
  <si>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nidia.patino@uaeos.gov.co</t>
  </si>
  <si>
    <t>3 Informes de peticiones , quejas y reclamos</t>
  </si>
  <si>
    <t>30/04/2022
30/07/2022
30/11/2022</t>
  </si>
  <si>
    <t xml:space="preserve">2 actividades de socialización realizadas </t>
  </si>
  <si>
    <t>30/10/2022
20/12/2022</t>
  </si>
  <si>
    <t>Grupo de Comunicaciones y Prensa
Gestión Humana</t>
  </si>
  <si>
    <t xml:space="preserve">Maria Cristina Nuñez
Carmen Julia Lizarazo </t>
  </si>
  <si>
    <t>Incluir en el procedimiento de acreditación, dentro del SIGOS, la actuación que debe surtir un profesional en rol de evaluador del trámite de acreditación ante posibles conflictos de interés</t>
  </si>
  <si>
    <t>Número de Procedimientos actualizados</t>
  </si>
  <si>
    <t>Carolina Bonilla
Nidia Patiño</t>
  </si>
  <si>
    <t>Grupo de educación e investigación</t>
  </si>
  <si>
    <t>Actualizado el 25/04/2022</t>
  </si>
  <si>
    <t>Actualizado  25/04/2022</t>
  </si>
  <si>
    <t xml:space="preserve">Actualizar  documento de caracterizacion de ciudadanos,  usuarios y grupos de interés </t>
  </si>
  <si>
    <t xml:space="preserve">1 documento actualizado </t>
  </si>
  <si>
    <t>Coordinador(a)  y profesional encargado</t>
  </si>
  <si>
    <t xml:space="preserve">
2. Fortalecimiento del talento humano al servicio del ciudadano</t>
  </si>
  <si>
    <t>Actualizado 11/07/2022</t>
  </si>
  <si>
    <t>30/06/2022
20/11/2022</t>
  </si>
  <si>
    <t>Presentar la necesidad a la alta dirección de la creación del grupo interno de Relacionamiento con el ciudadano, en  cumplimiento del artículo 17 de la Ley 2052 de 2020</t>
  </si>
  <si>
    <t>1 Necesidad presentada a la dirección nacional en comité directivo</t>
  </si>
  <si>
    <t>Actualizar el Manual Protocolo Reglamento de servicio al ciudadano  a la normatividad vigente.</t>
  </si>
  <si>
    <t xml:space="preserve">1 Documento actualizado </t>
  </si>
  <si>
    <t xml:space="preserve">
3.5</t>
  </si>
  <si>
    <t xml:space="preserve">
3.6</t>
  </si>
  <si>
    <t xml:space="preserve">
3.7</t>
  </si>
  <si>
    <t xml:space="preserve">4.1 </t>
  </si>
  <si>
    <t xml:space="preserve">Registrar todas las solicitudes de los ciudadanos en el formato de registro diario  de atención al ciudadano </t>
  </si>
  <si>
    <t>100% de las solicitudes registradas</t>
  </si>
  <si>
    <t>Profesional encargada</t>
  </si>
  <si>
    <t>Diario</t>
  </si>
  <si>
    <t>Diseñar e implementar encuesta web por grupo de valor para identificar la percepción ciudadana frente a la complejidad de los documentos emitidos desde el proceso de servicio al ciudadano</t>
  </si>
  <si>
    <t>1 encuesta web diseñada e implementada</t>
  </si>
  <si>
    <t>Coordinador (a) y profesional encargada</t>
  </si>
  <si>
    <t>5. Evaluación de gestión y medición de la percepción ciudadana</t>
  </si>
  <si>
    <t>Elaborar y publicar informes trimestrales de atención al ciudadano, que incluyan la medición de la satisfacción de los mismos</t>
  </si>
  <si>
    <t>3 informes elaborados y publicados</t>
  </si>
  <si>
    <t xml:space="preserve">15/05/2022
15/07/2022
15/10/2022
</t>
  </si>
  <si>
    <t>3. Gestión de relacionamiento con los ciudadanos</t>
  </si>
  <si>
    <t>DESCRIPCION AVANCE 2 DO CUATRIMESTRE</t>
  </si>
  <si>
    <t>Mensual</t>
  </si>
  <si>
    <t>Actualizado el 14/07/2022</t>
  </si>
  <si>
    <t>Actualizado v3  14-07-2022</t>
  </si>
  <si>
    <t>A corte de 31 de agosto, se elaboró el segundo informe trimestral de servicio al ciudadano y se publicó en el mes de julio en el  siguiente link https://www.uaeos.gov.co/sites/default/files/archivos/2do%20Informe%20Trimestral%20Oficina%20de%20Servicio%20al%20Ciudadano%202022%20.pdf
Por redes sociales se compartieron los resultados obtenidos en el primer semestre en la gestión de peticiones  y trámite, destacando la satisfacción en la atención, los canales más utilizados, y el trámite como el mayor consulta  en las peticiones. (22, 23, 25 agosto)</t>
  </si>
  <si>
    <t xml:space="preserve">Se  realizó campaña interna con los servidores públicos a través del correo institucional para destacar los grupos principales  que el documento  caracterización de usuarios identificó. (28 de junio). Con la actualización de cifras del documento,  a partir del 26 de agosto se invitó a la ciudadanía a conocerlo. </t>
  </si>
  <si>
    <t xml:space="preserve">No se esperaban acciones en este primer cuatrimestre. 
De acuerdo al plan de trabajo de actualización del SIGOS-MIPG se proyecta estar revisando minuciosamente el procedimiento en el mes de agosto. </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</si>
  <si>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</si>
  <si>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A corte de 30 de abril, se diseñó una pieza comunicativa donde se socializó el horario de atención presencial al ciudadano.  Se compartíó por redes sociales el 11 de abril.</t>
  </si>
  <si>
    <t xml:space="preserve">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</si>
  <si>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</si>
  <si>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31 de agosto, se realizó la actualizacion del documento de caracterización con los datos correspondientes a 2021. https://www.uaeos.gov.co/sites/default/files/archivos/Caracterizaci%C3%B3n%20de%20Usuarios%20UAEOS%202022.pdf</t>
  </si>
  <si>
    <t xml:space="preserve">A corte de de 31 de agosto, se diseñó encuesta de percepción ciudadana teniendo en cuenta el instrumento de medición de la DAFP en la aplicación de criterios de lenguaje claros en documentos. La eviencia se encuentra en carpeta compartida del grupo de educación e investigación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</si>
  <si>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</si>
  <si>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de 31 de agosto, se elaboró el segundo informe trimestral de servicio al ciudadano que se publicó en https://www.uaeos.gov.co/sites/default/files/archivos/2do%20Informe%20Trimestral%20Oficina%20de%20Servicio%20al%20Ciudadano%202022%20.pdf</t>
  </si>
  <si>
    <t xml:space="preserve">A corte de de 31 de agosto, se registró diariamente las peticiones  allegadas por los ciudadanos en el Formato de Solicitudes de Atención al ciudadano por los diferentes canales de atención. La evidencia se encuentra en la carpeta compartida del grupo de educación e investigación. </t>
  </si>
  <si>
    <t>A corte del 31 de agosto se elaboró un banner web  que relaciona  los canales de atención a los que pueden recurrir un  ciudadano primera instancia, en caso de no recibir respuesta</t>
  </si>
  <si>
    <t xml:space="preserve"> </t>
  </si>
  <si>
    <t>Se diseñó una infografía  y con esta, el 10 de agosto se actualizó la página web para socializar los canales de atención a la ciudadanía. https://www.uaeos.gov.co/sites/default/files/archivos/Canales%20de%20atenci%C3%B3n%20a%20la%20ciudadan%C3%ADa.pdf</t>
  </si>
  <si>
    <t xml:space="preserve">A corte de 31 de agosto, se actualizó la version 12 del 21 de septiembre de 2021 del Manual de Protocolo Reglamento de Servicio al Ciudadano, con la precisión de los de canales de atención, inclusión de las denuncias por actos de corrupción, su tratamiento y el papel del oficial de transparencia, configurando así  la versión 13 aprobada el 2 de agosto, como se encuentra en el Sistema de Gestión de la Calidad y aplicativo ISOLUCION. </t>
  </si>
  <si>
    <t>Se realizó un video indicando a los funcionarios qué se debe contestar si les preguntan el costo del trámite o si recomiendan una entidad para acreditarse y se envió por correo electrónico el 25 de agosto de 2022.</t>
  </si>
  <si>
    <t xml:space="preserve">Se diseñó una pieza sobre el proceso de servicio al ciudadano ubicando el procedimiento de gestión de peticiones y destacando los temas que introdujo la actualización del Manual Protocolo de Servicio al Ciudadano que se compartió  por correo electrónico a todos los funcionarios de la UAEOS, el 25 de agosto, y en una nota en intranet. </t>
  </si>
  <si>
    <t xml:space="preserve">A corte de 31 de agosto, se enviaron los 4 informes de oportunidad en las respuestas a peticiones a la dirección técnica para ser presentado en los comités directivos de mayo, junio, julio y agosto. La evidencia se encuentra en la carpeta compartida  del grupo.  </t>
  </si>
  <si>
    <t>De acuerdo al reporte del grupo de gestión humana: En el marco del Plan Institucional de Capacitación - PIC - 2022, durante el segundo cuatrimestre la UAEOS fortaleció competencias del saber y saber hacer de Atención al Ciudadano dirigido a Servidores Públicos y Contratistas, a través del Formar para Servir UAEOS 2022 (Intensidad horaria 12 horas)</t>
  </si>
  <si>
    <t xml:space="preserve">De acuerdo al reporte del grupo de gestión humana: A pesar de que no se esperaban actividades en este primer cuatrimestre, se destaca que 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</si>
  <si>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 xml:space="preserve">De acuerdo con el reporte del grupo de gestión administrativa: A corte de 31 de agosto, se realizó el autodiagnóstico de espacios físicos  de acuerdo a la norma técnica y aplicable a los espacios de atención al ciudadano. Una copia del autodiagnóstico diligenciado por el Grupo de Gestión Administrativa se encuentra en la carpeta compartida del Grupo de Educación. </t>
  </si>
  <si>
    <t xml:space="preserve">En la reunión convocada por la Dirección Nacional y Dirección Técnica de Planeación e Investigación el 16 de junio, se presentó  la necesidad  de la conformación de un grupo interno de relacionamiento  con el ciudadano. La evidencia  del acta de reunión se encuentra en la carpeta compartida del grupo. </t>
  </si>
  <si>
    <t xml:space="preserve">Desde  el 1 de agosto en redes sociales y con el diseño y publicación de un banner web en la página institucional se  invitó a conocer la nueva reglamentación del trámite de acreditación: https://www.uaeos.gov.co/Prensa/Noticias/Nueva-reglamentacion-tramite-acreditacion </t>
  </si>
  <si>
    <t>En el primer cuatrimestre los profesionales que han relaizado acciones del procedimiento de gestión de peticiones han registrado en el formato establecido las peticiones allegadas a la oficina de atención al ciudadano</t>
  </si>
  <si>
    <t>No se esperaban avances en el primer cuatrimestre</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</si>
  <si>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</si>
  <si>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</si>
  <si>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Se realizaron 2 mensajes institucionales, aprobados por la drección nacional, se hizo la traducción de lenguaje a señas, se enviaron a MinTrabajo para cargue en la plataforma SAMI y en el momento se espera la aprobación de Presidencia de la República.</t>
  </si>
  <si>
    <t>Durante los meses de junio y julio se adelantó una campaña de redes sociales para socializar  la gestión y  resultados  de la planeación estratégica de la entidad.</t>
  </si>
  <si>
    <t>El 25 de julio se realizó una encuesta de evaluaciónde la audiencia pública de rendición de cuentas en Villanueva, La Guajira, conla participación de 39 personas asistentes al evento.
El 23 de agosto realizó la consulta ciudadana sobre la información publicada en el portal web de la UAEOS, disponible hatsa el 9 de septiembre de 2021.</t>
  </si>
  <si>
    <t>El 25 de julio se adelantó la audiencia de rendición de cuentas en Villanueva, La Guajira, junto con el Ministerio del Trabajo. Transmisión en vivo por Facebook Live de a Entidad .</t>
  </si>
  <si>
    <t xml:space="preserve">La publicaciones se pueden verificar en el link: https://www.uaeos.gov.co/experiencias  </t>
  </si>
  <si>
    <t>Se incluyó dentro del Plan Institucional 2022, publicado antes del 30 de enero de 2022, adoptado mediante la resolución No 036 del 24 de enero de 2022.  Meta cumplida.</t>
  </si>
  <si>
    <t xml:space="preserve">La Oficina Asesora Juridica y Grupo de -Gestión Humana continuan el seguimiento de conformidad con  la medtodología de función pública, durante el II Cuatrimestre de la vigenia.  </t>
  </si>
  <si>
    <t>En reunión de Comité insitucional realizado el 29 de julio se diò continuidad al realiza el seguimiento.</t>
  </si>
  <si>
    <t>La Oficina Asesora Juridica, Grupo de Planeación y Grupo de -Gestión Humana continuan el seguimiento.</t>
  </si>
  <si>
    <t>La entidad continua el fortalecimiento del Código de Integridad, a través de la revista interna, correos  y carteleras institucionales.</t>
  </si>
  <si>
    <t>De conformidad con el  Plan Institucional de Capacitación PIC 2022, la actividad se tiene programada para la Inducci´ón y Reinducción de la vigencia.</t>
  </si>
  <si>
    <t>El Grupo de Gestiòn Humana continua inscripciones y seguimiento a los contratistas con el Curso Virtual de Integridad, Transparenci y  Lucha contr la Corrupción.</t>
  </si>
  <si>
    <t>Todos los servidores públicos cumplieron con la publicación de su declaración de bienes y rentas en el aplicativo de Función Pública, dentro del término establecido.</t>
  </si>
  <si>
    <t>Durante el segundo cuatrimestre de 2022 no se ha recibido reportes de conflictos de interés, por tanto no se han tramitado.</t>
  </si>
  <si>
    <t>Se avanzó en las mejoras en plataforma para aplicar los lineamientos de la resolución 152 de 2022 y manual de usuario. Se alcanzó a realizar  actualización de formato de evaluación de solicitud. 
Se encuentra en firme la resolución 190 del 25 de agosto de 2022, "Por medio de la cual se renueva la acreditación y autorización para impartir Educación en Economía Solidaria en el programa denominado Curso Básico de Economía Solidaria en la modalidad educacación presencial y se otorga acreditación y autorización para impartir Educación en Economía Solidaria en los programas denominados Curso Medio de Economía Solidaria, Curso Avanzado de Economía Solidaria y Curso en Educación Economía Solidaria y Financiera para organizaciones de Economía Solidaria en las modalidades de educación presencial y educación en línea".</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</si>
  <si>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</si>
  <si>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Se realizó publicación de los conjuntos de datos abiertos correspondientes a "Entidades Acreditadas" en el portal de datos abiertos del estado colombiano. La publicación corresponde a los meses de enero, febrero y marzo de la presente vigencia.</t>
  </si>
  <si>
    <t>La Oficina Asesora Jurídica hasta el 30 de abril, reporta la contratación de 107 procesos: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</si>
  <si>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107 procesos de contratación en el periodo del 01 de enero al 30 de abril de 2022</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</si>
  <si>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</si>
  <si>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</si>
  <si>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</si>
  <si>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</si>
  <si>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diseñó un banner que se encuentra publicado de manera permanente en nuestra página web www.uaeos.gov.co el cual dirige al link: [1:18 p. m., 29/4/2022] Edna Villareal: ahh ok
[1:20 p. m., 29/4/2022] Edna Villareal: https://www.uaeos.gov.co/sites/default/files/archivos/isolución%20-%20Tratamiento%20de%20Datos.pdf</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</si>
  <si>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</si>
  <si>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</si>
  <si>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</si>
  <si>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del 30 de abril, se realizó el reporte del trámite en el SUIT, registrando la racionalización de la estrategia 2022 y los avances en el plan de implementación. En evidencia en la carpeta interna del grupo de PAyAC </t>
  </si>
  <si>
    <t>La oficina de control interno verificó la información publicada en la Web Institucional que determina la Ley 1712 de 2014 y la Resolución 1519 de 2020 del Ministerio de la información y las comunicaciones.</t>
  </si>
  <si>
    <t>Se realizó segunda pieza publicitaria y se publico en el banner principal de la Web institucional con el fin de informar sobre el uso y la consulta de los conjuntos de datos abiertos publicados por la entidad. Evidencia (Banner Datos Abiertos)
https://www.uaeos.gov.co
Evidencia: publicación pagina Web Datos Abiertos.PNG
El 6 de agosto, se diseñó y publicó un nuevo banner en a página web invitando a la ciudadanía a consultar la información de los datos abiertos. Y simultáneamente se hizo difusión a través de las redes sociales.</t>
  </si>
  <si>
    <t>A corte de 31 de Agosto, se realizó actualización del Plan Anual de Adquisiciones con corte a 30 de Junio de 2022 y el 29 de julio de 2022 se realizó publicación en Secop II y pagina Web de la Unidad Administrativa Especial de Organizaciones Solidarias-UAEOS.</t>
  </si>
  <si>
    <t>Se realizó segunda pieza publicitaria y se publico en el banner principal de la Web institucional con el fin de informar sobre la consulta de la política de tratamiento de datos personales por la entidad. Evidencia (Banner Tratamiento de Datos Personales) la publicación se realizó el 10 de Agosto de 2022.
https://www.uaeos.gov.co
Evidencia: publicación Protección Datos Personales.PNG</t>
  </si>
  <si>
    <t>En sitio web de la unidad en el link https://www.uaeos.gov.co/tr%C3%A1mites-y-servicios/atenci%C3%B3n-al-ciudadano/ley-de-transparencia-y-del-derecho-de-acceso-la-informaci%C3%B3n-p%C3%BAblica/articulo-11  relacionado con instrumentos relacionados con la gestión publica se cumple con los lineamientos dados Ley 1712 de 2014 y su Decreto Reglamentario 103 de 2015, Articulo 4.</t>
  </si>
  <si>
    <t xml:space="preserve">A corte de 31 de agosto se realizó la publicación del esquema de publicación en la página web. https://www.uaeos.gov.co/Planeaci%C3%B3n-gesti%C3%B3n-y-control/Gesti%C3%B3n/gestion-de-informacion/Administraci%C3%B3n-Web  </t>
  </si>
  <si>
    <t>Se realizó registro de la base de datos de información exógena en el aplicativo RNBD de la SIC con número de radicado 22-298029--000000-000 con el fin de dar cumplimiento a la normativa vigente. Evidencia: Bases de datos registradas en RNBD de SIC.png</t>
  </si>
  <si>
    <t>Se proyectó tip relacionado sobre la secretaria de transparencia relacionado con su estructura y componentes para combatir la corrupción, el tip fue enviado al Grupo de Comunicaciones para su publicación.
Evidencia: Correo Tip Transparencia.pdf</t>
  </si>
  <si>
    <t>A corte del segundo cuatrimestre de la presente vigencia se ha realizado revisión y actualización del inventario de activos de información, se han revisado los procesos de gestión informática, gestión humana, control interno, y  gestión administrativa.
Evidencia: Inventario de activos de información UAEOS 2022</t>
  </si>
  <si>
    <t xml:space="preserve">Se dio inicio a la  revisión de  la Política de Administración de Riesgos, para verificar si se requiere  actualizarla </t>
  </si>
  <si>
    <t>Se ha realizado monitoreo y seguimiento a los Mapas de Riesgos en general, con cortes a abril 30 y junio 30 de la presente vigencia.</t>
  </si>
  <si>
    <t xml:space="preserve">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https://www.uaeos.gov.co/Planeaci%C3%B3n-gesti%C3%B3n-y-control/Planeaci%C3%B3n/Planes/Planes-integrados-2022x 
</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</si>
  <si>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</si>
  <si>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</si>
  <si>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Se realizaron campañas de redes sociales para compartir avances y resultados en la implementación del Planfes, compromisos en el Conpes 4051, trabajo y apoyo a la mujer rural, entre otros.</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</si>
  <si>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</si>
  <si>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</si>
  <si>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Se publicó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</si>
  <si>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MAPA DE RIESGOS  2022</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</si>
  <si>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</si>
  <si>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</si>
  <si>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</si>
  <si>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</si>
  <si>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</si>
  <si>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</si>
  <si>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</si>
  <si>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</si>
  <si>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</si>
  <si>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</si>
  <si>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</si>
  <si>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</si>
  <si>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</si>
  <si>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</si>
  <si>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</si>
  <si>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</si>
  <si>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</si>
  <si>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30 de junio de 2022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</si>
  <si>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</si>
  <si>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</si>
  <si>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</si>
  <si>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ña fañta de actualización y soporte técnico del aplicativo de nómina de NOVASOFT.</t>
    </r>
  </si>
  <si>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</si>
  <si>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</si>
  <si>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</si>
  <si>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</si>
  <si>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la modificación de los criterios de los estándares mínimos en Seguridad y Salud en el Trabajo, se incumpla la normatividad en relación al responsable designados para la gestión del mismo.</t>
    </r>
  </si>
  <si>
    <r>
      <rPr>
        <sz val="10"/>
        <color rgb="FFFF0000"/>
        <rFont val="Arial Narrow"/>
        <family val="2"/>
      </rPr>
      <t>Posibilidad</t>
    </r>
    <r>
      <rPr>
        <sz val="10"/>
        <color theme="1"/>
        <rFont val="Arial Narrow"/>
        <family val="2"/>
      </rPr>
      <t xml:space="preserve"> de incurrir en perdida reputacional por modificación de los criterios de los estándares mínimos en Seguridad y Salud en el Trabajo.</t>
    </r>
  </si>
  <si>
    <t>Verificar el cumplimiento de cada item de los estándares mínimos en Seguridad y Salud en el Trabajo.</t>
  </si>
  <si>
    <t>Realizar la evaluación de los estándares mínimos de Seguridad y Salud en el Trabajo.</t>
  </si>
  <si>
    <r>
      <rPr>
        <sz val="11"/>
        <color rgb="FFFF0000"/>
        <rFont val="Arial Narrow"/>
        <family val="2"/>
      </rPr>
      <t>Posibilidad</t>
    </r>
    <r>
      <rPr>
        <sz val="11"/>
        <color theme="1"/>
        <rFont val="Arial Narrow"/>
        <family val="2"/>
      </rPr>
      <t xml:space="preserve"> de  perdida reputacional y económica</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</si>
  <si>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</si>
  <si>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</si>
  <si>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</si>
  <si>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</si>
  <si>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</si>
  <si>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</si>
  <si>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</si>
  <si>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</si>
  <si>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</si>
  <si>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</si>
  <si>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2022</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</si>
  <si>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</si>
  <si>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</si>
  <si>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</si>
  <si>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</si>
  <si>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</si>
  <si>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</si>
  <si>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r>
      <rPr>
        <sz val="10"/>
        <color rgb="FFFF0000"/>
        <rFont val="Arial Narrow"/>
        <family val="2"/>
      </rPr>
      <t>Posibilidad</t>
    </r>
    <r>
      <rPr>
        <sz val="10"/>
        <color theme="1"/>
        <rFont val="Arial Narrow"/>
        <family val="2"/>
      </rPr>
      <t xml:space="preserve"> de pérdida reputacional</t>
    </r>
  </si>
  <si>
    <r>
      <rPr>
        <sz val="10"/>
        <color rgb="FFFF0000"/>
        <rFont val="Arial Narrow"/>
        <family val="2"/>
      </rPr>
      <t>Posibilidad</t>
    </r>
    <r>
      <rPr>
        <sz val="10"/>
        <color theme="1"/>
        <rFont val="Arial Narrow"/>
        <family val="2"/>
      </rPr>
      <t xml:space="preserve"> de perdida reputacional</t>
    </r>
  </si>
  <si>
    <r>
      <rPr>
        <sz val="10"/>
        <color rgb="FFFF0000"/>
        <rFont val="Arial Narrow"/>
        <family val="2"/>
      </rPr>
      <t>Posibilidad</t>
    </r>
    <r>
      <rPr>
        <sz val="10"/>
        <color theme="1"/>
        <rFont val="Arial Narrow"/>
        <family val="2"/>
      </rPr>
      <t xml:space="preserve"> de incurrir en perdida económica y reputacional</t>
    </r>
  </si>
  <si>
    <t>Actualizado 19 de agosto de 2022</t>
  </si>
  <si>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identificó la necesidad de revisar la matriz en cuanto a las actividades y los controles establecidos a los riesgos."
Se realiza seguimientos a las actividades del Plan de Acción. Presenta un avance del 100%. Fecha de cierre 30 de junio de 2022.
</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</si>
  <si>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identifico la necesidad de revisar la matriz en cuanto a las actividades y los controles establecidos a los riesgos."
Se realiza seguimientos a las actividades del Plan de Acción. Presenta un avance del 100%. Fecha de cierre 30 de junio de 2022.
</t>
    </r>
  </si>
  <si>
    <t xml:space="preserve">Publicación en firme del mapa de riesgos de corrupción página Web de la Entidad  teniendo en cuenta las observaciones o  recomendaciones realizadas por la ciudadanía </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</si>
  <si>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</si>
  <si>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Se adelantaron  capacitación a todos los lideres de proceso y sus equipos de trabajo  en temas relacionados con  MIPG, haciendo énfasis en riesgos y Producto y servicios no conforme, así mismo se han enviado piezas de comunicación a todo los funcionarios a través de correo electrónico</t>
  </si>
  <si>
    <t xml:space="preserve">3 Monitoreos consolidados y retroalimentado </t>
  </si>
  <si>
    <t>Durante el segundo cuatrimestre de 2022 se dio inicio a las auditorías de evaluación independiente, basadas en riesgos. Con corte a 31 de agosto de 2022 se han emitido los informes correspondientes a los procesos Gestión Humana, gestión informática, gestión jurídica y gestión contractual.</t>
  </si>
  <si>
    <t xml:space="preserve">Acompañamiento y asesoría en la construcción de  mapa de riesgos de corrupción : revisar, actualizar y validar los riesgos de corrupción identificados </t>
  </si>
  <si>
    <t xml:space="preserve">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foma que el trámite sea mas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presento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 </t>
  </si>
  <si>
    <t xml:space="preserve"> A corte de 31 de agosto, se realizó el proceso de actualización, unificación y mejora al marco normativo del trámite de acreditación; para lo cual se desarrolló proceso de participación ciudadana https://www.uaeos.gov.co/participa/Proyectos-Normativos y se expidió la resolución 152 de 2022, publicada en Diario Oficial 52.096 de 2022. 
4/08/2022 Se  hizo la respectiva  actualización de la información del  trámite en el SUIT.
Se espera medir los beneficios en el tercer cuatrimestre del año. </t>
  </si>
  <si>
    <t xml:space="preserve">Grupo de Educación e Investigación - Nidia Yamile Patiño Cortés
Grupo de Tecnologías de la Información y las Telecomunicaciones Tics - Laura Malaver
Oficina Asesora Jurídica - Marlon Torres </t>
  </si>
  <si>
    <t>Actualizar y publicación los sets de datos abiertos de la UAEOS, asegurando su publicación en el sitio web www.datos.gov.co</t>
  </si>
  <si>
    <t>Número de Reportes Actualizados y publicación de los sets de datos abiertos de la UAEOS</t>
  </si>
  <si>
    <t>Se realizó la publicación de los conjuntos de datos abiertos correspondientes a los meses de abril, mayo, junio, julio de la presente vigencia, el portal de datos abiertos incluyo un nuevo proceso de validación de calidad de los datos, al publicar los conjuntos de datos de la vigencia 2022 estos conjuntos fueron rechazados debido al proceso de calidad, para lo cual sugirieron unificar en un solo archivo los datos de (enero, febrero, marzo, abril, mayo, junio y julio) para publicarlos nuevamente el  portal, la publicación se realizó el 29 de agosto de la presente vigencia.
Evidencia: carpeta Publicación Datos Abiertos</t>
  </si>
  <si>
    <t>La Oficina Asesora Jurídica hasta el 31 de agosto, adelantó la contratación de 14 procesos. Que se describen así:  Contrato prestación de servicio:05.  Aceptación de oferta -mínima cuantía:  2 . Contrato de obra: 1. Contrato de Mantenimiento: 1. Colombia compra/orden de compra:5 Que se pueden verificar en el siguiente link https://community.secop.gov.co/Public/Tendering/ContractNoticeManagement/Index?currentLanguage=es-CO&amp;Page=login&amp;Country=CO&amp;SkinName=CCE</t>
  </si>
  <si>
    <t>Durante el segundo cuatrimestre el Grupo de Tecnologías de la Información ha realizado seguimientos al menú de transparencia y acceso a la información pública lo cual se puede validar en el primer informe semestral de seguimiento a la menú de transparencia y acceso a la información pública de la sede electrónica UAEOS
Evidencia: Primer Informe semestral Transparencia.</t>
  </si>
  <si>
    <t xml:space="preserve">Enviar los informes de ejecución contractual para su respectiva publicación en el portal web, de acuerdo a y la Ley 1712 de 2014 transparencia y Acceso a la información publica. </t>
  </si>
  <si>
    <t xml:space="preserve">14 Procesos de contratación en el periodo del 01 de mayo al 31 de agosto de 2022 que fueron publicados en la portal web
Evidencia: imágenes de publicación de contratos </t>
  </si>
  <si>
    <t>Realizar una Encuesta a los funcionarios  de la entidad acerca de la información publicada con el fin medir la satisfacción del contenido de la información para mejorar la calidad de la información</t>
  </si>
  <si>
    <t>Se definió encuesta con el fin de medir el nivel de satisfacción de los usuarios de la entidad frente a la publicación de la información en el menú de Transparencia de la página web institucional, la encuesta se publicará el 31 de agosto por el Grupo de Comunicaciones y se puede consultar a través del siguiente link:
https://forms.office.com/r/G8SFPXV9Yh
Evidencia: Correo publicación Participa en nuestra encuesta.pdf</t>
  </si>
  <si>
    <t xml:space="preserve">Publicación y divulgación de los  informes de avance de la política de gobierno digital. </t>
  </si>
  <si>
    <t>Numero de Reportes de Publicación y divulgación de los  informes de avance de la política de gobierno digital.</t>
  </si>
  <si>
    <t>Se elaboró segundo informe trimestral sobre el avance de implementación de la política de gobierno digital de la UAEOS, este informe se realizo con corte a 31 de Julio de 2022. Evidencia: Segundo informe trimestral avance política de gobierno digital
Evidencia: Correo solicitud de publicación 
https://www.uaeos.gov.co/Planeación-gestión-y-control/Gestión/Informes/Informe-Pol%C3%ADtica-De-Gobierno-Digital-Y-Seguridad-Digital</t>
  </si>
  <si>
    <t xml:space="preserve">A corte de 31 de agosto, se envió el seguimiento de enlaces de los procesos a cargo del grupo de educación a los grupos de Comunicaciones y  Tics (25 julio). Lo que permitió en este periodo  la actualización de  la información de carta de trato digno a la ciudadanía y de canales de atención, principalmente. </t>
  </si>
  <si>
    <t xml:space="preserve">3 piezas de divulgación elaboradas y  socialización </t>
  </si>
  <si>
    <t xml:space="preserve">A corte de 31 de agosto,  en la página institucional se publicó un banner web en el que  finaliza recordando que los servicios de la entidad son gratuitos (19 agosto) en redes sociales se publicaron  piezas comunicativas sobre la gratuidad de los servicio que ofrece la Unidad. Se hizo énfasis en el trámite de acreditación por los cambios originados por los cambios de resolución. (25 agosto)
</t>
  </si>
  <si>
    <t>Registrar en el aplicativo de la SIC las bases de datos con información personal identificadas en la vigencia 2022.</t>
  </si>
  <si>
    <t>Realizar publicación en la intranet y tips enviados por correo electrónico de la entidad para dar a conocer la existencia de la Secretaría de Transparencia</t>
  </si>
  <si>
    <t>1 Pieza de publicación en la intranet y  2 tips enviados por correo electrónico</t>
  </si>
  <si>
    <t>A corte 31 de agosto de 2022: en cumplimiento del cronograma propuesto se han realizado 11 transferencias primarias correspondientes a las áreas de: Gestión Financiera, Desarrollo Asociativo, Gestión Administrativa, Dirección Nacional, Control Interno, Subdirección Nacional, Grupo Tics, Dirección de Planeación, Comunicación, Grupo de Educación y Prensa  y Grupo de Planeación en cumplimiento al cronograma propuesto.</t>
  </si>
  <si>
    <t>Realizar 1 capacitación y publicaciones a funcionarios de la UAEOS sobre ley 1712 ley de transparencia y acceso a la información Pública y Accesibilidad a la Información</t>
  </si>
  <si>
    <t>1 capacitación y  6 tips en la intranet o enviados por  página Web</t>
  </si>
  <si>
    <t>En el mes de mayo Función Pública socializó los resultados de Furag ( Índice de desempeño Institucional) vigencia 2021,  se analizó los resultado y se formulo un plan de mejoramiento con lo lideres de proceso y desde el Grupo de Planeación se realizan los seguimientos al plan</t>
  </si>
  <si>
    <t xml:space="preserve">A corte de 31 de agosto, se realizó el reporte actualizando la información del trámite dada la expedición de la nueva resolución de acreditación  para impartir programas de  educación en economía solidaria.  La evidencia se encuentra en la carpeta interna del grupo. </t>
  </si>
  <si>
    <r>
      <t xml:space="preserve">Componente 4: </t>
    </r>
    <r>
      <rPr>
        <b/>
        <sz val="11"/>
        <rFont val="Arial"/>
        <family val="2"/>
      </rPr>
      <t xml:space="preserve">Mecanismos para mejorar el servicio al ciudadano </t>
    </r>
  </si>
  <si>
    <r>
      <t xml:space="preserve">
</t>
    </r>
    <r>
      <rPr>
        <b/>
        <i/>
        <sz val="11"/>
        <rFont val="Arial Narrow"/>
        <family val="2"/>
      </rPr>
      <t>1. Planeación estratégica del servicio al ciudadano</t>
    </r>
  </si>
  <si>
    <r>
      <t xml:space="preserve">
2.1</t>
    </r>
    <r>
      <rPr>
        <b/>
        <i/>
        <sz val="11"/>
        <color theme="8" tint="-0.249977111117893"/>
        <rFont val="Arial Narrow"/>
        <family val="2"/>
      </rPr>
      <t xml:space="preserve"> </t>
    </r>
  </si>
  <si>
    <r>
      <t xml:space="preserve">
</t>
    </r>
    <r>
      <rPr>
        <b/>
        <i/>
        <sz val="11"/>
        <rFont val="Arial Narrow"/>
        <family val="2"/>
      </rPr>
      <t>4. Conocimiento al servicio del ciudadano</t>
    </r>
    <r>
      <rPr>
        <b/>
        <i/>
        <sz val="11"/>
        <color theme="8" tint="-0.249977111117893"/>
        <rFont val="Arial Narrow"/>
        <family val="2"/>
      </rPr>
      <t xml:space="preserve"> </t>
    </r>
  </si>
  <si>
    <t xml:space="preserve">El informe de rendición de cuentas en el que se identifican acciones de mejora y recomendaciones de la ciudadanía se realizó y reposa en los archivos de comunicaciones de la Entidad. </t>
  </si>
  <si>
    <t>SEGUNDO SEGUIMIENTO CONTROL INTERNO</t>
  </si>
  <si>
    <t>SEGUNDO SEGUIMIENTO OFICINA CONTROL INTERNO</t>
  </si>
  <si>
    <t>Se evidenció la publicación de piezas de comunicación y la presentación que se hacian a lo lideres de cada grupo de las temáticas</t>
  </si>
  <si>
    <t xml:space="preserve">Se  realizó campaña interna con los servidores públicos a través del correo institucional para destacar los grupos principales  que el documento  caracterización de usuarios identificó. (28 de junio). Con la actualización de cifras del documento,  a partir del 26 de agosto se invitó a la ciudadanía a conocerlo. Se reportó a fecha del 26 de agosto. </t>
  </si>
  <si>
    <t xml:space="preserve">Se evidenció la actualización la versión 12 del Manual de Protocolo Reglamento de Servicio al Ciudadano. Aquí se especifica cada uno de los puntos revisados a corte del 31 de agosto. </t>
  </si>
  <si>
    <t xml:space="preserve">Se evidencia que se sube la información al portal web. Está debidamente publicado en la página del Secop. </t>
  </si>
  <si>
    <t xml:space="preserve">Se evidencia efectivamente su pubicación en la página web de la UAEOS. </t>
  </si>
  <si>
    <t>DESCRIPCIÓN AVANCE TERCERO</t>
  </si>
  <si>
    <t xml:space="preserve">Se evidenció que hay una matriz de Riesgos actualizada y publicada, que es la versión 3. </t>
  </si>
  <si>
    <t xml:space="preserve">Se adelantó con lideres de asesorias de las diversas fuentes que se tienen para adelantar mejoramiento, y se les asesora a los lideres de procesos que reportan una posible materialización de riesgos en el Plan de Mejoramiento, como fue en el caso del proceso en  Financiera. </t>
  </si>
  <si>
    <t xml:space="preserve">A corte de 31 de agosto, se realizó el proceso de actualización, unificación y mejora al marco normativo del trámite de acreditación; para lo cual se desarrolló proceso de participación ciudadana. Se evidencia en la página de la UAEOS y la verificación que se hizo en el SUIT. El link es: https://www.uaeos.gov.co/participa/Proyectos-Normativos y se expidió la resolución 152 de 2022, publicada en Diario Oficial 52.096 de 2022. El día
4/08/2022 se hizo la respectiva  actualización de la información del  trámite en el SUIT.
Se espera medir los beneficios en el tercer cuatrimestre del año. </t>
  </si>
  <si>
    <t xml:space="preserve">Se adelantó audiencia publica llevada a cabo en Guajira, Villanueva. Se revisó el informe de realización de la audiencia pública en la página web sobre el antes y durante la audiencia. Esto se evidencia en la presentación publicada en la página web. </t>
  </si>
  <si>
    <t xml:space="preserve">Se verificó la actualización del documento de caracterización que corresponde a la vigencia 2021. </t>
  </si>
  <si>
    <t>ANGELA</t>
  </si>
  <si>
    <t xml:space="preserve">En el mes de junio se presentó la necesidad a la Alta Diección. Esto se verificó en el acta de reunión. </t>
  </si>
  <si>
    <t xml:space="preserve">Se evidenció el Formato de Solicitudes de Atención al Ciudadano. Este producto se verificó en la carpeta las atenciones a los diferentes canales. </t>
  </si>
  <si>
    <t xml:space="preserve">Se evidencia que está publicado en el Secop II y debidamente actualizado con la contratación de los 14 procesos. También se encuentra publicado en la página web de la entidad. </t>
  </si>
  <si>
    <t xml:space="preserve">Se evidenció el informe de seguimiento al menú de transparencia y acceso a la información pública de la sede electrónica UAEOS. </t>
  </si>
  <si>
    <t xml:space="preserve">Se evidencia que se envió la encuesta a los funcionarios. La publicación de dicha encuesta se encuentra en el menú de Transparencia de la página web institucional. Se envió el link de la misma. Que el Grupo de Comunicaciones efectivamente lo remitió. </t>
  </si>
  <si>
    <t xml:space="preserve">La entidad estableció Plan de Mejoramiento de acuerdo a los resultados del FURAG. Al corte con fecha en el marco de esta auditoria, se reporta que los lideres están haciendo el respectivo seguimiento en un excel comparido que elaboró Función Pública, con los responsables. Se evidenció la presentación de la matriz compartida que se tiene del Plan de Mejoramiento. </t>
  </si>
  <si>
    <t xml:space="preserve">Con corte a fecha del 31 de agosto, se evidenció la publicación satisfactoria de Gobierno Digital en la página web institucional. No se ha modificado. </t>
  </si>
  <si>
    <t xml:space="preserve">Se ha hecho revisión de inventario activos de la información, con procesos correspondientes a Grupo Financiera, Gestión Humana, TICS </t>
  </si>
  <si>
    <t xml:space="preserve">Se evidencia el seguimiento de los procesos a los grupos TICS. Se verifica la actulización de información de carta de trato digno a la ciudadanía y canales de atención. </t>
  </si>
  <si>
    <t xml:space="preserve">Se evidencia la imagen y número del Radicado del aplicativo RNBD del SIC. </t>
  </si>
  <si>
    <t xml:space="preserve">Se evidencia banner publicado en la página institucional, sin modificaciones al respecto. </t>
  </si>
  <si>
    <t xml:space="preserve">Esta evidencia llegó al correo de todos los funcionarios. A corte del 31 de agosto, se hizo el envio a comunicaciones. Efectivamente, Comunicaciones publicó el correo electrónico y lo remitió a los funcionarios. </t>
  </si>
  <si>
    <t xml:space="preserve">Se ha hecho revisión de inventario activos de la información, con procesos correspondientes a Grupo Financiera, Gestión Humana, TICS. Se ha publicado en Datos Abiertos, en la página web. </t>
  </si>
  <si>
    <t xml:space="preserve">Se evidencia que efectivamente está publicado el esquema de publicación y administración web al ingresar al link señalado. </t>
  </si>
  <si>
    <t xml:space="preserve">Se reporta y evidencia que en el mes de febrero se hizo capacitación de Ley de transparencia 1712, se han enviado dos (2) tips en abril (informativo - si conoce la Secretaria de Transparencia), y el otro en Agosto. Esto a corte del 31 de agosto. </t>
  </si>
  <si>
    <t xml:space="preserve">Las campañas de audiencia pública de Rendición de Cuentas. Se determina cuáles son los temas de interés de la ciudadania. Se desarrolló de manera satisfactoria. </t>
  </si>
  <si>
    <t xml:space="preserve">Se evidencia el correo electrónico, remitido el 26 de agosto de 2022 a toda la planta personal (funcionarios y contratistas). Adjunto a él, también se evidencia el video. </t>
  </si>
  <si>
    <t xml:space="preserve">A corte del 31 de agosto, efectivamente se evidencia, en el archivo de la carpeta interna del Grupo, la actualización de la información. Pendiente por ingresar al SUIT para verificar los productos. </t>
  </si>
  <si>
    <t xml:space="preserve">Se evidencia que efectivamente está publicado los instrumentos relacionados con la gestión pública </t>
  </si>
  <si>
    <t xml:space="preserve">Se evidencia que se realizó las 16 transferencias documentales. Las Transferencias están a la fecha programadas al Plan de Acción. Cada mes entregan documentación. </t>
  </si>
  <si>
    <t xml:space="preserve">Quedó incluido e incorporado la Estrategia de Conflicto de Intereses. En el plan de Acción institucional, el Plan de Acción Grupo de Planeación. Se incluyó en el Plan de Acción Institucional 2022 la información del componente la estrategia de Conflicto de Intereses. Ya se cumplió la meta antes de finalizar año. Antes del último cuatrimestre, ya lo tienen publicado. </t>
  </si>
  <si>
    <t xml:space="preserve">En la matriz de Riesgos, se identifica que una de las tipologias identificadas es conflicto de intereses. Se encuentra la tipificación de conflicto en procesos de juridica y Gestión Humana. Mapa de Riesgos - Tipologia - Hay Riesgos de conflicto de intereses. Procesos. El grupo de Gestió Humana hace seguimiento durante el proceso. Es una meta que se cumpliria a cabalidad al 100% en el mes de diciembre. Primer cuatrimestre: Resolución No. 036 en los dos cuatrimestres que corresponde hacer seguimiento. </t>
  </si>
  <si>
    <t xml:space="preserve">Se ha adelantado dos seguimientos y en el Plan que incluye la estrategia. Enviaron el seguimiento a Control interno: Plan Anticorrupción publicado en página web, que incluye el componente numero 6 - Conflicto de Intereses. Se encuentra publicado y se hace seguimiento en el transcurso del año. </t>
  </si>
  <si>
    <t xml:space="preserve">Desde el Grupo de Educación, reportan a Control Interno que, por el momento, no se debe hacer actualización porque tienen el plazo hasta el mes de novimbre. Por ahora cuentan con la actualización de los formatos, pero del proceso aun no han empezado. Por lo tanto, queda pendiente para el siguiente corte de la actividad. </t>
  </si>
  <si>
    <t xml:space="preserve">La entidad continúa fortalecimiento del Código de integridad. Al respecto, se evidenció que, al ingresar a la UAEOS, revisar correos y carteleras institucionales, la entidad continúa fortalecimiento a través de la revista. El grupo de Comunicaciones envía soportes conjunto. Así, a través de la mini revista que se publica de manera mensual, comparte valores del código de integridad, realizan campaña digitales. el día 27 de julio, por correo electrónico, se compartió a los funcionarios la información sobre conflictos de interés, recusaciones. La intranet está abierta. Se evidencia publicación de la revista en Intranet efectivamente. </t>
  </si>
  <si>
    <t>Se reporta que la reinducción no se ha definido. De conformidad con el  Plan Institucional Capacitacion 2022. Es una Actividad programada para inducción y Reinducción. Desde el Grupo de Gestión Humana reporta que el proceso está pendiente de programar jornada de Reinducción, donde se va a tocar esta temática. Al respecto, se reunieron para concretar lo relacionado con el tema, pero durante el mes de septiembre y octubre programarán para la reunión. Esto se decide con Gestión Humana. Ahi recurren todos los contratistas y servidores de la Entidad. Se debe consolidar la forma en que se iba a programar estas jornadas.</t>
  </si>
  <si>
    <t>Se realizó seguimiento a la implementación del componente en el marco del seguimiento al plan anticorrupción y de atención al ciudadano para el segundo cuatrimestre de 2022, publicado en la página web de la entidad.</t>
  </si>
  <si>
    <t xml:space="preserve">Para el informe del cuatrimestre anterior: toda la planta de personal ya lo terminó. Ahora van las inscripciones para los contratistas al curso virtual de Integridad, Transparencia y Lucha contra la Corrupción. Esto se evidencia en la página Función Publica. </t>
  </si>
  <si>
    <t xml:space="preserve">Se reporta que, dando cumplimiento a la normatividad, los 64 servidores de la planta de personalidad de unidad Administrativa presentaron la declaración de bienes y renta correspondiente al año 2021, y en cumplimiento de la Ley 1090 de 1995 y los obligados por la Ley 2013 de 2019, publicaron la declaración de bienes y renta y registro de conflicto de intereses en el aplicativo establecido por Función Pública. Ellos son el Director y Subdirector Nacional. </t>
  </si>
  <si>
    <t>Se evidenció que se dió inicio a la revisión de la Politica de Administración de Riesgos, para verificar si se requiere actualizarla. Esta es la meta para el último cuatrimestre.</t>
  </si>
  <si>
    <t xml:space="preserve">Se evidenció que se hizo revisión, se realizó acción de mejora num 134. Al detectarse la necesidad de hacer ajustes, se aperturó la Acción de Mejora. Así, teniendo en cuenta lo reportado por el Grupo de Planeación, se evidenció que hay una matriz de riesgos que se encuentra actualizada en la página web en su versión 3. </t>
  </si>
  <si>
    <t>A corte de 31 de agosto, se elaboró el segundo informe trimestral de servicio al ciudadano y se publicó en el mes de julio en el  siguiente link: https://www.uaeos.gov.co/sites/default/files/archivos/2do%20Informe%20Trimestral%20Oficina%20de%20Servicio%20al%20Ciudadano%202022%20.pdf
Adicional a esto, por redes sociales se compartieron los resultados obtenidos en el primer semestre en la gestión de peticiones  y trámite, destacando la satisfacción en la atención. Así, los canales más utilizados, y el trámite como el mayor consulta  en las peticiones. (22, 23 y 25 agosto)</t>
  </si>
  <si>
    <t xml:space="preserve">La audiencia pública se realizó el 25 de julio. Se evidenció la actividad satisfactoria publicada en el informe, reposado en los archivos del Grupo de Comunicaciones. </t>
  </si>
  <si>
    <t xml:space="preserve">Desde el Grupo de Educación reportan que se encuentran en el 73% de cumplimiento para esta actividad. Que son cuatro informes en el primer cuatrimestre, y cuatro en el segundo cuatrimestre. </t>
  </si>
  <si>
    <t xml:space="preserve">Al corte con fecha de los primeros diez días del mes de septiembre, desde el Grupo de Educación reportan que no se ha implementado completamente. Que está en proceso de diseño, de ahí el 50% de avance. </t>
  </si>
  <si>
    <t>Se evidenció el cumplimiento del segundo informe trimestral de servicio al ciudadano. Está correcamente publicado en la página. Link https://www.uaeos.gov.co/sites/default/files/archivos/2do%20Informe%20Trimestral%20Oficina%20de%20Servicio%20al%20Ciudadano%202022%20.pdf</t>
  </si>
  <si>
    <t xml:space="preserve">Se evidenció la publicación del banner web y la reglamentación del trámite de acreditación en la página de la entidad. https://www.uaeos.gov.co/Prensa/Noticias/Nueva-reglamentacion-tramite-acreditacion </t>
  </si>
  <si>
    <t xml:space="preserve">Se reporta que el 5 de septiembre llegó inormación de datos abiertos, en el que revisan calidad de datos que suministra el grupo de Educación para subirlo con sus observaciones. La información queda a espera de aprobación por datos abiertos. El 1 de septiembre se recibió respuesta de portal de datos abietos que indica que ha revisado y analizado datos para aprobación. Contiene metadatos que no cumple con los criterios de la entidad. Por lo tanto, la publicación no se ha aprobado. </t>
  </si>
  <si>
    <t xml:space="preserve">Se evidencia banner de datos abiertos al ingresar a la página. Evidencia: publicación de la página. Ya está actualizado y no se ha modificado a la fecha. </t>
  </si>
  <si>
    <t xml:space="preserve">A corte del 31 de agosto. Se evidencia la pubicación en el Secop II y en la página web de la Entidad. El 29 de julio se publicó en SECOP II. </t>
  </si>
  <si>
    <t xml:space="preserve">A corte del 31 de agosto  se evidencia que efectivamente se publicó en la página institucional, así como su divulgación en redes sociales. </t>
  </si>
  <si>
    <t>Se evidenció seguimiento a la impplementación del plan anticorrupción y de atención al ciudadano, por parte del grupo de planeación. En dicho plan se inclluye el componente 6 denominado Iniciativas Adicionales -Integridad- Gestión de Conflictos de Interes. por tanto se evidencia seguimiento al la estrategia de conflicto de interés</t>
  </si>
  <si>
    <t>Se evidenció que se realizó audiencia pública de rendición de cuentas el 25 de julio de 2022 en la ciudada de villanueva (Guajira). En el documento de la rendición de cuentas se incluyó información sobre las peticiones y sobre el trámite de acreditación</t>
  </si>
  <si>
    <t xml:space="preserve">se evidenció el 26 de agosto envió de correo. En los meses anteriores se ha trabajado en desarrollo y producción de los videos, todo el montaje que implica. Así, se evidenció que estas actividades se realizaron de manera satisfactoria. Queda pendiente correo con evidencias. </t>
  </si>
  <si>
    <r>
      <rPr>
        <sz val="11"/>
        <rFont val="Arial Narrow"/>
        <family val="2"/>
      </rPr>
      <t xml:space="preserve">Se evidenció consulta ciudadana sobre la información publicada en el portal web de la UAEOS, realizada en el mes de agosto 2022. </t>
    </r>
    <r>
      <rPr>
        <sz val="11"/>
        <color theme="1"/>
        <rFont val="Arial Narrow"/>
        <family val="2"/>
      </rPr>
      <t>Se envia el link de la encuesta donde se evidencia que</t>
    </r>
    <r>
      <rPr>
        <sz val="11"/>
        <color rgb="FFFF0000"/>
        <rFont val="Arial Narrow"/>
        <family val="2"/>
      </rPr>
      <t xml:space="preserve"> </t>
    </r>
    <r>
      <rPr>
        <sz val="11"/>
        <color theme="1"/>
        <rFont val="Arial Narrow"/>
        <family val="2"/>
      </rPr>
      <t>participaron 3 personas. Se envia archivo PDF físico de todas las respuestas del canal.</t>
    </r>
  </si>
  <si>
    <r>
      <t>A la fecha de este corte, se evidencia su re</t>
    </r>
    <r>
      <rPr>
        <sz val="11"/>
        <rFont val="Arial Narrow"/>
        <family val="2"/>
      </rPr>
      <t xml:space="preserve">spectiva publicación en la página de la entidad. link </t>
    </r>
    <r>
      <rPr>
        <sz val="11"/>
        <color theme="1"/>
        <rFont val="Arial Narrow"/>
        <family val="2"/>
      </rPr>
      <t xml:space="preserve">https://www.uaeos.gov.co/experiencias  </t>
    </r>
  </si>
  <si>
    <t xml:space="preserve">Se evidenció en la página web de la entidad estas infografias de socialización de atención al ciudadano. </t>
  </si>
  <si>
    <t>A corte del 31 de agosto, se reporta que hicieron ajustes de hacer recorrido en cuanto a norma NTC. Que lo desarrolló el arquitecto y acomodaron un checklist (verificación de contenidos e items). Se acomoó y adoptó a este. Se encuentra actualizado. Este se entregó en agosto.</t>
  </si>
  <si>
    <t>A corte del 31 de agosto, Se evidencia captura de pantalla de correo electrónico enviado a los funcionarios de la Entidad la actualización del Manual Protocolo Servicio al Ciudadano.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</si>
</sst>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d/mm/yyyy;@"/>
  </numFmts>
  <fonts count="67" x14ac:knownFonts="1">
    <font>
      <sz val="11"/>
      <color theme="1"/>
      <name val="Calibri"/>
      <family val="2"/>
      <scheme val="minor"/>
    </font>
    <font>
      <sz val="12"/>
      <color theme="1"/>
      <name val="Calibri"/>
      <family val="2"/>
      <scheme val="minor"/>
    </font>
    <font>
      <sz val="11"/>
      <color theme="1"/>
      <name val="Calibri"/>
      <family val="2"/>
      <scheme val="minor"/>
    </font>
    <font>
      <sz val="11"/>
      <color theme="1"/>
      <name val="Arial"/>
      <family val="2"/>
    </font>
    <font>
      <b/>
      <sz val="11"/>
      <color theme="1"/>
      <name val="Arial"/>
      <family val="2"/>
    </font>
    <font>
      <sz val="8"/>
      <color theme="1"/>
      <name val="Arial"/>
      <family val="2"/>
    </font>
    <font>
      <b/>
      <i/>
      <sz val="10"/>
      <color rgb="FF00000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1"/>
      <color theme="1"/>
      <name val="Calibri"/>
      <family val="2"/>
      <scheme val="minor"/>
    </font>
    <font>
      <i/>
      <sz val="11"/>
      <color theme="1"/>
      <name val="Arial Narrow"/>
      <family val="2"/>
    </font>
    <font>
      <sz val="11"/>
      <color theme="10"/>
      <name val="Calibri"/>
      <family val="2"/>
      <scheme val="minor"/>
    </font>
    <font>
      <u/>
      <sz val="11"/>
      <color theme="10"/>
      <name val="Arial Narrow"/>
      <family val="2"/>
    </font>
    <font>
      <b/>
      <sz val="11"/>
      <color theme="0"/>
      <name val="Arial"/>
      <family val="2"/>
    </font>
    <font>
      <b/>
      <sz val="11"/>
      <color rgb="FF000000"/>
      <name val="Arial"/>
      <family val="2"/>
    </font>
    <font>
      <b/>
      <sz val="11"/>
      <name val="Arial"/>
      <family val="2"/>
    </font>
    <font>
      <b/>
      <i/>
      <sz val="11"/>
      <color rgb="FF000000"/>
      <name val="Arial Narrow"/>
      <family val="2"/>
    </font>
    <font>
      <b/>
      <i/>
      <sz val="11"/>
      <name val="Arial Narrow"/>
      <family val="2"/>
    </font>
    <font>
      <i/>
      <sz val="11"/>
      <name val="Arial Narrow"/>
      <family val="2"/>
    </font>
    <font>
      <b/>
      <i/>
      <sz val="11"/>
      <color theme="8" tint="-0.249977111117893"/>
      <name val="Arial Narrow"/>
      <family val="2"/>
    </font>
    <font>
      <sz val="12"/>
      <color rgb="FF000000"/>
      <name val="Tahoma"/>
      <family val="2"/>
    </font>
    <font>
      <sz val="10"/>
      <color theme="1"/>
      <name val="Arial"/>
      <family val="2"/>
    </font>
  </fonts>
  <fills count="23">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
      <patternFill patternType="solid">
        <fgColor theme="4" tint="0.39997558519241921"/>
        <bgColor indexed="65"/>
      </patternFill>
    </fill>
    <fill>
      <patternFill patternType="solid">
        <fgColor theme="9" tint="0.39997558519241921"/>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dashed">
        <color theme="9" tint="-0.24994659260841701"/>
      </right>
      <top/>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41" fontId="2" fillId="0" borderId="0" applyFont="0" applyFill="0" applyBorder="0" applyAlignment="0" applyProtection="0"/>
    <xf numFmtId="0" fontId="1" fillId="21" borderId="0" applyNumberFormat="0" applyBorder="0" applyAlignment="0" applyProtection="0"/>
  </cellStyleXfs>
  <cellXfs count="652">
    <xf numFmtId="0" fontId="0" fillId="0" borderId="0" xfId="0"/>
    <xf numFmtId="0" fontId="3" fillId="0" borderId="0" xfId="0" applyFont="1"/>
    <xf numFmtId="0" fontId="4" fillId="4" borderId="5" xfId="0" applyFont="1" applyFill="1" applyBorder="1" applyAlignment="1">
      <alignment horizontal="center" vertical="center"/>
    </xf>
    <xf numFmtId="0" fontId="17" fillId="8" borderId="18" xfId="0" applyFont="1" applyFill="1" applyBorder="1"/>
    <xf numFmtId="9" fontId="17" fillId="5" borderId="18" xfId="1" applyFont="1" applyFill="1" applyBorder="1" applyAlignment="1">
      <alignment horizontal="center" vertical="center"/>
    </xf>
    <xf numFmtId="0" fontId="17" fillId="0" borderId="0" xfId="0" applyFont="1"/>
    <xf numFmtId="0" fontId="27" fillId="6" borderId="24" xfId="0" applyFont="1" applyFill="1" applyBorder="1" applyAlignment="1">
      <alignment horizontal="center" vertical="center" wrapText="1"/>
    </xf>
    <xf numFmtId="9" fontId="8" fillId="5" borderId="17" xfId="1" applyFont="1" applyFill="1" applyBorder="1" applyAlignment="1">
      <alignment horizontal="center" vertical="center"/>
    </xf>
    <xf numFmtId="9" fontId="8" fillId="7" borderId="18" xfId="1" applyFont="1" applyFill="1" applyBorder="1" applyAlignment="1">
      <alignment horizontal="center" vertical="center"/>
    </xf>
    <xf numFmtId="9" fontId="8" fillId="5" borderId="18" xfId="1" applyFont="1" applyFill="1" applyBorder="1" applyAlignment="1">
      <alignment horizontal="center" vertical="center"/>
    </xf>
    <xf numFmtId="0" fontId="27" fillId="6" borderId="18" xfId="0" applyFont="1" applyFill="1" applyBorder="1" applyAlignment="1">
      <alignment horizontal="center" vertical="center" wrapText="1"/>
    </xf>
    <xf numFmtId="0" fontId="7" fillId="0" borderId="18" xfId="0" applyFont="1" applyBorder="1" applyAlignment="1">
      <alignment vertical="center" wrapText="1"/>
    </xf>
    <xf numFmtId="0" fontId="28" fillId="0" borderId="18" xfId="0" applyFont="1" applyBorder="1" applyAlignment="1">
      <alignment horizontal="center" vertical="center" wrapText="1"/>
    </xf>
    <xf numFmtId="1" fontId="8" fillId="7" borderId="18" xfId="1" applyNumberFormat="1" applyFont="1" applyFill="1" applyBorder="1" applyAlignment="1">
      <alignment horizontal="center" vertical="center"/>
    </xf>
    <xf numFmtId="9" fontId="8" fillId="5" borderId="18" xfId="0" applyNumberFormat="1" applyFont="1" applyFill="1" applyBorder="1" applyAlignment="1">
      <alignment horizontal="center" vertical="center"/>
    </xf>
    <xf numFmtId="1" fontId="8" fillId="5" borderId="18" xfId="0" applyNumberFormat="1" applyFont="1" applyFill="1" applyBorder="1" applyAlignment="1">
      <alignment horizontal="center" vertical="center"/>
    </xf>
    <xf numFmtId="1" fontId="8" fillId="5" borderId="17" xfId="1" applyNumberFormat="1" applyFont="1" applyFill="1" applyBorder="1" applyAlignment="1">
      <alignment horizontal="center" vertical="center"/>
    </xf>
    <xf numFmtId="1" fontId="8" fillId="5" borderId="18" xfId="1" applyNumberFormat="1" applyFont="1" applyFill="1" applyBorder="1" applyAlignment="1">
      <alignment horizontal="center" vertical="center"/>
    </xf>
    <xf numFmtId="0" fontId="28" fillId="5" borderId="18" xfId="0" applyFont="1" applyFill="1" applyBorder="1" applyAlignment="1">
      <alignment horizontal="center" vertical="center" wrapText="1"/>
    </xf>
    <xf numFmtId="1" fontId="8" fillId="5" borderId="21" xfId="1" applyNumberFormat="1" applyFont="1" applyFill="1" applyBorder="1" applyAlignment="1">
      <alignment horizontal="center" vertical="center"/>
    </xf>
    <xf numFmtId="1" fontId="8" fillId="7" borderId="22" xfId="1" applyNumberFormat="1" applyFont="1" applyFill="1" applyBorder="1" applyAlignment="1">
      <alignment horizontal="center" vertical="center"/>
    </xf>
    <xf numFmtId="1" fontId="8" fillId="5" borderId="22" xfId="0" applyNumberFormat="1" applyFont="1" applyFill="1" applyBorder="1" applyAlignment="1">
      <alignment horizontal="center" vertical="center"/>
    </xf>
    <xf numFmtId="1" fontId="8" fillId="5" borderId="22" xfId="1" applyNumberFormat="1" applyFont="1" applyFill="1" applyBorder="1" applyAlignment="1">
      <alignment horizontal="center" vertical="center"/>
    </xf>
    <xf numFmtId="0" fontId="27" fillId="6" borderId="25"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7" fillId="5" borderId="18" xfId="0" applyFont="1" applyFill="1" applyBorder="1" applyAlignment="1">
      <alignment vertical="center" wrapText="1"/>
    </xf>
    <xf numFmtId="9" fontId="28" fillId="5" borderId="18" xfId="0" applyNumberFormat="1" applyFont="1" applyFill="1" applyBorder="1" applyAlignment="1">
      <alignment horizontal="center" vertical="center" wrapText="1"/>
    </xf>
    <xf numFmtId="0" fontId="27" fillId="5" borderId="22" xfId="0" applyFont="1" applyFill="1" applyBorder="1" applyAlignment="1">
      <alignment horizontal="center" vertical="center" wrapText="1"/>
    </xf>
    <xf numFmtId="0" fontId="27" fillId="5" borderId="24" xfId="0" applyFont="1" applyFill="1" applyBorder="1" applyAlignment="1">
      <alignment horizontal="center" vertical="center" wrapText="1"/>
    </xf>
    <xf numFmtId="0" fontId="8" fillId="5" borderId="40" xfId="0" applyFont="1" applyFill="1" applyBorder="1" applyAlignment="1">
      <alignment horizontal="center" vertical="center"/>
    </xf>
    <xf numFmtId="0" fontId="8" fillId="7" borderId="37" xfId="0" applyFont="1" applyFill="1" applyBorder="1" applyAlignment="1">
      <alignment horizontal="center" vertical="center"/>
    </xf>
    <xf numFmtId="0" fontId="8" fillId="5" borderId="37" xfId="0" applyFont="1" applyFill="1" applyBorder="1" applyAlignment="1">
      <alignment horizontal="center" vertical="center"/>
    </xf>
    <xf numFmtId="0" fontId="28" fillId="5" borderId="18" xfId="0" applyFont="1" applyFill="1" applyBorder="1" applyAlignment="1">
      <alignment vertical="center" wrapText="1"/>
    </xf>
    <xf numFmtId="0" fontId="8" fillId="5" borderId="17" xfId="0" applyFont="1" applyFill="1" applyBorder="1" applyAlignment="1">
      <alignment horizontal="center" vertical="center"/>
    </xf>
    <xf numFmtId="0" fontId="8" fillId="7" borderId="18" xfId="0" applyFont="1" applyFill="1" applyBorder="1" applyAlignment="1">
      <alignment horizontal="center" vertical="center"/>
    </xf>
    <xf numFmtId="0" fontId="8" fillId="5" borderId="18" xfId="0" applyFont="1" applyFill="1" applyBorder="1" applyAlignment="1">
      <alignment horizontal="center" vertical="center"/>
    </xf>
    <xf numFmtId="0" fontId="28" fillId="0" borderId="18" xfId="0" applyFont="1" applyBorder="1" applyAlignment="1">
      <alignment vertical="center" wrapText="1"/>
    </xf>
    <xf numFmtId="0" fontId="8" fillId="0" borderId="17" xfId="0" applyFont="1" applyBorder="1" applyAlignment="1">
      <alignment horizontal="center" vertical="center"/>
    </xf>
    <xf numFmtId="0" fontId="27" fillId="5" borderId="25" xfId="0" applyFont="1" applyFill="1" applyBorder="1" applyAlignment="1">
      <alignment horizontal="center" vertical="center" wrapText="1"/>
    </xf>
    <xf numFmtId="0" fontId="0" fillId="0" borderId="17" xfId="0" applyBorder="1"/>
    <xf numFmtId="0" fontId="26" fillId="4" borderId="22" xfId="0" applyFont="1" applyFill="1" applyBorder="1" applyAlignment="1">
      <alignment horizontal="center" vertical="center"/>
    </xf>
    <xf numFmtId="0" fontId="26" fillId="4" borderId="22" xfId="0" applyFont="1" applyFill="1" applyBorder="1" applyAlignment="1">
      <alignment horizontal="center" vertical="center" wrapText="1"/>
    </xf>
    <xf numFmtId="0" fontId="15" fillId="8" borderId="18" xfId="0" applyFont="1" applyFill="1" applyBorder="1"/>
    <xf numFmtId="0" fontId="17" fillId="5" borderId="17" xfId="0" applyFont="1" applyFill="1" applyBorder="1" applyAlignment="1">
      <alignment horizontal="center" vertical="center"/>
    </xf>
    <xf numFmtId="0" fontId="17" fillId="7" borderId="18" xfId="0" applyFont="1" applyFill="1" applyBorder="1" applyAlignment="1">
      <alignment horizontal="center" vertical="center"/>
    </xf>
    <xf numFmtId="0" fontId="15" fillId="5" borderId="18" xfId="0" applyFont="1" applyFill="1" applyBorder="1" applyAlignment="1">
      <alignment horizontal="center" vertical="center"/>
    </xf>
    <xf numFmtId="0" fontId="15" fillId="7" borderId="18" xfId="0" applyFont="1" applyFill="1" applyBorder="1" applyAlignment="1">
      <alignment horizontal="center" vertical="center"/>
    </xf>
    <xf numFmtId="0" fontId="17" fillId="5" borderId="18" xfId="0" applyFont="1" applyFill="1" applyBorder="1" applyAlignment="1">
      <alignment horizontal="center" vertical="center"/>
    </xf>
    <xf numFmtId="9" fontId="17" fillId="5" borderId="18" xfId="1" applyFont="1" applyFill="1" applyBorder="1" applyAlignment="1">
      <alignment horizontal="left" vertical="center" wrapText="1"/>
    </xf>
    <xf numFmtId="0" fontId="17" fillId="0" borderId="18" xfId="0" applyFont="1" applyBorder="1" applyAlignment="1">
      <alignment horizontal="left" vertical="center" wrapText="1"/>
    </xf>
    <xf numFmtId="9" fontId="17" fillId="5" borderId="17" xfId="1" applyFont="1" applyFill="1" applyBorder="1" applyAlignment="1">
      <alignment horizontal="center" vertical="center"/>
    </xf>
    <xf numFmtId="1" fontId="17" fillId="7" borderId="18" xfId="1" applyNumberFormat="1" applyFont="1" applyFill="1" applyBorder="1" applyAlignment="1">
      <alignment horizontal="center" vertical="center"/>
    </xf>
    <xf numFmtId="9" fontId="15" fillId="5" borderId="18" xfId="1" applyFont="1" applyFill="1" applyBorder="1" applyAlignment="1">
      <alignment horizontal="center" vertical="center"/>
    </xf>
    <xf numFmtId="9" fontId="15" fillId="7" borderId="18" xfId="1" applyFont="1" applyFill="1" applyBorder="1" applyAlignment="1">
      <alignment horizontal="center" vertical="center"/>
    </xf>
    <xf numFmtId="1" fontId="15" fillId="7" borderId="18" xfId="0" applyNumberFormat="1" applyFont="1" applyFill="1" applyBorder="1" applyAlignment="1">
      <alignment horizontal="center" vertical="center"/>
    </xf>
    <xf numFmtId="9" fontId="17" fillId="7" borderId="18" xfId="1" applyFont="1" applyFill="1" applyBorder="1" applyAlignment="1">
      <alignment horizontal="center" vertical="center"/>
    </xf>
    <xf numFmtId="9" fontId="15" fillId="7" borderId="18" xfId="0" applyNumberFormat="1" applyFont="1" applyFill="1" applyBorder="1" applyAlignment="1">
      <alignment horizontal="center" vertical="center"/>
    </xf>
    <xf numFmtId="0" fontId="17" fillId="0" borderId="18" xfId="0" applyFont="1" applyBorder="1" applyAlignment="1">
      <alignment vertical="center" wrapText="1"/>
    </xf>
    <xf numFmtId="0" fontId="15" fillId="0" borderId="0" xfId="0" applyFont="1"/>
    <xf numFmtId="14" fontId="28" fillId="5" borderId="18" xfId="0" applyNumberFormat="1" applyFont="1" applyFill="1" applyBorder="1" applyAlignment="1">
      <alignment horizontal="center" vertical="center" wrapText="1"/>
    </xf>
    <xf numFmtId="0" fontId="26" fillId="6" borderId="18" xfId="0" applyFont="1" applyFill="1" applyBorder="1" applyAlignment="1">
      <alignment horizontal="center" vertical="center"/>
    </xf>
    <xf numFmtId="0" fontId="26" fillId="6" borderId="24" xfId="0" applyFont="1" applyFill="1" applyBorder="1" applyAlignment="1">
      <alignment horizontal="center" vertical="center"/>
    </xf>
    <xf numFmtId="0" fontId="28" fillId="5" borderId="24" xfId="0" applyFont="1" applyFill="1" applyBorder="1" applyAlignment="1">
      <alignment vertical="center" wrapText="1"/>
    </xf>
    <xf numFmtId="0" fontId="28" fillId="5" borderId="4" xfId="0" applyFont="1" applyFill="1" applyBorder="1" applyAlignment="1">
      <alignment horizontal="center" vertical="center" wrapText="1"/>
    </xf>
    <xf numFmtId="14" fontId="28" fillId="5" borderId="16" xfId="0" applyNumberFormat="1" applyFont="1" applyFill="1" applyBorder="1" applyAlignment="1">
      <alignment horizontal="center" vertical="center" wrapText="1"/>
    </xf>
    <xf numFmtId="0" fontId="28" fillId="5" borderId="16" xfId="0" applyFont="1" applyFill="1" applyBorder="1" applyAlignment="1">
      <alignment horizontal="center" vertical="center" wrapText="1"/>
    </xf>
    <xf numFmtId="0" fontId="28" fillId="5" borderId="25" xfId="0" applyFont="1" applyFill="1" applyBorder="1" applyAlignment="1">
      <alignment vertical="center" wrapText="1"/>
    </xf>
    <xf numFmtId="14" fontId="28" fillId="5" borderId="10" xfId="0" applyNumberFormat="1" applyFont="1" applyFill="1" applyBorder="1" applyAlignment="1">
      <alignment horizontal="center" vertical="center" wrapText="1"/>
    </xf>
    <xf numFmtId="0" fontId="0" fillId="5" borderId="0" xfId="0" applyFill="1"/>
    <xf numFmtId="0" fontId="6" fillId="11" borderId="42" xfId="0" applyFont="1" applyFill="1" applyBorder="1" applyAlignment="1">
      <alignment horizontal="center" vertical="center"/>
    </xf>
    <xf numFmtId="0" fontId="6" fillId="11" borderId="0" xfId="0" applyFont="1" applyFill="1" applyAlignment="1">
      <alignment horizontal="center" vertical="center" wrapText="1"/>
    </xf>
    <xf numFmtId="0" fontId="6" fillId="11" borderId="45" xfId="0" applyFont="1" applyFill="1" applyBorder="1" applyAlignment="1">
      <alignment horizontal="center" vertical="center" wrapText="1"/>
    </xf>
    <xf numFmtId="0" fontId="6" fillId="11" borderId="46" xfId="0" applyFont="1" applyFill="1" applyBorder="1" applyAlignment="1">
      <alignment horizontal="center" vertical="center"/>
    </xf>
    <xf numFmtId="0" fontId="30" fillId="5" borderId="18" xfId="0" applyFont="1" applyFill="1" applyBorder="1" applyAlignment="1">
      <alignment horizontal="center" vertical="center" wrapText="1"/>
    </xf>
    <xf numFmtId="0" fontId="31" fillId="5" borderId="18" xfId="0" applyFont="1" applyFill="1" applyBorder="1" applyAlignment="1">
      <alignment horizontal="left" vertical="center" wrapText="1"/>
    </xf>
    <xf numFmtId="0" fontId="31" fillId="5" borderId="22" xfId="0" applyFont="1" applyFill="1" applyBorder="1" applyAlignment="1">
      <alignment horizontal="left" vertical="center" wrapText="1"/>
    </xf>
    <xf numFmtId="0" fontId="31" fillId="5" borderId="18" xfId="0" applyFont="1" applyFill="1" applyBorder="1" applyAlignment="1">
      <alignment horizontal="center" vertical="center" wrapText="1"/>
    </xf>
    <xf numFmtId="14" fontId="28" fillId="5" borderId="18" xfId="0" applyNumberFormat="1" applyFont="1" applyFill="1" applyBorder="1" applyAlignment="1">
      <alignment horizontal="center" vertical="center"/>
    </xf>
    <xf numFmtId="0" fontId="6" fillId="11" borderId="18" xfId="0" applyFont="1" applyFill="1" applyBorder="1" applyAlignment="1">
      <alignment vertical="center" wrapText="1"/>
    </xf>
    <xf numFmtId="0" fontId="31" fillId="5" borderId="18" xfId="0" applyFont="1" applyFill="1" applyBorder="1" applyAlignment="1">
      <alignment horizontal="center" vertical="center"/>
    </xf>
    <xf numFmtId="0" fontId="26" fillId="0" borderId="18" xfId="0" applyFont="1" applyBorder="1" applyAlignment="1">
      <alignment horizontal="center" vertical="center" wrapText="1"/>
    </xf>
    <xf numFmtId="0" fontId="26" fillId="0" borderId="18" xfId="0" applyFont="1" applyBorder="1" applyAlignment="1">
      <alignment horizontal="center" vertical="center"/>
    </xf>
    <xf numFmtId="0" fontId="26" fillId="0" borderId="32" xfId="0" applyFont="1" applyBorder="1" applyAlignment="1">
      <alignment horizontal="center" vertical="center" wrapText="1"/>
    </xf>
    <xf numFmtId="1" fontId="28" fillId="0" borderId="18" xfId="0" applyNumberFormat="1" applyFont="1" applyBorder="1" applyAlignment="1">
      <alignment horizontal="center" vertical="center"/>
    </xf>
    <xf numFmtId="0" fontId="28" fillId="0" borderId="18" xfId="0" applyFont="1" applyBorder="1" applyAlignment="1">
      <alignment horizontal="left" vertical="center" wrapText="1"/>
    </xf>
    <xf numFmtId="14" fontId="28" fillId="0" borderId="32" xfId="0" applyNumberFormat="1" applyFont="1" applyBorder="1" applyAlignment="1">
      <alignment horizontal="center" vertical="center"/>
    </xf>
    <xf numFmtId="9" fontId="8" fillId="7" borderId="37" xfId="1" applyFont="1" applyFill="1" applyBorder="1" applyAlignment="1">
      <alignment horizontal="center" vertical="center"/>
    </xf>
    <xf numFmtId="9" fontId="8" fillId="5" borderId="37" xfId="1" applyFont="1" applyFill="1" applyBorder="1" applyAlignment="1">
      <alignment horizontal="center" vertical="center"/>
    </xf>
    <xf numFmtId="1" fontId="8" fillId="5" borderId="37" xfId="1" applyNumberFormat="1" applyFont="1" applyFill="1" applyBorder="1" applyAlignment="1">
      <alignment horizontal="center" vertical="center"/>
    </xf>
    <xf numFmtId="1" fontId="28" fillId="0" borderId="18" xfId="0" applyNumberFormat="1" applyFont="1" applyBorder="1" applyAlignment="1">
      <alignment horizontal="center" vertical="center" wrapText="1"/>
    </xf>
    <xf numFmtId="14" fontId="28" fillId="5" borderId="32" xfId="0" applyNumberFormat="1" applyFont="1" applyFill="1" applyBorder="1" applyAlignment="1">
      <alignment horizontal="center" vertical="center" wrapText="1"/>
    </xf>
    <xf numFmtId="0" fontId="27" fillId="0" borderId="18" xfId="0" applyFont="1" applyBorder="1" applyAlignment="1">
      <alignment horizontal="center" vertical="center" wrapText="1"/>
    </xf>
    <xf numFmtId="14" fontId="28" fillId="0" borderId="32" xfId="0" applyNumberFormat="1" applyFont="1" applyBorder="1" applyAlignment="1">
      <alignment horizontal="center" vertical="center" wrapText="1"/>
    </xf>
    <xf numFmtId="0" fontId="28" fillId="5" borderId="18" xfId="0" applyFont="1" applyFill="1" applyBorder="1" applyAlignment="1">
      <alignment horizontal="left" vertical="center" wrapText="1"/>
    </xf>
    <xf numFmtId="1" fontId="7" fillId="5" borderId="18" xfId="0" applyNumberFormat="1" applyFont="1" applyFill="1" applyBorder="1" applyAlignment="1">
      <alignment horizontal="center" vertical="center" wrapText="1"/>
    </xf>
    <xf numFmtId="0" fontId="28" fillId="5" borderId="32" xfId="0" applyFont="1" applyFill="1" applyBorder="1" applyAlignment="1">
      <alignment horizontal="center" vertical="center" wrapText="1"/>
    </xf>
    <xf numFmtId="14" fontId="0" fillId="0" borderId="0" xfId="0" applyNumberFormat="1"/>
    <xf numFmtId="0" fontId="32" fillId="0" borderId="0" xfId="0" applyFont="1"/>
    <xf numFmtId="0" fontId="0" fillId="0" borderId="47" xfId="0" applyBorder="1"/>
    <xf numFmtId="0" fontId="0" fillId="0" borderId="48" xfId="0" applyBorder="1"/>
    <xf numFmtId="0" fontId="33" fillId="0" borderId="48" xfId="0" applyFont="1" applyBorder="1"/>
    <xf numFmtId="41" fontId="33" fillId="0" borderId="48" xfId="4" applyFont="1" applyFill="1" applyBorder="1"/>
    <xf numFmtId="41" fontId="33" fillId="0" borderId="49" xfId="4" applyFont="1" applyFill="1" applyBorder="1"/>
    <xf numFmtId="0" fontId="0" fillId="0" borderId="50" xfId="0" applyBorder="1"/>
    <xf numFmtId="0" fontId="0" fillId="0" borderId="51" xfId="0" applyBorder="1"/>
    <xf numFmtId="0" fontId="33" fillId="0" borderId="51" xfId="0" applyFont="1" applyBorder="1"/>
    <xf numFmtId="41" fontId="33" fillId="0" borderId="51" xfId="4" applyFont="1" applyFill="1" applyBorder="1"/>
    <xf numFmtId="41" fontId="33" fillId="0" borderId="52" xfId="4" applyFont="1" applyFill="1" applyBorder="1"/>
    <xf numFmtId="41" fontId="35" fillId="0" borderId="51" xfId="4" applyFont="1" applyFill="1" applyBorder="1" applyAlignment="1">
      <alignment horizontal="center" vertical="center"/>
    </xf>
    <xf numFmtId="41" fontId="0" fillId="0" borderId="51" xfId="4" applyFont="1" applyFill="1" applyBorder="1" applyAlignment="1" applyProtection="1">
      <alignment wrapText="1"/>
      <protection hidden="1"/>
    </xf>
    <xf numFmtId="41" fontId="0" fillId="0" borderId="51" xfId="4" applyFont="1" applyFill="1" applyBorder="1" applyProtection="1">
      <protection hidden="1"/>
    </xf>
    <xf numFmtId="41" fontId="0" fillId="0" borderId="52" xfId="4" applyFont="1" applyFill="1" applyBorder="1" applyProtection="1">
      <protection hidden="1"/>
    </xf>
    <xf numFmtId="41" fontId="0" fillId="0" borderId="51" xfId="4" applyFont="1" applyFill="1" applyBorder="1"/>
    <xf numFmtId="0" fontId="0" fillId="0" borderId="0" xfId="0" applyAlignment="1">
      <alignment wrapText="1"/>
    </xf>
    <xf numFmtId="0" fontId="0" fillId="0" borderId="52" xfId="0" applyBorder="1"/>
    <xf numFmtId="0" fontId="0" fillId="0" borderId="53" xfId="0" applyBorder="1"/>
    <xf numFmtId="0" fontId="0" fillId="0" borderId="54" xfId="0" applyBorder="1"/>
    <xf numFmtId="0" fontId="0" fillId="0" borderId="55" xfId="0" applyBorder="1"/>
    <xf numFmtId="0" fontId="38" fillId="0" borderId="56" xfId="0" applyFont="1" applyBorder="1"/>
    <xf numFmtId="0" fontId="38" fillId="0" borderId="0" xfId="0" applyFont="1"/>
    <xf numFmtId="0" fontId="39" fillId="5" borderId="18" xfId="0" applyFont="1" applyFill="1" applyBorder="1" applyAlignment="1" applyProtection="1">
      <alignment horizontal="left" vertical="center" wrapText="1"/>
      <protection hidden="1"/>
    </xf>
    <xf numFmtId="0" fontId="17" fillId="5" borderId="0" xfId="3" applyFont="1" applyFill="1"/>
    <xf numFmtId="0" fontId="15" fillId="5" borderId="0" xfId="3" applyFont="1" applyFill="1"/>
    <xf numFmtId="0" fontId="15" fillId="5" borderId="11" xfId="3" applyFont="1" applyFill="1" applyBorder="1"/>
    <xf numFmtId="0" fontId="14" fillId="5" borderId="0" xfId="3" applyFont="1" applyFill="1" applyAlignment="1">
      <alignment vertical="center" wrapText="1"/>
    </xf>
    <xf numFmtId="0" fontId="42" fillId="5" borderId="11" xfId="3" applyFont="1" applyFill="1" applyBorder="1" applyAlignment="1">
      <alignment horizontal="justify" vertical="top" wrapText="1"/>
    </xf>
    <xf numFmtId="0" fontId="43" fillId="5" borderId="0" xfId="3" applyFont="1" applyFill="1" applyAlignment="1">
      <alignment horizontal="center" vertical="center" wrapText="1"/>
    </xf>
    <xf numFmtId="0" fontId="14" fillId="5" borderId="0" xfId="3" applyFont="1" applyFill="1" applyAlignment="1">
      <alignment horizontal="right" vertical="center" wrapText="1"/>
    </xf>
    <xf numFmtId="0" fontId="14" fillId="5" borderId="18" xfId="3" applyFont="1" applyFill="1" applyBorder="1" applyAlignment="1">
      <alignment horizontal="center" vertical="center" wrapText="1"/>
    </xf>
    <xf numFmtId="0" fontId="15" fillId="5" borderId="14" xfId="3" applyFont="1" applyFill="1" applyBorder="1"/>
    <xf numFmtId="0" fontId="14" fillId="5" borderId="11" xfId="3" applyFont="1" applyFill="1" applyBorder="1" applyAlignment="1">
      <alignment horizontal="justify" vertical="top" wrapText="1"/>
    </xf>
    <xf numFmtId="0" fontId="14" fillId="5" borderId="0" xfId="3" applyFont="1" applyFill="1" applyAlignment="1">
      <alignment horizontal="left" vertical="center" wrapText="1"/>
    </xf>
    <xf numFmtId="0" fontId="14" fillId="5" borderId="0" xfId="3" applyFont="1" applyFill="1" applyAlignment="1">
      <alignment horizontal="center" vertical="center" wrapText="1"/>
    </xf>
    <xf numFmtId="0" fontId="16" fillId="5" borderId="18" xfId="3" applyFont="1" applyFill="1" applyBorder="1" applyAlignment="1">
      <alignment horizontal="center" vertical="center" wrapText="1"/>
    </xf>
    <xf numFmtId="0" fontId="14" fillId="5" borderId="11" xfId="3" applyFont="1" applyFill="1" applyBorder="1" applyAlignment="1">
      <alignment horizontal="left" vertical="center" wrapText="1"/>
    </xf>
    <xf numFmtId="0" fontId="14" fillId="5" borderId="0" xfId="3" applyFont="1" applyFill="1" applyAlignment="1">
      <alignment horizontal="left" vertical="top" wrapText="1"/>
    </xf>
    <xf numFmtId="0" fontId="18" fillId="5" borderId="36" xfId="3" applyFont="1" applyFill="1" applyBorder="1" applyAlignment="1" applyProtection="1">
      <alignment horizontal="center" vertical="center" wrapText="1"/>
      <protection locked="0"/>
    </xf>
    <xf numFmtId="0" fontId="17" fillId="5" borderId="0" xfId="3" applyFont="1" applyFill="1" applyAlignment="1">
      <alignment horizontal="justify" vertical="top" wrapText="1"/>
    </xf>
    <xf numFmtId="0" fontId="41" fillId="5" borderId="0" xfId="3" applyFont="1" applyFill="1" applyAlignment="1">
      <alignment horizontal="justify" vertical="top" wrapText="1"/>
    </xf>
    <xf numFmtId="0" fontId="41" fillId="5" borderId="0" xfId="3" applyFont="1" applyFill="1" applyAlignment="1">
      <alignment vertical="top" wrapText="1"/>
    </xf>
    <xf numFmtId="0" fontId="41" fillId="5" borderId="14" xfId="3" applyFont="1" applyFill="1" applyBorder="1" applyAlignment="1">
      <alignment vertical="top" wrapText="1"/>
    </xf>
    <xf numFmtId="0" fontId="41" fillId="5" borderId="0" xfId="3" applyFont="1" applyFill="1" applyAlignment="1">
      <alignment horizontal="left" vertical="center" wrapText="1"/>
    </xf>
    <xf numFmtId="0" fontId="17" fillId="5" borderId="0" xfId="3" applyFont="1" applyFill="1" applyAlignment="1" applyProtection="1">
      <alignment horizontal="center" vertical="top" wrapText="1"/>
      <protection locked="0"/>
    </xf>
    <xf numFmtId="0" fontId="44" fillId="5" borderId="0" xfId="3" applyFont="1" applyFill="1" applyAlignment="1">
      <alignment vertical="center" wrapText="1"/>
    </xf>
    <xf numFmtId="0" fontId="42" fillId="5" borderId="0" xfId="3" applyFont="1" applyFill="1" applyAlignment="1">
      <alignment vertical="top" wrapText="1"/>
    </xf>
    <xf numFmtId="0" fontId="14" fillId="5" borderId="0" xfId="3" applyFont="1" applyFill="1" applyAlignment="1">
      <alignment horizontal="right" vertical="top" wrapText="1"/>
    </xf>
    <xf numFmtId="0" fontId="14" fillId="5" borderId="14" xfId="3" applyFont="1" applyFill="1" applyBorder="1" applyAlignment="1">
      <alignment horizontal="right" vertical="top" wrapText="1"/>
    </xf>
    <xf numFmtId="0" fontId="14" fillId="5" borderId="11" xfId="3" applyFont="1" applyFill="1" applyBorder="1" applyAlignment="1">
      <alignment vertical="center" wrapText="1"/>
    </xf>
    <xf numFmtId="0" fontId="42" fillId="5" borderId="0" xfId="3" applyFont="1" applyFill="1" applyAlignment="1" applyProtection="1">
      <alignment horizontal="center" vertical="top" wrapText="1"/>
      <protection locked="0"/>
    </xf>
    <xf numFmtId="0" fontId="16" fillId="5" borderId="28" xfId="3" applyFont="1" applyFill="1" applyBorder="1" applyAlignment="1">
      <alignment horizontal="left"/>
    </xf>
    <xf numFmtId="0" fontId="16" fillId="5" borderId="29" xfId="3" applyFont="1" applyFill="1" applyBorder="1" applyAlignment="1">
      <alignment horizontal="left"/>
    </xf>
    <xf numFmtId="0" fontId="14" fillId="5" borderId="29" xfId="3" applyFont="1" applyFill="1" applyBorder="1" applyAlignment="1">
      <alignment horizontal="left" vertical="top" wrapText="1"/>
    </xf>
    <xf numFmtId="0" fontId="15" fillId="5" borderId="29" xfId="3" applyFont="1" applyFill="1" applyBorder="1"/>
    <xf numFmtId="0" fontId="15" fillId="5" borderId="30" xfId="3" applyFont="1" applyFill="1" applyBorder="1"/>
    <xf numFmtId="0" fontId="16" fillId="5" borderId="0" xfId="3" applyFont="1" applyFill="1" applyAlignment="1">
      <alignment horizontal="left" vertical="center" wrapText="1"/>
    </xf>
    <xf numFmtId="0" fontId="42" fillId="5" borderId="0" xfId="3" applyFont="1" applyFill="1" applyAlignment="1">
      <alignment horizontal="justify" vertical="top" wrapText="1"/>
    </xf>
    <xf numFmtId="0" fontId="42" fillId="5" borderId="0" xfId="3" applyFont="1" applyFill="1" applyAlignment="1">
      <alignment horizontal="left" vertical="top" wrapText="1"/>
    </xf>
    <xf numFmtId="0" fontId="42" fillId="5" borderId="0" xfId="3" applyFont="1" applyFill="1" applyAlignment="1">
      <alignment horizontal="center" vertical="top" wrapText="1"/>
    </xf>
    <xf numFmtId="0" fontId="42" fillId="5" borderId="14" xfId="3" applyFont="1" applyFill="1" applyBorder="1" applyAlignment="1">
      <alignment horizontal="center" vertical="top" wrapText="1"/>
    </xf>
    <xf numFmtId="0" fontId="16" fillId="5" borderId="0" xfId="3" applyFont="1" applyFill="1"/>
    <xf numFmtId="14" fontId="15" fillId="5" borderId="0" xfId="3" applyNumberFormat="1" applyFont="1" applyFill="1" applyAlignment="1">
      <alignment horizontal="left"/>
    </xf>
    <xf numFmtId="0" fontId="15" fillId="5" borderId="28" xfId="3" applyFont="1" applyFill="1" applyBorder="1"/>
    <xf numFmtId="0" fontId="16" fillId="3" borderId="22" xfId="3" applyFont="1" applyFill="1" applyBorder="1" applyAlignment="1">
      <alignment horizontal="center" vertical="center" wrapText="1"/>
    </xf>
    <xf numFmtId="0" fontId="16" fillId="3" borderId="35" xfId="3" applyFont="1" applyFill="1" applyBorder="1" applyAlignment="1">
      <alignment horizontal="center" vertical="center" wrapText="1"/>
    </xf>
    <xf numFmtId="0" fontId="17" fillId="3" borderId="22" xfId="0" applyFont="1" applyFill="1" applyBorder="1"/>
    <xf numFmtId="0" fontId="15" fillId="5" borderId="6" xfId="3" applyFont="1" applyFill="1" applyBorder="1"/>
    <xf numFmtId="0" fontId="14" fillId="5" borderId="27" xfId="3" applyFont="1" applyFill="1" applyBorder="1" applyAlignment="1">
      <alignment vertical="center" wrapText="1"/>
    </xf>
    <xf numFmtId="0" fontId="16" fillId="5" borderId="27" xfId="3" applyFont="1" applyFill="1" applyBorder="1" applyAlignment="1">
      <alignment horizontal="center" vertical="center" wrapText="1"/>
    </xf>
    <xf numFmtId="0" fontId="15" fillId="5" borderId="27" xfId="3" applyFont="1" applyFill="1" applyBorder="1"/>
    <xf numFmtId="0" fontId="15" fillId="5" borderId="13" xfId="3" applyFont="1" applyFill="1" applyBorder="1"/>
    <xf numFmtId="0" fontId="14" fillId="5" borderId="29" xfId="3" applyFont="1" applyFill="1" applyBorder="1" applyAlignment="1">
      <alignment horizontal="center" vertical="top" wrapText="1"/>
    </xf>
    <xf numFmtId="0" fontId="14" fillId="5" borderId="29" xfId="3" applyFont="1" applyFill="1" applyBorder="1" applyAlignment="1">
      <alignment horizontal="justify" vertical="top" wrapText="1"/>
    </xf>
    <xf numFmtId="1" fontId="17" fillId="5" borderId="17" xfId="1" applyNumberFormat="1" applyFont="1" applyFill="1" applyBorder="1" applyAlignment="1">
      <alignment horizontal="center" vertical="center"/>
    </xf>
    <xf numFmtId="1" fontId="15" fillId="5" borderId="18" xfId="1" applyNumberFormat="1" applyFont="1" applyFill="1" applyBorder="1" applyAlignment="1">
      <alignment horizontal="center" vertical="center"/>
    </xf>
    <xf numFmtId="1" fontId="15" fillId="7" borderId="18" xfId="1" applyNumberFormat="1" applyFont="1" applyFill="1" applyBorder="1" applyAlignment="1">
      <alignment horizontal="center" vertical="center"/>
    </xf>
    <xf numFmtId="1" fontId="17" fillId="5" borderId="18" xfId="0" applyNumberFormat="1" applyFont="1" applyFill="1" applyBorder="1" applyAlignment="1">
      <alignment horizontal="center" vertical="center"/>
    </xf>
    <xf numFmtId="0" fontId="19" fillId="13" borderId="18" xfId="3" applyFont="1" applyFill="1" applyBorder="1" applyAlignment="1" applyProtection="1">
      <alignment horizontal="center" vertical="center" wrapText="1"/>
      <protection locked="0"/>
    </xf>
    <xf numFmtId="9" fontId="17" fillId="3" borderId="18" xfId="1" applyFont="1" applyFill="1" applyBorder="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46" fillId="0" borderId="0" xfId="0" applyFont="1" applyAlignment="1">
      <alignment horizontal="left" vertical="center"/>
    </xf>
    <xf numFmtId="0" fontId="17" fillId="5" borderId="59" xfId="0" applyFont="1" applyFill="1" applyBorder="1" applyAlignment="1">
      <alignment horizontal="left" vertical="center"/>
    </xf>
    <xf numFmtId="0" fontId="17" fillId="5" borderId="60" xfId="0" applyFont="1" applyFill="1" applyBorder="1" applyAlignment="1">
      <alignment horizontal="center" vertical="center"/>
    </xf>
    <xf numFmtId="0" fontId="17" fillId="5" borderId="60" xfId="0" applyFont="1" applyFill="1" applyBorder="1"/>
    <xf numFmtId="0" fontId="17" fillId="5" borderId="60" xfId="0" applyFont="1" applyFill="1" applyBorder="1" applyAlignment="1">
      <alignment horizontal="center"/>
    </xf>
    <xf numFmtId="0" fontId="17" fillId="5" borderId="61" xfId="0" applyFont="1" applyFill="1" applyBorder="1"/>
    <xf numFmtId="0" fontId="17" fillId="5" borderId="0" xfId="0" applyFont="1" applyFill="1"/>
    <xf numFmtId="0" fontId="41" fillId="14" borderId="65" xfId="0" applyFont="1" applyFill="1" applyBorder="1" applyAlignment="1">
      <alignment horizontal="center" vertical="center" textRotation="90"/>
    </xf>
    <xf numFmtId="0" fontId="41" fillId="14" borderId="0" xfId="0" applyFont="1" applyFill="1" applyAlignment="1">
      <alignment horizontal="center" vertical="center"/>
    </xf>
    <xf numFmtId="0" fontId="48" fillId="5" borderId="70" xfId="0" applyFont="1" applyFill="1" applyBorder="1" applyAlignment="1">
      <alignment horizontal="center" vertical="center" wrapText="1" readingOrder="1"/>
    </xf>
    <xf numFmtId="9" fontId="17" fillId="5" borderId="65" xfId="1" applyFont="1" applyFill="1" applyBorder="1" applyAlignment="1">
      <alignment horizontal="center" vertical="center" wrapText="1"/>
    </xf>
    <xf numFmtId="0" fontId="24" fillId="5" borderId="71" xfId="0" applyFont="1" applyFill="1" applyBorder="1" applyAlignment="1">
      <alignment horizontal="center" vertical="center" wrapText="1" readingOrder="1"/>
    </xf>
    <xf numFmtId="0" fontId="17" fillId="0" borderId="65" xfId="0" applyFont="1" applyBorder="1" applyAlignment="1">
      <alignment horizontal="center" vertical="center"/>
    </xf>
    <xf numFmtId="0" fontId="8" fillId="0" borderId="65" xfId="0" applyFont="1" applyBorder="1" applyAlignment="1">
      <alignment horizontal="justify" vertical="center" wrapText="1"/>
    </xf>
    <xf numFmtId="9" fontId="17" fillId="0" borderId="65" xfId="1" applyFont="1" applyBorder="1" applyAlignment="1">
      <alignment horizontal="center" vertical="center"/>
    </xf>
    <xf numFmtId="0" fontId="17" fillId="0" borderId="65" xfId="0" applyFont="1" applyBorder="1" applyAlignment="1">
      <alignment horizontal="center" vertical="center" textRotation="90"/>
    </xf>
    <xf numFmtId="10" fontId="17" fillId="5" borderId="65" xfId="1" applyNumberFormat="1" applyFont="1" applyFill="1" applyBorder="1" applyAlignment="1">
      <alignment horizontal="center" vertical="center" wrapText="1"/>
    </xf>
    <xf numFmtId="9" fontId="17" fillId="5" borderId="65" xfId="1" applyFont="1" applyFill="1" applyBorder="1" applyAlignment="1">
      <alignment horizontal="center" vertical="center"/>
    </xf>
    <xf numFmtId="0" fontId="49" fillId="15" borderId="65" xfId="0" applyFont="1" applyFill="1" applyBorder="1" applyAlignment="1">
      <alignment horizontal="center" vertical="center" wrapText="1"/>
    </xf>
    <xf numFmtId="0" fontId="17" fillId="0" borderId="64" xfId="0" applyFont="1" applyBorder="1" applyAlignment="1">
      <alignment horizontal="center" vertical="center" textRotation="90"/>
    </xf>
    <xf numFmtId="0" fontId="39" fillId="0" borderId="65" xfId="0" applyFont="1" applyBorder="1" applyAlignment="1">
      <alignment horizontal="justify" vertical="center" wrapText="1"/>
    </xf>
    <xf numFmtId="0" fontId="8" fillId="0" borderId="65" xfId="0" applyFont="1" applyBorder="1" applyAlignment="1">
      <alignment horizontal="center" vertical="center" wrapText="1"/>
    </xf>
    <xf numFmtId="14" fontId="8" fillId="0" borderId="65" xfId="0" applyNumberFormat="1" applyFont="1" applyBorder="1" applyAlignment="1">
      <alignment horizontal="left" vertical="center" wrapText="1"/>
    </xf>
    <xf numFmtId="0" fontId="17" fillId="0" borderId="65" xfId="0" applyFont="1" applyBorder="1" applyAlignment="1">
      <alignment horizontal="center" vertical="center" wrapText="1"/>
    </xf>
    <xf numFmtId="0" fontId="17" fillId="0" borderId="0" xfId="0" applyFont="1" applyAlignment="1">
      <alignment vertical="center"/>
    </xf>
    <xf numFmtId="9" fontId="17" fillId="5" borderId="65" xfId="0" applyNumberFormat="1" applyFont="1" applyFill="1" applyBorder="1" applyAlignment="1">
      <alignment horizontal="center" vertical="center"/>
    </xf>
    <xf numFmtId="0" fontId="17" fillId="5" borderId="65" xfId="0" applyFont="1" applyFill="1" applyBorder="1" applyAlignment="1">
      <alignment horizontal="center" vertical="center" wrapText="1"/>
    </xf>
    <xf numFmtId="0" fontId="17" fillId="5" borderId="65" xfId="0" applyFont="1" applyFill="1" applyBorder="1" applyAlignment="1">
      <alignment horizontal="center" vertical="center"/>
    </xf>
    <xf numFmtId="0" fontId="17" fillId="0" borderId="65" xfId="0" applyFont="1" applyBorder="1" applyAlignment="1" applyProtection="1">
      <alignment horizontal="justify" vertical="center" wrapText="1"/>
      <protection locked="0"/>
    </xf>
    <xf numFmtId="0" fontId="47" fillId="5" borderId="64" xfId="0" applyFont="1" applyFill="1" applyBorder="1" applyAlignment="1" applyProtection="1">
      <alignment horizontal="justify" vertical="center" wrapText="1"/>
      <protection locked="0"/>
    </xf>
    <xf numFmtId="0" fontId="8" fillId="5" borderId="64" xfId="0" applyFont="1" applyFill="1" applyBorder="1" applyAlignment="1" applyProtection="1">
      <alignment horizontal="justify" vertical="center" wrapText="1"/>
      <protection locked="0"/>
    </xf>
    <xf numFmtId="0" fontId="8" fillId="0" borderId="65" xfId="0" applyFont="1" applyBorder="1" applyAlignment="1" applyProtection="1">
      <alignment horizontal="center" vertical="center" wrapText="1"/>
      <protection locked="0"/>
    </xf>
    <xf numFmtId="0" fontId="17" fillId="0" borderId="65" xfId="0" applyFont="1" applyBorder="1" applyAlignment="1" applyProtection="1">
      <alignment horizontal="center" vertical="center" wrapText="1"/>
      <protection locked="0"/>
    </xf>
    <xf numFmtId="9" fontId="17" fillId="5" borderId="65" xfId="1" applyFont="1" applyFill="1" applyBorder="1" applyAlignment="1" applyProtection="1">
      <alignment horizontal="center" vertical="center" wrapText="1"/>
      <protection locked="0"/>
    </xf>
    <xf numFmtId="0" fontId="8" fillId="0" borderId="65" xfId="0" applyFont="1" applyBorder="1" applyAlignment="1" applyProtection="1">
      <alignment horizontal="justify" vertical="center" wrapText="1"/>
      <protection locked="0"/>
    </xf>
    <xf numFmtId="9" fontId="17" fillId="5" borderId="65" xfId="0" applyNumberFormat="1" applyFont="1" applyFill="1" applyBorder="1" applyAlignment="1">
      <alignment horizontal="center" vertical="center" wrapText="1"/>
    </xf>
    <xf numFmtId="14" fontId="17" fillId="0" borderId="65" xfId="0" applyNumberFormat="1" applyFont="1" applyBorder="1" applyAlignment="1">
      <alignment horizontal="left" vertical="center" wrapText="1"/>
    </xf>
    <xf numFmtId="0" fontId="17" fillId="5" borderId="65" xfId="0" applyFont="1" applyFill="1" applyBorder="1" applyAlignment="1" applyProtection="1">
      <alignment horizontal="justify" vertical="center" wrapText="1"/>
      <protection locked="0"/>
    </xf>
    <xf numFmtId="0" fontId="39" fillId="0" borderId="65" xfId="0" applyFont="1" applyBorder="1" applyAlignment="1" applyProtection="1">
      <alignment horizontal="justify" vertical="center" wrapText="1"/>
      <protection locked="0"/>
    </xf>
    <xf numFmtId="9" fontId="17" fillId="5" borderId="0" xfId="1" applyFont="1" applyFill="1" applyBorder="1" applyAlignment="1">
      <alignment horizontal="center" vertical="center" wrapText="1"/>
    </xf>
    <xf numFmtId="0" fontId="17" fillId="0" borderId="65" xfId="0" applyFont="1" applyBorder="1" applyAlignment="1">
      <alignment horizontal="justify" vertical="center" wrapText="1"/>
    </xf>
    <xf numFmtId="0" fontId="8" fillId="5" borderId="65" xfId="0" applyFont="1" applyFill="1" applyBorder="1" applyAlignment="1" applyProtection="1">
      <alignment horizontal="center" vertical="center" wrapText="1"/>
      <protection locked="0"/>
    </xf>
    <xf numFmtId="0" fontId="17" fillId="5" borderId="65" xfId="0" applyFont="1" applyFill="1" applyBorder="1" applyAlignment="1" applyProtection="1">
      <alignment horizontal="center" vertical="center" wrapText="1"/>
      <protection locked="0"/>
    </xf>
    <xf numFmtId="0" fontId="15" fillId="0" borderId="65" xfId="0" applyFont="1" applyBorder="1" applyAlignment="1">
      <alignment horizontal="center" vertical="center" wrapText="1"/>
    </xf>
    <xf numFmtId="9" fontId="17" fillId="0" borderId="65" xfId="0" applyNumberFormat="1" applyFont="1" applyBorder="1" applyAlignment="1">
      <alignment horizontal="center" vertical="center" wrapText="1"/>
    </xf>
    <xf numFmtId="0" fontId="15" fillId="0" borderId="65" xfId="0" applyFont="1" applyBorder="1" applyAlignment="1">
      <alignment horizontal="justify" vertical="center" wrapText="1"/>
    </xf>
    <xf numFmtId="0" fontId="8" fillId="5" borderId="65" xfId="0" applyFont="1" applyFill="1" applyBorder="1" applyAlignment="1">
      <alignment horizontal="justify" vertical="center" wrapText="1"/>
    </xf>
    <xf numFmtId="0" fontId="47" fillId="5" borderId="65" xfId="0" applyFont="1" applyFill="1" applyBorder="1" applyAlignment="1">
      <alignment horizontal="justify" vertical="center" wrapText="1"/>
    </xf>
    <xf numFmtId="9" fontId="15" fillId="5" borderId="71" xfId="1" applyFont="1" applyFill="1" applyBorder="1" applyAlignment="1">
      <alignment horizontal="center" vertical="center" wrapText="1" readingOrder="1"/>
    </xf>
    <xf numFmtId="0" fontId="17" fillId="0" borderId="0" xfId="0" applyFont="1" applyAlignment="1">
      <alignment horizontal="justify" vertical="center" wrapText="1"/>
    </xf>
    <xf numFmtId="0" fontId="47" fillId="0" borderId="65" xfId="0" applyFont="1" applyBorder="1" applyAlignment="1">
      <alignment horizontal="justify" vertical="center" wrapText="1"/>
    </xf>
    <xf numFmtId="0" fontId="8" fillId="0" borderId="65" xfId="0" applyFont="1" applyBorder="1" applyAlignment="1">
      <alignment horizontal="justify" vertical="top" wrapText="1"/>
    </xf>
    <xf numFmtId="9" fontId="17" fillId="0" borderId="65" xfId="1" applyFont="1" applyBorder="1" applyAlignment="1">
      <alignment horizontal="center" vertical="center" wrapText="1"/>
    </xf>
    <xf numFmtId="10" fontId="8" fillId="5" borderId="65" xfId="1" applyNumberFormat="1" applyFont="1" applyFill="1" applyBorder="1" applyAlignment="1">
      <alignment horizontal="center" vertical="center" wrapText="1"/>
    </xf>
    <xf numFmtId="9" fontId="8" fillId="5" borderId="65" xfId="1" applyFont="1" applyFill="1" applyBorder="1" applyAlignment="1">
      <alignment horizontal="center" vertical="center" wrapText="1"/>
    </xf>
    <xf numFmtId="0" fontId="8" fillId="5" borderId="65" xfId="0" applyFont="1" applyFill="1" applyBorder="1" applyAlignment="1">
      <alignment horizontal="center" vertical="center" wrapText="1"/>
    </xf>
    <xf numFmtId="0" fontId="47" fillId="0" borderId="65" xfId="0" applyFont="1" applyBorder="1" applyAlignment="1">
      <alignment horizontal="justify" vertical="top" wrapText="1"/>
    </xf>
    <xf numFmtId="9" fontId="17" fillId="5" borderId="0" xfId="0" applyNumberFormat="1" applyFont="1" applyFill="1" applyAlignment="1">
      <alignment horizontal="center" vertical="center" wrapText="1"/>
    </xf>
    <xf numFmtId="0" fontId="47" fillId="5" borderId="64" xfId="0" applyFont="1" applyFill="1" applyBorder="1" applyAlignment="1">
      <alignment horizontal="justify" vertical="center" wrapText="1"/>
    </xf>
    <xf numFmtId="9" fontId="17" fillId="0" borderId="65" xfId="1" applyFont="1" applyBorder="1" applyAlignment="1">
      <alignment horizontal="center" vertical="center" textRotation="90"/>
    </xf>
    <xf numFmtId="0" fontId="15" fillId="0" borderId="64" xfId="0" applyFont="1" applyBorder="1" applyAlignment="1">
      <alignment horizontal="justify" vertical="center" wrapText="1"/>
    </xf>
    <xf numFmtId="0" fontId="17" fillId="0" borderId="65" xfId="0" applyFont="1" applyBorder="1" applyAlignment="1">
      <alignment horizontal="justify" vertical="top" wrapText="1"/>
    </xf>
    <xf numFmtId="0" fontId="15" fillId="0" borderId="64" xfId="0" applyFont="1" applyBorder="1" applyAlignment="1">
      <alignment horizontal="center" vertical="center" wrapText="1"/>
    </xf>
    <xf numFmtId="10" fontId="15" fillId="5" borderId="62" xfId="1" applyNumberFormat="1" applyFont="1" applyFill="1" applyBorder="1" applyAlignment="1">
      <alignment horizontal="center" vertical="center" wrapText="1" readingOrder="1"/>
    </xf>
    <xf numFmtId="0" fontId="51" fillId="17" borderId="71" xfId="0" applyFont="1" applyFill="1" applyBorder="1" applyAlignment="1">
      <alignment horizontal="center" vertical="center" wrapText="1" readingOrder="1"/>
    </xf>
    <xf numFmtId="9" fontId="8" fillId="5" borderId="65" xfId="1" applyFont="1" applyFill="1" applyBorder="1" applyAlignment="1">
      <alignment horizontal="center" vertical="center"/>
    </xf>
    <xf numFmtId="0" fontId="51" fillId="16" borderId="70" xfId="0" applyFont="1" applyFill="1" applyBorder="1" applyAlignment="1">
      <alignment horizontal="center" vertical="center" wrapText="1" readingOrder="1"/>
    </xf>
    <xf numFmtId="9" fontId="8" fillId="5" borderId="65" xfId="0" applyNumberFormat="1" applyFont="1" applyFill="1" applyBorder="1" applyAlignment="1">
      <alignment horizontal="center" vertical="center"/>
    </xf>
    <xf numFmtId="0" fontId="8" fillId="18" borderId="65" xfId="0" applyFont="1" applyFill="1" applyBorder="1" applyAlignment="1">
      <alignment horizontal="center" vertical="center" wrapText="1"/>
    </xf>
    <xf numFmtId="9" fontId="39" fillId="5" borderId="71" xfId="1" applyFont="1" applyFill="1" applyBorder="1" applyAlignment="1">
      <alignment horizontal="center" vertical="center" wrapText="1" readingOrder="1"/>
    </xf>
    <xf numFmtId="0" fontId="52" fillId="5" borderId="71" xfId="0" applyFont="1" applyFill="1" applyBorder="1" applyAlignment="1">
      <alignment horizontal="center" vertical="center" wrapText="1" readingOrder="1"/>
    </xf>
    <xf numFmtId="9" fontId="17" fillId="5" borderId="65" xfId="1" applyFont="1" applyFill="1" applyBorder="1" applyAlignment="1" applyProtection="1">
      <alignment horizontal="center" vertical="center" wrapText="1"/>
    </xf>
    <xf numFmtId="9" fontId="17" fillId="5" borderId="0" xfId="1" applyFont="1" applyFill="1" applyBorder="1" applyAlignment="1" applyProtection="1">
      <alignment horizontal="center" vertical="center" wrapText="1"/>
    </xf>
    <xf numFmtId="0" fontId="41" fillId="0" borderId="18" xfId="0" applyFont="1" applyBorder="1" applyAlignment="1">
      <alignment horizontal="center" vertical="center" wrapText="1"/>
    </xf>
    <xf numFmtId="0" fontId="41" fillId="0" borderId="18" xfId="0" applyFont="1" applyBorder="1"/>
    <xf numFmtId="0" fontId="48" fillId="16" borderId="18" xfId="0" applyFont="1" applyFill="1" applyBorder="1" applyAlignment="1">
      <alignment horizontal="center" vertical="center" wrapText="1" readingOrder="1"/>
    </xf>
    <xf numFmtId="9" fontId="17" fillId="0" borderId="18" xfId="1" applyFont="1" applyBorder="1"/>
    <xf numFmtId="0" fontId="48" fillId="16" borderId="70" xfId="0" applyFont="1" applyFill="1" applyBorder="1" applyAlignment="1">
      <alignment horizontal="center" vertical="center" wrapText="1" readingOrder="1"/>
    </xf>
    <xf numFmtId="0" fontId="17" fillId="16" borderId="18" xfId="0" applyFont="1" applyFill="1" applyBorder="1"/>
    <xf numFmtId="0" fontId="17" fillId="0" borderId="18" xfId="0" applyFont="1" applyBorder="1"/>
    <xf numFmtId="0" fontId="48" fillId="19" borderId="18" xfId="0" applyFont="1" applyFill="1" applyBorder="1" applyAlignment="1">
      <alignment horizontal="center" vertical="center" wrapText="1" readingOrder="1"/>
    </xf>
    <xf numFmtId="0" fontId="48" fillId="20" borderId="71" xfId="0" applyFont="1" applyFill="1" applyBorder="1" applyAlignment="1">
      <alignment horizontal="center" vertical="center" wrapText="1" readingOrder="1"/>
    </xf>
    <xf numFmtId="0" fontId="17" fillId="18" borderId="18" xfId="0" applyFont="1" applyFill="1" applyBorder="1"/>
    <xf numFmtId="0" fontId="17" fillId="0" borderId="18" xfId="0" applyFont="1" applyBorder="1" applyAlignment="1">
      <alignment vertical="center"/>
    </xf>
    <xf numFmtId="0" fontId="48" fillId="18" borderId="18" xfId="0" applyFont="1" applyFill="1" applyBorder="1" applyAlignment="1">
      <alignment horizontal="center" vertical="center" wrapText="1" readingOrder="1"/>
    </xf>
    <xf numFmtId="0" fontId="48" fillId="18" borderId="71" xfId="0" applyFont="1" applyFill="1" applyBorder="1" applyAlignment="1">
      <alignment horizontal="center" vertical="center" wrapText="1" readingOrder="1"/>
    </xf>
    <xf numFmtId="0" fontId="17" fillId="17" borderId="18" xfId="0" applyFont="1" applyFill="1" applyBorder="1"/>
    <xf numFmtId="0" fontId="48" fillId="17" borderId="18" xfId="0" applyFont="1" applyFill="1" applyBorder="1" applyAlignment="1">
      <alignment horizontal="center" vertical="center" wrapText="1" readingOrder="1"/>
    </xf>
    <xf numFmtId="0" fontId="48" fillId="17" borderId="71" xfId="0" applyFont="1" applyFill="1" applyBorder="1" applyAlignment="1">
      <alignment horizontal="center" vertical="center" wrapText="1" readingOrder="1"/>
    </xf>
    <xf numFmtId="0" fontId="17" fillId="15" borderId="18" xfId="0" applyFont="1" applyFill="1" applyBorder="1"/>
    <xf numFmtId="0" fontId="53" fillId="15" borderId="18" xfId="0" applyFont="1" applyFill="1" applyBorder="1" applyAlignment="1">
      <alignment horizontal="center" vertical="center" wrapText="1" readingOrder="1"/>
    </xf>
    <xf numFmtId="0" fontId="53" fillId="15" borderId="71" xfId="0" applyFont="1" applyFill="1" applyBorder="1" applyAlignment="1">
      <alignment horizontal="center" vertical="center" wrapText="1" readingOrder="1"/>
    </xf>
    <xf numFmtId="0" fontId="0" fillId="0" borderId="56" xfId="0" applyBorder="1"/>
    <xf numFmtId="41" fontId="33" fillId="0" borderId="58" xfId="4" applyFont="1" applyFill="1" applyBorder="1"/>
    <xf numFmtId="0" fontId="0" fillId="0" borderId="58" xfId="0" applyBorder="1"/>
    <xf numFmtId="0" fontId="33" fillId="0" borderId="0" xfId="0" applyFont="1"/>
    <xf numFmtId="0" fontId="26" fillId="0" borderId="11" xfId="0" applyFont="1" applyBorder="1" applyAlignment="1">
      <alignment horizontal="center" vertical="center"/>
    </xf>
    <xf numFmtId="0" fontId="26" fillId="9" borderId="18" xfId="0" applyFont="1" applyFill="1" applyBorder="1" applyAlignment="1">
      <alignment vertical="center" wrapText="1"/>
    </xf>
    <xf numFmtId="0" fontId="26" fillId="9" borderId="18" xfId="0" applyFont="1" applyFill="1" applyBorder="1" applyAlignment="1">
      <alignment horizontal="left" vertical="center" wrapText="1"/>
    </xf>
    <xf numFmtId="0" fontId="28" fillId="0" borderId="18" xfId="0" applyFont="1" applyBorder="1" applyAlignment="1">
      <alignment horizontal="justify" vertical="top" wrapText="1"/>
    </xf>
    <xf numFmtId="0" fontId="28" fillId="5" borderId="18" xfId="0" applyFont="1" applyFill="1" applyBorder="1" applyAlignment="1">
      <alignment horizontal="justify" vertical="top" wrapText="1"/>
    </xf>
    <xf numFmtId="0" fontId="7" fillId="5" borderId="18" xfId="0" applyFont="1" applyFill="1" applyBorder="1" applyAlignment="1">
      <alignment horizontal="justify" vertical="top" wrapText="1"/>
    </xf>
    <xf numFmtId="0" fontId="5" fillId="0" borderId="0" xfId="0" applyFont="1"/>
    <xf numFmtId="0" fontId="27" fillId="6" borderId="18" xfId="0" applyFont="1" applyFill="1" applyBorder="1" applyAlignment="1">
      <alignment horizontal="center" vertical="center" wrapText="1"/>
    </xf>
    <xf numFmtId="0" fontId="17" fillId="11" borderId="7" xfId="0" applyFont="1" applyFill="1" applyBorder="1"/>
    <xf numFmtId="0" fontId="17" fillId="11" borderId="7" xfId="0" applyFont="1" applyFill="1" applyBorder="1" applyAlignment="1">
      <alignment horizontal="center"/>
    </xf>
    <xf numFmtId="0" fontId="17" fillId="11" borderId="7" xfId="0" applyFont="1" applyFill="1" applyBorder="1" applyAlignment="1">
      <alignment horizontal="center" wrapText="1"/>
    </xf>
    <xf numFmtId="0" fontId="17" fillId="11" borderId="7" xfId="0" applyFont="1" applyFill="1" applyBorder="1" applyAlignment="1">
      <alignment horizontal="center" vertical="center" wrapText="1"/>
    </xf>
    <xf numFmtId="0" fontId="17" fillId="11" borderId="8" xfId="0" applyFont="1" applyFill="1" applyBorder="1" applyAlignment="1">
      <alignment horizontal="center" vertical="center" wrapText="1"/>
    </xf>
    <xf numFmtId="0" fontId="24" fillId="13" borderId="18" xfId="3" applyFont="1" applyFill="1" applyBorder="1" applyAlignment="1" applyProtection="1">
      <alignment horizontal="justify" vertical="center" wrapText="1"/>
      <protection locked="0"/>
    </xf>
    <xf numFmtId="0" fontId="52" fillId="6" borderId="18" xfId="0" applyFont="1" applyFill="1" applyBorder="1" applyAlignment="1">
      <alignment horizontal="justify" vertical="center" wrapText="1"/>
    </xf>
    <xf numFmtId="0" fontId="19" fillId="13" borderId="18" xfId="3" applyFont="1" applyFill="1" applyBorder="1" applyAlignment="1" applyProtection="1">
      <alignment horizontal="justify" vertical="center" wrapText="1"/>
      <protection locked="0"/>
    </xf>
    <xf numFmtId="14" fontId="19" fillId="13" borderId="18" xfId="3" applyNumberFormat="1" applyFont="1" applyFill="1" applyBorder="1" applyAlignment="1" applyProtection="1">
      <alignment horizontal="justify" vertical="center" wrapText="1"/>
      <protection locked="0"/>
    </xf>
    <xf numFmtId="0" fontId="17" fillId="5" borderId="18" xfId="0" applyFont="1" applyFill="1" applyBorder="1" applyAlignment="1">
      <alignment horizontal="center" vertical="center" wrapText="1"/>
    </xf>
    <xf numFmtId="0" fontId="8" fillId="8" borderId="18" xfId="0" applyFont="1" applyFill="1" applyBorder="1"/>
    <xf numFmtId="9" fontId="8" fillId="5" borderId="40" xfId="1" applyFont="1" applyFill="1" applyBorder="1" applyAlignment="1">
      <alignment horizontal="center" vertical="center"/>
    </xf>
    <xf numFmtId="0" fontId="26" fillId="0" borderId="22" xfId="0" applyFont="1" applyBorder="1" applyAlignment="1">
      <alignment horizontal="center" vertical="center"/>
    </xf>
    <xf numFmtId="0" fontId="26" fillId="0" borderId="22" xfId="0" applyFont="1" applyBorder="1" applyAlignment="1">
      <alignment horizontal="center" vertical="center" wrapText="1"/>
    </xf>
    <xf numFmtId="0" fontId="15" fillId="0" borderId="24" xfId="0" applyFont="1" applyBorder="1" applyAlignment="1">
      <alignment horizontal="justify" vertical="center" wrapText="1"/>
    </xf>
    <xf numFmtId="9" fontId="17" fillId="0" borderId="24" xfId="0" applyNumberFormat="1" applyFont="1" applyBorder="1" applyAlignment="1">
      <alignment horizontal="center" vertical="center"/>
    </xf>
    <xf numFmtId="0" fontId="17" fillId="0" borderId="24" xfId="0" applyFont="1" applyBorder="1" applyAlignment="1">
      <alignment horizontal="center" vertical="center" wrapText="1"/>
    </xf>
    <xf numFmtId="14" fontId="17" fillId="0" borderId="4" xfId="0" applyNumberFormat="1" applyFont="1" applyBorder="1" applyAlignment="1">
      <alignment horizontal="center" vertical="center" wrapText="1"/>
    </xf>
    <xf numFmtId="0" fontId="15" fillId="0" borderId="18" xfId="0" applyFont="1" applyBorder="1" applyAlignment="1">
      <alignment vertical="center" wrapText="1"/>
    </xf>
    <xf numFmtId="9" fontId="17" fillId="0" borderId="18" xfId="0" applyNumberFormat="1" applyFont="1" applyBorder="1" applyAlignment="1">
      <alignment horizontal="center" vertical="center" wrapText="1"/>
    </xf>
    <xf numFmtId="0" fontId="17" fillId="0" borderId="18" xfId="0" applyFont="1" applyBorder="1" applyAlignment="1">
      <alignment horizontal="center" vertical="center" wrapText="1"/>
    </xf>
    <xf numFmtId="14" fontId="17" fillId="0" borderId="16" xfId="0" applyNumberFormat="1" applyFont="1" applyBorder="1" applyAlignment="1">
      <alignment horizontal="center" vertical="center" wrapText="1"/>
    </xf>
    <xf numFmtId="0" fontId="17" fillId="0" borderId="18" xfId="0" applyFont="1" applyBorder="1" applyAlignment="1">
      <alignment horizontal="justify" vertical="center" wrapText="1"/>
    </xf>
    <xf numFmtId="0" fontId="15" fillId="0" borderId="18" xfId="0" applyFont="1" applyBorder="1" applyAlignment="1">
      <alignment horizontal="justify" vertical="center" wrapText="1"/>
    </xf>
    <xf numFmtId="0" fontId="15" fillId="0" borderId="18" xfId="0" applyFont="1" applyBorder="1" applyAlignment="1">
      <alignment horizontal="center" vertical="center" wrapText="1"/>
    </xf>
    <xf numFmtId="1" fontId="15" fillId="0" borderId="18" xfId="0" applyNumberFormat="1" applyFont="1" applyBorder="1" applyAlignment="1">
      <alignment horizontal="center" vertical="center" wrapText="1"/>
    </xf>
    <xf numFmtId="0" fontId="17" fillId="0" borderId="25" xfId="0" applyFont="1" applyBorder="1" applyAlignment="1">
      <alignment vertical="center" wrapText="1"/>
    </xf>
    <xf numFmtId="9" fontId="17" fillId="0" borderId="25" xfId="0" applyNumberFormat="1" applyFont="1" applyBorder="1" applyAlignment="1">
      <alignment horizontal="center" vertical="center" wrapText="1"/>
    </xf>
    <xf numFmtId="0" fontId="17" fillId="0" borderId="25" xfId="0" applyFont="1" applyBorder="1" applyAlignment="1">
      <alignment horizontal="center" vertical="center" wrapText="1"/>
    </xf>
    <xf numFmtId="14" fontId="17" fillId="0" borderId="10" xfId="0" applyNumberFormat="1" applyFont="1" applyBorder="1" applyAlignment="1">
      <alignment horizontal="center" vertical="center" wrapText="1"/>
    </xf>
    <xf numFmtId="0" fontId="15" fillId="6" borderId="18" xfId="0" applyFont="1" applyFill="1" applyBorder="1" applyAlignment="1">
      <alignment horizontal="center" vertical="center" wrapText="1"/>
    </xf>
    <xf numFmtId="14" fontId="15" fillId="0" borderId="16" xfId="0" applyNumberFormat="1" applyFont="1" applyBorder="1" applyAlignment="1">
      <alignment horizontal="center" vertical="center" wrapText="1"/>
    </xf>
    <xf numFmtId="0" fontId="15" fillId="5" borderId="18" xfId="0" applyFont="1" applyFill="1" applyBorder="1" applyAlignment="1">
      <alignment vertical="center" wrapText="1"/>
    </xf>
    <xf numFmtId="9" fontId="17" fillId="5" borderId="18" xfId="0" applyNumberFormat="1" applyFont="1" applyFill="1" applyBorder="1" applyAlignment="1">
      <alignment horizontal="center" vertical="center" wrapText="1"/>
    </xf>
    <xf numFmtId="0" fontId="15" fillId="5" borderId="22" xfId="0" applyFont="1" applyFill="1" applyBorder="1" applyAlignment="1">
      <alignment vertical="center" wrapText="1"/>
    </xf>
    <xf numFmtId="0" fontId="15" fillId="5" borderId="22" xfId="0" applyFont="1" applyFill="1" applyBorder="1" applyAlignment="1">
      <alignment horizontal="center" vertical="center" wrapText="1"/>
    </xf>
    <xf numFmtId="0" fontId="17" fillId="0" borderId="22" xfId="0" applyFont="1" applyBorder="1" applyAlignment="1">
      <alignment horizontal="center" vertical="center" wrapText="1"/>
    </xf>
    <xf numFmtId="0" fontId="17" fillId="5" borderId="22" xfId="0" applyFont="1" applyFill="1" applyBorder="1" applyAlignment="1">
      <alignment horizontal="center" vertical="center" wrapText="1"/>
    </xf>
    <xf numFmtId="14" fontId="17" fillId="0" borderId="20" xfId="0" applyNumberFormat="1" applyFont="1" applyBorder="1" applyAlignment="1">
      <alignment horizontal="center" vertical="center" wrapText="1"/>
    </xf>
    <xf numFmtId="0" fontId="15" fillId="5" borderId="24" xfId="0" applyFont="1" applyFill="1" applyBorder="1" applyAlignment="1">
      <alignment vertical="center" wrapText="1"/>
    </xf>
    <xf numFmtId="0" fontId="17" fillId="5" borderId="24" xfId="0" applyFont="1" applyFill="1" applyBorder="1" applyAlignment="1">
      <alignment horizontal="center" vertical="center" wrapText="1"/>
    </xf>
    <xf numFmtId="0" fontId="17" fillId="5" borderId="18" xfId="0" applyFont="1" applyFill="1" applyBorder="1" applyAlignment="1">
      <alignment vertical="center" wrapText="1"/>
    </xf>
    <xf numFmtId="0" fontId="15" fillId="5" borderId="18" xfId="0" applyFont="1" applyFill="1" applyBorder="1" applyAlignment="1">
      <alignment horizontal="center" vertical="center" wrapText="1"/>
    </xf>
    <xf numFmtId="0" fontId="17" fillId="5" borderId="18" xfId="0" applyFont="1" applyFill="1" applyBorder="1" applyAlignment="1">
      <alignment horizontal="justify" vertical="center" wrapText="1"/>
    </xf>
    <xf numFmtId="0" fontId="17" fillId="5" borderId="25" xfId="0" applyFont="1" applyFill="1" applyBorder="1" applyAlignment="1">
      <alignment horizontal="center" vertical="center" wrapText="1"/>
    </xf>
    <xf numFmtId="0" fontId="17" fillId="5" borderId="18" xfId="0" applyFont="1" applyFill="1" applyBorder="1" applyAlignment="1">
      <alignment horizontal="left" vertical="center" wrapText="1"/>
    </xf>
    <xf numFmtId="0" fontId="8" fillId="5" borderId="18" xfId="0" applyFont="1" applyFill="1" applyBorder="1" applyAlignment="1">
      <alignment horizontal="left" vertical="top" wrapText="1"/>
    </xf>
    <xf numFmtId="0" fontId="3" fillId="0" borderId="0" xfId="0" applyFont="1" applyAlignment="1">
      <alignment horizontal="center" vertical="center"/>
    </xf>
    <xf numFmtId="0" fontId="6" fillId="11" borderId="18" xfId="0" applyFont="1" applyFill="1" applyBorder="1" applyAlignment="1">
      <alignment horizontal="center" vertical="center" wrapText="1"/>
    </xf>
    <xf numFmtId="0" fontId="17" fillId="3" borderId="22" xfId="0" applyFont="1" applyFill="1" applyBorder="1" applyAlignment="1">
      <alignment horizontal="center" vertical="center"/>
    </xf>
    <xf numFmtId="0" fontId="41" fillId="14" borderId="64" xfId="0" applyFont="1" applyFill="1" applyBorder="1" applyAlignment="1">
      <alignment horizontal="center" vertical="center" textRotation="90"/>
    </xf>
    <xf numFmtId="0" fontId="41" fillId="14" borderId="66" xfId="0" applyFont="1" applyFill="1" applyBorder="1" applyAlignment="1">
      <alignment horizontal="center" vertical="center" textRotation="90"/>
    </xf>
    <xf numFmtId="0" fontId="17" fillId="0" borderId="64" xfId="0" applyFont="1" applyBorder="1" applyAlignment="1">
      <alignment horizontal="center" vertical="center"/>
    </xf>
    <xf numFmtId="0" fontId="17" fillId="0" borderId="66" xfId="0" applyFont="1" applyBorder="1" applyAlignment="1">
      <alignment horizontal="center" vertical="center"/>
    </xf>
    <xf numFmtId="0" fontId="17" fillId="0" borderId="64" xfId="0" applyFont="1" applyBorder="1" applyAlignment="1">
      <alignment horizontal="justify" vertical="center" wrapText="1"/>
    </xf>
    <xf numFmtId="0" fontId="8" fillId="5" borderId="64" xfId="0" applyFont="1" applyFill="1" applyBorder="1" applyAlignment="1">
      <alignment horizontal="justify" vertical="center" wrapText="1"/>
    </xf>
    <xf numFmtId="0" fontId="8" fillId="0" borderId="64" xfId="0" applyFont="1" applyBorder="1" applyAlignment="1">
      <alignment horizontal="center" vertical="center" wrapText="1"/>
    </xf>
    <xf numFmtId="0" fontId="17" fillId="0" borderId="64" xfId="0" applyFont="1" applyBorder="1" applyAlignment="1">
      <alignment horizontal="center" vertical="center" wrapText="1"/>
    </xf>
    <xf numFmtId="0" fontId="41" fillId="14" borderId="65" xfId="0" applyFont="1" applyFill="1" applyBorder="1" applyAlignment="1">
      <alignment horizontal="center" vertical="center" textRotation="90" wrapText="1"/>
    </xf>
    <xf numFmtId="0" fontId="48" fillId="5" borderId="64" xfId="0" applyFont="1" applyFill="1" applyBorder="1" applyAlignment="1">
      <alignment horizontal="center" vertical="center" wrapText="1" readingOrder="1"/>
    </xf>
    <xf numFmtId="9" fontId="17" fillId="5" borderId="64" xfId="1" applyFont="1" applyFill="1" applyBorder="1" applyAlignment="1">
      <alignment horizontal="center" vertical="center" wrapText="1"/>
    </xf>
    <xf numFmtId="0" fontId="15" fillId="5" borderId="64" xfId="0" applyFont="1" applyFill="1" applyBorder="1" applyAlignment="1">
      <alignment horizontal="center" vertical="center" wrapText="1"/>
    </xf>
    <xf numFmtId="0" fontId="8" fillId="0" borderId="64" xfId="0" applyFont="1" applyBorder="1" applyAlignment="1">
      <alignment horizontal="justify" vertical="center" wrapText="1"/>
    </xf>
    <xf numFmtId="0" fontId="48" fillId="5" borderId="67" xfId="0" applyFont="1" applyFill="1" applyBorder="1" applyAlignment="1">
      <alignment horizontal="center" vertical="center" wrapText="1" readingOrder="1"/>
    </xf>
    <xf numFmtId="0" fontId="8" fillId="0" borderId="64" xfId="0" applyFont="1" applyBorder="1" applyAlignment="1">
      <alignment horizontal="center" vertical="center" textRotation="90"/>
    </xf>
    <xf numFmtId="9" fontId="17" fillId="5" borderId="64" xfId="0" applyNumberFormat="1" applyFont="1" applyFill="1" applyBorder="1" applyAlignment="1">
      <alignment horizontal="center" vertical="center" wrapText="1"/>
    </xf>
    <xf numFmtId="0" fontId="0" fillId="0" borderId="18" xfId="0" applyBorder="1" applyAlignment="1">
      <alignment wrapText="1"/>
    </xf>
    <xf numFmtId="0" fontId="17" fillId="0" borderId="15" xfId="0" applyFont="1" applyBorder="1" applyAlignment="1">
      <alignment horizontal="justify" vertical="top" wrapText="1"/>
    </xf>
    <xf numFmtId="0" fontId="17" fillId="0" borderId="9" xfId="0" applyFont="1" applyBorder="1" applyAlignment="1">
      <alignment horizontal="justify" vertical="top" wrapText="1"/>
    </xf>
    <xf numFmtId="0" fontId="10" fillId="0" borderId="18" xfId="0" applyFont="1" applyBorder="1" applyAlignment="1">
      <alignment wrapText="1"/>
    </xf>
    <xf numFmtId="0" fontId="0" fillId="0" borderId="37" xfId="0" applyBorder="1" applyAlignment="1">
      <alignment wrapText="1"/>
    </xf>
    <xf numFmtId="0" fontId="17" fillId="5" borderId="18" xfId="0" applyFont="1" applyFill="1" applyBorder="1" applyAlignment="1">
      <alignment horizontal="justify" vertical="top" wrapText="1"/>
    </xf>
    <xf numFmtId="9" fontId="17" fillId="5" borderId="18" xfId="1" applyFont="1" applyFill="1" applyBorder="1" applyAlignment="1">
      <alignment horizontal="justify" vertical="top" wrapText="1"/>
    </xf>
    <xf numFmtId="0" fontId="17" fillId="0" borderId="18" xfId="0" applyFont="1" applyBorder="1" applyAlignment="1">
      <alignment horizontal="justify" vertical="top" wrapText="1"/>
    </xf>
    <xf numFmtId="9" fontId="17" fillId="0" borderId="0" xfId="1" applyFont="1"/>
    <xf numFmtId="0" fontId="10" fillId="0" borderId="18" xfId="0" applyFont="1" applyBorder="1" applyAlignment="1">
      <alignment horizontal="justify" vertical="top" wrapText="1"/>
    </xf>
    <xf numFmtId="0" fontId="10" fillId="0" borderId="22" xfId="0" applyFont="1" applyBorder="1" applyAlignment="1">
      <alignment horizontal="justify" vertical="top" wrapText="1"/>
    </xf>
    <xf numFmtId="0" fontId="0" fillId="0" borderId="18" xfId="0" applyBorder="1" applyAlignment="1">
      <alignment horizontal="justify" vertical="top" wrapText="1"/>
    </xf>
    <xf numFmtId="0" fontId="0" fillId="0" borderId="37" xfId="0" applyBorder="1" applyAlignment="1">
      <alignment horizontal="justify" vertical="top" wrapText="1"/>
    </xf>
    <xf numFmtId="0" fontId="17" fillId="5" borderId="15" xfId="0" applyFont="1" applyFill="1" applyBorder="1" applyAlignment="1">
      <alignment horizontal="justify" vertical="top" wrapText="1"/>
    </xf>
    <xf numFmtId="0" fontId="17" fillId="0" borderId="0" xfId="0" applyFont="1" applyFill="1"/>
    <xf numFmtId="0" fontId="41" fillId="0" borderId="0" xfId="0" applyFont="1" applyFill="1" applyAlignment="1">
      <alignment horizontal="center" vertical="center"/>
    </xf>
    <xf numFmtId="0" fontId="17" fillId="0" borderId="0" xfId="0" applyFont="1" applyFill="1" applyAlignment="1">
      <alignment vertical="center"/>
    </xf>
    <xf numFmtId="0" fontId="17" fillId="0" borderId="0" xfId="0" applyFont="1" applyFill="1" applyAlignment="1">
      <alignment horizontal="center" vertical="center" wrapText="1"/>
    </xf>
    <xf numFmtId="0" fontId="39" fillId="0" borderId="65" xfId="0" applyFont="1" applyBorder="1" applyAlignment="1">
      <alignment horizontal="center" vertical="center" wrapText="1"/>
    </xf>
    <xf numFmtId="14" fontId="17" fillId="0" borderId="65" xfId="0" applyNumberFormat="1" applyFont="1" applyBorder="1" applyAlignment="1">
      <alignment horizontal="center" vertical="center"/>
    </xf>
    <xf numFmtId="0" fontId="56" fillId="0" borderId="65" xfId="2" quotePrefix="1" applyFont="1" applyBorder="1" applyAlignment="1">
      <alignment horizontal="justify" vertical="center" wrapText="1"/>
    </xf>
    <xf numFmtId="0" fontId="17" fillId="0" borderId="0" xfId="0" applyFont="1" applyFill="1" applyAlignment="1">
      <alignment wrapText="1"/>
    </xf>
    <xf numFmtId="0" fontId="9" fillId="0" borderId="0" xfId="2" applyBorder="1" applyAlignment="1">
      <alignment vertical="center"/>
    </xf>
    <xf numFmtId="0" fontId="9" fillId="0" borderId="68" xfId="2" applyBorder="1" applyAlignment="1">
      <alignment vertical="center"/>
    </xf>
    <xf numFmtId="0" fontId="9" fillId="0" borderId="77" xfId="2" applyBorder="1" applyAlignment="1">
      <alignment vertical="center"/>
    </xf>
    <xf numFmtId="0" fontId="17" fillId="12" borderId="18" xfId="0" applyFont="1" applyFill="1" applyBorder="1"/>
    <xf numFmtId="0" fontId="17" fillId="5" borderId="22"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7" fillId="12" borderId="22" xfId="0" applyFont="1" applyFill="1" applyBorder="1"/>
    <xf numFmtId="0" fontId="17" fillId="5" borderId="37" xfId="0" applyFont="1" applyFill="1" applyBorder="1" applyAlignment="1">
      <alignment horizontal="center" vertical="center" wrapText="1"/>
    </xf>
    <xf numFmtId="0" fontId="17" fillId="5" borderId="18" xfId="0" applyFont="1" applyFill="1" applyBorder="1"/>
    <xf numFmtId="1" fontId="17" fillId="7" borderId="18" xfId="0" applyNumberFormat="1" applyFont="1" applyFill="1" applyBorder="1" applyAlignment="1">
      <alignment horizontal="center" vertical="center"/>
    </xf>
    <xf numFmtId="0" fontId="57" fillId="5" borderId="18" xfId="2" applyFont="1" applyFill="1" applyBorder="1" applyAlignment="1">
      <alignment horizontal="justify" vertical="center" wrapText="1"/>
    </xf>
    <xf numFmtId="9" fontId="17" fillId="5" borderId="18" xfId="0" applyNumberFormat="1" applyFont="1" applyFill="1" applyBorder="1" applyAlignment="1">
      <alignment horizontal="center" vertical="center"/>
    </xf>
    <xf numFmtId="9" fontId="17" fillId="7" borderId="18" xfId="0" applyNumberFormat="1" applyFont="1" applyFill="1" applyBorder="1" applyAlignment="1">
      <alignment horizontal="center" vertical="center"/>
    </xf>
    <xf numFmtId="1" fontId="17" fillId="5" borderId="17" xfId="0" applyNumberFormat="1" applyFont="1" applyFill="1" applyBorder="1" applyAlignment="1">
      <alignment horizontal="center" vertical="center"/>
    </xf>
    <xf numFmtId="0" fontId="17" fillId="5" borderId="18" xfId="0" applyFont="1" applyFill="1" applyBorder="1" applyAlignment="1">
      <alignment horizontal="left" vertical="top" wrapText="1"/>
    </xf>
    <xf numFmtId="9" fontId="3" fillId="5" borderId="18" xfId="1" applyFont="1" applyFill="1" applyBorder="1" applyAlignment="1">
      <alignment horizontal="center" vertical="center"/>
    </xf>
    <xf numFmtId="0" fontId="3" fillId="0" borderId="18" xfId="0" applyFont="1" applyBorder="1"/>
    <xf numFmtId="0" fontId="3" fillId="0" borderId="18" xfId="0" applyFont="1" applyBorder="1" applyAlignment="1">
      <alignment vertical="center"/>
    </xf>
    <xf numFmtId="0" fontId="8" fillId="8" borderId="19" xfId="0" applyFont="1" applyFill="1" applyBorder="1"/>
    <xf numFmtId="0" fontId="8" fillId="8" borderId="22" xfId="0" applyFont="1" applyFill="1" applyBorder="1"/>
    <xf numFmtId="9" fontId="8" fillId="5" borderId="18" xfId="1" applyNumberFormat="1" applyFont="1" applyFill="1" applyBorder="1" applyAlignment="1">
      <alignment horizontal="center" vertical="center"/>
    </xf>
    <xf numFmtId="0" fontId="0" fillId="0" borderId="18" xfId="0" applyBorder="1"/>
    <xf numFmtId="9" fontId="17" fillId="0" borderId="18" xfId="1" applyFont="1" applyBorder="1" applyAlignment="1">
      <alignment horizontal="justify" vertical="top"/>
    </xf>
    <xf numFmtId="0" fontId="17" fillId="0" borderId="18" xfId="0" applyFont="1" applyBorder="1" applyAlignment="1">
      <alignment horizontal="justify" vertical="top"/>
    </xf>
    <xf numFmtId="9" fontId="17" fillId="5" borderId="18" xfId="1" applyFont="1" applyFill="1" applyBorder="1" applyAlignment="1">
      <alignment horizontal="justify" vertical="top"/>
    </xf>
    <xf numFmtId="0" fontId="4" fillId="4" borderId="6" xfId="0" applyFont="1" applyFill="1" applyBorder="1" applyAlignment="1">
      <alignment horizontal="left" vertical="center" indent="1"/>
    </xf>
    <xf numFmtId="0" fontId="4" fillId="4" borderId="6" xfId="0" applyFont="1" applyFill="1" applyBorder="1" applyAlignment="1">
      <alignment horizontal="center" vertical="center"/>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15" fillId="3" borderId="22" xfId="0" applyFont="1" applyFill="1" applyBorder="1" applyAlignment="1">
      <alignment horizontal="center" vertical="center"/>
    </xf>
    <xf numFmtId="0" fontId="62" fillId="5" borderId="24" xfId="0" applyFont="1" applyFill="1" applyBorder="1" applyAlignment="1">
      <alignment horizontal="center" vertical="center"/>
    </xf>
    <xf numFmtId="0" fontId="63" fillId="5" borderId="24" xfId="0" applyFont="1" applyFill="1" applyBorder="1" applyAlignment="1">
      <alignment horizontal="justify" vertical="center" wrapText="1"/>
    </xf>
    <xf numFmtId="0" fontId="63" fillId="5" borderId="24" xfId="0" applyFont="1" applyFill="1" applyBorder="1" applyAlignment="1">
      <alignment horizontal="center" vertical="center" wrapText="1"/>
    </xf>
    <xf numFmtId="0" fontId="63" fillId="6" borderId="24" xfId="0" applyFont="1" applyFill="1" applyBorder="1" applyAlignment="1">
      <alignment horizontal="center" vertical="center" wrapText="1"/>
    </xf>
    <xf numFmtId="14" fontId="63" fillId="0" borderId="34" xfId="0" applyNumberFormat="1" applyFont="1" applyBorder="1" applyAlignment="1">
      <alignment horizontal="center" vertical="center" wrapText="1"/>
    </xf>
    <xf numFmtId="0" fontId="17" fillId="0" borderId="18" xfId="0" applyFont="1" applyBorder="1" applyAlignment="1">
      <alignment horizontal="center" vertical="center"/>
    </xf>
    <xf numFmtId="0" fontId="62" fillId="5" borderId="18" xfId="0" applyFont="1" applyFill="1" applyBorder="1" applyAlignment="1">
      <alignment horizontal="center" vertical="center"/>
    </xf>
    <xf numFmtId="0" fontId="63" fillId="5" borderId="18" xfId="0" applyFont="1" applyFill="1" applyBorder="1" applyAlignment="1">
      <alignment horizontal="left" vertical="center" wrapText="1"/>
    </xf>
    <xf numFmtId="0" fontId="63" fillId="5" borderId="18" xfId="0" applyFont="1" applyFill="1" applyBorder="1" applyAlignment="1">
      <alignment horizontal="center" vertical="center" wrapText="1"/>
    </xf>
    <xf numFmtId="0" fontId="63" fillId="6" borderId="18" xfId="0" applyFont="1" applyFill="1" applyBorder="1" applyAlignment="1">
      <alignment horizontal="center" vertical="center" wrapText="1"/>
    </xf>
    <xf numFmtId="14" fontId="63" fillId="0" borderId="32" xfId="0" applyNumberFormat="1" applyFont="1" applyBorder="1" applyAlignment="1">
      <alignment horizontal="center" vertical="center" wrapText="1"/>
    </xf>
    <xf numFmtId="0" fontId="62" fillId="3" borderId="15" xfId="0" applyFont="1" applyFill="1" applyBorder="1" applyAlignment="1">
      <alignment horizontal="center" vertical="center" wrapText="1"/>
    </xf>
    <xf numFmtId="0" fontId="62" fillId="0" borderId="18" xfId="0" applyFont="1" applyBorder="1" applyAlignment="1">
      <alignment horizontal="center" vertical="center" wrapText="1"/>
    </xf>
    <xf numFmtId="0" fontId="63" fillId="0" borderId="18" xfId="0" applyFont="1" applyBorder="1" applyAlignment="1">
      <alignment horizontal="justify" vertical="center" wrapText="1"/>
    </xf>
    <xf numFmtId="0" fontId="63" fillId="0" borderId="18" xfId="0" applyFont="1" applyBorder="1" applyAlignment="1">
      <alignment horizontal="center" vertical="center" wrapText="1"/>
    </xf>
    <xf numFmtId="9" fontId="17" fillId="0" borderId="18" xfId="0" applyNumberFormat="1" applyFont="1" applyBorder="1" applyAlignment="1">
      <alignment horizontal="center" vertical="center"/>
    </xf>
    <xf numFmtId="0" fontId="63" fillId="5" borderId="18" xfId="0" applyFont="1" applyFill="1" applyBorder="1" applyAlignment="1">
      <alignment horizontal="justify" vertical="top" wrapText="1"/>
    </xf>
    <xf numFmtId="0" fontId="62" fillId="5" borderId="18" xfId="0" applyFont="1" applyFill="1" applyBorder="1" applyAlignment="1">
      <alignment horizontal="center" vertical="center" wrapText="1"/>
    </xf>
    <xf numFmtId="0" fontId="62" fillId="3" borderId="9" xfId="0" applyFont="1" applyFill="1" applyBorder="1" applyAlignment="1">
      <alignment horizontal="center" vertical="center" wrapText="1"/>
    </xf>
    <xf numFmtId="0" fontId="62" fillId="5" borderId="25" xfId="0" applyFont="1" applyFill="1" applyBorder="1" applyAlignment="1">
      <alignment horizontal="center" vertical="center"/>
    </xf>
    <xf numFmtId="0" fontId="63" fillId="5" borderId="25" xfId="0" applyFont="1" applyFill="1" applyBorder="1" applyAlignment="1">
      <alignment horizontal="justify" vertical="center" wrapText="1"/>
    </xf>
    <xf numFmtId="0" fontId="63" fillId="5" borderId="25" xfId="0" applyFont="1" applyFill="1" applyBorder="1" applyAlignment="1">
      <alignment horizontal="center" vertical="center" wrapText="1"/>
    </xf>
    <xf numFmtId="0" fontId="63" fillId="5" borderId="78" xfId="0" applyFont="1" applyFill="1" applyBorder="1" applyAlignment="1">
      <alignment horizontal="center" vertical="center" wrapText="1"/>
    </xf>
    <xf numFmtId="0" fontId="17" fillId="5" borderId="18" xfId="0" applyFont="1" applyFill="1" applyBorder="1" applyAlignment="1">
      <alignment vertical="center"/>
    </xf>
    <xf numFmtId="0" fontId="0" fillId="0" borderId="18" xfId="0" applyBorder="1" applyAlignment="1">
      <alignment horizontal="center" vertical="center" wrapText="1"/>
    </xf>
    <xf numFmtId="0" fontId="13" fillId="11" borderId="11" xfId="3" applyFont="1" applyFill="1" applyBorder="1" applyAlignment="1">
      <alignment horizontal="center" vertical="center" wrapText="1"/>
    </xf>
    <xf numFmtId="0" fontId="13" fillId="11" borderId="0" xfId="3" applyFont="1" applyFill="1" applyBorder="1" applyAlignment="1">
      <alignment horizontal="center" vertical="center" wrapText="1"/>
    </xf>
    <xf numFmtId="0" fontId="17" fillId="0" borderId="37" xfId="0" applyFont="1" applyBorder="1" applyAlignment="1">
      <alignment horizontal="center" vertical="center" wrapText="1"/>
    </xf>
    <xf numFmtId="0" fontId="10" fillId="0" borderId="22" xfId="0" applyFont="1" applyBorder="1" applyAlignment="1">
      <alignment vertical="center" wrapText="1"/>
    </xf>
    <xf numFmtId="0" fontId="1" fillId="21" borderId="0" xfId="5"/>
    <xf numFmtId="0" fontId="17" fillId="0" borderId="18" xfId="0" applyFont="1" applyFill="1" applyBorder="1" applyAlignment="1">
      <alignment horizontal="center" vertical="center" wrapText="1"/>
    </xf>
    <xf numFmtId="0" fontId="17" fillId="0" borderId="18" xfId="0" applyFont="1" applyFill="1" applyBorder="1" applyAlignment="1">
      <alignment horizontal="justify" vertical="top" wrapText="1"/>
    </xf>
    <xf numFmtId="0" fontId="15" fillId="5" borderId="18" xfId="3" applyFont="1" applyFill="1" applyBorder="1" applyAlignment="1">
      <alignment horizontal="center" vertical="center" wrapText="1"/>
    </xf>
    <xf numFmtId="0" fontId="66" fillId="5" borderId="24" xfId="0" applyFont="1" applyFill="1" applyBorder="1" applyAlignment="1">
      <alignment horizontal="justify" vertical="center" wrapText="1"/>
    </xf>
    <xf numFmtId="0" fontId="66" fillId="5" borderId="18" xfId="0" applyFont="1" applyFill="1" applyBorder="1" applyAlignment="1">
      <alignment horizontal="justify" vertical="center" wrapText="1"/>
    </xf>
    <xf numFmtId="0" fontId="66" fillId="0" borderId="18" xfId="0" applyFont="1" applyBorder="1" applyAlignment="1">
      <alignment horizontal="justify" vertical="center" wrapText="1"/>
    </xf>
    <xf numFmtId="0" fontId="66" fillId="5" borderId="25" xfId="0" applyFont="1" applyFill="1" applyBorder="1" applyAlignment="1">
      <alignment horizontal="justify" vertical="center" wrapText="1"/>
    </xf>
    <xf numFmtId="0" fontId="17" fillId="0" borderId="18" xfId="0" applyFont="1" applyBorder="1" applyAlignment="1">
      <alignment wrapText="1"/>
    </xf>
    <xf numFmtId="41" fontId="34" fillId="0" borderId="51" xfId="4" applyFont="1" applyFill="1" applyBorder="1" applyAlignment="1">
      <alignment horizontal="center" vertical="center" wrapText="1"/>
    </xf>
    <xf numFmtId="41" fontId="34" fillId="0" borderId="52" xfId="4" applyFont="1" applyFill="1" applyBorder="1" applyAlignment="1">
      <alignment horizontal="center" vertical="center" wrapText="1"/>
    </xf>
    <xf numFmtId="41" fontId="36" fillId="0" borderId="51" xfId="4" applyFont="1" applyFill="1" applyBorder="1" applyAlignment="1">
      <alignment horizontal="center" vertical="center"/>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45" fillId="0" borderId="56" xfId="0" applyFont="1" applyBorder="1" applyAlignment="1">
      <alignment horizontal="center"/>
    </xf>
    <xf numFmtId="0" fontId="0" fillId="0" borderId="0" xfId="0" applyAlignment="1">
      <alignment horizontal="center"/>
    </xf>
    <xf numFmtId="0" fontId="0" fillId="0" borderId="58" xfId="0" applyBorder="1" applyAlignment="1">
      <alignment horizontal="center"/>
    </xf>
    <xf numFmtId="0" fontId="0" fillId="0" borderId="56" xfId="0" applyBorder="1" applyAlignment="1">
      <alignment horizontal="center"/>
    </xf>
    <xf numFmtId="0" fontId="6" fillId="11" borderId="18" xfId="0" applyFont="1" applyFill="1" applyBorder="1" applyAlignment="1">
      <alignment horizontal="center" vertical="center" wrapText="1"/>
    </xf>
    <xf numFmtId="0" fontId="17" fillId="22" borderId="22" xfId="0" applyFont="1" applyFill="1" applyBorder="1" applyAlignment="1">
      <alignment horizontal="center" vertical="center" wrapText="1"/>
    </xf>
    <xf numFmtId="0" fontId="17" fillId="22" borderId="12" xfId="0" applyFont="1" applyFill="1" applyBorder="1" applyAlignment="1">
      <alignment horizontal="center" vertical="center" wrapText="1"/>
    </xf>
    <xf numFmtId="0" fontId="17" fillId="22" borderId="37" xfId="0" applyFont="1" applyFill="1" applyBorder="1" applyAlignment="1">
      <alignment horizontal="center" vertical="center" wrapText="1"/>
    </xf>
    <xf numFmtId="0" fontId="29" fillId="11" borderId="1" xfId="0" applyFont="1" applyFill="1" applyBorder="1" applyAlignment="1">
      <alignment horizontal="center" vertical="center"/>
    </xf>
    <xf numFmtId="0" fontId="29" fillId="11" borderId="2" xfId="0" applyFont="1" applyFill="1" applyBorder="1" applyAlignment="1">
      <alignment horizontal="center" vertical="center"/>
    </xf>
    <xf numFmtId="0" fontId="17" fillId="12" borderId="18" xfId="0" applyFont="1" applyFill="1" applyBorder="1" applyAlignment="1">
      <alignment horizontal="center" vertical="center" wrapText="1"/>
    </xf>
    <xf numFmtId="0" fontId="17" fillId="12" borderId="22" xfId="0" applyFont="1" applyFill="1" applyBorder="1" applyAlignment="1">
      <alignment horizontal="center" vertical="center" wrapText="1"/>
    </xf>
    <xf numFmtId="0" fontId="17" fillId="12" borderId="18" xfId="0" applyFont="1" applyFill="1" applyBorder="1" applyAlignment="1">
      <alignment horizontal="center" vertical="center"/>
    </xf>
    <xf numFmtId="0" fontId="17" fillId="12" borderId="22" xfId="0" applyFont="1" applyFill="1" applyBorder="1" applyAlignment="1">
      <alignment horizontal="center" vertical="center"/>
    </xf>
    <xf numFmtId="0" fontId="6" fillId="11" borderId="43" xfId="0" applyFont="1" applyFill="1" applyBorder="1" applyAlignment="1">
      <alignment horizontal="center" vertical="center"/>
    </xf>
    <xf numFmtId="0" fontId="6" fillId="11" borderId="44" xfId="0" applyFont="1" applyFill="1" applyBorder="1" applyAlignment="1">
      <alignment horizontal="center" vertical="center"/>
    </xf>
    <xf numFmtId="0" fontId="29" fillId="11" borderId="1"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17" fillId="12" borderId="35" xfId="0" applyFont="1" applyFill="1" applyBorder="1" applyAlignment="1">
      <alignment horizontal="center"/>
    </xf>
    <xf numFmtId="0" fontId="17" fillId="12" borderId="21" xfId="0" applyFont="1" applyFill="1" applyBorder="1" applyAlignment="1">
      <alignment horizontal="center"/>
    </xf>
    <xf numFmtId="0" fontId="17" fillId="12" borderId="41" xfId="0" applyFont="1" applyFill="1" applyBorder="1" applyAlignment="1">
      <alignment horizontal="center"/>
    </xf>
    <xf numFmtId="0" fontId="17" fillId="12" borderId="40" xfId="0" applyFont="1" applyFill="1" applyBorder="1" applyAlignment="1">
      <alignment horizontal="center"/>
    </xf>
    <xf numFmtId="0" fontId="17" fillId="5" borderId="22"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7" fillId="5" borderId="37" xfId="0" applyFont="1" applyFill="1" applyBorder="1" applyAlignment="1">
      <alignment horizontal="center" vertical="center" wrapText="1"/>
    </xf>
    <xf numFmtId="0" fontId="16" fillId="5" borderId="11" xfId="3" applyFont="1" applyFill="1" applyBorder="1" applyAlignment="1">
      <alignment horizontal="left" vertical="center" wrapText="1"/>
    </xf>
    <xf numFmtId="0" fontId="16" fillId="5" borderId="0" xfId="3" applyFont="1" applyFill="1" applyAlignment="1">
      <alignment horizontal="left" vertical="center" wrapText="1"/>
    </xf>
    <xf numFmtId="0" fontId="15" fillId="5" borderId="0" xfId="3" applyFont="1" applyFill="1" applyAlignment="1">
      <alignment horizontal="left" wrapText="1"/>
    </xf>
    <xf numFmtId="0" fontId="14" fillId="11" borderId="26" xfId="3" applyFont="1" applyFill="1" applyBorder="1" applyAlignment="1">
      <alignment horizontal="center" vertical="center" wrapText="1"/>
    </xf>
    <xf numFmtId="0" fontId="14" fillId="11" borderId="7" xfId="3" applyFont="1" applyFill="1" applyBorder="1" applyAlignment="1">
      <alignment horizontal="center" vertical="center" wrapText="1"/>
    </xf>
    <xf numFmtId="0" fontId="17" fillId="5" borderId="32" xfId="3" applyFont="1" applyFill="1" applyBorder="1" applyAlignment="1">
      <alignment horizontal="left" vertical="center" wrapText="1"/>
    </xf>
    <xf numFmtId="0" fontId="17" fillId="5" borderId="33" xfId="3" applyFont="1" applyFill="1" applyBorder="1" applyAlignment="1">
      <alignment horizontal="left" vertical="center" wrapText="1"/>
    </xf>
    <xf numFmtId="0" fontId="17" fillId="5" borderId="17" xfId="3" applyFont="1" applyFill="1" applyBorder="1" applyAlignment="1">
      <alignment horizontal="left" vertical="center" wrapText="1"/>
    </xf>
    <xf numFmtId="0" fontId="41" fillId="5" borderId="0" xfId="3" applyFont="1" applyFill="1" applyAlignment="1">
      <alignment horizontal="right" vertical="center" wrapText="1"/>
    </xf>
    <xf numFmtId="0" fontId="41" fillId="5" borderId="38" xfId="3" applyFont="1" applyFill="1" applyBorder="1" applyAlignment="1">
      <alignment horizontal="right" vertical="center" wrapText="1"/>
    </xf>
    <xf numFmtId="164" fontId="17" fillId="5" borderId="32" xfId="3" applyNumberFormat="1" applyFont="1" applyFill="1" applyBorder="1" applyAlignment="1" applyProtection="1">
      <alignment horizontal="center" vertical="center" wrapText="1"/>
      <protection locked="0"/>
    </xf>
    <xf numFmtId="164" fontId="17" fillId="5" borderId="39" xfId="3" applyNumberFormat="1" applyFont="1" applyFill="1" applyBorder="1" applyAlignment="1" applyProtection="1">
      <alignment horizontal="center" vertical="center" wrapText="1"/>
      <protection locked="0"/>
    </xf>
    <xf numFmtId="0" fontId="9" fillId="5" borderId="18" xfId="2" applyFill="1" applyBorder="1" applyAlignment="1"/>
    <xf numFmtId="0" fontId="15" fillId="5" borderId="18" xfId="0" applyFont="1" applyFill="1" applyBorder="1" applyAlignment="1"/>
    <xf numFmtId="0" fontId="14" fillId="5" borderId="0" xfId="3" applyFont="1" applyFill="1" applyAlignment="1">
      <alignment horizontal="right" vertical="center" wrapText="1"/>
    </xf>
    <xf numFmtId="0" fontId="14" fillId="5" borderId="38" xfId="3" applyFont="1" applyFill="1" applyBorder="1" applyAlignment="1">
      <alignment horizontal="right" vertical="center" wrapText="1"/>
    </xf>
    <xf numFmtId="164" fontId="42" fillId="5" borderId="32" xfId="3" applyNumberFormat="1" applyFont="1" applyFill="1" applyBorder="1" applyAlignment="1" applyProtection="1">
      <alignment horizontal="center" vertical="center" wrapText="1"/>
      <protection locked="0"/>
    </xf>
    <xf numFmtId="164" fontId="42" fillId="5" borderId="39" xfId="3" applyNumberFormat="1" applyFont="1" applyFill="1" applyBorder="1" applyAlignment="1" applyProtection="1">
      <alignment horizontal="center" vertical="center" wrapText="1"/>
      <protection locked="0"/>
    </xf>
    <xf numFmtId="0" fontId="17" fillId="3" borderId="37" xfId="0" applyFont="1" applyFill="1" applyBorder="1" applyAlignment="1">
      <alignment horizontal="center"/>
    </xf>
    <xf numFmtId="0" fontId="17" fillId="3" borderId="22" xfId="0" applyFont="1" applyFill="1" applyBorder="1" applyAlignment="1">
      <alignment horizontal="center"/>
    </xf>
    <xf numFmtId="0" fontId="17" fillId="3" borderId="37" xfId="0" applyFont="1" applyFill="1" applyBorder="1" applyAlignment="1">
      <alignment horizontal="center" vertical="center"/>
    </xf>
    <xf numFmtId="0" fontId="17" fillId="3" borderId="22" xfId="0" applyFont="1" applyFill="1" applyBorder="1" applyAlignment="1">
      <alignment horizontal="center" vertical="center"/>
    </xf>
    <xf numFmtId="0" fontId="17" fillId="3" borderId="37"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6" fillId="3" borderId="12" xfId="3" applyFont="1" applyFill="1" applyBorder="1" applyAlignment="1">
      <alignment horizontal="center" vertical="center" wrapText="1"/>
    </xf>
    <xf numFmtId="0" fontId="16" fillId="3" borderId="37" xfId="3" applyFont="1" applyFill="1" applyBorder="1" applyAlignment="1">
      <alignment horizontal="center" vertical="center" wrapText="1"/>
    </xf>
    <xf numFmtId="0" fontId="16" fillId="3" borderId="22" xfId="3" applyFont="1" applyFill="1" applyBorder="1" applyAlignment="1">
      <alignment horizontal="center" vertical="center" wrapText="1"/>
    </xf>
    <xf numFmtId="0" fontId="16" fillId="3" borderId="41" xfId="3" applyFont="1" applyFill="1" applyBorder="1" applyAlignment="1">
      <alignment horizontal="center" vertical="center" wrapText="1"/>
    </xf>
    <xf numFmtId="0" fontId="17" fillId="22" borderId="38" xfId="0" applyFont="1" applyFill="1" applyBorder="1" applyAlignment="1">
      <alignment horizontal="center" vertical="center" wrapText="1"/>
    </xf>
    <xf numFmtId="0" fontId="14" fillId="5" borderId="34" xfId="3" applyFont="1" applyFill="1" applyBorder="1" applyAlignment="1">
      <alignment horizontal="center" vertical="center" wrapText="1"/>
    </xf>
    <xf numFmtId="0" fontId="14" fillId="5" borderId="57" xfId="3" applyFont="1" applyFill="1" applyBorder="1" applyAlignment="1">
      <alignment horizontal="center" vertical="center" wrapText="1"/>
    </xf>
    <xf numFmtId="0" fontId="14" fillId="5" borderId="23" xfId="3" applyFont="1" applyFill="1" applyBorder="1" applyAlignment="1">
      <alignment horizontal="center" vertical="center" wrapText="1"/>
    </xf>
    <xf numFmtId="0" fontId="13" fillId="11" borderId="1" xfId="3" applyFont="1" applyFill="1" applyBorder="1" applyAlignment="1">
      <alignment horizontal="center" vertical="center" wrapText="1"/>
    </xf>
    <xf numFmtId="0" fontId="13" fillId="11" borderId="2" xfId="3" applyFont="1" applyFill="1" applyBorder="1" applyAlignment="1">
      <alignment horizontal="center" vertical="center" wrapText="1"/>
    </xf>
    <xf numFmtId="0" fontId="13" fillId="11" borderId="31" xfId="3" applyFont="1" applyFill="1" applyBorder="1" applyAlignment="1">
      <alignment horizontal="center" vertical="center" wrapText="1"/>
    </xf>
    <xf numFmtId="0" fontId="16" fillId="3" borderId="1" xfId="3" applyFont="1" applyFill="1" applyBorder="1" applyAlignment="1">
      <alignment horizontal="center" vertical="center" wrapText="1"/>
    </xf>
    <xf numFmtId="0" fontId="16" fillId="3" borderId="2" xfId="3" applyFont="1" applyFill="1" applyBorder="1" applyAlignment="1">
      <alignment horizontal="center" vertical="center" wrapText="1"/>
    </xf>
    <xf numFmtId="0" fontId="16" fillId="3" borderId="31" xfId="3" applyFont="1" applyFill="1" applyBorder="1" applyAlignment="1">
      <alignment horizontal="center" vertical="center" wrapText="1"/>
    </xf>
    <xf numFmtId="0" fontId="17" fillId="5" borderId="0" xfId="0" applyFont="1" applyFill="1" applyAlignment="1">
      <alignment horizontal="center"/>
    </xf>
    <xf numFmtId="0" fontId="40" fillId="5" borderId="0" xfId="0" applyFont="1" applyFill="1" applyAlignment="1">
      <alignment horizontal="center" vertical="center" wrapText="1"/>
    </xf>
    <xf numFmtId="0" fontId="14" fillId="5" borderId="32" xfId="3" applyFont="1" applyFill="1" applyBorder="1" applyAlignment="1">
      <alignment horizontal="center" vertical="center" wrapText="1"/>
    </xf>
    <xf numFmtId="0" fontId="14" fillId="5" borderId="33" xfId="3" applyFont="1" applyFill="1" applyBorder="1" applyAlignment="1">
      <alignment horizontal="center" vertical="center" wrapText="1"/>
    </xf>
    <xf numFmtId="0" fontId="14" fillId="5" borderId="17" xfId="3" applyFont="1" applyFill="1" applyBorder="1" applyAlignment="1">
      <alignment horizontal="center" vertical="center" wrapText="1"/>
    </xf>
    <xf numFmtId="0" fontId="16" fillId="5" borderId="36" xfId="3" applyFont="1" applyFill="1" applyBorder="1" applyAlignment="1">
      <alignment horizontal="center" vertical="center" wrapText="1"/>
    </xf>
    <xf numFmtId="0" fontId="16" fillId="5" borderId="19" xfId="3" applyFont="1" applyFill="1" applyBorder="1" applyAlignment="1">
      <alignment horizontal="center" vertical="center" wrapText="1"/>
    </xf>
    <xf numFmtId="0" fontId="16" fillId="5" borderId="37" xfId="3" applyFont="1" applyFill="1" applyBorder="1" applyAlignment="1">
      <alignment horizontal="center" vertical="center" wrapText="1"/>
    </xf>
    <xf numFmtId="0" fontId="16" fillId="5" borderId="22" xfId="3" applyFont="1" applyFill="1" applyBorder="1" applyAlignment="1">
      <alignment horizontal="center" vertical="center" wrapText="1"/>
    </xf>
    <xf numFmtId="0" fontId="16" fillId="5" borderId="12" xfId="3" applyFont="1" applyFill="1" applyBorder="1" applyAlignment="1">
      <alignment horizontal="center" vertical="center" wrapText="1"/>
    </xf>
    <xf numFmtId="0" fontId="26" fillId="10" borderId="3" xfId="0" applyFont="1" applyFill="1" applyBorder="1" applyAlignment="1">
      <alignment horizontal="center" vertical="center" wrapText="1"/>
    </xf>
    <xf numFmtId="0" fontId="26" fillId="10" borderId="15" xfId="0" applyFont="1" applyFill="1" applyBorder="1" applyAlignment="1">
      <alignment horizontal="center" vertical="center" wrapText="1"/>
    </xf>
    <xf numFmtId="0" fontId="26" fillId="10" borderId="9" xfId="0" applyFont="1" applyFill="1" applyBorder="1" applyAlignment="1">
      <alignment horizontal="center" vertical="center" wrapText="1"/>
    </xf>
    <xf numFmtId="0" fontId="17" fillId="8" borderId="18" xfId="0" applyFont="1" applyFill="1" applyBorder="1" applyAlignment="1">
      <alignment horizontal="center" vertical="center"/>
    </xf>
    <xf numFmtId="0" fontId="17" fillId="22" borderId="18" xfId="0" applyFont="1" applyFill="1" applyBorder="1" applyAlignment="1">
      <alignment horizontal="center" vertical="center" wrapText="1"/>
    </xf>
    <xf numFmtId="0" fontId="15" fillId="0" borderId="0" xfId="0" applyFont="1" applyAlignment="1">
      <alignment horizontal="center" vertical="center"/>
    </xf>
    <xf numFmtId="16" fontId="15" fillId="0" borderId="0" xfId="0" applyNumberFormat="1" applyFont="1" applyAlignment="1">
      <alignment horizontal="center" vertical="center" wrapText="1"/>
    </xf>
    <xf numFmtId="0" fontId="27" fillId="6" borderId="18" xfId="0" applyFont="1" applyFill="1" applyBorder="1" applyAlignment="1">
      <alignment horizontal="center" vertical="center" wrapText="1"/>
    </xf>
    <xf numFmtId="0" fontId="15" fillId="8" borderId="18" xfId="0" applyFont="1" applyFill="1" applyBorder="1" applyAlignment="1">
      <alignment horizontal="center"/>
    </xf>
    <xf numFmtId="0" fontId="17" fillId="8" borderId="18" xfId="0" applyFont="1" applyFill="1" applyBorder="1" applyAlignment="1">
      <alignment horizontal="center"/>
    </xf>
    <xf numFmtId="0" fontId="17" fillId="8" borderId="18" xfId="0" applyFont="1" applyFill="1" applyBorder="1" applyAlignment="1">
      <alignment horizontal="center" vertical="center" wrapText="1"/>
    </xf>
    <xf numFmtId="0" fontId="27" fillId="10" borderId="18" xfId="0" applyFont="1" applyFill="1" applyBorder="1" applyAlignment="1">
      <alignment horizontal="center" vertical="center"/>
    </xf>
    <xf numFmtId="0" fontId="26" fillId="4" borderId="22" xfId="0" applyFont="1" applyFill="1" applyBorder="1" applyAlignment="1">
      <alignment horizontal="center" vertical="center"/>
    </xf>
    <xf numFmtId="0" fontId="61" fillId="3" borderId="3"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62" fillId="3" borderId="15" xfId="0" applyFont="1" applyFill="1" applyBorder="1" applyAlignment="1">
      <alignment horizontal="center" vertical="center" wrapText="1"/>
    </xf>
    <xf numFmtId="0" fontId="17" fillId="8" borderId="22" xfId="0" applyFont="1" applyFill="1" applyBorder="1" applyAlignment="1">
      <alignment horizontal="center" vertical="center"/>
    </xf>
    <xf numFmtId="0" fontId="17" fillId="8" borderId="22" xfId="0" applyFont="1" applyFill="1" applyBorder="1" applyAlignment="1">
      <alignment horizontal="center" vertical="center" wrapText="1"/>
    </xf>
    <xf numFmtId="0" fontId="58" fillId="2" borderId="1" xfId="0" applyFont="1" applyFill="1" applyBorder="1" applyAlignment="1">
      <alignment horizontal="center" vertical="center"/>
    </xf>
    <xf numFmtId="0" fontId="58" fillId="2" borderId="2" xfId="0" applyFont="1" applyFill="1" applyBorder="1" applyAlignment="1">
      <alignment horizontal="center" vertical="center"/>
    </xf>
    <xf numFmtId="0" fontId="15" fillId="8" borderId="18" xfId="0" applyFont="1" applyFill="1" applyBorder="1" applyAlignment="1">
      <alignment horizontal="center" vertical="center"/>
    </xf>
    <xf numFmtId="0" fontId="59" fillId="3" borderId="1" xfId="0" applyFont="1" applyFill="1" applyBorder="1" applyAlignment="1">
      <alignment horizontal="center" vertical="center"/>
    </xf>
    <xf numFmtId="0" fontId="59" fillId="3" borderId="2" xfId="0" applyFont="1" applyFill="1" applyBorder="1" applyAlignment="1">
      <alignment horizontal="center" vertical="center"/>
    </xf>
    <xf numFmtId="0" fontId="26" fillId="9" borderId="3" xfId="0" applyFont="1" applyFill="1" applyBorder="1" applyAlignment="1">
      <alignment horizontal="center" vertical="center" wrapText="1"/>
    </xf>
    <xf numFmtId="0" fontId="26" fillId="9" borderId="15" xfId="0" applyFont="1" applyFill="1" applyBorder="1" applyAlignment="1">
      <alignment horizontal="center" vertical="center" wrapText="1"/>
    </xf>
    <xf numFmtId="0" fontId="26" fillId="9" borderId="9" xfId="0" applyFont="1" applyFill="1" applyBorder="1" applyAlignment="1">
      <alignment horizontal="center" vertical="center" wrapText="1"/>
    </xf>
    <xf numFmtId="0" fontId="26" fillId="9" borderId="19" xfId="0" applyFont="1" applyFill="1" applyBorder="1" applyAlignment="1">
      <alignment horizontal="center" vertical="center" wrapText="1"/>
    </xf>
    <xf numFmtId="0" fontId="12" fillId="8" borderId="18" xfId="0" applyFont="1" applyFill="1" applyBorder="1" applyAlignment="1">
      <alignment horizontal="center" vertical="center" wrapText="1"/>
    </xf>
    <xf numFmtId="0" fontId="8" fillId="8" borderId="18" xfId="0" applyFont="1" applyFill="1" applyBorder="1" applyAlignment="1">
      <alignment horizontal="center" vertical="center"/>
    </xf>
    <xf numFmtId="0" fontId="25" fillId="9" borderId="18" xfId="0" applyFont="1" applyFill="1" applyBorder="1" applyAlignment="1">
      <alignment horizontal="center" vertical="center"/>
    </xf>
    <xf numFmtId="0" fontId="26" fillId="0" borderId="22" xfId="0" applyFont="1" applyBorder="1" applyAlignment="1">
      <alignment horizontal="center" vertical="center"/>
    </xf>
    <xf numFmtId="0" fontId="25" fillId="0" borderId="18" xfId="0" applyFont="1" applyBorder="1" applyAlignment="1">
      <alignment horizontal="center" vertical="center"/>
    </xf>
    <xf numFmtId="0" fontId="8" fillId="8" borderId="18" xfId="0" applyFont="1" applyFill="1" applyBorder="1" applyAlignment="1">
      <alignment horizontal="center"/>
    </xf>
    <xf numFmtId="0" fontId="25" fillId="9" borderId="1" xfId="0" applyFont="1" applyFill="1" applyBorder="1" applyAlignment="1">
      <alignment horizontal="center" vertical="center"/>
    </xf>
    <xf numFmtId="0" fontId="25" fillId="9" borderId="27" xfId="0" applyFont="1" applyFill="1" applyBorder="1" applyAlignment="1">
      <alignment horizontal="center" vertical="center"/>
    </xf>
    <xf numFmtId="0" fontId="8" fillId="8" borderId="3" xfId="0" applyFont="1" applyFill="1" applyBorder="1" applyAlignment="1">
      <alignment horizontal="center"/>
    </xf>
    <xf numFmtId="0" fontId="8" fillId="8" borderId="24" xfId="0" applyFont="1" applyFill="1" applyBorder="1" applyAlignment="1">
      <alignment horizontal="center"/>
    </xf>
    <xf numFmtId="0" fontId="8" fillId="8" borderId="24" xfId="0" applyFont="1" applyFill="1" applyBorder="1" applyAlignment="1">
      <alignment horizontal="center" vertical="center"/>
    </xf>
    <xf numFmtId="0" fontId="8" fillId="8" borderId="22"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20"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79" xfId="0" applyFont="1" applyBorder="1" applyAlignment="1">
      <alignment horizontal="center" vertical="center" wrapText="1"/>
    </xf>
    <xf numFmtId="0" fontId="26" fillId="0" borderId="18" xfId="0" applyFont="1" applyBorder="1" applyAlignment="1">
      <alignment horizontal="center" vertical="center"/>
    </xf>
    <xf numFmtId="0" fontId="26" fillId="9" borderId="18" xfId="0" applyFont="1" applyFill="1" applyBorder="1" applyAlignment="1">
      <alignment horizontal="center" vertical="center" wrapText="1"/>
    </xf>
    <xf numFmtId="0" fontId="26" fillId="9" borderId="18" xfId="0" applyFont="1" applyFill="1" applyBorder="1" applyAlignment="1">
      <alignment horizontal="left" vertical="center" wrapText="1"/>
    </xf>
    <xf numFmtId="14" fontId="17" fillId="0" borderId="64" xfId="0" applyNumberFormat="1" applyFont="1" applyBorder="1" applyAlignment="1">
      <alignment horizontal="center" vertical="center" wrapText="1"/>
    </xf>
    <xf numFmtId="14" fontId="17" fillId="0" borderId="66" xfId="0" applyNumberFormat="1" applyFont="1" applyBorder="1" applyAlignment="1">
      <alignment horizontal="center" vertical="center" wrapText="1"/>
    </xf>
    <xf numFmtId="0" fontId="17" fillId="18" borderId="68" xfId="0" applyFont="1" applyFill="1" applyBorder="1" applyAlignment="1">
      <alignment horizontal="center" vertical="center"/>
    </xf>
    <xf numFmtId="0" fontId="17" fillId="18" borderId="0" xfId="0" applyFont="1" applyFill="1" applyBorder="1" applyAlignment="1">
      <alignment horizontal="center" vertical="center"/>
    </xf>
    <xf numFmtId="0" fontId="41" fillId="0" borderId="18" xfId="0" applyFont="1" applyBorder="1" applyAlignment="1">
      <alignment horizontal="center" vertical="top" wrapText="1"/>
    </xf>
    <xf numFmtId="0" fontId="41" fillId="0" borderId="18" xfId="0" applyFont="1" applyBorder="1" applyAlignment="1">
      <alignment horizontal="center" vertical="center"/>
    </xf>
    <xf numFmtId="9" fontId="17" fillId="5" borderId="64" xfId="1" applyFont="1" applyFill="1" applyBorder="1" applyAlignment="1">
      <alignment horizontal="center" vertical="center" wrapText="1"/>
    </xf>
    <xf numFmtId="9" fontId="17" fillId="5" borderId="66" xfId="1" applyFont="1" applyFill="1" applyBorder="1" applyAlignment="1">
      <alignment horizontal="center" vertical="center" wrapText="1"/>
    </xf>
    <xf numFmtId="0" fontId="24" fillId="5" borderId="72" xfId="0" applyFont="1" applyFill="1" applyBorder="1" applyAlignment="1">
      <alignment horizontal="center" vertical="center" wrapText="1" readingOrder="1"/>
    </xf>
    <xf numFmtId="0" fontId="24" fillId="5" borderId="66" xfId="0" applyFont="1" applyFill="1" applyBorder="1" applyAlignment="1">
      <alignment horizontal="center" vertical="center" wrapText="1" readingOrder="1"/>
    </xf>
    <xf numFmtId="9" fontId="17" fillId="0" borderId="64" xfId="0" applyNumberFormat="1" applyFont="1" applyBorder="1" applyAlignment="1">
      <alignment horizontal="center" vertical="center" wrapText="1"/>
    </xf>
    <xf numFmtId="9" fontId="17" fillId="0" borderId="66" xfId="0" applyNumberFormat="1" applyFont="1" applyBorder="1" applyAlignment="1">
      <alignment horizontal="center" vertical="center" wrapText="1"/>
    </xf>
    <xf numFmtId="0" fontId="15" fillId="5" borderId="64"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51" fillId="16" borderId="72" xfId="0" applyFont="1" applyFill="1" applyBorder="1" applyAlignment="1">
      <alignment horizontal="center" vertical="center" wrapText="1" readingOrder="1"/>
    </xf>
    <xf numFmtId="0" fontId="51" fillId="16" borderId="73" xfId="0" applyFont="1" applyFill="1" applyBorder="1" applyAlignment="1">
      <alignment horizontal="center" vertical="center" wrapText="1" readingOrder="1"/>
    </xf>
    <xf numFmtId="14" fontId="17" fillId="0" borderId="64" xfId="0" applyNumberFormat="1" applyFont="1" applyBorder="1" applyAlignment="1">
      <alignment horizontal="left" vertical="center" wrapText="1"/>
    </xf>
    <xf numFmtId="14" fontId="17" fillId="0" borderId="66" xfId="0" applyNumberFormat="1" applyFont="1" applyBorder="1" applyAlignment="1">
      <alignment horizontal="left" vertical="center" wrapText="1"/>
    </xf>
    <xf numFmtId="0" fontId="17" fillId="0" borderId="64" xfId="0" applyFont="1" applyBorder="1" applyAlignment="1">
      <alignment horizontal="center" vertical="center"/>
    </xf>
    <xf numFmtId="0" fontId="17" fillId="0" borderId="66" xfId="0" applyFont="1" applyBorder="1" applyAlignment="1">
      <alignment horizontal="center" vertical="center"/>
    </xf>
    <xf numFmtId="0" fontId="8" fillId="0" borderId="64" xfId="0" applyFont="1" applyBorder="1" applyAlignment="1">
      <alignment horizontal="justify" vertical="center" wrapText="1"/>
    </xf>
    <xf numFmtId="0" fontId="8" fillId="0" borderId="66" xfId="0" applyFont="1" applyBorder="1" applyAlignment="1">
      <alignment horizontal="justify" vertical="center" wrapText="1"/>
    </xf>
    <xf numFmtId="0" fontId="8" fillId="0" borderId="64" xfId="0" applyFont="1" applyBorder="1" applyAlignment="1">
      <alignment horizontal="center" vertical="center" wrapText="1"/>
    </xf>
    <xf numFmtId="0" fontId="8" fillId="0" borderId="66" xfId="0" applyFont="1" applyBorder="1" applyAlignment="1">
      <alignment horizontal="center" vertical="center" wrapText="1"/>
    </xf>
    <xf numFmtId="0" fontId="17" fillId="0" borderId="64" xfId="0" applyFont="1" applyBorder="1" applyAlignment="1">
      <alignment horizontal="center" vertical="center" wrapText="1"/>
    </xf>
    <xf numFmtId="0" fontId="17" fillId="0" borderId="66" xfId="0" applyFont="1" applyBorder="1" applyAlignment="1">
      <alignment horizontal="center" vertical="center" wrapText="1"/>
    </xf>
    <xf numFmtId="0" fontId="48" fillId="5" borderId="72" xfId="0" applyFont="1" applyFill="1" applyBorder="1" applyAlignment="1">
      <alignment horizontal="center" vertical="center" wrapText="1" readingOrder="1"/>
    </xf>
    <xf numFmtId="0" fontId="48" fillId="5" borderId="73" xfId="0" applyFont="1" applyFill="1" applyBorder="1" applyAlignment="1">
      <alignment horizontal="center" vertical="center" wrapText="1" readingOrder="1"/>
    </xf>
    <xf numFmtId="9" fontId="17" fillId="5" borderId="74" xfId="0" applyNumberFormat="1" applyFont="1" applyFill="1" applyBorder="1" applyAlignment="1">
      <alignment horizontal="center" vertical="center" wrapText="1"/>
    </xf>
    <xf numFmtId="9" fontId="17" fillId="5" borderId="63" xfId="0" applyNumberFormat="1" applyFont="1" applyFill="1" applyBorder="1" applyAlignment="1">
      <alignment horizontal="center" vertical="center" wrapText="1"/>
    </xf>
    <xf numFmtId="9" fontId="17" fillId="5" borderId="75" xfId="1" applyFont="1" applyFill="1" applyBorder="1" applyAlignment="1">
      <alignment horizontal="center" vertical="center" wrapText="1"/>
    </xf>
    <xf numFmtId="9" fontId="17" fillId="5" borderId="76" xfId="1" applyFont="1" applyFill="1" applyBorder="1" applyAlignment="1">
      <alignment horizontal="center" vertical="center" wrapText="1"/>
    </xf>
    <xf numFmtId="0" fontId="8" fillId="0" borderId="64" xfId="0" applyFont="1" applyBorder="1" applyAlignment="1">
      <alignment horizontal="center" vertical="center" textRotation="90"/>
    </xf>
    <xf numFmtId="0" fontId="8" fillId="0" borderId="66" xfId="0" applyFont="1" applyBorder="1" applyAlignment="1">
      <alignment horizontal="center" vertical="center" textRotation="90"/>
    </xf>
    <xf numFmtId="9" fontId="17" fillId="5" borderId="64" xfId="0" applyNumberFormat="1" applyFont="1" applyFill="1" applyBorder="1" applyAlignment="1">
      <alignment horizontal="center" vertical="center" wrapText="1"/>
    </xf>
    <xf numFmtId="9" fontId="17" fillId="5" borderId="66" xfId="0" applyNumberFormat="1" applyFont="1" applyFill="1" applyBorder="1" applyAlignment="1">
      <alignment horizontal="center" vertical="center" wrapText="1"/>
    </xf>
    <xf numFmtId="0" fontId="24" fillId="5" borderId="73" xfId="0" applyFont="1" applyFill="1" applyBorder="1" applyAlignment="1">
      <alignment horizontal="center" vertical="center" wrapText="1" readingOrder="1"/>
    </xf>
    <xf numFmtId="0" fontId="17" fillId="0" borderId="64" xfId="0" applyFont="1" applyBorder="1" applyAlignment="1">
      <alignment horizontal="justify" vertical="center" wrapText="1"/>
    </xf>
    <xf numFmtId="0" fontId="17" fillId="0" borderId="66" xfId="0" applyFont="1" applyBorder="1" applyAlignment="1">
      <alignment horizontal="justify" vertical="center" wrapText="1"/>
    </xf>
    <xf numFmtId="0" fontId="8" fillId="0" borderId="67" xfId="0" applyFont="1" applyBorder="1" applyAlignment="1">
      <alignment horizontal="justify" vertical="center" wrapText="1"/>
    </xf>
    <xf numFmtId="0" fontId="8" fillId="5" borderId="64" xfId="0" applyFont="1" applyFill="1" applyBorder="1" applyAlignment="1">
      <alignment horizontal="justify" vertical="center" wrapText="1"/>
    </xf>
    <xf numFmtId="0" fontId="8" fillId="5" borderId="67" xfId="0" applyFont="1" applyFill="1" applyBorder="1" applyAlignment="1">
      <alignment horizontal="justify" vertical="center" wrapText="1"/>
    </xf>
    <xf numFmtId="0" fontId="17" fillId="0" borderId="67" xfId="0" applyFont="1" applyBorder="1" applyAlignment="1">
      <alignment horizontal="center" vertical="center" wrapText="1"/>
    </xf>
    <xf numFmtId="0" fontId="48" fillId="5" borderId="67" xfId="0" applyFont="1" applyFill="1" applyBorder="1" applyAlignment="1">
      <alignment horizontal="center" vertical="center" wrapText="1" readingOrder="1"/>
    </xf>
    <xf numFmtId="9" fontId="17" fillId="0" borderId="67" xfId="0" applyNumberFormat="1" applyFont="1" applyBorder="1" applyAlignment="1">
      <alignment horizontal="center" vertical="center" wrapText="1"/>
    </xf>
    <xf numFmtId="0" fontId="8" fillId="5" borderId="66" xfId="0" applyFont="1" applyFill="1" applyBorder="1" applyAlignment="1">
      <alignment horizontal="justify" vertical="center" wrapText="1"/>
    </xf>
    <xf numFmtId="0" fontId="41" fillId="14" borderId="65" xfId="0" applyFont="1" applyFill="1" applyBorder="1" applyAlignment="1">
      <alignment horizontal="center" vertical="center" textRotation="90" wrapText="1"/>
    </xf>
    <xf numFmtId="0" fontId="41" fillId="14" borderId="65" xfId="0" applyFont="1" applyFill="1" applyBorder="1" applyAlignment="1">
      <alignment horizontal="center" vertical="center" wrapText="1"/>
    </xf>
    <xf numFmtId="0" fontId="41" fillId="14" borderId="59" xfId="0" applyFont="1" applyFill="1" applyBorder="1" applyAlignment="1">
      <alignment horizontal="center" vertical="center" wrapText="1"/>
    </xf>
    <xf numFmtId="0" fontId="41" fillId="14" borderId="60" xfId="0" applyFont="1" applyFill="1" applyBorder="1" applyAlignment="1">
      <alignment horizontal="center" vertical="center" wrapText="1"/>
    </xf>
    <xf numFmtId="0" fontId="41" fillId="14" borderId="61" xfId="0" applyFont="1" applyFill="1" applyBorder="1" applyAlignment="1">
      <alignment horizontal="center" vertical="center" wrapText="1"/>
    </xf>
    <xf numFmtId="0" fontId="41" fillId="14" borderId="69" xfId="0" applyFont="1" applyFill="1" applyBorder="1" applyAlignment="1">
      <alignment horizontal="center" vertical="center" textRotation="90" wrapText="1"/>
    </xf>
    <xf numFmtId="0" fontId="41" fillId="14" borderId="62" xfId="0" applyFont="1" applyFill="1" applyBorder="1" applyAlignment="1">
      <alignment horizontal="center" vertical="center" textRotation="90" wrapText="1"/>
    </xf>
    <xf numFmtId="0" fontId="17" fillId="14" borderId="69" xfId="0" applyFont="1" applyFill="1" applyBorder="1" applyAlignment="1">
      <alignment horizontal="center" vertical="center" textRotation="90" wrapText="1"/>
    </xf>
    <xf numFmtId="0" fontId="17" fillId="14" borderId="62" xfId="0" applyFont="1" applyFill="1" applyBorder="1" applyAlignment="1">
      <alignment horizontal="center" vertical="center" textRotation="90" wrapText="1"/>
    </xf>
    <xf numFmtId="0" fontId="41" fillId="14" borderId="68" xfId="0" applyFont="1" applyFill="1" applyBorder="1" applyAlignment="1">
      <alignment horizontal="center" vertical="center"/>
    </xf>
    <xf numFmtId="0" fontId="41" fillId="14" borderId="62" xfId="0" applyFont="1" applyFill="1" applyBorder="1" applyAlignment="1">
      <alignment horizontal="center" vertical="center"/>
    </xf>
    <xf numFmtId="0" fontId="41" fillId="14" borderId="68" xfId="0" applyFont="1" applyFill="1" applyBorder="1" applyAlignment="1">
      <alignment horizontal="center" vertical="center" wrapText="1"/>
    </xf>
    <xf numFmtId="0" fontId="48" fillId="5" borderId="64" xfId="0" applyFont="1" applyFill="1" applyBorder="1" applyAlignment="1">
      <alignment horizontal="center" vertical="center" wrapText="1" readingOrder="1"/>
    </xf>
    <xf numFmtId="0" fontId="48" fillId="5" borderId="66" xfId="0" applyFont="1" applyFill="1" applyBorder="1" applyAlignment="1">
      <alignment horizontal="center" vertical="center" wrapText="1" readingOrder="1"/>
    </xf>
    <xf numFmtId="0" fontId="41" fillId="14" borderId="63" xfId="0" applyFont="1" applyFill="1" applyBorder="1" applyAlignment="1">
      <alignment horizontal="center" vertical="center"/>
    </xf>
    <xf numFmtId="0" fontId="41" fillId="14" borderId="64" xfId="0" applyFont="1" applyFill="1" applyBorder="1" applyAlignment="1">
      <alignment horizontal="center" vertical="center" textRotation="90"/>
    </xf>
    <xf numFmtId="0" fontId="41" fillId="14" borderId="66" xfId="0" applyFont="1" applyFill="1" applyBorder="1" applyAlignment="1">
      <alignment horizontal="center" vertical="center" textRotation="90"/>
    </xf>
    <xf numFmtId="0" fontId="41" fillId="14" borderId="65" xfId="0" applyFont="1" applyFill="1" applyBorder="1" applyAlignment="1">
      <alignment horizontal="center" vertical="center"/>
    </xf>
    <xf numFmtId="0" fontId="41" fillId="14" borderId="66" xfId="0" applyFont="1" applyFill="1" applyBorder="1" applyAlignment="1">
      <alignment horizontal="center" vertical="center" wrapText="1"/>
    </xf>
    <xf numFmtId="0" fontId="41" fillId="14" borderId="66" xfId="0" applyFont="1" applyFill="1" applyBorder="1" applyAlignment="1">
      <alignment horizontal="center" vertical="center"/>
    </xf>
    <xf numFmtId="0" fontId="41" fillId="14" borderId="64" xfId="0" applyFont="1" applyFill="1" applyBorder="1" applyAlignment="1">
      <alignment horizontal="center" vertical="center" wrapText="1"/>
    </xf>
    <xf numFmtId="0" fontId="41" fillId="14" borderId="67" xfId="0" applyFont="1" applyFill="1" applyBorder="1" applyAlignment="1">
      <alignment horizontal="center" vertical="center" wrapText="1"/>
    </xf>
    <xf numFmtId="0" fontId="41" fillId="14" borderId="64" xfId="0" applyFont="1" applyFill="1" applyBorder="1" applyAlignment="1">
      <alignment horizontal="center" vertical="center" textRotation="90" wrapText="1"/>
    </xf>
    <xf numFmtId="0" fontId="41" fillId="14" borderId="66" xfId="0" applyFont="1" applyFill="1" applyBorder="1" applyAlignment="1">
      <alignment horizontal="center" vertical="center" textRotation="90" wrapText="1"/>
    </xf>
    <xf numFmtId="0" fontId="41" fillId="14" borderId="59" xfId="0" applyFont="1" applyFill="1" applyBorder="1" applyAlignment="1">
      <alignment horizontal="left" vertical="center"/>
    </xf>
    <xf numFmtId="0" fontId="41" fillId="14" borderId="60" xfId="0" applyFont="1" applyFill="1" applyBorder="1" applyAlignment="1">
      <alignment horizontal="left" vertical="center"/>
    </xf>
    <xf numFmtId="0" fontId="41" fillId="14" borderId="61" xfId="0" applyFont="1" applyFill="1" applyBorder="1" applyAlignment="1">
      <alignment horizontal="left" vertical="center"/>
    </xf>
    <xf numFmtId="0" fontId="17" fillId="5" borderId="59" xfId="0" applyFont="1" applyFill="1" applyBorder="1" applyAlignment="1">
      <alignment horizontal="left" vertical="center" wrapText="1"/>
    </xf>
    <xf numFmtId="0" fontId="17" fillId="5" borderId="60" xfId="0" applyFont="1" applyFill="1" applyBorder="1" applyAlignment="1">
      <alignment horizontal="left" vertical="center" wrapText="1"/>
    </xf>
    <xf numFmtId="0" fontId="17" fillId="5" borderId="61" xfId="0" applyFont="1" applyFill="1" applyBorder="1" applyAlignment="1">
      <alignment horizontal="left" vertical="center" wrapText="1"/>
    </xf>
    <xf numFmtId="0" fontId="41" fillId="14" borderId="59" xfId="0" applyFont="1" applyFill="1" applyBorder="1" applyAlignment="1">
      <alignment horizontal="center" vertical="center"/>
    </xf>
    <xf numFmtId="0" fontId="41" fillId="14" borderId="60" xfId="0" applyFont="1" applyFill="1" applyBorder="1" applyAlignment="1">
      <alignment horizontal="center" vertical="center"/>
    </xf>
    <xf numFmtId="0" fontId="41" fillId="14" borderId="76" xfId="0" applyFont="1" applyFill="1" applyBorder="1" applyAlignment="1">
      <alignment horizontal="center" vertical="center"/>
    </xf>
    <xf numFmtId="0" fontId="12" fillId="22" borderId="18" xfId="0" applyFont="1" applyFill="1" applyBorder="1" applyAlignment="1">
      <alignment horizontal="center" vertical="center" wrapText="1"/>
    </xf>
    <xf numFmtId="0" fontId="0" fillId="0" borderId="0" xfId="0" applyAlignment="1">
      <alignment horizontal="center" vertical="center"/>
    </xf>
    <xf numFmtId="0" fontId="10" fillId="0" borderId="27" xfId="0" applyFont="1" applyBorder="1" applyAlignment="1">
      <alignment horizontal="center" vertical="center" wrapText="1"/>
    </xf>
    <xf numFmtId="0" fontId="10" fillId="0" borderId="0" xfId="0" applyFont="1" applyBorder="1" applyAlignment="1">
      <alignment horizontal="center" vertical="center" wrapText="1"/>
    </xf>
    <xf numFmtId="0" fontId="55" fillId="0" borderId="32" xfId="0" applyFont="1" applyBorder="1" applyAlignment="1">
      <alignment horizontal="justify" vertical="top" wrapText="1"/>
    </xf>
    <xf numFmtId="0" fontId="55" fillId="0" borderId="32" xfId="0" applyFont="1" applyBorder="1" applyAlignment="1">
      <alignment horizontal="center" vertical="center" wrapText="1"/>
    </xf>
    <xf numFmtId="0" fontId="10" fillId="22" borderId="18" xfId="0" applyFont="1" applyFill="1" applyBorder="1" applyAlignment="1">
      <alignment horizontal="center" vertical="center" wrapText="1"/>
    </xf>
  </cellXfs>
  <cellStyles count="6">
    <cellStyle name="60% - Énfasis1" xfId="5" builtinId="32"/>
    <cellStyle name="Hipervínculo" xfId="2" builtinId="8"/>
    <cellStyle name="Millares [0]" xfId="4" builtinId="6"/>
    <cellStyle name="Normal" xfId="0" builtinId="0"/>
    <cellStyle name="Normal 3" xfId="3" xr:uid="{00000000-0005-0000-0000-000003000000}"/>
    <cellStyle name="Porcentaje" xfId="1" builtinId="5"/>
  </cellStyles>
  <dxfs count="1213">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2 Racionalizac'!A1"/><Relationship Id="rId7" Type="http://schemas.openxmlformats.org/officeDocument/2006/relationships/hyperlink" Target="#'MAPA RIESGOS UAEOS'!A1"/><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image" Target="../media/image4.png"/><Relationship Id="rId5" Type="http://schemas.openxmlformats.org/officeDocument/2006/relationships/hyperlink" Target="#'Componente 4  Atenci&#243;n al Ciuda'!A1"/><Relationship Id="rId10" Type="http://schemas.openxmlformats.org/officeDocument/2006/relationships/hyperlink" Target="#'Integridad- Gesti&#243;n de Conflict'!A1"/><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PAAC!A1"/><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7"/>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36</xdr:row>
      <xdr:rowOff>592</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1"/>
        <a:stretch>
          <a:fillRect/>
        </a:stretch>
      </xdr:blipFill>
      <xdr:spPr>
        <a:xfrm>
          <a:off x="0" y="2166938"/>
          <a:ext cx="7513579" cy="6167436"/>
        </a:xfrm>
        <a:prstGeom prst="rect">
          <a:avLst/>
        </a:prstGeom>
      </xdr:spPr>
    </xdr:pic>
    <xdr:clientData/>
  </xdr:twoCellAnchor>
  <xdr:twoCellAnchor editAs="oneCell">
    <xdr:from>
      <xdr:col>0</xdr:col>
      <xdr:colOff>190499</xdr:colOff>
      <xdr:row>0</xdr:row>
      <xdr:rowOff>142875</xdr:rowOff>
    </xdr:from>
    <xdr:to>
      <xdr:col>4</xdr:col>
      <xdr:colOff>710346</xdr:colOff>
      <xdr:row>2</xdr:row>
      <xdr:rowOff>154782</xdr:rowOff>
    </xdr:to>
    <xdr:pic>
      <xdr:nvPicPr>
        <xdr:cNvPr id="16" name="Imagen 15">
          <a:extLst>
            <a:ext uri="{FF2B5EF4-FFF2-40B4-BE49-F238E27FC236}">
              <a16:creationId xmlns:a16="http://schemas.microsoft.com/office/drawing/2014/main" id="{EF24F0A7-B3EE-4CA5-B81E-531202DBFC0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499" y="142875"/>
          <a:ext cx="3567847" cy="60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19</xdr:col>
      <xdr:colOff>591296</xdr:colOff>
      <xdr:row>3</xdr:row>
      <xdr:rowOff>84756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0</xdr:col>
      <xdr:colOff>1</xdr:colOff>
      <xdr:row>0</xdr:row>
      <xdr:rowOff>57150</xdr:rowOff>
    </xdr:from>
    <xdr:to>
      <xdr:col>2</xdr:col>
      <xdr:colOff>992162</xdr:colOff>
      <xdr:row>2</xdr:row>
      <xdr:rowOff>161925</xdr:rowOff>
    </xdr:to>
    <xdr:pic>
      <xdr:nvPicPr>
        <xdr:cNvPr id="6" name="Imagen 5">
          <a:extLst>
            <a:ext uri="{FF2B5EF4-FFF2-40B4-BE49-F238E27FC236}">
              <a16:creationId xmlns:a16="http://schemas.microsoft.com/office/drawing/2014/main" id="{10C5EB49-574C-41CE-95EB-76A3668850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7150"/>
          <a:ext cx="3078136" cy="52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44824</xdr:colOff>
      <xdr:row>2</xdr:row>
      <xdr:rowOff>0</xdr:rowOff>
    </xdr:from>
    <xdr:to>
      <xdr:col>3</xdr:col>
      <xdr:colOff>26789</xdr:colOff>
      <xdr:row>2</xdr:row>
      <xdr:rowOff>607220</xdr:rowOff>
    </xdr:to>
    <xdr:pic>
      <xdr:nvPicPr>
        <xdr:cNvPr id="6" name="Imagen 5">
          <a:extLst>
            <a:ext uri="{FF2B5EF4-FFF2-40B4-BE49-F238E27FC236}">
              <a16:creationId xmlns:a16="http://schemas.microsoft.com/office/drawing/2014/main" id="{66DBCF72-F24B-490D-A711-AA9FDB80D1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24" y="313765"/>
          <a:ext cx="3567847" cy="60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57151</xdr:colOff>
      <xdr:row>0</xdr:row>
      <xdr:rowOff>0</xdr:rowOff>
    </xdr:from>
    <xdr:to>
      <xdr:col>2</xdr:col>
      <xdr:colOff>1688728</xdr:colOff>
      <xdr:row>2</xdr:row>
      <xdr:rowOff>99646</xdr:rowOff>
    </xdr:to>
    <xdr:pic>
      <xdr:nvPicPr>
        <xdr:cNvPr id="5" name="Imagen 4">
          <a:extLst>
            <a:ext uri="{FF2B5EF4-FFF2-40B4-BE49-F238E27FC236}">
              <a16:creationId xmlns:a16="http://schemas.microsoft.com/office/drawing/2014/main" id="{FAC17720-80FE-4901-9A2E-1BBF72867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0"/>
          <a:ext cx="3048000" cy="518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59532</xdr:rowOff>
    </xdr:from>
    <xdr:to>
      <xdr:col>2</xdr:col>
      <xdr:colOff>1246128</xdr:colOff>
      <xdr:row>3</xdr:row>
      <xdr:rowOff>130971</xdr:rowOff>
    </xdr:to>
    <xdr:pic>
      <xdr:nvPicPr>
        <xdr:cNvPr id="10" name="Imagen 9">
          <a:extLst>
            <a:ext uri="{FF2B5EF4-FFF2-40B4-BE49-F238E27FC236}">
              <a16:creationId xmlns:a16="http://schemas.microsoft.com/office/drawing/2014/main" id="{BEF5CDD5-A21A-4FAD-8B99-DACEB899A3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9532"/>
          <a:ext cx="3567847" cy="607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19</xdr:col>
      <xdr:colOff>404962</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63500</xdr:rowOff>
    </xdr:from>
    <xdr:to>
      <xdr:col>2</xdr:col>
      <xdr:colOff>773847</xdr:colOff>
      <xdr:row>3</xdr:row>
      <xdr:rowOff>51595</xdr:rowOff>
    </xdr:to>
    <xdr:pic>
      <xdr:nvPicPr>
        <xdr:cNvPr id="8" name="Imagen 7">
          <a:extLst>
            <a:ext uri="{FF2B5EF4-FFF2-40B4-BE49-F238E27FC236}">
              <a16:creationId xmlns:a16="http://schemas.microsoft.com/office/drawing/2014/main" id="{4F1AA82B-D4FE-4AFF-9173-06F8DBF805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3500"/>
          <a:ext cx="3567847" cy="607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19</xdr:col>
      <xdr:colOff>411266</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editAs="oneCell">
    <xdr:from>
      <xdr:col>0</xdr:col>
      <xdr:colOff>0</xdr:colOff>
      <xdr:row>0</xdr:row>
      <xdr:rowOff>142875</xdr:rowOff>
    </xdr:from>
    <xdr:to>
      <xdr:col>2</xdr:col>
      <xdr:colOff>1103253</xdr:colOff>
      <xdr:row>0</xdr:row>
      <xdr:rowOff>750095</xdr:rowOff>
    </xdr:to>
    <xdr:pic>
      <xdr:nvPicPr>
        <xdr:cNvPr id="6" name="Imagen 5">
          <a:extLst>
            <a:ext uri="{FF2B5EF4-FFF2-40B4-BE49-F238E27FC236}">
              <a16:creationId xmlns:a16="http://schemas.microsoft.com/office/drawing/2014/main" id="{73D6D496-C7A6-4B65-AB88-DF8D20B82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2875"/>
          <a:ext cx="3567847" cy="6072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0</xdr:row>
      <xdr:rowOff>116417</xdr:rowOff>
    </xdr:from>
    <xdr:to>
      <xdr:col>4</xdr:col>
      <xdr:colOff>1418166</xdr:colOff>
      <xdr:row>1</xdr:row>
      <xdr:rowOff>390128</xdr:rowOff>
    </xdr:to>
    <xdr:pic>
      <xdr:nvPicPr>
        <xdr:cNvPr id="2" name="Imagen 1">
          <a:extLst>
            <a:ext uri="{FF2B5EF4-FFF2-40B4-BE49-F238E27FC236}">
              <a16:creationId xmlns:a16="http://schemas.microsoft.com/office/drawing/2014/main" id="{FA899D21-4968-4B23-8459-FF9235AE5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16417"/>
          <a:ext cx="5075766" cy="8642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nielarodriguezm\Downloads\UAEOS\TRABAJO%20EN%20CASA\MAPAS%20DE%20RIESGOS\RIESGOS%202021\MAPAS%20DE%20RIESGOS%20DE%20PROCESO%202021\MAPAS%20DE%20RIESGOS%20GUIA%202021\MAPA_RIESGOS_PROGRAMAS%20Y%20PROYECTOS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OCI_UAE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MEJORAMIENTO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CONTRACTUAL%20%20JURIDICA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INFORMATIC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danielarodriguezm/Downloads/C:/Users/Jorge/Documents/UAEOS/TRABAJO%20EN%20CASA/MAPAS%20DE%20RIESGOS/RIESGOS%202021/MAPAS%20DE%20RIESGOS%20DE%20PROCESO%202021/MAPAS%20DE%20RIESGOS%20GUIA%202021/MAPA_RIESGOS_G_CONOCIMIENTO_CIUDADANO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COMUNICACION_PRENSA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2020-11-10_Propuesta_Mapa_riesgos_RH_UAE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SEGUIMIENTO%20Y%20MEDICION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PROGRAMAS%20Y%20PROYECTOS_UAEOS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anielarodriguezm/Downloads/C:/Users/marisol.viveros/Desktop/Trabajo%20en%20casa/3.%20Marisol%20Viveros%202022/Gestion%20del%20Mejoramiento/Riesgos/MAPA_RIESGOS_UAEOS_2022_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risol.viveros\Desktop\Trabajo%20en%20casa\3.%20Marisol%20Viveros%202022\Gestion%20del%20Mejoramiento\Riesgos\MAPA_RIESGOS_UAEOS_2022_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CONOCIMIENTO_CIUDADANO_UAE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OCI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anielarodriguezm\Downloads\Users\marisol.viveros\Desktop\Trabajo%20en%20casa\3.%20Marisol%20Viveros%202022\Gestion%20del%20Mejoramiento\Riesgos\MAPA_RIESGOS_UAEOS_2022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Tablas institucione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Tabla probabiidad"/>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Tabla probabiidad"/>
      <sheetName val="Clasificacion riesgo"/>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Hoja3"/>
      <sheetName val="RESUMEN"/>
      <sheetName val="Calculos Control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aeos.gov.co/sites/default/files/archivos/MAPA_RIESGOS_UAEOS_2022_V3_0.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nidia.patino@uaeo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opLeftCell="A13" zoomScale="117" zoomScaleNormal="80" zoomScaleSheetLayoutView="80" zoomScalePageLayoutView="70" workbookViewId="0"/>
  </sheetViews>
  <sheetFormatPr baseColWidth="10" defaultColWidth="11.42578125" defaultRowHeight="15" x14ac:dyDescent="0.25"/>
  <cols>
    <col min="10" max="10" width="24.85546875" customWidth="1"/>
    <col min="16" max="16" width="51.42578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98"/>
      <c r="B1" s="99"/>
      <c r="C1" s="99"/>
      <c r="D1" s="99"/>
      <c r="E1" s="99"/>
      <c r="F1" s="99"/>
      <c r="G1" s="99"/>
      <c r="H1" s="100"/>
      <c r="I1" s="101"/>
      <c r="J1" s="101"/>
      <c r="K1" s="101"/>
      <c r="L1" s="101"/>
      <c r="M1" s="101"/>
      <c r="N1" s="101"/>
      <c r="O1" s="101"/>
      <c r="P1" s="102"/>
    </row>
    <row r="2" spans="1:16" ht="30.75" customHeight="1" x14ac:dyDescent="0.25">
      <c r="A2" s="103"/>
      <c r="B2" s="104"/>
      <c r="C2" s="104"/>
      <c r="D2" s="104"/>
      <c r="E2" s="104"/>
      <c r="F2" s="104"/>
      <c r="G2" s="104"/>
      <c r="H2" s="105"/>
      <c r="I2" s="106"/>
      <c r="J2" s="106"/>
      <c r="K2" s="106"/>
      <c r="L2" s="106"/>
      <c r="M2" s="106"/>
      <c r="N2" s="106"/>
      <c r="O2" s="106"/>
      <c r="P2" s="107"/>
    </row>
    <row r="3" spans="1:16" ht="30.75" customHeight="1" x14ac:dyDescent="0.25">
      <c r="A3" s="103"/>
      <c r="B3" s="104"/>
      <c r="C3" s="104"/>
      <c r="D3" s="104"/>
      <c r="E3" s="104"/>
      <c r="F3" s="104"/>
      <c r="G3" s="104"/>
      <c r="H3" s="105"/>
      <c r="I3" s="106"/>
      <c r="J3" s="106"/>
      <c r="K3" s="106"/>
      <c r="L3" s="106"/>
      <c r="M3" s="106"/>
      <c r="N3" s="106"/>
      <c r="O3" s="106"/>
      <c r="P3" s="107"/>
    </row>
    <row r="4" spans="1:16" ht="72.75" customHeight="1" x14ac:dyDescent="0.25">
      <c r="A4" s="103"/>
      <c r="B4" s="104"/>
      <c r="C4" s="104"/>
      <c r="D4" s="104"/>
      <c r="E4" s="104"/>
      <c r="F4" s="104"/>
      <c r="G4" s="104"/>
      <c r="H4" s="104"/>
      <c r="I4" s="441" t="s">
        <v>0</v>
      </c>
      <c r="J4" s="441"/>
      <c r="K4" s="441"/>
      <c r="L4" s="441"/>
      <c r="M4" s="441"/>
      <c r="N4" s="441"/>
      <c r="O4" s="441"/>
      <c r="P4" s="442"/>
    </row>
    <row r="5" spans="1:16" x14ac:dyDescent="0.25">
      <c r="A5" s="103"/>
      <c r="B5" s="104"/>
      <c r="C5" s="104"/>
      <c r="D5" s="104"/>
      <c r="E5" s="104"/>
      <c r="F5" s="104"/>
      <c r="G5" s="104"/>
      <c r="H5" s="105"/>
      <c r="I5" s="106"/>
      <c r="J5" s="106"/>
      <c r="K5" s="106"/>
      <c r="L5" s="106"/>
      <c r="M5" s="106"/>
      <c r="N5" s="106"/>
      <c r="O5" s="106"/>
      <c r="P5" s="107"/>
    </row>
    <row r="6" spans="1:16" ht="21" x14ac:dyDescent="0.25">
      <c r="A6" s="103"/>
      <c r="B6" s="104"/>
      <c r="C6" s="446"/>
      <c r="D6" s="447"/>
      <c r="E6" s="447"/>
      <c r="F6" s="447"/>
      <c r="G6" s="447"/>
      <c r="H6" s="448"/>
      <c r="I6" s="106"/>
      <c r="J6" s="104"/>
      <c r="K6" s="106"/>
      <c r="L6" s="106"/>
      <c r="M6" s="106"/>
      <c r="N6" s="106"/>
      <c r="O6" s="108"/>
      <c r="P6" s="107"/>
    </row>
    <row r="7" spans="1:16" x14ac:dyDescent="0.25">
      <c r="A7" s="103"/>
      <c r="B7" s="104"/>
      <c r="C7" s="449"/>
      <c r="D7" s="447"/>
      <c r="E7" s="447"/>
      <c r="F7" s="447"/>
      <c r="G7" s="447"/>
      <c r="H7" s="448"/>
      <c r="I7" s="106"/>
      <c r="J7" s="109"/>
      <c r="K7" s="110"/>
      <c r="L7" s="110"/>
      <c r="M7" s="110"/>
      <c r="N7" s="110"/>
      <c r="O7" s="110"/>
      <c r="P7" s="111"/>
    </row>
    <row r="8" spans="1:16" ht="23.25" x14ac:dyDescent="0.25">
      <c r="A8" s="103"/>
      <c r="B8" s="104"/>
      <c r="C8" s="449"/>
      <c r="D8" s="447"/>
      <c r="E8" s="447"/>
      <c r="F8" s="447"/>
      <c r="G8" s="447"/>
      <c r="H8" s="448"/>
      <c r="I8" s="106"/>
      <c r="J8" s="443" t="s">
        <v>1</v>
      </c>
      <c r="K8" s="443"/>
      <c r="L8" s="443"/>
      <c r="M8" s="110"/>
      <c r="N8" s="110"/>
      <c r="O8" s="110"/>
      <c r="P8" s="111"/>
    </row>
    <row r="9" spans="1:16" ht="24" customHeight="1" x14ac:dyDescent="0.25">
      <c r="A9" s="103"/>
      <c r="B9" s="104"/>
      <c r="C9" s="449"/>
      <c r="D9" s="447"/>
      <c r="E9" s="447"/>
      <c r="F9" s="447"/>
      <c r="G9" s="447"/>
      <c r="H9" s="448"/>
      <c r="I9" s="106"/>
      <c r="J9" s="110"/>
      <c r="K9" s="110"/>
      <c r="L9" s="104"/>
      <c r="M9" s="110"/>
      <c r="N9" s="110"/>
      <c r="O9" s="104"/>
      <c r="P9" s="111"/>
    </row>
    <row r="10" spans="1:16" x14ac:dyDescent="0.25">
      <c r="A10" s="103"/>
      <c r="B10" s="104"/>
      <c r="C10" s="449"/>
      <c r="D10" s="447"/>
      <c r="E10" s="447"/>
      <c r="F10" s="447"/>
      <c r="G10" s="447"/>
      <c r="H10" s="448"/>
      <c r="I10" s="106"/>
      <c r="J10" s="110"/>
      <c r="K10" s="110"/>
      <c r="L10" s="110"/>
      <c r="M10" s="110"/>
      <c r="N10" s="110"/>
      <c r="O10" s="110"/>
      <c r="P10" s="111"/>
    </row>
    <row r="11" spans="1:16" x14ac:dyDescent="0.25">
      <c r="A11" s="103"/>
      <c r="B11" s="104"/>
      <c r="C11" s="449"/>
      <c r="D11" s="447"/>
      <c r="E11" s="447"/>
      <c r="F11" s="447"/>
      <c r="G11" s="447"/>
      <c r="H11" s="448"/>
      <c r="I11" s="106"/>
      <c r="J11" s="110"/>
      <c r="K11" s="110"/>
      <c r="L11" s="110"/>
      <c r="M11" s="110"/>
      <c r="N11" s="110"/>
      <c r="O11" s="110"/>
      <c r="P11" s="111"/>
    </row>
    <row r="12" spans="1:16" x14ac:dyDescent="0.25">
      <c r="A12" s="103"/>
      <c r="B12" s="104"/>
      <c r="C12" s="449"/>
      <c r="D12" s="447"/>
      <c r="E12" s="447"/>
      <c r="F12" s="447"/>
      <c r="G12" s="447"/>
      <c r="H12" s="448"/>
      <c r="I12" s="106"/>
      <c r="J12" s="110"/>
      <c r="K12" s="110"/>
      <c r="L12" s="110"/>
      <c r="M12" s="110"/>
      <c r="N12" s="110"/>
      <c r="O12" s="110"/>
      <c r="P12" s="111"/>
    </row>
    <row r="13" spans="1:16" x14ac:dyDescent="0.25">
      <c r="A13" s="103"/>
      <c r="B13" s="104"/>
      <c r="C13" s="449"/>
      <c r="D13" s="447"/>
      <c r="E13" s="447"/>
      <c r="F13" s="447"/>
      <c r="G13" s="447"/>
      <c r="H13" s="448"/>
      <c r="I13" s="106"/>
      <c r="J13" s="110"/>
      <c r="K13" s="110"/>
      <c r="L13" s="110"/>
      <c r="M13" s="110"/>
      <c r="N13" s="110"/>
      <c r="O13" s="110"/>
      <c r="P13" s="111"/>
    </row>
    <row r="14" spans="1:16" x14ac:dyDescent="0.25">
      <c r="A14" s="103"/>
      <c r="B14" s="104"/>
      <c r="C14" s="449"/>
      <c r="D14" s="447"/>
      <c r="E14" s="447"/>
      <c r="F14" s="447"/>
      <c r="G14" s="447"/>
      <c r="H14" s="448"/>
      <c r="I14" s="106"/>
      <c r="J14" s="104"/>
      <c r="K14" s="104"/>
      <c r="L14" s="104"/>
      <c r="M14" s="104"/>
      <c r="N14" s="110"/>
      <c r="O14" s="110"/>
      <c r="P14" s="111"/>
    </row>
    <row r="15" spans="1:16" x14ac:dyDescent="0.25">
      <c r="A15" s="103"/>
      <c r="B15" s="104"/>
      <c r="C15" s="449"/>
      <c r="D15" s="447"/>
      <c r="E15" s="447"/>
      <c r="F15" s="447"/>
      <c r="G15" s="447"/>
      <c r="H15" s="448"/>
      <c r="I15" s="106"/>
      <c r="J15" s="104"/>
      <c r="K15" s="104"/>
      <c r="L15" s="104"/>
      <c r="M15" s="104"/>
      <c r="N15" s="110"/>
      <c r="O15" s="110"/>
      <c r="P15" s="111"/>
    </row>
    <row r="16" spans="1:16" x14ac:dyDescent="0.25">
      <c r="A16" s="103"/>
      <c r="B16" s="104"/>
      <c r="C16" s="449"/>
      <c r="D16" s="447"/>
      <c r="E16" s="447"/>
      <c r="F16" s="447"/>
      <c r="G16" s="447"/>
      <c r="H16" s="448"/>
      <c r="I16" s="106"/>
      <c r="J16" s="112"/>
      <c r="K16" s="104"/>
      <c r="L16" s="104"/>
      <c r="M16" s="104"/>
      <c r="N16" s="110"/>
      <c r="O16" s="110"/>
      <c r="P16" s="111"/>
    </row>
    <row r="17" spans="1:20" x14ac:dyDescent="0.25">
      <c r="A17" s="103"/>
      <c r="B17" s="104"/>
      <c r="C17" s="449"/>
      <c r="D17" s="447"/>
      <c r="E17" s="447"/>
      <c r="F17" s="447"/>
      <c r="G17" s="447"/>
      <c r="H17" s="448"/>
      <c r="I17" s="106"/>
      <c r="J17" s="104"/>
      <c r="K17" s="104"/>
      <c r="L17" s="104"/>
      <c r="M17" s="104"/>
      <c r="N17" s="110"/>
      <c r="O17" s="110"/>
      <c r="P17" s="111"/>
    </row>
    <row r="18" spans="1:20" x14ac:dyDescent="0.25">
      <c r="A18" s="103"/>
      <c r="B18" s="104"/>
      <c r="C18" s="449"/>
      <c r="D18" s="447"/>
      <c r="E18" s="447"/>
      <c r="F18" s="447"/>
      <c r="G18" s="447"/>
      <c r="H18" s="448"/>
      <c r="I18" s="106"/>
      <c r="J18" s="110"/>
      <c r="K18" s="110"/>
      <c r="L18" s="110"/>
      <c r="M18" s="110"/>
      <c r="N18" s="110"/>
      <c r="O18" s="110"/>
      <c r="P18" s="111"/>
    </row>
    <row r="19" spans="1:20" x14ac:dyDescent="0.25">
      <c r="A19" s="103"/>
      <c r="B19" s="104"/>
      <c r="C19" s="449"/>
      <c r="D19" s="447"/>
      <c r="E19" s="447"/>
      <c r="F19" s="447"/>
      <c r="G19" s="447"/>
      <c r="H19" s="448"/>
      <c r="I19" s="106"/>
      <c r="J19" s="110"/>
      <c r="K19" s="110"/>
      <c r="L19" s="110"/>
      <c r="M19" s="110"/>
      <c r="N19" s="110"/>
      <c r="O19" s="110"/>
      <c r="P19" s="111"/>
    </row>
    <row r="20" spans="1:20" x14ac:dyDescent="0.25">
      <c r="A20" s="103"/>
      <c r="B20" s="104"/>
      <c r="C20" s="449"/>
      <c r="D20" s="447"/>
      <c r="E20" s="447"/>
      <c r="F20" s="447"/>
      <c r="G20" s="447"/>
      <c r="H20" s="448"/>
      <c r="I20" s="106"/>
      <c r="J20" s="110"/>
      <c r="K20" s="110"/>
      <c r="L20" s="110"/>
      <c r="M20" s="110"/>
      <c r="N20" s="110"/>
      <c r="O20" s="110"/>
      <c r="P20" s="111"/>
    </row>
    <row r="21" spans="1:20" x14ac:dyDescent="0.25">
      <c r="A21" s="103"/>
      <c r="B21" s="104"/>
      <c r="C21" s="449"/>
      <c r="D21" s="447"/>
      <c r="E21" s="447"/>
      <c r="F21" s="447"/>
      <c r="G21" s="447"/>
      <c r="H21" s="448"/>
      <c r="I21" s="106"/>
      <c r="J21" s="110"/>
      <c r="K21" s="110"/>
      <c r="L21" s="110"/>
      <c r="M21" s="110"/>
      <c r="N21" s="110"/>
      <c r="O21" s="110"/>
      <c r="P21" s="111"/>
    </row>
    <row r="22" spans="1:20" x14ac:dyDescent="0.25">
      <c r="A22" s="103"/>
      <c r="B22" s="104"/>
      <c r="C22" s="104"/>
      <c r="D22" s="104"/>
      <c r="E22" s="104"/>
      <c r="F22" s="104"/>
      <c r="G22" s="104"/>
      <c r="H22" s="105"/>
      <c r="I22" s="106"/>
      <c r="J22" s="110"/>
      <c r="K22" s="110"/>
      <c r="L22" s="110"/>
      <c r="M22" s="110"/>
      <c r="N22" s="110"/>
      <c r="O22" s="110"/>
      <c r="P22" s="111"/>
    </row>
    <row r="23" spans="1:20" x14ac:dyDescent="0.25">
      <c r="A23" s="103"/>
      <c r="B23" s="104"/>
      <c r="C23" s="104"/>
      <c r="D23" s="104"/>
      <c r="E23" s="104"/>
      <c r="F23" s="104"/>
      <c r="G23" s="104"/>
      <c r="H23" s="105"/>
      <c r="I23" s="106"/>
      <c r="J23" s="110"/>
      <c r="K23" s="110"/>
      <c r="L23" s="110"/>
      <c r="M23" s="110"/>
      <c r="N23" s="110"/>
      <c r="O23" s="110"/>
      <c r="P23" s="111"/>
    </row>
    <row r="24" spans="1:20" x14ac:dyDescent="0.25">
      <c r="A24" s="103"/>
      <c r="B24" s="104"/>
      <c r="C24" s="104"/>
      <c r="D24" s="104"/>
      <c r="E24" s="104"/>
      <c r="F24" s="104"/>
      <c r="G24" s="104"/>
      <c r="H24" s="105"/>
      <c r="I24" s="106"/>
      <c r="J24" s="110"/>
      <c r="K24" s="110"/>
      <c r="L24" s="110"/>
      <c r="M24" s="110"/>
      <c r="N24" s="110"/>
      <c r="O24" s="110"/>
      <c r="P24" s="111"/>
    </row>
    <row r="25" spans="1:20" x14ac:dyDescent="0.25">
      <c r="A25" s="103"/>
      <c r="B25" s="104"/>
      <c r="C25" s="104"/>
      <c r="D25" s="104"/>
      <c r="E25" s="104"/>
      <c r="F25" s="104"/>
      <c r="G25" s="104"/>
      <c r="H25" s="105"/>
      <c r="I25" s="106"/>
      <c r="J25" s="106"/>
      <c r="K25" s="106"/>
      <c r="L25" s="106"/>
      <c r="M25" s="106"/>
      <c r="N25" s="106"/>
      <c r="O25" s="106"/>
      <c r="P25" s="107"/>
    </row>
    <row r="26" spans="1:20" x14ac:dyDescent="0.25">
      <c r="A26" s="103"/>
      <c r="B26" s="104"/>
      <c r="C26" s="104"/>
      <c r="D26" s="104"/>
      <c r="E26" s="104"/>
      <c r="F26" s="104"/>
      <c r="G26" s="104"/>
      <c r="H26" s="105"/>
      <c r="I26" s="106"/>
      <c r="J26" s="106"/>
      <c r="K26" s="106"/>
      <c r="L26" s="106"/>
      <c r="M26" s="106"/>
      <c r="N26" s="106"/>
      <c r="O26" s="106"/>
      <c r="P26" s="107"/>
    </row>
    <row r="27" spans="1:20" x14ac:dyDescent="0.25">
      <c r="A27" s="103"/>
      <c r="B27" s="104"/>
      <c r="C27" s="104"/>
      <c r="D27" s="104"/>
      <c r="E27" s="104"/>
      <c r="F27" s="104"/>
      <c r="G27" s="104"/>
      <c r="H27" s="105"/>
      <c r="I27" s="106"/>
      <c r="J27" s="106"/>
      <c r="K27" s="106"/>
      <c r="L27" s="106"/>
      <c r="M27" s="106"/>
      <c r="N27" s="106"/>
      <c r="O27" s="106"/>
      <c r="P27" s="107"/>
      <c r="T27" s="113"/>
    </row>
    <row r="28" spans="1:20" x14ac:dyDescent="0.25">
      <c r="A28" s="103"/>
      <c r="B28" s="104"/>
      <c r="C28" s="104"/>
      <c r="D28" s="104"/>
      <c r="E28" s="104"/>
      <c r="F28" s="104"/>
      <c r="G28" s="104"/>
      <c r="H28" s="105"/>
      <c r="I28" s="106"/>
      <c r="J28" s="106"/>
      <c r="K28" s="106"/>
      <c r="L28" s="106"/>
      <c r="M28" s="106"/>
      <c r="N28" s="106"/>
      <c r="O28" s="106"/>
      <c r="P28" s="107"/>
    </row>
    <row r="29" spans="1:20" x14ac:dyDescent="0.25">
      <c r="A29" s="103"/>
      <c r="B29" s="104"/>
      <c r="C29" s="104"/>
      <c r="D29" s="104"/>
      <c r="E29" s="104"/>
      <c r="F29" s="104"/>
      <c r="G29" s="104"/>
      <c r="H29" s="105"/>
      <c r="I29" s="106"/>
      <c r="J29" s="106"/>
      <c r="K29" s="106"/>
      <c r="L29" s="106"/>
      <c r="M29" s="106"/>
      <c r="N29" s="106"/>
      <c r="O29" s="106"/>
      <c r="P29" s="107"/>
    </row>
    <row r="30" spans="1:20" x14ac:dyDescent="0.25">
      <c r="A30" s="103"/>
      <c r="B30" s="104"/>
      <c r="C30" s="104"/>
      <c r="D30" s="104"/>
      <c r="E30" s="104"/>
      <c r="F30" s="104"/>
      <c r="G30" s="104"/>
      <c r="H30" s="105"/>
      <c r="I30" s="106"/>
      <c r="J30" s="106"/>
      <c r="K30" s="106"/>
      <c r="L30" s="106"/>
      <c r="M30" s="106"/>
      <c r="N30" s="106"/>
      <c r="O30" s="106"/>
      <c r="P30" s="107"/>
    </row>
    <row r="31" spans="1:20" x14ac:dyDescent="0.25">
      <c r="A31" s="103"/>
      <c r="B31" s="104"/>
      <c r="C31" s="104"/>
      <c r="D31" s="104"/>
      <c r="E31" s="104"/>
      <c r="F31" s="104"/>
      <c r="G31" s="104"/>
      <c r="H31" s="105"/>
      <c r="I31" s="106"/>
      <c r="J31" s="106"/>
      <c r="K31" s="106"/>
      <c r="L31" s="106"/>
      <c r="M31" s="106"/>
      <c r="N31" s="106"/>
      <c r="O31" s="106"/>
      <c r="P31" s="107"/>
    </row>
    <row r="32" spans="1:20" x14ac:dyDescent="0.25">
      <c r="A32" s="103"/>
      <c r="B32" s="104"/>
      <c r="C32" s="104"/>
      <c r="D32" s="104"/>
      <c r="E32" s="104"/>
      <c r="F32" s="104"/>
      <c r="G32" s="104"/>
      <c r="H32" s="105"/>
      <c r="I32" s="106"/>
      <c r="J32" s="106"/>
      <c r="K32" s="106"/>
      <c r="L32" s="106"/>
      <c r="M32" s="106"/>
      <c r="N32" s="106"/>
      <c r="O32" s="106"/>
      <c r="P32" s="107"/>
    </row>
    <row r="33" spans="1:16" x14ac:dyDescent="0.25">
      <c r="A33" s="103"/>
      <c r="B33" s="104"/>
      <c r="C33" s="104"/>
      <c r="D33" s="104"/>
      <c r="E33" s="104"/>
      <c r="F33" s="104"/>
      <c r="G33" s="104"/>
      <c r="H33" s="105"/>
      <c r="I33" s="106"/>
      <c r="J33" s="106"/>
      <c r="K33" s="106"/>
      <c r="L33" s="106"/>
      <c r="M33" s="106"/>
      <c r="N33" s="106"/>
      <c r="O33" s="106"/>
      <c r="P33" s="107"/>
    </row>
    <row r="34" spans="1:16" ht="16.5" x14ac:dyDescent="0.25">
      <c r="A34" s="103"/>
      <c r="B34" s="104"/>
      <c r="C34" s="104"/>
      <c r="D34" s="104"/>
      <c r="E34" s="104"/>
      <c r="F34" s="104"/>
      <c r="G34" s="104"/>
      <c r="H34" s="105"/>
      <c r="I34" s="106"/>
      <c r="J34" s="106"/>
      <c r="K34" s="444"/>
      <c r="L34" s="444"/>
      <c r="M34" s="444"/>
      <c r="N34" s="444"/>
      <c r="O34" s="444"/>
      <c r="P34" s="445"/>
    </row>
    <row r="35" spans="1:16" x14ac:dyDescent="0.25">
      <c r="A35" s="103"/>
      <c r="B35" s="104"/>
      <c r="C35" s="104"/>
      <c r="D35" s="104"/>
      <c r="E35" s="104"/>
      <c r="F35" s="104"/>
      <c r="G35" s="104"/>
      <c r="H35" s="105"/>
      <c r="I35" s="106"/>
      <c r="J35" s="106"/>
      <c r="K35" s="106"/>
      <c r="L35" s="106"/>
      <c r="M35" s="106"/>
      <c r="N35" s="106"/>
      <c r="O35" s="106"/>
      <c r="P35" s="107"/>
    </row>
    <row r="36" spans="1:16" x14ac:dyDescent="0.25">
      <c r="A36" s="103"/>
      <c r="B36" s="104"/>
      <c r="C36" s="104"/>
      <c r="D36" s="104"/>
      <c r="E36" s="104"/>
      <c r="F36" s="104"/>
      <c r="G36" s="273"/>
      <c r="H36" s="276"/>
      <c r="I36" s="274"/>
      <c r="J36" s="106"/>
      <c r="K36" s="106"/>
      <c r="L36" s="106"/>
      <c r="M36" s="106"/>
      <c r="N36" s="106"/>
      <c r="O36" s="106"/>
      <c r="P36" s="107"/>
    </row>
    <row r="37" spans="1:16" x14ac:dyDescent="0.25">
      <c r="A37" s="103"/>
      <c r="B37" s="104"/>
      <c r="C37" s="104"/>
      <c r="D37" s="104"/>
      <c r="E37" s="104"/>
      <c r="F37" s="104"/>
      <c r="G37" s="273"/>
      <c r="I37" s="275"/>
      <c r="J37" s="104"/>
      <c r="K37" s="104"/>
      <c r="L37" s="104"/>
      <c r="M37" s="104"/>
      <c r="N37" s="104"/>
      <c r="O37" s="104"/>
      <c r="P37" s="114"/>
    </row>
    <row r="38" spans="1:16" x14ac:dyDescent="0.25">
      <c r="A38" s="103"/>
      <c r="B38" s="104"/>
      <c r="C38" s="104"/>
      <c r="D38" s="104"/>
      <c r="E38" s="104"/>
      <c r="F38" s="104"/>
      <c r="G38" s="273"/>
      <c r="I38" s="275"/>
      <c r="J38" s="104"/>
      <c r="K38" s="104"/>
      <c r="L38" s="104"/>
      <c r="M38" s="104"/>
      <c r="N38" s="104"/>
      <c r="O38" s="104"/>
      <c r="P38" s="114"/>
    </row>
    <row r="39" spans="1:16" ht="15.75" thickBot="1" x14ac:dyDescent="0.3">
      <c r="A39" s="115"/>
      <c r="B39" s="116"/>
      <c r="C39" s="116"/>
      <c r="D39" s="116"/>
      <c r="E39" s="116"/>
      <c r="F39" s="116"/>
      <c r="G39" s="116"/>
      <c r="H39" s="116"/>
      <c r="I39" s="116"/>
      <c r="J39" s="116"/>
      <c r="K39" s="116"/>
      <c r="L39" s="116"/>
      <c r="M39" s="116"/>
      <c r="N39" s="116"/>
      <c r="O39" s="116"/>
      <c r="P39" s="117"/>
    </row>
    <row r="40" spans="1:16" ht="15.75" thickTop="1" x14ac:dyDescent="0.25">
      <c r="A40" s="118" t="s">
        <v>730</v>
      </c>
      <c r="B40" s="119"/>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5"/>
  <sheetViews>
    <sheetView zoomScale="70" zoomScaleNormal="70" workbookViewId="0"/>
  </sheetViews>
  <sheetFormatPr baseColWidth="10" defaultColWidth="11.42578125" defaultRowHeight="15" x14ac:dyDescent="0.25"/>
  <cols>
    <col min="1" max="1" width="23.42578125" style="68" customWidth="1"/>
    <col min="2" max="2" width="7.85546875" style="68" customWidth="1"/>
    <col min="3" max="3" width="25.85546875" style="68" customWidth="1"/>
    <col min="4" max="4" width="18.85546875" style="68" customWidth="1"/>
    <col min="5" max="5" width="20.7109375" style="68" customWidth="1"/>
    <col min="6" max="6" width="23.85546875" style="68" customWidth="1"/>
    <col min="7" max="7" width="18.7109375" style="68" customWidth="1"/>
    <col min="8" max="8" width="11.42578125" style="68" hidden="1" customWidth="1"/>
    <col min="9" max="9" width="10.7109375" style="68" hidden="1" customWidth="1"/>
    <col min="10" max="10" width="11.42578125" style="68" hidden="1" customWidth="1"/>
    <col min="11" max="11" width="10.7109375" style="68" hidden="1" customWidth="1"/>
    <col min="12" max="12" width="11.42578125" style="68" hidden="1" customWidth="1"/>
    <col min="13" max="13" width="10.7109375" style="68" hidden="1" customWidth="1"/>
    <col min="14" max="15" width="11.42578125" style="68" hidden="1" customWidth="1"/>
    <col min="16" max="16" width="14.42578125" style="68" hidden="1" customWidth="1"/>
    <col min="17" max="17" width="47.42578125" style="68" hidden="1" customWidth="1"/>
    <col min="18" max="18" width="45.42578125" style="68" hidden="1" customWidth="1"/>
    <col min="19" max="19" width="29" style="68" hidden="1" customWidth="1"/>
    <col min="20" max="20" width="38" style="68" customWidth="1"/>
    <col min="21" max="16384" width="11.42578125" style="68"/>
  </cols>
  <sheetData>
    <row r="1" spans="1:20" ht="16.5" x14ac:dyDescent="0.3">
      <c r="A1" s="187"/>
      <c r="B1" s="187"/>
      <c r="C1" s="187"/>
      <c r="D1" s="187"/>
      <c r="E1" s="187"/>
      <c r="F1" s="187"/>
      <c r="G1" s="187"/>
      <c r="H1" s="187"/>
      <c r="I1" s="187"/>
      <c r="J1" s="187"/>
      <c r="K1" s="187"/>
      <c r="L1" s="187"/>
      <c r="M1" s="187"/>
      <c r="N1" s="187"/>
      <c r="O1" s="187"/>
      <c r="P1" s="187"/>
      <c r="Q1" s="187"/>
      <c r="R1" s="187"/>
      <c r="S1" s="187"/>
    </row>
    <row r="2" spans="1:20" ht="16.5" x14ac:dyDescent="0.3">
      <c r="A2" s="187"/>
      <c r="B2" s="187"/>
      <c r="C2" s="187"/>
      <c r="D2" s="187"/>
      <c r="E2" s="187"/>
      <c r="F2" s="187"/>
      <c r="G2" s="187"/>
      <c r="H2" s="187"/>
      <c r="I2" s="187"/>
      <c r="J2" s="187"/>
      <c r="K2" s="187"/>
      <c r="L2" s="187"/>
      <c r="M2" s="187"/>
      <c r="N2" s="187"/>
      <c r="O2" s="187"/>
      <c r="P2" s="187"/>
      <c r="Q2" s="187"/>
      <c r="R2" s="187"/>
      <c r="S2" s="187"/>
    </row>
    <row r="3" spans="1:20" ht="16.5" x14ac:dyDescent="0.3">
      <c r="A3" s="187"/>
      <c r="B3" s="187"/>
      <c r="C3" s="187"/>
      <c r="D3" s="187"/>
      <c r="E3" s="187"/>
      <c r="F3" s="187"/>
      <c r="G3" s="187"/>
      <c r="H3" s="187"/>
      <c r="I3" s="187"/>
      <c r="J3" s="187"/>
      <c r="K3" s="187"/>
      <c r="L3" s="187"/>
      <c r="M3" s="187"/>
      <c r="N3" s="187"/>
      <c r="O3" s="187"/>
      <c r="P3" s="187"/>
      <c r="Q3" s="187"/>
      <c r="R3" s="187"/>
      <c r="S3" s="187"/>
    </row>
    <row r="4" spans="1:20" ht="17.25" thickBot="1" x14ac:dyDescent="0.35">
      <c r="A4" s="187"/>
      <c r="B4" s="187"/>
      <c r="C4" s="187"/>
      <c r="D4" s="187"/>
      <c r="E4" s="187"/>
      <c r="F4" s="187"/>
      <c r="G4" s="187"/>
      <c r="H4" s="187"/>
      <c r="I4" s="187"/>
      <c r="J4" s="187"/>
      <c r="K4" s="187"/>
      <c r="L4" s="187"/>
      <c r="M4" s="187"/>
      <c r="N4" s="187"/>
      <c r="O4" s="187"/>
      <c r="P4" s="187"/>
      <c r="Q4" s="187"/>
      <c r="R4" s="187"/>
      <c r="S4" s="187"/>
    </row>
    <row r="5" spans="1:20" ht="16.5" customHeight="1" thickBot="1" x14ac:dyDescent="0.35">
      <c r="A5" s="462" t="s">
        <v>2</v>
      </c>
      <c r="B5" s="463"/>
      <c r="C5" s="463"/>
      <c r="D5" s="463"/>
      <c r="E5" s="463"/>
      <c r="F5" s="463"/>
      <c r="G5" s="463"/>
      <c r="H5" s="464" t="s">
        <v>3</v>
      </c>
      <c r="I5" s="465"/>
      <c r="J5" s="464" t="s">
        <v>4</v>
      </c>
      <c r="K5" s="465"/>
      <c r="L5" s="464" t="s">
        <v>5</v>
      </c>
      <c r="M5" s="465"/>
      <c r="N5" s="376"/>
      <c r="O5" s="376"/>
      <c r="P5" s="376"/>
      <c r="Q5" s="468" t="s">
        <v>6</v>
      </c>
      <c r="R5" s="468" t="s">
        <v>7</v>
      </c>
      <c r="S5" s="377"/>
      <c r="T5" s="451" t="s">
        <v>898</v>
      </c>
    </row>
    <row r="6" spans="1:20" ht="16.5" customHeight="1" thickBot="1" x14ac:dyDescent="0.3">
      <c r="A6" s="454" t="s">
        <v>9</v>
      </c>
      <c r="B6" s="455"/>
      <c r="C6" s="455"/>
      <c r="D6" s="455"/>
      <c r="E6" s="455"/>
      <c r="F6" s="455"/>
      <c r="G6" s="455"/>
      <c r="H6" s="466"/>
      <c r="I6" s="467"/>
      <c r="J6" s="466"/>
      <c r="K6" s="467"/>
      <c r="L6" s="466"/>
      <c r="M6" s="467"/>
      <c r="N6" s="456" t="s">
        <v>10</v>
      </c>
      <c r="O6" s="458" t="s">
        <v>11</v>
      </c>
      <c r="P6" s="458" t="s">
        <v>12</v>
      </c>
      <c r="Q6" s="469"/>
      <c r="R6" s="469"/>
      <c r="S6" s="378" t="s">
        <v>904</v>
      </c>
      <c r="T6" s="452"/>
    </row>
    <row r="7" spans="1:20" ht="16.5" x14ac:dyDescent="0.3">
      <c r="A7" s="69" t="s">
        <v>13</v>
      </c>
      <c r="B7" s="460" t="s">
        <v>14</v>
      </c>
      <c r="C7" s="461"/>
      <c r="D7" s="70" t="s">
        <v>15</v>
      </c>
      <c r="E7" s="71" t="s">
        <v>16</v>
      </c>
      <c r="F7" s="72" t="s">
        <v>17</v>
      </c>
      <c r="G7" s="70" t="s">
        <v>18</v>
      </c>
      <c r="H7" s="379" t="s">
        <v>19</v>
      </c>
      <c r="I7" s="379" t="s">
        <v>20</v>
      </c>
      <c r="J7" s="379" t="s">
        <v>19</v>
      </c>
      <c r="K7" s="379" t="s">
        <v>20</v>
      </c>
      <c r="L7" s="379" t="s">
        <v>19</v>
      </c>
      <c r="M7" s="379" t="s">
        <v>20</v>
      </c>
      <c r="N7" s="457"/>
      <c r="O7" s="459"/>
      <c r="P7" s="459"/>
      <c r="Q7" s="470"/>
      <c r="R7" s="470"/>
      <c r="S7" s="380"/>
      <c r="T7" s="453"/>
    </row>
    <row r="8" spans="1:20" ht="97.5" customHeight="1" x14ac:dyDescent="0.3">
      <c r="A8" s="333" t="s">
        <v>21</v>
      </c>
      <c r="B8" s="73" t="s">
        <v>22</v>
      </c>
      <c r="C8" s="74" t="s">
        <v>23</v>
      </c>
      <c r="D8" s="75" t="s">
        <v>24</v>
      </c>
      <c r="E8" s="32" t="s">
        <v>25</v>
      </c>
      <c r="F8" s="76" t="s">
        <v>26</v>
      </c>
      <c r="G8" s="77">
        <v>44926</v>
      </c>
      <c r="H8" s="43"/>
      <c r="I8" s="44"/>
      <c r="J8" s="47"/>
      <c r="K8" s="44"/>
      <c r="L8" s="47"/>
      <c r="M8" s="44">
        <v>1</v>
      </c>
      <c r="N8" s="47">
        <f>H8+J8+L8</f>
        <v>0</v>
      </c>
      <c r="O8" s="47">
        <f>I8+K8+M8</f>
        <v>1</v>
      </c>
      <c r="P8" s="4">
        <f>N8/O8</f>
        <v>0</v>
      </c>
      <c r="Q8" s="328"/>
      <c r="R8" s="328" t="s">
        <v>796</v>
      </c>
      <c r="S8" s="381"/>
      <c r="T8" s="294" t="s">
        <v>940</v>
      </c>
    </row>
    <row r="9" spans="1:20" ht="150" customHeight="1" x14ac:dyDescent="0.3">
      <c r="A9" s="333" t="s">
        <v>27</v>
      </c>
      <c r="B9" s="73" t="s">
        <v>28</v>
      </c>
      <c r="C9" s="74" t="s">
        <v>865</v>
      </c>
      <c r="D9" s="74" t="s">
        <v>29</v>
      </c>
      <c r="E9" s="32" t="s">
        <v>30</v>
      </c>
      <c r="F9" s="76" t="s">
        <v>31</v>
      </c>
      <c r="G9" s="59" t="s">
        <v>32</v>
      </c>
      <c r="H9" s="43">
        <v>1</v>
      </c>
      <c r="I9" s="382">
        <v>1</v>
      </c>
      <c r="J9" s="47"/>
      <c r="K9" s="44"/>
      <c r="L9" s="47"/>
      <c r="M9" s="44"/>
      <c r="N9" s="47">
        <f t="shared" ref="N9:N14" si="0">H9+J9+L9</f>
        <v>1</v>
      </c>
      <c r="O9" s="47">
        <f t="shared" ref="O9:O14" si="1">I9+K9+M9</f>
        <v>1</v>
      </c>
      <c r="P9" s="4">
        <f t="shared" ref="P9:P14" si="2">N9/O9</f>
        <v>1</v>
      </c>
      <c r="Q9" s="328" t="s">
        <v>757</v>
      </c>
      <c r="R9" s="356" t="s">
        <v>858</v>
      </c>
      <c r="S9" s="381"/>
      <c r="T9" s="294" t="s">
        <v>941</v>
      </c>
    </row>
    <row r="10" spans="1:20" ht="181.5" x14ac:dyDescent="0.3">
      <c r="A10" s="450" t="s">
        <v>33</v>
      </c>
      <c r="B10" s="73" t="s">
        <v>34</v>
      </c>
      <c r="C10" s="74" t="s">
        <v>860</v>
      </c>
      <c r="D10" s="74" t="s">
        <v>35</v>
      </c>
      <c r="E10" s="32" t="s">
        <v>30</v>
      </c>
      <c r="F10" s="76" t="s">
        <v>31</v>
      </c>
      <c r="G10" s="59">
        <v>44591</v>
      </c>
      <c r="H10" s="43">
        <v>1</v>
      </c>
      <c r="I10" s="382">
        <v>1</v>
      </c>
      <c r="J10" s="47"/>
      <c r="K10" s="44"/>
      <c r="L10" s="47"/>
      <c r="M10" s="44"/>
      <c r="N10" s="47">
        <f t="shared" si="0"/>
        <v>1</v>
      </c>
      <c r="O10" s="47">
        <f t="shared" si="1"/>
        <v>1</v>
      </c>
      <c r="P10" s="4">
        <f t="shared" si="2"/>
        <v>1</v>
      </c>
      <c r="Q10" s="328" t="s">
        <v>798</v>
      </c>
      <c r="R10" s="383" t="s">
        <v>861</v>
      </c>
      <c r="S10" s="381"/>
      <c r="T10" s="294" t="s">
        <v>905</v>
      </c>
    </row>
    <row r="11" spans="1:20" ht="99" x14ac:dyDescent="0.3">
      <c r="A11" s="450"/>
      <c r="B11" s="73">
        <v>3.2</v>
      </c>
      <c r="C11" s="74" t="s">
        <v>36</v>
      </c>
      <c r="D11" s="74" t="s">
        <v>37</v>
      </c>
      <c r="E11" s="32" t="s">
        <v>38</v>
      </c>
      <c r="F11" s="76" t="s">
        <v>31</v>
      </c>
      <c r="G11" s="59" t="s">
        <v>39</v>
      </c>
      <c r="H11" s="43"/>
      <c r="I11" s="44"/>
      <c r="J11" s="384">
        <v>0.5</v>
      </c>
      <c r="K11" s="385">
        <v>0.5</v>
      </c>
      <c r="L11" s="47"/>
      <c r="M11" s="385">
        <v>0.5</v>
      </c>
      <c r="N11" s="4">
        <f t="shared" si="0"/>
        <v>0.5</v>
      </c>
      <c r="O11" s="384">
        <f t="shared" si="1"/>
        <v>1</v>
      </c>
      <c r="P11" s="4">
        <f t="shared" si="2"/>
        <v>0.5</v>
      </c>
      <c r="Q11" s="328"/>
      <c r="R11" s="328" t="s">
        <v>862</v>
      </c>
      <c r="S11" s="381"/>
      <c r="T11" s="294" t="s">
        <v>899</v>
      </c>
    </row>
    <row r="12" spans="1:20" ht="159" customHeight="1" x14ac:dyDescent="0.3">
      <c r="A12" s="78" t="s">
        <v>40</v>
      </c>
      <c r="B12" s="73" t="s">
        <v>41</v>
      </c>
      <c r="C12" s="74" t="s">
        <v>42</v>
      </c>
      <c r="D12" s="74" t="s">
        <v>43</v>
      </c>
      <c r="E12" s="32" t="s">
        <v>38</v>
      </c>
      <c r="F12" s="79" t="s">
        <v>31</v>
      </c>
      <c r="G12" s="59" t="s">
        <v>39</v>
      </c>
      <c r="H12" s="43"/>
      <c r="I12" s="44"/>
      <c r="J12" s="384">
        <v>0.5</v>
      </c>
      <c r="K12" s="385">
        <v>0.5</v>
      </c>
      <c r="L12" s="47"/>
      <c r="M12" s="385">
        <v>0.5</v>
      </c>
      <c r="N12" s="4">
        <f t="shared" si="0"/>
        <v>0.5</v>
      </c>
      <c r="O12" s="384">
        <f t="shared" si="1"/>
        <v>1</v>
      </c>
      <c r="P12" s="4">
        <f t="shared" si="2"/>
        <v>0.5</v>
      </c>
      <c r="Q12" s="381"/>
      <c r="R12" s="356" t="s">
        <v>859</v>
      </c>
      <c r="S12" s="381"/>
      <c r="T12" s="294" t="s">
        <v>906</v>
      </c>
    </row>
    <row r="13" spans="1:20" ht="99" x14ac:dyDescent="0.25">
      <c r="A13" s="450" t="s">
        <v>44</v>
      </c>
      <c r="B13" s="73" t="s">
        <v>45</v>
      </c>
      <c r="C13" s="74" t="s">
        <v>46</v>
      </c>
      <c r="D13" s="74" t="s">
        <v>863</v>
      </c>
      <c r="E13" s="32" t="s">
        <v>47</v>
      </c>
      <c r="F13" s="76" t="s">
        <v>48</v>
      </c>
      <c r="G13" s="59" t="s">
        <v>49</v>
      </c>
      <c r="H13" s="386">
        <v>1</v>
      </c>
      <c r="I13" s="51">
        <v>1</v>
      </c>
      <c r="J13" s="175">
        <v>1</v>
      </c>
      <c r="K13" s="51">
        <v>1</v>
      </c>
      <c r="L13" s="175"/>
      <c r="M13" s="51">
        <v>1</v>
      </c>
      <c r="N13" s="47">
        <f t="shared" si="0"/>
        <v>2</v>
      </c>
      <c r="O13" s="47">
        <f t="shared" si="1"/>
        <v>3</v>
      </c>
      <c r="P13" s="4">
        <f t="shared" si="2"/>
        <v>0.66666666666666663</v>
      </c>
      <c r="Q13" s="356" t="s">
        <v>799</v>
      </c>
      <c r="R13" s="328" t="s">
        <v>797</v>
      </c>
      <c r="S13" s="426"/>
      <c r="T13" s="328" t="s">
        <v>797</v>
      </c>
    </row>
    <row r="14" spans="1:20" ht="264" x14ac:dyDescent="0.3">
      <c r="A14" s="450"/>
      <c r="B14" s="73" t="s">
        <v>50</v>
      </c>
      <c r="C14" s="120" t="s">
        <v>51</v>
      </c>
      <c r="D14" s="74" t="s">
        <v>52</v>
      </c>
      <c r="E14" s="32" t="s">
        <v>53</v>
      </c>
      <c r="F14" s="18" t="s">
        <v>54</v>
      </c>
      <c r="G14" s="59" t="s">
        <v>55</v>
      </c>
      <c r="H14" s="386">
        <v>1</v>
      </c>
      <c r="I14" s="51">
        <v>1</v>
      </c>
      <c r="J14" s="175"/>
      <c r="K14" s="51">
        <v>1</v>
      </c>
      <c r="L14" s="175"/>
      <c r="M14" s="51">
        <v>1</v>
      </c>
      <c r="N14" s="47">
        <f t="shared" si="0"/>
        <v>1</v>
      </c>
      <c r="O14" s="47">
        <f t="shared" si="1"/>
        <v>3</v>
      </c>
      <c r="P14" s="4">
        <f t="shared" si="2"/>
        <v>0.33333333333333331</v>
      </c>
      <c r="Q14" s="356" t="s">
        <v>758</v>
      </c>
      <c r="R14" s="387" t="s">
        <v>864</v>
      </c>
      <c r="S14" s="381"/>
      <c r="T14" s="387" t="s">
        <v>864</v>
      </c>
    </row>
    <row r="15" spans="1:20" ht="16.5" x14ac:dyDescent="0.3">
      <c r="P15" s="359">
        <f>AVERAGE(P6:P14)</f>
        <v>0.5714285714285714</v>
      </c>
    </row>
  </sheetData>
  <mergeCells count="14">
    <mergeCell ref="A10:A11"/>
    <mergeCell ref="A13:A14"/>
    <mergeCell ref="T5:T7"/>
    <mergeCell ref="A6:G6"/>
    <mergeCell ref="N6:N7"/>
    <mergeCell ref="O6:O7"/>
    <mergeCell ref="P6:P7"/>
    <mergeCell ref="B7:C7"/>
    <mergeCell ref="A5:G5"/>
    <mergeCell ref="H5:I6"/>
    <mergeCell ref="J5:K6"/>
    <mergeCell ref="L5:M6"/>
    <mergeCell ref="Q5:Q7"/>
    <mergeCell ref="R5:R7"/>
  </mergeCells>
  <hyperlinks>
    <hyperlink ref="R10" r:id="rId1" display="https://www.uaeos.gov.co/sites/default/files/archivos/MAPA_RIESGOS_UAEOS_2022_V3_0.xlsx" xr:uid="{2DA8E5D0-BC37-472F-8599-657A2769A495}"/>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8F5BB-3B5D-B848-AA55-CE80894E49A7}">
  <dimension ref="A1"/>
  <sheetViews>
    <sheetView zoomScaleNormal="100" workbookViewId="0">
      <selection activeCell="N21" sqref="A5:N21"/>
    </sheetView>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2"/>
  <sheetViews>
    <sheetView topLeftCell="C1" zoomScale="70" zoomScaleNormal="70" workbookViewId="0">
      <selection activeCell="V19" sqref="V19"/>
    </sheetView>
  </sheetViews>
  <sheetFormatPr baseColWidth="10" defaultColWidth="11.42578125" defaultRowHeight="16.5" zeroHeight="1" x14ac:dyDescent="0.3"/>
  <cols>
    <col min="1" max="1" width="3.28515625" style="122" customWidth="1"/>
    <col min="2" max="2" width="27.42578125" style="122" customWidth="1"/>
    <col min="3" max="3" width="22.85546875" style="122" customWidth="1"/>
    <col min="4" max="4" width="26.85546875" style="122" customWidth="1"/>
    <col min="5" max="5" width="48.85546875" style="122" customWidth="1"/>
    <col min="6" max="6" width="38.42578125" style="122" customWidth="1"/>
    <col min="7" max="7" width="27.140625" style="122" customWidth="1"/>
    <col min="8" max="8" width="19.85546875" style="122" customWidth="1"/>
    <col min="9" max="9" width="13.7109375" style="122" customWidth="1"/>
    <col min="10" max="10" width="20.42578125" style="122" customWidth="1"/>
    <col min="11" max="14" width="11.42578125" style="122"/>
    <col min="15" max="16" width="13" style="122" customWidth="1"/>
    <col min="17" max="17" width="0" style="122" hidden="1" customWidth="1"/>
    <col min="18" max="18" width="11.42578125" style="122"/>
    <col min="19" max="19" width="16.42578125" style="122" customWidth="1"/>
    <col min="20" max="20" width="55.42578125" style="122" hidden="1" customWidth="1"/>
    <col min="21" max="21" width="42.7109375" style="122" hidden="1" customWidth="1"/>
    <col min="22" max="22" width="42.7109375" style="122" customWidth="1"/>
    <col min="23" max="16384" width="11.42578125" style="122"/>
  </cols>
  <sheetData>
    <row r="1" spans="1:22" ht="12.75" customHeight="1" x14ac:dyDescent="0.3">
      <c r="A1" s="509"/>
      <c r="B1" s="509"/>
      <c r="C1" s="509"/>
      <c r="D1" s="509"/>
      <c r="E1" s="510"/>
      <c r="F1" s="510"/>
      <c r="G1" s="510"/>
      <c r="H1" s="510"/>
      <c r="I1" s="510"/>
      <c r="J1" s="510"/>
    </row>
    <row r="2" spans="1:22" ht="12.75" customHeight="1" x14ac:dyDescent="0.3">
      <c r="A2" s="509"/>
      <c r="B2" s="509"/>
      <c r="C2" s="509"/>
      <c r="D2" s="509"/>
      <c r="E2" s="510"/>
      <c r="F2" s="510"/>
      <c r="G2" s="510"/>
      <c r="H2" s="510"/>
      <c r="I2" s="510"/>
      <c r="J2" s="510"/>
    </row>
    <row r="3" spans="1:22" ht="65.25" customHeight="1" thickBot="1" x14ac:dyDescent="0.35">
      <c r="A3" s="509"/>
      <c r="B3" s="509"/>
      <c r="C3" s="509"/>
      <c r="D3" s="509"/>
      <c r="E3" s="510"/>
      <c r="F3" s="510"/>
      <c r="G3" s="510"/>
      <c r="H3" s="510"/>
      <c r="I3" s="510"/>
      <c r="J3" s="510"/>
    </row>
    <row r="4" spans="1:22" ht="39" customHeight="1" thickBot="1" x14ac:dyDescent="0.35">
      <c r="A4" s="506" t="s">
        <v>56</v>
      </c>
      <c r="B4" s="507"/>
      <c r="C4" s="507"/>
      <c r="D4" s="507"/>
      <c r="E4" s="507"/>
      <c r="F4" s="507"/>
      <c r="G4" s="507"/>
      <c r="H4" s="507"/>
      <c r="I4" s="507"/>
      <c r="J4" s="507"/>
      <c r="K4" s="507"/>
      <c r="L4" s="507"/>
      <c r="M4" s="507"/>
      <c r="N4" s="507"/>
      <c r="O4" s="507"/>
      <c r="P4" s="507"/>
      <c r="Q4" s="507"/>
      <c r="R4" s="507"/>
      <c r="S4" s="507"/>
      <c r="T4" s="507"/>
      <c r="U4" s="508"/>
    </row>
    <row r="5" spans="1:22" ht="29.25" customHeight="1" x14ac:dyDescent="0.3">
      <c r="A5" s="165"/>
      <c r="B5" s="166" t="s">
        <v>57</v>
      </c>
      <c r="C5" s="500" t="s">
        <v>58</v>
      </c>
      <c r="D5" s="501"/>
      <c r="E5" s="502"/>
      <c r="F5" s="166"/>
      <c r="G5" s="167"/>
      <c r="H5" s="168"/>
      <c r="I5" s="168"/>
      <c r="J5" s="167"/>
      <c r="K5" s="168"/>
      <c r="L5" s="168"/>
      <c r="M5" s="168"/>
      <c r="N5" s="168"/>
      <c r="O5" s="168"/>
      <c r="P5" s="168"/>
      <c r="Q5" s="168"/>
      <c r="R5" s="168"/>
      <c r="S5" s="168"/>
      <c r="T5" s="168"/>
      <c r="U5" s="169"/>
    </row>
    <row r="6" spans="1:22" ht="7.5" customHeight="1" x14ac:dyDescent="0.3">
      <c r="A6" s="125"/>
      <c r="B6" s="126"/>
      <c r="C6" s="126"/>
      <c r="D6" s="126"/>
      <c r="E6" s="126"/>
      <c r="F6" s="126"/>
      <c r="G6" s="126"/>
      <c r="H6" s="126"/>
      <c r="I6" s="126"/>
      <c r="J6" s="126"/>
      <c r="U6" s="129"/>
    </row>
    <row r="7" spans="1:22" ht="18" customHeight="1" x14ac:dyDescent="0.3">
      <c r="A7" s="123"/>
      <c r="B7" s="124" t="s">
        <v>59</v>
      </c>
      <c r="C7" s="511" t="s">
        <v>60</v>
      </c>
      <c r="D7" s="512"/>
      <c r="E7" s="513"/>
      <c r="G7" s="127" t="s">
        <v>61</v>
      </c>
      <c r="H7" s="128" t="s">
        <v>62</v>
      </c>
      <c r="U7" s="129"/>
    </row>
    <row r="8" spans="1:22" ht="7.5" customHeight="1" x14ac:dyDescent="0.3">
      <c r="A8" s="130"/>
      <c r="B8" s="131"/>
      <c r="C8" s="131"/>
      <c r="D8" s="131"/>
      <c r="E8" s="131"/>
      <c r="F8" s="131"/>
      <c r="G8" s="131"/>
      <c r="H8" s="131"/>
      <c r="J8" s="135"/>
      <c r="U8" s="129"/>
    </row>
    <row r="9" spans="1:22" ht="18" customHeight="1" x14ac:dyDescent="0.3">
      <c r="A9" s="123"/>
      <c r="B9" s="124" t="s">
        <v>63</v>
      </c>
      <c r="C9" s="511" t="s">
        <v>64</v>
      </c>
      <c r="D9" s="512"/>
      <c r="E9" s="513"/>
      <c r="F9" s="132"/>
      <c r="G9" s="127" t="s">
        <v>65</v>
      </c>
      <c r="H9" s="133">
        <v>2022</v>
      </c>
      <c r="I9" s="132"/>
      <c r="U9" s="129"/>
    </row>
    <row r="10" spans="1:22" ht="7.5" customHeight="1" x14ac:dyDescent="0.3">
      <c r="A10" s="134"/>
      <c r="B10" s="131"/>
      <c r="C10" s="131"/>
      <c r="D10" s="131"/>
      <c r="E10" s="131"/>
      <c r="F10" s="132"/>
      <c r="H10" s="127"/>
      <c r="I10" s="132"/>
      <c r="U10" s="129"/>
    </row>
    <row r="11" spans="1:22" ht="18" customHeight="1" x14ac:dyDescent="0.3">
      <c r="A11" s="123"/>
      <c r="B11" s="124" t="s">
        <v>66</v>
      </c>
      <c r="C11" s="511" t="s">
        <v>67</v>
      </c>
      <c r="D11" s="512"/>
      <c r="E11" s="513"/>
      <c r="F11" s="132"/>
      <c r="H11" s="127"/>
      <c r="I11" s="132"/>
      <c r="U11" s="129"/>
    </row>
    <row r="12" spans="1:22" ht="15" customHeight="1" thickBot="1" x14ac:dyDescent="0.35">
      <c r="A12" s="161"/>
      <c r="B12" s="152"/>
      <c r="C12" s="152"/>
      <c r="D12" s="152"/>
      <c r="E12" s="152"/>
      <c r="F12" s="152"/>
      <c r="G12" s="170"/>
      <c r="H12" s="151"/>
      <c r="I12" s="171"/>
      <c r="J12" s="171"/>
      <c r="K12" s="152"/>
      <c r="L12" s="152"/>
      <c r="M12" s="152"/>
      <c r="N12" s="152"/>
      <c r="O12" s="152"/>
      <c r="P12" s="152"/>
      <c r="Q12" s="152"/>
      <c r="R12" s="152"/>
      <c r="S12" s="152"/>
      <c r="T12" s="152"/>
      <c r="U12" s="153"/>
    </row>
    <row r="13" spans="1:22" ht="18" customHeight="1" thickBot="1" x14ac:dyDescent="0.35">
      <c r="A13" s="503" t="s">
        <v>68</v>
      </c>
      <c r="B13" s="504"/>
      <c r="C13" s="504"/>
      <c r="D13" s="504"/>
      <c r="E13" s="504"/>
      <c r="F13" s="504"/>
      <c r="G13" s="504"/>
      <c r="H13" s="504"/>
      <c r="I13" s="504"/>
      <c r="J13" s="504"/>
      <c r="K13" s="504"/>
      <c r="L13" s="504"/>
      <c r="M13" s="504"/>
      <c r="N13" s="504"/>
      <c r="O13" s="504"/>
      <c r="P13" s="504"/>
      <c r="Q13" s="504"/>
      <c r="R13" s="504"/>
      <c r="S13" s="504"/>
      <c r="T13" s="504"/>
      <c r="U13" s="505"/>
    </row>
    <row r="14" spans="1:22" ht="18" customHeight="1" x14ac:dyDescent="0.3">
      <c r="A14" s="428"/>
      <c r="B14" s="429"/>
      <c r="C14" s="429"/>
      <c r="D14" s="429"/>
      <c r="E14" s="429"/>
      <c r="F14" s="429"/>
      <c r="G14" s="429"/>
      <c r="H14" s="429"/>
      <c r="I14" s="429"/>
      <c r="J14" s="429"/>
      <c r="K14" s="429"/>
      <c r="L14" s="429"/>
      <c r="M14" s="429"/>
      <c r="N14" s="429"/>
      <c r="O14" s="429"/>
      <c r="P14" s="429"/>
      <c r="Q14" s="429"/>
      <c r="R14" s="429"/>
      <c r="S14" s="429"/>
      <c r="T14" s="429"/>
      <c r="U14" s="429"/>
    </row>
    <row r="15" spans="1:22" ht="18" customHeight="1" x14ac:dyDescent="0.3">
      <c r="A15" s="428"/>
      <c r="B15" s="429"/>
      <c r="C15" s="429"/>
      <c r="D15" s="429"/>
      <c r="E15" s="429"/>
      <c r="F15" s="429"/>
      <c r="G15" s="429"/>
      <c r="H15" s="429"/>
      <c r="I15" s="429"/>
      <c r="J15" s="429"/>
      <c r="K15" s="429"/>
      <c r="L15" s="429"/>
      <c r="M15" s="429"/>
      <c r="N15" s="429"/>
      <c r="O15" s="429"/>
      <c r="P15" s="429"/>
      <c r="Q15" s="429"/>
      <c r="R15" s="429"/>
      <c r="S15" s="429"/>
      <c r="T15" s="429"/>
      <c r="U15" s="429"/>
      <c r="V15" s="429"/>
    </row>
    <row r="16" spans="1:22" ht="18" customHeight="1" x14ac:dyDescent="0.3">
      <c r="A16" s="514" t="s">
        <v>69</v>
      </c>
      <c r="B16" s="516" t="s">
        <v>70</v>
      </c>
      <c r="C16" s="518" t="s">
        <v>71</v>
      </c>
      <c r="D16" s="518" t="s">
        <v>72</v>
      </c>
      <c r="E16" s="495" t="s">
        <v>73</v>
      </c>
      <c r="F16" s="496" t="s">
        <v>74</v>
      </c>
      <c r="G16" s="495" t="s">
        <v>75</v>
      </c>
      <c r="H16" s="496" t="s">
        <v>76</v>
      </c>
      <c r="I16" s="496" t="s">
        <v>77</v>
      </c>
      <c r="J16" s="498"/>
      <c r="K16" s="489" t="s">
        <v>78</v>
      </c>
      <c r="L16" s="489"/>
      <c r="M16" s="489" t="s">
        <v>4</v>
      </c>
      <c r="N16" s="489"/>
      <c r="O16" s="489" t="s">
        <v>5</v>
      </c>
      <c r="P16" s="489"/>
      <c r="Q16" s="489" t="s">
        <v>79</v>
      </c>
      <c r="R16" s="491" t="s">
        <v>11</v>
      </c>
      <c r="S16" s="493" t="s">
        <v>80</v>
      </c>
      <c r="T16" s="493" t="s">
        <v>6</v>
      </c>
      <c r="U16" s="493" t="s">
        <v>727</v>
      </c>
      <c r="V16" s="432"/>
    </row>
    <row r="17" spans="1:22" ht="33.75" thickBot="1" x14ac:dyDescent="0.35">
      <c r="A17" s="515"/>
      <c r="B17" s="517"/>
      <c r="C17" s="518"/>
      <c r="D17" s="518"/>
      <c r="E17" s="495"/>
      <c r="F17" s="497"/>
      <c r="G17" s="495"/>
      <c r="H17" s="497"/>
      <c r="I17" s="162" t="s">
        <v>81</v>
      </c>
      <c r="J17" s="163" t="s">
        <v>82</v>
      </c>
      <c r="K17" s="164" t="s">
        <v>19</v>
      </c>
      <c r="L17" s="164" t="s">
        <v>20</v>
      </c>
      <c r="M17" s="164" t="s">
        <v>19</v>
      </c>
      <c r="N17" s="164" t="s">
        <v>20</v>
      </c>
      <c r="O17" s="164" t="s">
        <v>19</v>
      </c>
      <c r="P17" s="164" t="s">
        <v>20</v>
      </c>
      <c r="Q17" s="490"/>
      <c r="R17" s="492"/>
      <c r="S17" s="494"/>
      <c r="T17" s="494"/>
      <c r="U17" s="494"/>
      <c r="V17" s="453" t="s">
        <v>897</v>
      </c>
    </row>
    <row r="18" spans="1:22" ht="17.25" thickBot="1" x14ac:dyDescent="0.35">
      <c r="A18" s="474" t="s">
        <v>83</v>
      </c>
      <c r="B18" s="475"/>
      <c r="C18" s="475"/>
      <c r="D18" s="475"/>
      <c r="E18" s="475"/>
      <c r="F18" s="475"/>
      <c r="G18" s="475"/>
      <c r="H18" s="475"/>
      <c r="I18" s="475"/>
      <c r="J18" s="475"/>
      <c r="K18" s="285"/>
      <c r="L18" s="285"/>
      <c r="M18" s="285"/>
      <c r="N18" s="285"/>
      <c r="O18" s="285"/>
      <c r="P18" s="285"/>
      <c r="Q18" s="286"/>
      <c r="R18" s="286"/>
      <c r="S18" s="287"/>
      <c r="T18" s="288"/>
      <c r="U18" s="289"/>
      <c r="V18" s="499"/>
    </row>
    <row r="19" spans="1:22" ht="391.5" customHeight="1" x14ac:dyDescent="0.3">
      <c r="A19" s="136">
        <v>1</v>
      </c>
      <c r="B19" s="176" t="s">
        <v>84</v>
      </c>
      <c r="C19" s="176" t="s">
        <v>85</v>
      </c>
      <c r="D19" s="176" t="s">
        <v>86</v>
      </c>
      <c r="E19" s="290" t="s">
        <v>685</v>
      </c>
      <c r="F19" s="290" t="s">
        <v>686</v>
      </c>
      <c r="G19" s="291" t="s">
        <v>687</v>
      </c>
      <c r="H19" s="292" t="s">
        <v>87</v>
      </c>
      <c r="I19" s="293">
        <v>44593</v>
      </c>
      <c r="J19" s="293">
        <v>44915</v>
      </c>
      <c r="K19" s="4">
        <v>0.3</v>
      </c>
      <c r="L19" s="177">
        <v>0.3</v>
      </c>
      <c r="M19" s="4">
        <v>0.6</v>
      </c>
      <c r="N19" s="177">
        <v>0.4</v>
      </c>
      <c r="O19" s="4"/>
      <c r="P19" s="177">
        <v>0.3</v>
      </c>
      <c r="Q19" s="4"/>
      <c r="R19" s="177">
        <f>L19+N19+P19</f>
        <v>1</v>
      </c>
      <c r="S19" s="318">
        <f>K19+M19+O19</f>
        <v>0.89999999999999991</v>
      </c>
      <c r="T19" s="331" t="s">
        <v>866</v>
      </c>
      <c r="U19" s="330" t="s">
        <v>867</v>
      </c>
      <c r="V19" s="435" t="s">
        <v>907</v>
      </c>
    </row>
    <row r="20" spans="1:22" ht="21" customHeight="1" x14ac:dyDescent="0.3">
      <c r="A20" s="125"/>
      <c r="B20" s="137"/>
      <c r="C20" s="137"/>
      <c r="D20" s="137"/>
      <c r="E20" s="137"/>
      <c r="F20" s="138"/>
      <c r="G20" s="138"/>
      <c r="H20" s="138"/>
      <c r="I20" s="139"/>
      <c r="J20" s="140"/>
      <c r="S20" s="359">
        <f>AVERAGE(S9:S19)</f>
        <v>0.89999999999999991</v>
      </c>
    </row>
    <row r="21" spans="1:22" ht="66.75" customHeight="1" x14ac:dyDescent="0.3">
      <c r="A21" s="125"/>
      <c r="B21" s="141" t="s">
        <v>88</v>
      </c>
      <c r="C21" s="476" t="s">
        <v>868</v>
      </c>
      <c r="D21" s="477"/>
      <c r="E21" s="478"/>
      <c r="F21" s="142"/>
      <c r="G21" s="479" t="s">
        <v>89</v>
      </c>
      <c r="H21" s="480"/>
      <c r="I21" s="481" t="s">
        <v>90</v>
      </c>
      <c r="J21" s="482"/>
    </row>
    <row r="22" spans="1:22" ht="3" customHeight="1" x14ac:dyDescent="0.3">
      <c r="A22" s="125"/>
      <c r="B22" s="124"/>
      <c r="C22" s="143"/>
      <c r="D22" s="143"/>
      <c r="E22" s="143"/>
      <c r="F22" s="144"/>
      <c r="G22" s="144"/>
      <c r="H22" s="144"/>
      <c r="I22" s="145"/>
      <c r="J22" s="146"/>
    </row>
    <row r="23" spans="1:22" ht="30" customHeight="1" x14ac:dyDescent="0.3">
      <c r="A23" s="147"/>
      <c r="B23" s="131" t="s">
        <v>91</v>
      </c>
      <c r="C23" s="483" t="s">
        <v>688</v>
      </c>
      <c r="D23" s="484"/>
      <c r="E23" s="484"/>
      <c r="F23" s="148"/>
      <c r="G23" s="485" t="s">
        <v>92</v>
      </c>
      <c r="H23" s="486"/>
      <c r="I23" s="487"/>
      <c r="J23" s="488"/>
    </row>
    <row r="24" spans="1:22" ht="8.25" customHeight="1" thickBot="1" x14ac:dyDescent="0.35">
      <c r="A24" s="149"/>
      <c r="B24" s="150"/>
      <c r="C24" s="150"/>
      <c r="D24" s="150"/>
      <c r="E24" s="150"/>
      <c r="F24" s="151"/>
      <c r="G24" s="151"/>
      <c r="H24" s="152"/>
      <c r="I24" s="152"/>
      <c r="J24" s="153"/>
    </row>
    <row r="25" spans="1:22" x14ac:dyDescent="0.3">
      <c r="A25" s="471"/>
      <c r="B25" s="472"/>
      <c r="C25" s="154"/>
      <c r="D25" s="154"/>
      <c r="E25" s="154"/>
      <c r="F25" s="155"/>
      <c r="G25" s="156"/>
      <c r="H25" s="155"/>
      <c r="I25" s="157"/>
      <c r="J25" s="158"/>
    </row>
    <row r="26" spans="1:22" ht="4.5" customHeight="1" x14ac:dyDescent="0.3">
      <c r="A26" s="123"/>
      <c r="J26" s="129"/>
    </row>
    <row r="27" spans="1:22" ht="14.25" customHeight="1" x14ac:dyDescent="0.3">
      <c r="A27" s="123"/>
      <c r="B27" s="159"/>
      <c r="E27" s="159"/>
      <c r="J27" s="129"/>
    </row>
    <row r="28" spans="1:22" ht="14.25" customHeight="1" x14ac:dyDescent="0.3">
      <c r="A28" s="123"/>
      <c r="B28" s="159"/>
      <c r="E28" s="159"/>
      <c r="J28" s="129"/>
    </row>
    <row r="29" spans="1:22" ht="14.25" customHeight="1" x14ac:dyDescent="0.3">
      <c r="A29" s="123"/>
      <c r="B29" s="159"/>
      <c r="C29" s="159"/>
      <c r="D29" s="159"/>
      <c r="E29" s="159"/>
      <c r="F29" s="159"/>
      <c r="G29" s="159"/>
      <c r="J29" s="129"/>
    </row>
    <row r="30" spans="1:22" ht="14.25" customHeight="1" x14ac:dyDescent="0.3">
      <c r="A30" s="123"/>
      <c r="B30" s="473" t="s">
        <v>93</v>
      </c>
      <c r="C30" s="473"/>
      <c r="E30" s="160" t="s">
        <v>94</v>
      </c>
      <c r="F30" s="121"/>
      <c r="G30" s="160"/>
      <c r="J30" s="129"/>
    </row>
    <row r="31" spans="1:22" ht="17.25" thickBot="1" x14ac:dyDescent="0.35">
      <c r="A31" s="161"/>
      <c r="B31" s="152"/>
      <c r="C31" s="152"/>
      <c r="D31" s="152"/>
      <c r="E31" s="152"/>
      <c r="F31" s="152"/>
      <c r="G31" s="152"/>
      <c r="H31" s="152"/>
      <c r="I31" s="152"/>
      <c r="J31" s="153"/>
    </row>
    <row r="32" spans="1:22" x14ac:dyDescent="0.3"/>
    <row r="33" spans="2:6" x14ac:dyDescent="0.3">
      <c r="B33" s="122" t="s">
        <v>699</v>
      </c>
    </row>
    <row r="34" spans="2:6" x14ac:dyDescent="0.3"/>
    <row r="35" spans="2:6" x14ac:dyDescent="0.3">
      <c r="F35" s="160"/>
    </row>
    <row r="36" spans="2:6" x14ac:dyDescent="0.3"/>
    <row r="37" spans="2:6" x14ac:dyDescent="0.3"/>
    <row r="38" spans="2:6" x14ac:dyDescent="0.3"/>
    <row r="39" spans="2:6" x14ac:dyDescent="0.3">
      <c r="E39" s="160"/>
      <c r="F39" s="160"/>
    </row>
    <row r="40" spans="2:6" x14ac:dyDescent="0.3"/>
    <row r="41" spans="2:6" x14ac:dyDescent="0.3"/>
    <row r="42" spans="2:6" x14ac:dyDescent="0.3"/>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sheetData>
  <mergeCells count="35">
    <mergeCell ref="V17:V18"/>
    <mergeCell ref="C5:E5"/>
    <mergeCell ref="A13:U13"/>
    <mergeCell ref="A4:U4"/>
    <mergeCell ref="A1:D3"/>
    <mergeCell ref="E1:J3"/>
    <mergeCell ref="C7:E7"/>
    <mergeCell ref="C9:E9"/>
    <mergeCell ref="C11:E11"/>
    <mergeCell ref="A16:A17"/>
    <mergeCell ref="B16:B17"/>
    <mergeCell ref="C16:C17"/>
    <mergeCell ref="D16:D17"/>
    <mergeCell ref="E16:E17"/>
    <mergeCell ref="U16:U17"/>
    <mergeCell ref="F16:F17"/>
    <mergeCell ref="G16:G17"/>
    <mergeCell ref="H16:H17"/>
    <mergeCell ref="I16:J16"/>
    <mergeCell ref="K16:L16"/>
    <mergeCell ref="M16:N16"/>
    <mergeCell ref="O16:P16"/>
    <mergeCell ref="Q16:Q17"/>
    <mergeCell ref="R16:R17"/>
    <mergeCell ref="S16:S17"/>
    <mergeCell ref="T16:T17"/>
    <mergeCell ref="A25:B25"/>
    <mergeCell ref="B30:C30"/>
    <mergeCell ref="A18:J18"/>
    <mergeCell ref="C21:E21"/>
    <mergeCell ref="G21:H21"/>
    <mergeCell ref="I21:J21"/>
    <mergeCell ref="C23:E23"/>
    <mergeCell ref="G23:H23"/>
    <mergeCell ref="I23:J23"/>
  </mergeCells>
  <dataValidations count="8">
    <dataValidation type="date" operator="greaterThanOrEqual" allowBlank="1" showInputMessage="1" showErrorMessage="1" sqref="I23"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9:E19 H19:J19" xr:uid="{50AE23CE-ABAD-4E00-867E-FD916D5BE264}"/>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3" r:id="rId1" xr:uid="{00000000-0004-0000-0200-000000000000}"/>
  </hyperlinks>
  <pageMargins left="0.7" right="0.7" top="0.75" bottom="0.75" header="0.3" footer="0.3"/>
  <pageSetup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6"/>
  <sheetViews>
    <sheetView zoomScale="70" zoomScaleNormal="70" workbookViewId="0">
      <selection activeCell="S8" sqref="S8"/>
    </sheetView>
  </sheetViews>
  <sheetFormatPr baseColWidth="10" defaultColWidth="11.42578125" defaultRowHeight="16.5" x14ac:dyDescent="0.3"/>
  <cols>
    <col min="1" max="1" width="9.7109375" style="5" customWidth="1"/>
    <col min="2" max="2" width="11.42578125" style="5"/>
    <col min="3" max="3" width="45.85546875" style="1" customWidth="1"/>
    <col min="4" max="4" width="31.140625" style="5" customWidth="1"/>
    <col min="5" max="5" width="23.28515625" style="5" customWidth="1"/>
    <col min="6" max="6" width="24.28515625" style="5" customWidth="1"/>
    <col min="7" max="7" width="22" style="5" customWidth="1"/>
    <col min="8" max="12" width="11.42578125" style="58" hidden="1" customWidth="1"/>
    <col min="13" max="15" width="11.42578125" style="5" hidden="1" customWidth="1"/>
    <col min="16" max="16" width="46.28515625" style="5" hidden="1" customWidth="1"/>
    <col min="17" max="17" width="46.42578125" style="5" hidden="1" customWidth="1"/>
    <col min="18" max="18" width="38.42578125" style="5" hidden="1" customWidth="1"/>
    <col min="19" max="19" width="60.28515625" style="5" customWidth="1"/>
    <col min="20" max="16384" width="11.42578125" style="5"/>
  </cols>
  <sheetData>
    <row r="3" spans="1:19" x14ac:dyDescent="0.3">
      <c r="H3" s="524" t="s">
        <v>95</v>
      </c>
      <c r="I3" s="524"/>
      <c r="J3" s="524" t="s">
        <v>96</v>
      </c>
      <c r="K3" s="524"/>
      <c r="L3" s="525" t="s">
        <v>97</v>
      </c>
      <c r="M3" s="525"/>
    </row>
    <row r="4" spans="1:19" x14ac:dyDescent="0.3">
      <c r="A4" s="526" t="s">
        <v>98</v>
      </c>
      <c r="B4" s="526"/>
      <c r="C4" s="526"/>
      <c r="D4" s="526"/>
      <c r="E4" s="526"/>
      <c r="F4" s="526"/>
      <c r="G4" s="526"/>
      <c r="H4" s="527" t="s">
        <v>78</v>
      </c>
      <c r="I4" s="527"/>
      <c r="J4" s="527" t="s">
        <v>4</v>
      </c>
      <c r="K4" s="527"/>
      <c r="L4" s="528" t="s">
        <v>5</v>
      </c>
      <c r="M4" s="528"/>
      <c r="N4" s="522" t="s">
        <v>11</v>
      </c>
      <c r="O4" s="522" t="s">
        <v>79</v>
      </c>
      <c r="P4" s="529" t="s">
        <v>6</v>
      </c>
      <c r="Q4" s="529" t="s">
        <v>7</v>
      </c>
      <c r="R4" s="529" t="s">
        <v>8</v>
      </c>
      <c r="S4" s="523" t="s">
        <v>897</v>
      </c>
    </row>
    <row r="5" spans="1:19" x14ac:dyDescent="0.3">
      <c r="A5" s="530" t="s">
        <v>99</v>
      </c>
      <c r="B5" s="530"/>
      <c r="C5" s="530"/>
      <c r="D5" s="530"/>
      <c r="E5" s="530"/>
      <c r="F5" s="530"/>
      <c r="G5" s="530"/>
      <c r="H5" s="527"/>
      <c r="I5" s="527"/>
      <c r="J5" s="527"/>
      <c r="K5" s="527"/>
      <c r="L5" s="528"/>
      <c r="M5" s="528"/>
      <c r="N5" s="522"/>
      <c r="O5" s="522"/>
      <c r="P5" s="529"/>
      <c r="Q5" s="529"/>
      <c r="R5" s="529"/>
      <c r="S5" s="523"/>
    </row>
    <row r="6" spans="1:19" ht="17.25" thickBot="1" x14ac:dyDescent="0.35">
      <c r="A6" s="40" t="s">
        <v>100</v>
      </c>
      <c r="B6" s="531" t="s">
        <v>101</v>
      </c>
      <c r="C6" s="531"/>
      <c r="D6" s="41" t="s">
        <v>15</v>
      </c>
      <c r="E6" s="41" t="s">
        <v>102</v>
      </c>
      <c r="F6" s="41" t="s">
        <v>103</v>
      </c>
      <c r="G6" s="41" t="s">
        <v>18</v>
      </c>
      <c r="H6" s="42" t="s">
        <v>19</v>
      </c>
      <c r="I6" s="42" t="s">
        <v>20</v>
      </c>
      <c r="J6" s="42" t="s">
        <v>19</v>
      </c>
      <c r="K6" s="42" t="s">
        <v>20</v>
      </c>
      <c r="L6" s="42" t="s">
        <v>19</v>
      </c>
      <c r="M6" s="3" t="s">
        <v>20</v>
      </c>
      <c r="N6" s="522"/>
      <c r="O6" s="522"/>
      <c r="P6" s="529"/>
      <c r="Q6" s="529"/>
      <c r="R6" s="529"/>
      <c r="S6" s="523"/>
    </row>
    <row r="7" spans="1:19" ht="120.75" customHeight="1" x14ac:dyDescent="0.3">
      <c r="A7" s="519" t="s">
        <v>104</v>
      </c>
      <c r="B7" s="61">
        <v>1.1000000000000001</v>
      </c>
      <c r="C7" s="436" t="s">
        <v>105</v>
      </c>
      <c r="D7" s="62" t="s">
        <v>106</v>
      </c>
      <c r="E7" s="62" t="s">
        <v>107</v>
      </c>
      <c r="F7" s="62" t="s">
        <v>108</v>
      </c>
      <c r="G7" s="63" t="s">
        <v>109</v>
      </c>
      <c r="H7" s="43"/>
      <c r="I7" s="44"/>
      <c r="J7" s="45">
        <v>2</v>
      </c>
      <c r="K7" s="46">
        <v>1</v>
      </c>
      <c r="L7" s="45"/>
      <c r="M7" s="44">
        <v>1</v>
      </c>
      <c r="N7" s="47">
        <f>I7+K7+M7</f>
        <v>2</v>
      </c>
      <c r="O7" s="47">
        <f t="shared" ref="O7" si="0">(H7+J7+L7)/N7</f>
        <v>1</v>
      </c>
      <c r="P7" s="357"/>
      <c r="Q7" s="358" t="s">
        <v>759</v>
      </c>
      <c r="R7" s="49"/>
      <c r="S7" s="303" t="s">
        <v>954</v>
      </c>
    </row>
    <row r="8" spans="1:19" ht="65.25" customHeight="1" x14ac:dyDescent="0.3">
      <c r="A8" s="520"/>
      <c r="B8" s="60" t="s">
        <v>110</v>
      </c>
      <c r="C8" s="437" t="s">
        <v>111</v>
      </c>
      <c r="D8" s="32" t="s">
        <v>112</v>
      </c>
      <c r="E8" s="36" t="s">
        <v>113</v>
      </c>
      <c r="F8" s="32" t="s">
        <v>114</v>
      </c>
      <c r="G8" s="64">
        <v>44834</v>
      </c>
      <c r="H8" s="50"/>
      <c r="I8" s="51"/>
      <c r="J8" s="52"/>
      <c r="K8" s="53"/>
      <c r="L8" s="47"/>
      <c r="M8" s="54">
        <v>1</v>
      </c>
      <c r="N8" s="47">
        <f t="shared" ref="N8:N15" si="1">I8+K8+M8</f>
        <v>1</v>
      </c>
      <c r="O8" s="4">
        <f>(H8+J8+L8)/N8</f>
        <v>0</v>
      </c>
      <c r="P8" s="357"/>
      <c r="Q8" s="358"/>
      <c r="R8" s="49"/>
      <c r="S8" s="305" t="s">
        <v>953</v>
      </c>
    </row>
    <row r="9" spans="1:19" ht="181.5" customHeight="1" x14ac:dyDescent="0.3">
      <c r="A9" s="520"/>
      <c r="B9" s="10" t="s">
        <v>115</v>
      </c>
      <c r="C9" s="438" t="s">
        <v>116</v>
      </c>
      <c r="D9" s="11" t="s">
        <v>689</v>
      </c>
      <c r="E9" s="36" t="s">
        <v>117</v>
      </c>
      <c r="F9" s="32" t="s">
        <v>118</v>
      </c>
      <c r="G9" s="64" t="s">
        <v>690</v>
      </c>
      <c r="H9" s="172">
        <v>1</v>
      </c>
      <c r="I9" s="51">
        <v>1</v>
      </c>
      <c r="J9" s="173">
        <v>1</v>
      </c>
      <c r="K9" s="174">
        <v>1</v>
      </c>
      <c r="L9" s="175"/>
      <c r="M9" s="54">
        <v>1</v>
      </c>
      <c r="N9" s="47">
        <f t="shared" si="1"/>
        <v>3</v>
      </c>
      <c r="O9" s="4">
        <f>(H9+J9+L9)/N9</f>
        <v>0.66666666666666663</v>
      </c>
      <c r="P9" s="357" t="s">
        <v>800</v>
      </c>
      <c r="Q9" s="358" t="s">
        <v>731</v>
      </c>
      <c r="R9" s="49"/>
      <c r="S9" s="440" t="s">
        <v>942</v>
      </c>
    </row>
    <row r="10" spans="1:19" ht="99" x14ac:dyDescent="0.3">
      <c r="A10" s="520"/>
      <c r="B10" s="10" t="s">
        <v>119</v>
      </c>
      <c r="C10" s="437" t="s">
        <v>120</v>
      </c>
      <c r="D10" s="32" t="s">
        <v>121</v>
      </c>
      <c r="E10" s="32" t="s">
        <v>117</v>
      </c>
      <c r="F10" s="32" t="s">
        <v>122</v>
      </c>
      <c r="G10" s="64" t="s">
        <v>123</v>
      </c>
      <c r="H10" s="50"/>
      <c r="I10" s="51"/>
      <c r="J10" s="173">
        <v>1</v>
      </c>
      <c r="K10" s="174">
        <v>1</v>
      </c>
      <c r="L10" s="175"/>
      <c r="M10" s="54">
        <v>1</v>
      </c>
      <c r="N10" s="47">
        <f t="shared" si="1"/>
        <v>2</v>
      </c>
      <c r="O10" s="4">
        <f>(H10+J10+L10)/N10</f>
        <v>0.5</v>
      </c>
      <c r="P10" s="357"/>
      <c r="Q10" s="357" t="s">
        <v>732</v>
      </c>
      <c r="R10" s="48"/>
      <c r="S10" s="305" t="s">
        <v>900</v>
      </c>
    </row>
    <row r="11" spans="1:19" ht="66" x14ac:dyDescent="0.3">
      <c r="A11" s="520"/>
      <c r="B11" s="10" t="s">
        <v>124</v>
      </c>
      <c r="C11" s="437" t="s">
        <v>125</v>
      </c>
      <c r="D11" s="25" t="s">
        <v>126</v>
      </c>
      <c r="E11" s="32" t="s">
        <v>127</v>
      </c>
      <c r="F11" s="32" t="s">
        <v>108</v>
      </c>
      <c r="G11" s="64">
        <v>44926</v>
      </c>
      <c r="H11" s="50">
        <v>0.33</v>
      </c>
      <c r="I11" s="55">
        <v>0.33</v>
      </c>
      <c r="J11" s="52">
        <v>0.33</v>
      </c>
      <c r="K11" s="53">
        <v>0.33</v>
      </c>
      <c r="L11" s="47"/>
      <c r="M11" s="56">
        <v>0.34</v>
      </c>
      <c r="N11" s="47">
        <f t="shared" si="1"/>
        <v>1</v>
      </c>
      <c r="O11" s="47">
        <f t="shared" ref="O11:O15" si="2">(H11+J11+L11)/N11</f>
        <v>0.66</v>
      </c>
      <c r="P11" s="357" t="s">
        <v>801</v>
      </c>
      <c r="Q11" s="357" t="s">
        <v>760</v>
      </c>
      <c r="R11" s="48"/>
      <c r="S11" s="305" t="s">
        <v>926</v>
      </c>
    </row>
    <row r="12" spans="1:19" ht="115.5" x14ac:dyDescent="0.3">
      <c r="A12" s="520" t="s">
        <v>128</v>
      </c>
      <c r="B12" s="10" t="s">
        <v>28</v>
      </c>
      <c r="C12" s="437" t="s">
        <v>129</v>
      </c>
      <c r="D12" s="32" t="s">
        <v>130</v>
      </c>
      <c r="E12" s="32" t="s">
        <v>127</v>
      </c>
      <c r="F12" s="32" t="s">
        <v>108</v>
      </c>
      <c r="G12" s="65" t="s">
        <v>109</v>
      </c>
      <c r="H12" s="43">
        <v>1</v>
      </c>
      <c r="I12" s="44">
        <v>1</v>
      </c>
      <c r="J12" s="45">
        <v>2</v>
      </c>
      <c r="K12" s="46">
        <v>2</v>
      </c>
      <c r="L12" s="45"/>
      <c r="M12" s="44">
        <v>1</v>
      </c>
      <c r="N12" s="47">
        <f t="shared" si="1"/>
        <v>4</v>
      </c>
      <c r="O12" s="47">
        <f t="shared" si="2"/>
        <v>0.75</v>
      </c>
      <c r="P12" s="358" t="s">
        <v>802</v>
      </c>
      <c r="Q12" s="357" t="s">
        <v>761</v>
      </c>
      <c r="R12" s="48"/>
      <c r="S12" s="305" t="s">
        <v>955</v>
      </c>
    </row>
    <row r="13" spans="1:19" ht="96.75" customHeight="1" x14ac:dyDescent="0.3">
      <c r="A13" s="520"/>
      <c r="B13" s="10" t="s">
        <v>131</v>
      </c>
      <c r="C13" s="437" t="s">
        <v>132</v>
      </c>
      <c r="D13" s="32" t="s">
        <v>133</v>
      </c>
      <c r="E13" s="32" t="s">
        <v>134</v>
      </c>
      <c r="F13" s="32" t="s">
        <v>135</v>
      </c>
      <c r="G13" s="64" t="s">
        <v>136</v>
      </c>
      <c r="H13" s="43"/>
      <c r="I13" s="44"/>
      <c r="J13" s="45">
        <v>1</v>
      </c>
      <c r="K13" s="46"/>
      <c r="L13" s="45"/>
      <c r="M13" s="44">
        <v>1</v>
      </c>
      <c r="N13" s="47">
        <f t="shared" si="1"/>
        <v>1</v>
      </c>
      <c r="O13" s="47">
        <f t="shared" si="2"/>
        <v>1</v>
      </c>
      <c r="P13" s="397"/>
      <c r="Q13" s="357" t="s">
        <v>762</v>
      </c>
      <c r="R13" s="48"/>
      <c r="S13" s="305" t="s">
        <v>908</v>
      </c>
    </row>
    <row r="14" spans="1:19" ht="71.25" customHeight="1" x14ac:dyDescent="0.3">
      <c r="A14" s="520" t="s">
        <v>137</v>
      </c>
      <c r="B14" s="10" t="s">
        <v>34</v>
      </c>
      <c r="C14" s="437" t="s">
        <v>138</v>
      </c>
      <c r="D14" s="32" t="s">
        <v>139</v>
      </c>
      <c r="E14" s="32" t="s">
        <v>127</v>
      </c>
      <c r="F14" s="32" t="s">
        <v>108</v>
      </c>
      <c r="G14" s="64">
        <v>44895</v>
      </c>
      <c r="H14" s="43"/>
      <c r="I14" s="44"/>
      <c r="J14" s="45"/>
      <c r="K14" s="46"/>
      <c r="L14" s="45"/>
      <c r="M14" s="44">
        <v>1</v>
      </c>
      <c r="N14" s="47">
        <f t="shared" si="1"/>
        <v>1</v>
      </c>
      <c r="O14" s="47">
        <f t="shared" si="2"/>
        <v>0</v>
      </c>
      <c r="P14" s="397"/>
      <c r="Q14" s="357" t="s">
        <v>763</v>
      </c>
      <c r="R14" s="48"/>
      <c r="S14" s="305" t="s">
        <v>956</v>
      </c>
    </row>
    <row r="15" spans="1:19" ht="96" customHeight="1" thickBot="1" x14ac:dyDescent="0.35">
      <c r="A15" s="521"/>
      <c r="B15" s="23" t="s">
        <v>140</v>
      </c>
      <c r="C15" s="439" t="s">
        <v>141</v>
      </c>
      <c r="D15" s="66" t="s">
        <v>142</v>
      </c>
      <c r="E15" s="66" t="s">
        <v>127</v>
      </c>
      <c r="F15" s="66" t="s">
        <v>143</v>
      </c>
      <c r="G15" s="67" t="s">
        <v>144</v>
      </c>
      <c r="H15" s="43"/>
      <c r="I15" s="44"/>
      <c r="J15" s="45">
        <v>1</v>
      </c>
      <c r="K15" s="46">
        <v>1</v>
      </c>
      <c r="L15" s="45"/>
      <c r="M15" s="44">
        <v>1</v>
      </c>
      <c r="N15" s="47">
        <f t="shared" si="1"/>
        <v>2</v>
      </c>
      <c r="O15" s="47">
        <f t="shared" si="2"/>
        <v>0.5</v>
      </c>
      <c r="P15" s="397"/>
      <c r="Q15" s="357" t="s">
        <v>896</v>
      </c>
      <c r="R15" s="48"/>
      <c r="S15" s="305" t="s">
        <v>943</v>
      </c>
    </row>
    <row r="16" spans="1:19" x14ac:dyDescent="0.3">
      <c r="A16" s="283" t="s">
        <v>699</v>
      </c>
      <c r="O16" s="359">
        <f>AVERAGE(O7:O15)</f>
        <v>0.56407407407407406</v>
      </c>
    </row>
  </sheetData>
  <autoFilter ref="A6:S16" xr:uid="{D2785043-6AB0-45E5-90B1-CC48536DB371}">
    <filterColumn colId="1" showButton="0"/>
  </autoFilter>
  <mergeCells count="18">
    <mergeCell ref="S4:S6"/>
    <mergeCell ref="H3:I3"/>
    <mergeCell ref="J3:K3"/>
    <mergeCell ref="L3:M3"/>
    <mergeCell ref="A4:G4"/>
    <mergeCell ref="H4:I5"/>
    <mergeCell ref="J4:K5"/>
    <mergeCell ref="L4:M5"/>
    <mergeCell ref="P4:P6"/>
    <mergeCell ref="Q4:Q6"/>
    <mergeCell ref="R4:R6"/>
    <mergeCell ref="A5:G5"/>
    <mergeCell ref="B6:C6"/>
    <mergeCell ref="A7:A11"/>
    <mergeCell ref="A12:A13"/>
    <mergeCell ref="A14:A15"/>
    <mergeCell ref="N4:N6"/>
    <mergeCell ref="O4:O6"/>
  </mergeCells>
  <conditionalFormatting sqref="P10:Q10 P9 P13:Q15 Q11:Q12">
    <cfRule type="cellIs" dxfId="1212" priority="4" operator="equal">
      <formula>1</formula>
    </cfRule>
  </conditionalFormatting>
  <conditionalFormatting sqref="P7:P8">
    <cfRule type="cellIs" dxfId="1211" priority="3" operator="equal">
      <formula>1</formula>
    </cfRule>
  </conditionalFormatting>
  <conditionalFormatting sqref="R10:R15">
    <cfRule type="cellIs" dxfId="1210" priority="2" operator="equal">
      <formula>1</formula>
    </cfRule>
  </conditionalFormatting>
  <conditionalFormatting sqref="P11">
    <cfRule type="cellIs" dxfId="1209" priority="1" operator="equal">
      <formula>1</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S23"/>
  <sheetViews>
    <sheetView zoomScale="90" zoomScaleNormal="90" workbookViewId="0">
      <selection activeCell="S6" sqref="S6:S21"/>
    </sheetView>
  </sheetViews>
  <sheetFormatPr baseColWidth="10" defaultColWidth="11.42578125" defaultRowHeight="14.25" x14ac:dyDescent="0.2"/>
  <cols>
    <col min="1" max="1" width="26.85546875" style="1" customWidth="1"/>
    <col min="2" max="2" width="8" style="1" customWidth="1"/>
    <col min="3" max="3" width="44" style="1" customWidth="1"/>
    <col min="4" max="4" width="26.42578125" style="1" customWidth="1"/>
    <col min="5" max="5" width="19.42578125" style="1" customWidth="1"/>
    <col min="6" max="6" width="31.28515625" style="1" customWidth="1"/>
    <col min="7" max="7" width="13" style="1" customWidth="1"/>
    <col min="8" max="8" width="11.42578125" style="332" hidden="1" customWidth="1"/>
    <col min="9" max="9" width="10.7109375" style="332" hidden="1" customWidth="1"/>
    <col min="10" max="10" width="11.42578125" style="332" hidden="1" customWidth="1"/>
    <col min="11" max="11" width="10.7109375" style="332" hidden="1" customWidth="1"/>
    <col min="12" max="12" width="11.42578125" style="332" hidden="1" customWidth="1"/>
    <col min="13" max="13" width="10.7109375" style="332" hidden="1" customWidth="1"/>
    <col min="14" max="15" width="11.42578125" style="332" hidden="1" customWidth="1"/>
    <col min="16" max="17" width="38" style="1" hidden="1" customWidth="1"/>
    <col min="18" max="18" width="32.28515625" style="1" hidden="1" customWidth="1"/>
    <col min="19" max="19" width="46.5703125" style="1" customWidth="1"/>
    <col min="20" max="16384" width="11.42578125" style="1"/>
  </cols>
  <sheetData>
    <row r="5" spans="1:19" ht="15" thickBot="1" x14ac:dyDescent="0.25"/>
    <row r="6" spans="1:19" ht="18.75" customHeight="1" thickBot="1" x14ac:dyDescent="0.25">
      <c r="A6" s="538" t="s">
        <v>145</v>
      </c>
      <c r="B6" s="539"/>
      <c r="C6" s="539"/>
      <c r="D6" s="539"/>
      <c r="E6" s="539"/>
      <c r="F6" s="539"/>
      <c r="G6" s="539"/>
      <c r="H6" s="540" t="s">
        <v>78</v>
      </c>
      <c r="I6" s="540"/>
      <c r="J6" s="540" t="s">
        <v>4</v>
      </c>
      <c r="K6" s="540"/>
      <c r="L6" s="522" t="s">
        <v>5</v>
      </c>
      <c r="M6" s="522"/>
      <c r="N6" s="522" t="s">
        <v>11</v>
      </c>
      <c r="O6" s="522" t="s">
        <v>79</v>
      </c>
      <c r="P6" s="529" t="s">
        <v>6</v>
      </c>
      <c r="Q6" s="529" t="s">
        <v>7</v>
      </c>
      <c r="R6" s="529" t="s">
        <v>8</v>
      </c>
      <c r="S6" s="523" t="s">
        <v>897</v>
      </c>
    </row>
    <row r="7" spans="1:19" ht="15.75" thickBot="1" x14ac:dyDescent="0.25">
      <c r="A7" s="541" t="s">
        <v>892</v>
      </c>
      <c r="B7" s="542"/>
      <c r="C7" s="542"/>
      <c r="D7" s="542"/>
      <c r="E7" s="542"/>
      <c r="F7" s="542"/>
      <c r="G7" s="542"/>
      <c r="H7" s="540"/>
      <c r="I7" s="540"/>
      <c r="J7" s="540"/>
      <c r="K7" s="540"/>
      <c r="L7" s="522"/>
      <c r="M7" s="522"/>
      <c r="N7" s="522"/>
      <c r="O7" s="522"/>
      <c r="P7" s="529"/>
      <c r="Q7" s="529"/>
      <c r="R7" s="529"/>
      <c r="S7" s="523"/>
    </row>
    <row r="8" spans="1:19" ht="31.5" customHeight="1" thickBot="1" x14ac:dyDescent="0.25">
      <c r="A8" s="2" t="s">
        <v>13</v>
      </c>
      <c r="B8" s="398"/>
      <c r="C8" s="399" t="s">
        <v>146</v>
      </c>
      <c r="D8" s="400" t="s">
        <v>15</v>
      </c>
      <c r="E8" s="2" t="s">
        <v>16</v>
      </c>
      <c r="F8" s="2" t="s">
        <v>17</v>
      </c>
      <c r="G8" s="401" t="s">
        <v>18</v>
      </c>
      <c r="H8" s="402" t="s">
        <v>19</v>
      </c>
      <c r="I8" s="402" t="s">
        <v>20</v>
      </c>
      <c r="J8" s="402" t="s">
        <v>19</v>
      </c>
      <c r="K8" s="402" t="s">
        <v>20</v>
      </c>
      <c r="L8" s="402" t="s">
        <v>19</v>
      </c>
      <c r="M8" s="334" t="s">
        <v>20</v>
      </c>
      <c r="N8" s="536"/>
      <c r="O8" s="536"/>
      <c r="P8" s="537"/>
      <c r="Q8" s="537"/>
      <c r="R8" s="537"/>
      <c r="S8" s="523"/>
    </row>
    <row r="9" spans="1:19" ht="118.5" customHeight="1" x14ac:dyDescent="0.3">
      <c r="A9" s="532" t="s">
        <v>893</v>
      </c>
      <c r="B9" s="403" t="s">
        <v>22</v>
      </c>
      <c r="C9" s="404" t="s">
        <v>147</v>
      </c>
      <c r="D9" s="405" t="s">
        <v>148</v>
      </c>
      <c r="E9" s="406" t="s">
        <v>149</v>
      </c>
      <c r="F9" s="405" t="s">
        <v>150</v>
      </c>
      <c r="G9" s="407" t="s">
        <v>728</v>
      </c>
      <c r="H9" s="408">
        <v>4</v>
      </c>
      <c r="I9" s="44">
        <v>4</v>
      </c>
      <c r="J9" s="408">
        <v>4</v>
      </c>
      <c r="K9" s="44">
        <v>4</v>
      </c>
      <c r="L9" s="408"/>
      <c r="M9" s="44">
        <v>3</v>
      </c>
      <c r="N9" s="408">
        <f>I9+K9+M9</f>
        <v>11</v>
      </c>
      <c r="O9" s="4">
        <f>(H9+J9+L9)/N9</f>
        <v>0.72727272727272729</v>
      </c>
      <c r="P9" s="358" t="s">
        <v>734</v>
      </c>
      <c r="Q9" s="358" t="s">
        <v>749</v>
      </c>
      <c r="R9" s="260"/>
      <c r="S9" s="305" t="s">
        <v>944</v>
      </c>
    </row>
    <row r="10" spans="1:19" ht="82.5" customHeight="1" x14ac:dyDescent="0.3">
      <c r="A10" s="533"/>
      <c r="B10" s="409" t="s">
        <v>110</v>
      </c>
      <c r="C10" s="410" t="s">
        <v>701</v>
      </c>
      <c r="D10" s="411" t="s">
        <v>702</v>
      </c>
      <c r="E10" s="412" t="s">
        <v>703</v>
      </c>
      <c r="F10" s="411" t="s">
        <v>212</v>
      </c>
      <c r="G10" s="413">
        <v>44803</v>
      </c>
      <c r="H10" s="408"/>
      <c r="I10" s="44"/>
      <c r="J10" s="408">
        <v>1</v>
      </c>
      <c r="K10" s="44">
        <v>1</v>
      </c>
      <c r="L10" s="408"/>
      <c r="M10" s="44"/>
      <c r="N10" s="408">
        <f t="shared" ref="N10:N21" si="0">I10+K10+M10</f>
        <v>1</v>
      </c>
      <c r="O10" s="4">
        <f t="shared" ref="O10:O21" si="1">(H10+J10+L10)/N10</f>
        <v>1</v>
      </c>
      <c r="P10" s="396"/>
      <c r="Q10" s="358" t="s">
        <v>738</v>
      </c>
      <c r="R10" s="260"/>
      <c r="S10" s="305" t="s">
        <v>909</v>
      </c>
    </row>
    <row r="11" spans="1:19" ht="129.75" customHeight="1" x14ac:dyDescent="0.3">
      <c r="A11" s="414" t="s">
        <v>704</v>
      </c>
      <c r="B11" s="415" t="s">
        <v>894</v>
      </c>
      <c r="C11" s="416" t="s">
        <v>162</v>
      </c>
      <c r="D11" s="417" t="s">
        <v>163</v>
      </c>
      <c r="E11" s="417" t="s">
        <v>113</v>
      </c>
      <c r="F11" s="411" t="s">
        <v>164</v>
      </c>
      <c r="G11" s="413" t="s">
        <v>165</v>
      </c>
      <c r="H11" s="408">
        <v>0.5</v>
      </c>
      <c r="I11" s="44"/>
      <c r="J11" s="408">
        <v>1</v>
      </c>
      <c r="K11" s="44">
        <v>1</v>
      </c>
      <c r="L11" s="408"/>
      <c r="M11" s="44">
        <v>1</v>
      </c>
      <c r="N11" s="408">
        <f t="shared" si="0"/>
        <v>2</v>
      </c>
      <c r="O11" s="4">
        <f t="shared" si="1"/>
        <v>0.75</v>
      </c>
      <c r="P11" s="358" t="s">
        <v>751</v>
      </c>
      <c r="Q11" s="358" t="s">
        <v>750</v>
      </c>
      <c r="R11" s="260"/>
      <c r="S11" s="305" t="s">
        <v>750</v>
      </c>
    </row>
    <row r="12" spans="1:19" ht="88.5" customHeight="1" x14ac:dyDescent="0.3">
      <c r="A12" s="534" t="s">
        <v>726</v>
      </c>
      <c r="B12" s="415" t="s">
        <v>34</v>
      </c>
      <c r="C12" s="416" t="s">
        <v>157</v>
      </c>
      <c r="D12" s="417" t="s">
        <v>152</v>
      </c>
      <c r="E12" s="412" t="s">
        <v>117</v>
      </c>
      <c r="F12" s="411" t="s">
        <v>122</v>
      </c>
      <c r="G12" s="413" t="s">
        <v>153</v>
      </c>
      <c r="H12" s="408">
        <v>1</v>
      </c>
      <c r="I12" s="44">
        <v>1</v>
      </c>
      <c r="J12" s="408">
        <v>1</v>
      </c>
      <c r="K12" s="44">
        <v>1</v>
      </c>
      <c r="L12" s="408"/>
      <c r="M12" s="44">
        <v>1</v>
      </c>
      <c r="N12" s="408">
        <f t="shared" si="0"/>
        <v>3</v>
      </c>
      <c r="O12" s="4">
        <f t="shared" si="1"/>
        <v>0.66666666666666663</v>
      </c>
      <c r="P12" s="358" t="s">
        <v>735</v>
      </c>
      <c r="Q12" s="358" t="s">
        <v>745</v>
      </c>
      <c r="R12" s="260"/>
      <c r="S12" s="305" t="s">
        <v>957</v>
      </c>
    </row>
    <row r="13" spans="1:19" ht="108" customHeight="1" x14ac:dyDescent="0.3">
      <c r="A13" s="535"/>
      <c r="B13" s="415" t="s">
        <v>158</v>
      </c>
      <c r="C13" s="416" t="s">
        <v>159</v>
      </c>
      <c r="D13" s="417" t="s">
        <v>160</v>
      </c>
      <c r="E13" s="412" t="s">
        <v>117</v>
      </c>
      <c r="F13" s="411" t="s">
        <v>161</v>
      </c>
      <c r="G13" s="413" t="s">
        <v>706</v>
      </c>
      <c r="H13" s="408"/>
      <c r="I13" s="44"/>
      <c r="J13" s="418">
        <v>0.5</v>
      </c>
      <c r="K13" s="385">
        <v>0.5</v>
      </c>
      <c r="L13" s="408"/>
      <c r="M13" s="385">
        <v>0.5</v>
      </c>
      <c r="N13" s="418">
        <f t="shared" si="0"/>
        <v>1</v>
      </c>
      <c r="O13" s="4">
        <f t="shared" si="1"/>
        <v>0.5</v>
      </c>
      <c r="P13" s="396"/>
      <c r="Q13" s="358" t="s">
        <v>752</v>
      </c>
      <c r="R13" s="260" t="s">
        <v>910</v>
      </c>
      <c r="S13" s="305" t="s">
        <v>958</v>
      </c>
    </row>
    <row r="14" spans="1:19" ht="91.5" customHeight="1" x14ac:dyDescent="0.3">
      <c r="A14" s="535"/>
      <c r="B14" s="409" t="s">
        <v>140</v>
      </c>
      <c r="C14" s="419" t="s">
        <v>707</v>
      </c>
      <c r="D14" s="411" t="s">
        <v>708</v>
      </c>
      <c r="E14" s="412" t="s">
        <v>149</v>
      </c>
      <c r="F14" s="411" t="s">
        <v>150</v>
      </c>
      <c r="G14" s="413">
        <v>44742</v>
      </c>
      <c r="H14" s="408"/>
      <c r="I14" s="44"/>
      <c r="J14" s="408">
        <v>1</v>
      </c>
      <c r="K14" s="44">
        <v>1</v>
      </c>
      <c r="L14" s="408"/>
      <c r="M14" s="44"/>
      <c r="N14" s="408">
        <f t="shared" si="0"/>
        <v>1</v>
      </c>
      <c r="O14" s="4">
        <f t="shared" si="1"/>
        <v>1</v>
      </c>
      <c r="P14" s="396"/>
      <c r="Q14" s="358" t="s">
        <v>753</v>
      </c>
      <c r="R14" s="260"/>
      <c r="S14" s="305" t="s">
        <v>911</v>
      </c>
    </row>
    <row r="15" spans="1:19" ht="120" customHeight="1" x14ac:dyDescent="0.3">
      <c r="A15" s="535"/>
      <c r="B15" s="420" t="s">
        <v>230</v>
      </c>
      <c r="C15" s="416" t="s">
        <v>709</v>
      </c>
      <c r="D15" s="417" t="s">
        <v>710</v>
      </c>
      <c r="E15" s="412" t="s">
        <v>703</v>
      </c>
      <c r="F15" s="411" t="s">
        <v>212</v>
      </c>
      <c r="G15" s="413">
        <v>44803</v>
      </c>
      <c r="H15" s="408"/>
      <c r="I15" s="44"/>
      <c r="J15" s="408">
        <v>1</v>
      </c>
      <c r="K15" s="44">
        <v>1</v>
      </c>
      <c r="L15" s="408"/>
      <c r="M15" s="44"/>
      <c r="N15" s="408">
        <f t="shared" si="0"/>
        <v>1</v>
      </c>
      <c r="O15" s="4">
        <f t="shared" si="1"/>
        <v>1</v>
      </c>
      <c r="P15" s="396" t="s">
        <v>744</v>
      </c>
      <c r="Q15" s="358" t="s">
        <v>746</v>
      </c>
      <c r="R15" s="260"/>
      <c r="S15" s="305" t="s">
        <v>901</v>
      </c>
    </row>
    <row r="16" spans="1:19" ht="96.75" customHeight="1" x14ac:dyDescent="0.3">
      <c r="A16" s="535"/>
      <c r="B16" s="415" t="s">
        <v>711</v>
      </c>
      <c r="C16" s="416" t="s">
        <v>151</v>
      </c>
      <c r="D16" s="417" t="s">
        <v>152</v>
      </c>
      <c r="E16" s="412" t="s">
        <v>117</v>
      </c>
      <c r="F16" s="411" t="s">
        <v>122</v>
      </c>
      <c r="G16" s="413" t="s">
        <v>153</v>
      </c>
      <c r="H16" s="408">
        <v>1</v>
      </c>
      <c r="I16" s="44">
        <v>1</v>
      </c>
      <c r="J16" s="408">
        <v>1</v>
      </c>
      <c r="K16" s="44">
        <v>1</v>
      </c>
      <c r="L16" s="408"/>
      <c r="M16" s="44">
        <v>1</v>
      </c>
      <c r="N16" s="408">
        <f t="shared" si="0"/>
        <v>3</v>
      </c>
      <c r="O16" s="4">
        <f t="shared" si="1"/>
        <v>0.66666666666666663</v>
      </c>
      <c r="P16" s="358" t="s">
        <v>737</v>
      </c>
      <c r="Q16" s="358" t="s">
        <v>748</v>
      </c>
      <c r="R16" s="260"/>
      <c r="S16" s="305" t="s">
        <v>959</v>
      </c>
    </row>
    <row r="17" spans="1:19" ht="128.25" customHeight="1" x14ac:dyDescent="0.3">
      <c r="A17" s="535"/>
      <c r="B17" s="415" t="s">
        <v>712</v>
      </c>
      <c r="C17" s="416" t="s">
        <v>154</v>
      </c>
      <c r="D17" s="417" t="s">
        <v>691</v>
      </c>
      <c r="E17" s="412" t="s">
        <v>117</v>
      </c>
      <c r="F17" s="411" t="s">
        <v>122</v>
      </c>
      <c r="G17" s="413" t="s">
        <v>692</v>
      </c>
      <c r="H17" s="408">
        <v>0.5</v>
      </c>
      <c r="I17" s="44"/>
      <c r="J17" s="408">
        <v>1</v>
      </c>
      <c r="K17" s="44">
        <v>1</v>
      </c>
      <c r="L17" s="408"/>
      <c r="M17" s="44">
        <v>1</v>
      </c>
      <c r="N17" s="408">
        <f t="shared" si="0"/>
        <v>2</v>
      </c>
      <c r="O17" s="4">
        <f t="shared" si="1"/>
        <v>0.75</v>
      </c>
      <c r="P17" s="358" t="s">
        <v>803</v>
      </c>
      <c r="Q17" s="358" t="s">
        <v>754</v>
      </c>
      <c r="R17" s="260"/>
      <c r="S17" s="305" t="s">
        <v>947</v>
      </c>
    </row>
    <row r="18" spans="1:19" ht="83.25" customHeight="1" x14ac:dyDescent="0.3">
      <c r="A18" s="535"/>
      <c r="B18" s="415" t="s">
        <v>713</v>
      </c>
      <c r="C18" s="416" t="s">
        <v>156</v>
      </c>
      <c r="D18" s="417" t="s">
        <v>152</v>
      </c>
      <c r="E18" s="412" t="s">
        <v>117</v>
      </c>
      <c r="F18" s="411" t="s">
        <v>122</v>
      </c>
      <c r="G18" s="413" t="s">
        <v>153</v>
      </c>
      <c r="H18" s="408">
        <v>1</v>
      </c>
      <c r="I18" s="44">
        <v>1</v>
      </c>
      <c r="J18" s="408">
        <v>1</v>
      </c>
      <c r="K18" s="44">
        <v>1</v>
      </c>
      <c r="L18" s="408"/>
      <c r="M18" s="44">
        <v>1</v>
      </c>
      <c r="N18" s="47">
        <f t="shared" si="0"/>
        <v>3</v>
      </c>
      <c r="O18" s="4">
        <f t="shared" si="1"/>
        <v>0.66666666666666663</v>
      </c>
      <c r="P18" s="358" t="s">
        <v>740</v>
      </c>
      <c r="Q18" s="358" t="s">
        <v>747</v>
      </c>
      <c r="R18" s="260"/>
      <c r="S18" s="305" t="s">
        <v>927</v>
      </c>
    </row>
    <row r="19" spans="1:19" ht="83.25" customHeight="1" x14ac:dyDescent="0.3">
      <c r="A19" s="533" t="s">
        <v>895</v>
      </c>
      <c r="B19" s="409" t="s">
        <v>714</v>
      </c>
      <c r="C19" s="419" t="s">
        <v>715</v>
      </c>
      <c r="D19" s="411" t="s">
        <v>716</v>
      </c>
      <c r="E19" s="412" t="s">
        <v>717</v>
      </c>
      <c r="F19" s="411" t="s">
        <v>212</v>
      </c>
      <c r="G19" s="413" t="s">
        <v>718</v>
      </c>
      <c r="H19" s="418">
        <v>0.33</v>
      </c>
      <c r="I19" s="385">
        <v>0.33</v>
      </c>
      <c r="J19" s="418">
        <v>0.34</v>
      </c>
      <c r="K19" s="385">
        <v>0.34</v>
      </c>
      <c r="L19" s="408"/>
      <c r="M19" s="385">
        <v>0.33</v>
      </c>
      <c r="N19" s="384">
        <f t="shared" si="0"/>
        <v>1</v>
      </c>
      <c r="O19" s="4">
        <f t="shared" si="1"/>
        <v>0.67</v>
      </c>
      <c r="P19" s="358" t="s">
        <v>755</v>
      </c>
      <c r="Q19" s="358" t="s">
        <v>742</v>
      </c>
      <c r="R19" s="260"/>
      <c r="S19" s="305" t="s">
        <v>912</v>
      </c>
    </row>
    <row r="20" spans="1:19" ht="100.5" customHeight="1" x14ac:dyDescent="0.2">
      <c r="A20" s="533"/>
      <c r="B20" s="409" t="s">
        <v>272</v>
      </c>
      <c r="C20" s="419" t="s">
        <v>719</v>
      </c>
      <c r="D20" s="411" t="s">
        <v>720</v>
      </c>
      <c r="E20" s="412" t="s">
        <v>721</v>
      </c>
      <c r="F20" s="411" t="s">
        <v>212</v>
      </c>
      <c r="G20" s="413">
        <v>44896</v>
      </c>
      <c r="H20" s="408"/>
      <c r="I20" s="385"/>
      <c r="J20" s="418">
        <v>0.5</v>
      </c>
      <c r="K20" s="385">
        <v>0.5</v>
      </c>
      <c r="L20" s="408"/>
      <c r="M20" s="385">
        <v>0.5</v>
      </c>
      <c r="N20" s="384">
        <f t="shared" si="0"/>
        <v>1</v>
      </c>
      <c r="O20" s="388">
        <f t="shared" si="1"/>
        <v>0.5</v>
      </c>
      <c r="P20" s="358" t="s">
        <v>756</v>
      </c>
      <c r="Q20" s="358" t="s">
        <v>739</v>
      </c>
      <c r="R20" s="389"/>
      <c r="S20" s="305" t="s">
        <v>945</v>
      </c>
    </row>
    <row r="21" spans="1:19" ht="99" customHeight="1" thickBot="1" x14ac:dyDescent="0.25">
      <c r="A21" s="421" t="s">
        <v>722</v>
      </c>
      <c r="B21" s="422" t="s">
        <v>45</v>
      </c>
      <c r="C21" s="423" t="s">
        <v>723</v>
      </c>
      <c r="D21" s="424" t="s">
        <v>724</v>
      </c>
      <c r="E21" s="424" t="s">
        <v>236</v>
      </c>
      <c r="F21" s="424" t="s">
        <v>237</v>
      </c>
      <c r="G21" s="425" t="s">
        <v>725</v>
      </c>
      <c r="H21" s="408">
        <v>1</v>
      </c>
      <c r="I21" s="44">
        <v>1</v>
      </c>
      <c r="J21" s="408">
        <v>1</v>
      </c>
      <c r="K21" s="44">
        <v>1</v>
      </c>
      <c r="L21" s="408"/>
      <c r="M21" s="44">
        <v>1</v>
      </c>
      <c r="N21" s="47">
        <f t="shared" si="0"/>
        <v>3</v>
      </c>
      <c r="O21" s="388">
        <f t="shared" si="1"/>
        <v>0.66666666666666663</v>
      </c>
      <c r="P21" s="358" t="s">
        <v>736</v>
      </c>
      <c r="Q21" s="358" t="s">
        <v>741</v>
      </c>
      <c r="R21" s="390"/>
      <c r="S21" s="309" t="s">
        <v>946</v>
      </c>
    </row>
    <row r="22" spans="1:19" ht="16.5" x14ac:dyDescent="0.3">
      <c r="O22" s="359">
        <f>AVERAGE(O13:O21)</f>
        <v>0.71333333333333337</v>
      </c>
    </row>
    <row r="23" spans="1:19" x14ac:dyDescent="0.2">
      <c r="A23" s="1" t="s">
        <v>729</v>
      </c>
    </row>
  </sheetData>
  <mergeCells count="14">
    <mergeCell ref="S6:S8"/>
    <mergeCell ref="P6:P8"/>
    <mergeCell ref="Q6:Q8"/>
    <mergeCell ref="R6:R8"/>
    <mergeCell ref="A6:G6"/>
    <mergeCell ref="H6:I7"/>
    <mergeCell ref="J6:K7"/>
    <mergeCell ref="L6:M7"/>
    <mergeCell ref="A7:G7"/>
    <mergeCell ref="A9:A10"/>
    <mergeCell ref="A12:A18"/>
    <mergeCell ref="A19:A20"/>
    <mergeCell ref="N6:N8"/>
    <mergeCell ref="O6:O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2"/>
  <sheetViews>
    <sheetView zoomScale="70" zoomScaleNormal="70" workbookViewId="0"/>
  </sheetViews>
  <sheetFormatPr baseColWidth="10" defaultColWidth="11.42578125" defaultRowHeight="15" x14ac:dyDescent="0.25"/>
  <cols>
    <col min="1" max="1" width="30.42578125" customWidth="1"/>
    <col min="3" max="3" width="53.42578125" customWidth="1"/>
    <col min="4" max="4" width="17.42578125" customWidth="1"/>
    <col min="5" max="5" width="40.7109375" customWidth="1"/>
    <col min="6" max="6" width="26" customWidth="1"/>
    <col min="7" max="7" width="22" customWidth="1"/>
    <col min="8" max="8" width="15.85546875" customWidth="1"/>
    <col min="9" max="15" width="0" hidden="1" customWidth="1"/>
    <col min="16" max="16" width="11.42578125" hidden="1" customWidth="1"/>
    <col min="17" max="18" width="41" hidden="1" customWidth="1"/>
    <col min="19" max="19" width="36.42578125" hidden="1" customWidth="1"/>
    <col min="20" max="20" width="80.28515625" style="646" customWidth="1"/>
  </cols>
  <sheetData>
    <row r="1" spans="1:22" ht="16.5" x14ac:dyDescent="0.3">
      <c r="A1" s="5"/>
      <c r="B1" s="5"/>
    </row>
    <row r="2" spans="1:22" ht="16.5" x14ac:dyDescent="0.3">
      <c r="A2" s="5"/>
      <c r="B2" s="5"/>
    </row>
    <row r="3" spans="1:22" ht="16.5" x14ac:dyDescent="0.3">
      <c r="A3" s="5"/>
      <c r="B3" s="5"/>
    </row>
    <row r="5" spans="1:22" ht="20.25" x14ac:dyDescent="0.25">
      <c r="A5" s="551" t="s">
        <v>145</v>
      </c>
      <c r="B5" s="551"/>
      <c r="C5" s="551"/>
      <c r="D5" s="551"/>
      <c r="E5" s="551"/>
      <c r="F5" s="551"/>
      <c r="G5" s="551"/>
      <c r="H5" s="551"/>
      <c r="I5" s="552" t="s">
        <v>78</v>
      </c>
      <c r="J5" s="552"/>
      <c r="K5" s="552" t="s">
        <v>4</v>
      </c>
      <c r="L5" s="552"/>
      <c r="M5" s="552" t="s">
        <v>5</v>
      </c>
      <c r="N5" s="552"/>
      <c r="O5" s="548" t="s">
        <v>246</v>
      </c>
      <c r="P5" s="548" t="s">
        <v>79</v>
      </c>
      <c r="Q5" s="547" t="s">
        <v>6</v>
      </c>
      <c r="R5" s="547" t="s">
        <v>7</v>
      </c>
      <c r="S5" s="547" t="s">
        <v>8</v>
      </c>
      <c r="T5" s="645" t="s">
        <v>897</v>
      </c>
    </row>
    <row r="6" spans="1:22" ht="20.25" x14ac:dyDescent="0.25">
      <c r="A6" s="549" t="s">
        <v>166</v>
      </c>
      <c r="B6" s="549"/>
      <c r="C6" s="549"/>
      <c r="D6" s="549"/>
      <c r="E6" s="549"/>
      <c r="F6" s="549"/>
      <c r="G6" s="549"/>
      <c r="H6" s="549"/>
      <c r="I6" s="552"/>
      <c r="J6" s="552"/>
      <c r="K6" s="552"/>
      <c r="L6" s="552"/>
      <c r="M6" s="552"/>
      <c r="N6" s="552"/>
      <c r="O6" s="548"/>
      <c r="P6" s="548"/>
      <c r="Q6" s="547"/>
      <c r="R6" s="547"/>
      <c r="S6" s="547"/>
      <c r="T6" s="645"/>
    </row>
    <row r="7" spans="1:22" ht="38.25" customHeight="1" thickBot="1" x14ac:dyDescent="0.3">
      <c r="A7" s="297" t="s">
        <v>13</v>
      </c>
      <c r="B7" s="550" t="s">
        <v>14</v>
      </c>
      <c r="C7" s="550"/>
      <c r="D7" s="298" t="s">
        <v>15</v>
      </c>
      <c r="E7" s="298" t="s">
        <v>167</v>
      </c>
      <c r="F7" s="298" t="s">
        <v>16</v>
      </c>
      <c r="G7" s="297" t="s">
        <v>17</v>
      </c>
      <c r="H7" s="298" t="s">
        <v>18</v>
      </c>
      <c r="I7" s="295" t="s">
        <v>19</v>
      </c>
      <c r="J7" s="295" t="s">
        <v>20</v>
      </c>
      <c r="K7" s="295" t="s">
        <v>19</v>
      </c>
      <c r="L7" s="295" t="s">
        <v>20</v>
      </c>
      <c r="M7" s="295" t="s">
        <v>19</v>
      </c>
      <c r="N7" s="295" t="s">
        <v>20</v>
      </c>
      <c r="O7" s="548"/>
      <c r="P7" s="548"/>
      <c r="Q7" s="547"/>
      <c r="R7" s="547"/>
      <c r="S7" s="547"/>
      <c r="T7" s="645"/>
    </row>
    <row r="8" spans="1:22" ht="88.5" customHeight="1" x14ac:dyDescent="0.25">
      <c r="A8" s="543" t="s">
        <v>168</v>
      </c>
      <c r="B8" s="6" t="s">
        <v>22</v>
      </c>
      <c r="C8" s="299" t="s">
        <v>169</v>
      </c>
      <c r="D8" s="300">
        <v>1</v>
      </c>
      <c r="E8" s="301" t="s">
        <v>170</v>
      </c>
      <c r="F8" s="301" t="s">
        <v>171</v>
      </c>
      <c r="G8" s="301" t="s">
        <v>54</v>
      </c>
      <c r="H8" s="302" t="s">
        <v>172</v>
      </c>
      <c r="I8" s="296"/>
      <c r="J8" s="86"/>
      <c r="K8" s="87">
        <v>1</v>
      </c>
      <c r="L8" s="86">
        <v>1</v>
      </c>
      <c r="M8" s="87"/>
      <c r="N8" s="86"/>
      <c r="O8" s="87">
        <f>J8+L8+N8</f>
        <v>1</v>
      </c>
      <c r="P8" s="87">
        <f>(I8+K8+M8)/O8</f>
        <v>1</v>
      </c>
      <c r="Q8" s="352"/>
      <c r="R8" s="430" t="s">
        <v>787</v>
      </c>
      <c r="S8" s="430"/>
      <c r="T8" s="305" t="s">
        <v>787</v>
      </c>
    </row>
    <row r="9" spans="1:22" ht="77.25" customHeight="1" x14ac:dyDescent="0.25">
      <c r="A9" s="544"/>
      <c r="B9" s="284" t="s">
        <v>110</v>
      </c>
      <c r="C9" s="303" t="s">
        <v>869</v>
      </c>
      <c r="D9" s="304" t="s">
        <v>173</v>
      </c>
      <c r="E9" s="305" t="s">
        <v>870</v>
      </c>
      <c r="F9" s="305" t="s">
        <v>127</v>
      </c>
      <c r="G9" s="305" t="s">
        <v>174</v>
      </c>
      <c r="H9" s="306" t="s">
        <v>175</v>
      </c>
      <c r="I9" s="16">
        <v>1</v>
      </c>
      <c r="J9" s="13">
        <v>1</v>
      </c>
      <c r="K9" s="17">
        <v>1</v>
      </c>
      <c r="L9" s="13">
        <v>1</v>
      </c>
      <c r="M9" s="9"/>
      <c r="N9" s="13">
        <v>1</v>
      </c>
      <c r="O9" s="17">
        <f>J9+L9+N9</f>
        <v>3</v>
      </c>
      <c r="P9" s="87">
        <f t="shared" ref="P9:P30" si="0">(I9+K9+M9)/O9</f>
        <v>0.66666666666666663</v>
      </c>
      <c r="Q9" s="352" t="s">
        <v>775</v>
      </c>
      <c r="R9" s="305" t="s">
        <v>871</v>
      </c>
      <c r="S9" s="305"/>
      <c r="T9" s="305" t="s">
        <v>948</v>
      </c>
    </row>
    <row r="10" spans="1:22" ht="108.75" customHeight="1" x14ac:dyDescent="0.25">
      <c r="A10" s="544"/>
      <c r="B10" s="284" t="s">
        <v>115</v>
      </c>
      <c r="C10" s="307" t="s">
        <v>176</v>
      </c>
      <c r="D10" s="304">
        <v>1</v>
      </c>
      <c r="E10" s="305" t="s">
        <v>177</v>
      </c>
      <c r="F10" s="305" t="s">
        <v>178</v>
      </c>
      <c r="G10" s="305" t="s">
        <v>179</v>
      </c>
      <c r="H10" s="306" t="s">
        <v>175</v>
      </c>
      <c r="I10" s="7">
        <v>0.33</v>
      </c>
      <c r="J10" s="8">
        <v>0.33</v>
      </c>
      <c r="K10" s="9">
        <v>0.33</v>
      </c>
      <c r="L10" s="8">
        <v>0.33</v>
      </c>
      <c r="M10" s="9"/>
      <c r="N10" s="8">
        <v>0.33400000000000002</v>
      </c>
      <c r="O10" s="87">
        <f t="shared" ref="O10:O30" si="1">J10+L10+N10</f>
        <v>0.99399999999999999</v>
      </c>
      <c r="P10" s="87">
        <f t="shared" si="0"/>
        <v>0.66398390342052316</v>
      </c>
      <c r="Q10" s="352" t="s">
        <v>776</v>
      </c>
      <c r="R10" s="433" t="s">
        <v>872</v>
      </c>
      <c r="S10" s="305"/>
      <c r="T10" s="433" t="s">
        <v>913</v>
      </c>
    </row>
    <row r="11" spans="1:22" ht="93.75" customHeight="1" x14ac:dyDescent="0.25">
      <c r="A11" s="544"/>
      <c r="B11" s="284" t="s">
        <v>119</v>
      </c>
      <c r="C11" s="308" t="s">
        <v>180</v>
      </c>
      <c r="D11" s="304" t="s">
        <v>181</v>
      </c>
      <c r="E11" s="305" t="s">
        <v>182</v>
      </c>
      <c r="F11" s="305"/>
      <c r="G11" s="305" t="s">
        <v>183</v>
      </c>
      <c r="H11" s="306" t="s">
        <v>184</v>
      </c>
      <c r="I11" s="7"/>
      <c r="J11" s="8"/>
      <c r="K11" s="17">
        <v>1</v>
      </c>
      <c r="L11" s="13">
        <v>1</v>
      </c>
      <c r="M11" s="9"/>
      <c r="N11" s="13">
        <v>1</v>
      </c>
      <c r="O11" s="17">
        <f t="shared" si="1"/>
        <v>2</v>
      </c>
      <c r="P11" s="87">
        <f t="shared" si="0"/>
        <v>0.5</v>
      </c>
      <c r="Q11" s="352"/>
      <c r="R11" s="305" t="s">
        <v>873</v>
      </c>
      <c r="S11" s="305"/>
      <c r="T11" s="305" t="s">
        <v>914</v>
      </c>
    </row>
    <row r="12" spans="1:22" ht="81" customHeight="1" x14ac:dyDescent="0.25">
      <c r="A12" s="544"/>
      <c r="B12" s="284" t="s">
        <v>124</v>
      </c>
      <c r="C12" s="308" t="s">
        <v>874</v>
      </c>
      <c r="D12" s="304" t="s">
        <v>173</v>
      </c>
      <c r="E12" s="305" t="s">
        <v>185</v>
      </c>
      <c r="F12" s="305" t="s">
        <v>178</v>
      </c>
      <c r="G12" s="305" t="s">
        <v>179</v>
      </c>
      <c r="H12" s="306" t="s">
        <v>175</v>
      </c>
      <c r="I12" s="16">
        <v>1</v>
      </c>
      <c r="J12" s="13">
        <v>1</v>
      </c>
      <c r="K12" s="17">
        <v>1</v>
      </c>
      <c r="L12" s="13">
        <v>1</v>
      </c>
      <c r="M12" s="9"/>
      <c r="N12" s="13">
        <v>1</v>
      </c>
      <c r="O12" s="88">
        <f>J12+L12+N12</f>
        <v>3</v>
      </c>
      <c r="P12" s="87">
        <f t="shared" si="0"/>
        <v>0.66666666666666663</v>
      </c>
      <c r="Q12" s="352" t="s">
        <v>777</v>
      </c>
      <c r="R12" s="434" t="s">
        <v>875</v>
      </c>
      <c r="S12" s="433"/>
      <c r="T12" s="433" t="s">
        <v>902</v>
      </c>
    </row>
    <row r="13" spans="1:22" ht="100.5" customHeight="1" x14ac:dyDescent="0.25">
      <c r="A13" s="544"/>
      <c r="B13" s="284" t="s">
        <v>186</v>
      </c>
      <c r="C13" s="308" t="s">
        <v>876</v>
      </c>
      <c r="D13" s="304" t="s">
        <v>187</v>
      </c>
      <c r="E13" s="309" t="s">
        <v>188</v>
      </c>
      <c r="F13" s="305" t="s">
        <v>127</v>
      </c>
      <c r="G13" s="305" t="s">
        <v>174</v>
      </c>
      <c r="H13" s="306" t="s">
        <v>172</v>
      </c>
      <c r="I13" s="16"/>
      <c r="J13" s="13"/>
      <c r="K13" s="15">
        <v>1</v>
      </c>
      <c r="L13" s="13">
        <v>1</v>
      </c>
      <c r="M13" s="17"/>
      <c r="N13" s="13"/>
      <c r="O13" s="88">
        <f t="shared" si="1"/>
        <v>1</v>
      </c>
      <c r="P13" s="87">
        <f t="shared" si="0"/>
        <v>1</v>
      </c>
      <c r="Q13" s="352"/>
      <c r="R13" s="360" t="s">
        <v>877</v>
      </c>
      <c r="S13" s="305"/>
      <c r="T13" s="305" t="s">
        <v>915</v>
      </c>
    </row>
    <row r="14" spans="1:22" ht="225" x14ac:dyDescent="0.25">
      <c r="A14" s="544"/>
      <c r="B14" s="284" t="s">
        <v>189</v>
      </c>
      <c r="C14" s="307" t="s">
        <v>190</v>
      </c>
      <c r="D14" s="304" t="s">
        <v>191</v>
      </c>
      <c r="E14" s="305" t="s">
        <v>192</v>
      </c>
      <c r="F14" s="305" t="s">
        <v>193</v>
      </c>
      <c r="G14" s="294" t="s">
        <v>194</v>
      </c>
      <c r="H14" s="306" t="s">
        <v>175</v>
      </c>
      <c r="I14" s="16">
        <v>1</v>
      </c>
      <c r="J14" s="13">
        <v>1</v>
      </c>
      <c r="K14" s="9">
        <v>1</v>
      </c>
      <c r="L14" s="13">
        <v>1</v>
      </c>
      <c r="M14" s="9"/>
      <c r="N14" s="13">
        <v>1</v>
      </c>
      <c r="O14" s="88">
        <f t="shared" si="1"/>
        <v>3</v>
      </c>
      <c r="P14" s="87">
        <f t="shared" si="0"/>
        <v>0.66666666666666663</v>
      </c>
      <c r="Q14" s="352" t="s">
        <v>778</v>
      </c>
      <c r="R14" s="360" t="s">
        <v>788</v>
      </c>
      <c r="S14" s="305"/>
      <c r="T14" s="305" t="s">
        <v>949</v>
      </c>
    </row>
    <row r="15" spans="1:22" ht="105" x14ac:dyDescent="0.25">
      <c r="A15" s="544"/>
      <c r="B15" s="284" t="s">
        <v>195</v>
      </c>
      <c r="C15" s="308" t="s">
        <v>196</v>
      </c>
      <c r="D15" s="304">
        <v>1</v>
      </c>
      <c r="E15" s="309" t="s">
        <v>197</v>
      </c>
      <c r="F15" s="305" t="s">
        <v>127</v>
      </c>
      <c r="G15" s="294" t="s">
        <v>198</v>
      </c>
      <c r="H15" s="306" t="s">
        <v>184</v>
      </c>
      <c r="I15" s="16"/>
      <c r="J15" s="13"/>
      <c r="K15" s="14">
        <v>0.5</v>
      </c>
      <c r="L15" s="8">
        <v>0.5</v>
      </c>
      <c r="M15" s="9"/>
      <c r="N15" s="8">
        <v>0.5</v>
      </c>
      <c r="O15" s="87">
        <f t="shared" si="1"/>
        <v>1</v>
      </c>
      <c r="P15" s="87">
        <f t="shared" si="0"/>
        <v>0.5</v>
      </c>
      <c r="Q15" s="364"/>
      <c r="R15" s="360" t="s">
        <v>890</v>
      </c>
      <c r="S15" s="354"/>
      <c r="T15" s="305" t="s">
        <v>916</v>
      </c>
      <c r="V15" s="113" t="s">
        <v>744</v>
      </c>
    </row>
    <row r="16" spans="1:22" ht="165" x14ac:dyDescent="0.25">
      <c r="A16" s="544"/>
      <c r="B16" s="284" t="s">
        <v>199</v>
      </c>
      <c r="C16" s="308" t="s">
        <v>878</v>
      </c>
      <c r="D16" s="304" t="s">
        <v>173</v>
      </c>
      <c r="E16" s="305" t="s">
        <v>879</v>
      </c>
      <c r="F16" s="305" t="s">
        <v>127</v>
      </c>
      <c r="G16" s="305" t="s">
        <v>174</v>
      </c>
      <c r="H16" s="306" t="s">
        <v>175</v>
      </c>
      <c r="I16" s="16">
        <v>1</v>
      </c>
      <c r="J16" s="13">
        <v>1</v>
      </c>
      <c r="K16" s="17">
        <v>1</v>
      </c>
      <c r="L16" s="13">
        <v>1</v>
      </c>
      <c r="M16" s="9"/>
      <c r="N16" s="13">
        <v>1</v>
      </c>
      <c r="O16" s="88">
        <f t="shared" si="1"/>
        <v>3</v>
      </c>
      <c r="P16" s="87">
        <f t="shared" si="0"/>
        <v>0.66666666666666663</v>
      </c>
      <c r="Q16" s="352" t="s">
        <v>779</v>
      </c>
      <c r="R16" s="360" t="s">
        <v>880</v>
      </c>
      <c r="S16" s="354"/>
      <c r="T16" s="305" t="s">
        <v>917</v>
      </c>
    </row>
    <row r="17" spans="1:20" ht="49.5" x14ac:dyDescent="0.25">
      <c r="A17" s="544"/>
      <c r="B17" s="284" t="s">
        <v>200</v>
      </c>
      <c r="C17" s="308" t="s">
        <v>201</v>
      </c>
      <c r="D17" s="310" t="s">
        <v>202</v>
      </c>
      <c r="E17" s="309" t="s">
        <v>203</v>
      </c>
      <c r="F17" s="305"/>
      <c r="G17" s="305" t="s">
        <v>174</v>
      </c>
      <c r="H17" s="306" t="s">
        <v>204</v>
      </c>
      <c r="I17" s="16"/>
      <c r="J17" s="13"/>
      <c r="K17" s="15"/>
      <c r="L17" s="8"/>
      <c r="M17" s="9"/>
      <c r="N17" s="13">
        <v>1</v>
      </c>
      <c r="O17" s="88">
        <f t="shared" si="1"/>
        <v>1</v>
      </c>
      <c r="P17" s="87">
        <f t="shared" si="0"/>
        <v>0</v>
      </c>
      <c r="Q17" s="352"/>
      <c r="R17" s="360"/>
      <c r="S17" s="354"/>
      <c r="T17" s="305" t="s">
        <v>918</v>
      </c>
    </row>
    <row r="18" spans="1:20" ht="90" x14ac:dyDescent="0.25">
      <c r="A18" s="544"/>
      <c r="B18" s="284" t="s">
        <v>205</v>
      </c>
      <c r="C18" s="308" t="s">
        <v>206</v>
      </c>
      <c r="D18" s="310" t="s">
        <v>202</v>
      </c>
      <c r="E18" s="309" t="s">
        <v>207</v>
      </c>
      <c r="F18" s="309" t="s">
        <v>127</v>
      </c>
      <c r="G18" s="309" t="s">
        <v>208</v>
      </c>
      <c r="H18" s="306" t="s">
        <v>172</v>
      </c>
      <c r="I18" s="19"/>
      <c r="J18" s="20"/>
      <c r="K18" s="21">
        <v>1</v>
      </c>
      <c r="L18" s="13">
        <v>1</v>
      </c>
      <c r="M18" s="22"/>
      <c r="N18" s="20"/>
      <c r="O18" s="88">
        <f t="shared" si="1"/>
        <v>1</v>
      </c>
      <c r="P18" s="87">
        <f t="shared" si="0"/>
        <v>1</v>
      </c>
      <c r="Q18" s="352"/>
      <c r="R18" s="361" t="s">
        <v>789</v>
      </c>
      <c r="S18" s="431"/>
      <c r="T18" s="305" t="s">
        <v>950</v>
      </c>
    </row>
    <row r="19" spans="1:20" ht="195.75" customHeight="1" thickBot="1" x14ac:dyDescent="0.3">
      <c r="A19" s="545"/>
      <c r="B19" s="23" t="s">
        <v>209</v>
      </c>
      <c r="C19" s="311" t="s">
        <v>210</v>
      </c>
      <c r="D19" s="312" t="s">
        <v>173</v>
      </c>
      <c r="E19" s="313" t="s">
        <v>211</v>
      </c>
      <c r="F19" s="313" t="s">
        <v>113</v>
      </c>
      <c r="G19" s="329" t="s">
        <v>212</v>
      </c>
      <c r="H19" s="314" t="s">
        <v>153</v>
      </c>
      <c r="I19" s="19">
        <v>1</v>
      </c>
      <c r="J19" s="13">
        <v>1</v>
      </c>
      <c r="K19" s="17">
        <v>1</v>
      </c>
      <c r="L19" s="13">
        <v>1</v>
      </c>
      <c r="M19" s="9"/>
      <c r="N19" s="13">
        <v>1</v>
      </c>
      <c r="O19" s="88">
        <f t="shared" si="1"/>
        <v>3</v>
      </c>
      <c r="P19" s="87">
        <f t="shared" si="0"/>
        <v>0.66666666666666663</v>
      </c>
      <c r="Q19" s="352" t="s">
        <v>780</v>
      </c>
      <c r="R19" s="361" t="s">
        <v>881</v>
      </c>
      <c r="S19" s="431"/>
      <c r="T19" s="305" t="s">
        <v>919</v>
      </c>
    </row>
    <row r="20" spans="1:20" ht="158.25" customHeight="1" x14ac:dyDescent="0.25">
      <c r="A20" s="544" t="s">
        <v>213</v>
      </c>
      <c r="B20" s="24" t="s">
        <v>28</v>
      </c>
      <c r="C20" s="308" t="s">
        <v>214</v>
      </c>
      <c r="D20" s="309" t="s">
        <v>882</v>
      </c>
      <c r="E20" s="305" t="s">
        <v>192</v>
      </c>
      <c r="F20" s="315" t="s">
        <v>117</v>
      </c>
      <c r="G20" s="327" t="s">
        <v>122</v>
      </c>
      <c r="H20" s="316" t="s">
        <v>153</v>
      </c>
      <c r="I20" s="16">
        <v>1</v>
      </c>
      <c r="J20" s="13">
        <v>1</v>
      </c>
      <c r="K20" s="17">
        <v>1</v>
      </c>
      <c r="L20" s="13">
        <v>1</v>
      </c>
      <c r="M20" s="9"/>
      <c r="N20" s="13">
        <v>1</v>
      </c>
      <c r="O20" s="88">
        <f t="shared" si="1"/>
        <v>3</v>
      </c>
      <c r="P20" s="87">
        <f t="shared" si="0"/>
        <v>0.66666666666666663</v>
      </c>
      <c r="Q20" s="352" t="s">
        <v>781</v>
      </c>
      <c r="R20" s="362" t="s">
        <v>883</v>
      </c>
      <c r="S20" s="351"/>
      <c r="T20" s="305" t="s">
        <v>951</v>
      </c>
    </row>
    <row r="21" spans="1:20" ht="90" x14ac:dyDescent="0.25">
      <c r="A21" s="544"/>
      <c r="B21" s="24" t="s">
        <v>131</v>
      </c>
      <c r="C21" s="317" t="s">
        <v>884</v>
      </c>
      <c r="D21" s="318" t="s">
        <v>215</v>
      </c>
      <c r="E21" s="294" t="s">
        <v>216</v>
      </c>
      <c r="F21" s="294" t="s">
        <v>127</v>
      </c>
      <c r="G21" s="305" t="s">
        <v>174</v>
      </c>
      <c r="H21" s="306" t="s">
        <v>184</v>
      </c>
      <c r="I21" s="7"/>
      <c r="J21" s="8"/>
      <c r="K21" s="9">
        <v>1</v>
      </c>
      <c r="L21" s="13">
        <v>1</v>
      </c>
      <c r="M21" s="9"/>
      <c r="N21" s="13">
        <v>1</v>
      </c>
      <c r="O21" s="88">
        <f t="shared" si="1"/>
        <v>2</v>
      </c>
      <c r="P21" s="87">
        <f t="shared" si="0"/>
        <v>0.5</v>
      </c>
      <c r="Q21" s="352"/>
      <c r="R21" s="362" t="s">
        <v>793</v>
      </c>
      <c r="S21" s="351"/>
      <c r="T21" s="305" t="s">
        <v>920</v>
      </c>
    </row>
    <row r="22" spans="1:20" ht="79.5" customHeight="1" x14ac:dyDescent="0.25">
      <c r="A22" s="544"/>
      <c r="B22" s="24" t="s">
        <v>155</v>
      </c>
      <c r="C22" s="317" t="s">
        <v>217</v>
      </c>
      <c r="D22" s="304" t="s">
        <v>218</v>
      </c>
      <c r="E22" s="305" t="s">
        <v>192</v>
      </c>
      <c r="F22" s="294" t="s">
        <v>127</v>
      </c>
      <c r="G22" s="294" t="s">
        <v>194</v>
      </c>
      <c r="H22" s="306" t="s">
        <v>175</v>
      </c>
      <c r="I22" s="7">
        <v>1</v>
      </c>
      <c r="J22" s="13">
        <v>1</v>
      </c>
      <c r="K22" s="9">
        <v>1</v>
      </c>
      <c r="L22" s="13">
        <v>1</v>
      </c>
      <c r="M22" s="9"/>
      <c r="N22" s="13">
        <v>1</v>
      </c>
      <c r="O22" s="88">
        <f t="shared" si="1"/>
        <v>3</v>
      </c>
      <c r="P22" s="87">
        <f t="shared" si="0"/>
        <v>0.66666666666666663</v>
      </c>
      <c r="Q22" s="352" t="s">
        <v>782</v>
      </c>
      <c r="R22" s="362" t="s">
        <v>790</v>
      </c>
      <c r="S22" s="351"/>
      <c r="T22" s="305" t="s">
        <v>921</v>
      </c>
    </row>
    <row r="23" spans="1:20" ht="132.75" thickBot="1" x14ac:dyDescent="0.3">
      <c r="A23" s="546"/>
      <c r="B23" s="27" t="s">
        <v>219</v>
      </c>
      <c r="C23" s="319" t="s">
        <v>885</v>
      </c>
      <c r="D23" s="320" t="s">
        <v>886</v>
      </c>
      <c r="E23" s="321" t="s">
        <v>192</v>
      </c>
      <c r="F23" s="322" t="s">
        <v>127</v>
      </c>
      <c r="G23" s="321" t="s">
        <v>174</v>
      </c>
      <c r="H23" s="323" t="s">
        <v>175</v>
      </c>
      <c r="I23" s="7">
        <v>1</v>
      </c>
      <c r="J23" s="13">
        <v>1</v>
      </c>
      <c r="K23" s="9">
        <v>1</v>
      </c>
      <c r="L23" s="13">
        <v>1</v>
      </c>
      <c r="M23" s="9"/>
      <c r="N23" s="13">
        <v>1</v>
      </c>
      <c r="O23" s="88">
        <f t="shared" si="1"/>
        <v>3</v>
      </c>
      <c r="P23" s="87">
        <f t="shared" si="0"/>
        <v>0.66666666666666663</v>
      </c>
      <c r="Q23" s="352" t="s">
        <v>783</v>
      </c>
      <c r="R23" s="362" t="s">
        <v>794</v>
      </c>
      <c r="S23" s="351"/>
      <c r="T23" s="305" t="s">
        <v>922</v>
      </c>
    </row>
    <row r="24" spans="1:20" ht="120" x14ac:dyDescent="0.25">
      <c r="A24" s="543" t="s">
        <v>220</v>
      </c>
      <c r="B24" s="28" t="s">
        <v>34</v>
      </c>
      <c r="C24" s="324" t="s">
        <v>221</v>
      </c>
      <c r="D24" s="325" t="s">
        <v>222</v>
      </c>
      <c r="E24" s="325" t="s">
        <v>223</v>
      </c>
      <c r="F24" s="325" t="s">
        <v>127</v>
      </c>
      <c r="G24" s="325" t="s">
        <v>174</v>
      </c>
      <c r="H24" s="302" t="s">
        <v>184</v>
      </c>
      <c r="I24" s="29"/>
      <c r="J24" s="30"/>
      <c r="K24" s="31">
        <v>1</v>
      </c>
      <c r="L24" s="13">
        <v>1</v>
      </c>
      <c r="M24" s="9"/>
      <c r="N24" s="13">
        <v>1</v>
      </c>
      <c r="O24" s="88">
        <f t="shared" si="1"/>
        <v>2</v>
      </c>
      <c r="P24" s="87">
        <f t="shared" si="0"/>
        <v>0.5</v>
      </c>
      <c r="Q24" s="352"/>
      <c r="R24" s="363" t="s">
        <v>795</v>
      </c>
      <c r="S24" s="355"/>
      <c r="T24" s="305" t="s">
        <v>923</v>
      </c>
    </row>
    <row r="25" spans="1:20" ht="165" x14ac:dyDescent="0.25">
      <c r="A25" s="544"/>
      <c r="B25" s="24" t="s">
        <v>158</v>
      </c>
      <c r="C25" s="326" t="s">
        <v>224</v>
      </c>
      <c r="D25" s="327" t="s">
        <v>225</v>
      </c>
      <c r="E25" s="294" t="s">
        <v>226</v>
      </c>
      <c r="F25" s="294" t="s">
        <v>127</v>
      </c>
      <c r="G25" s="294" t="s">
        <v>208</v>
      </c>
      <c r="H25" s="306" t="s">
        <v>175</v>
      </c>
      <c r="I25" s="33">
        <v>3</v>
      </c>
      <c r="J25" s="34">
        <v>5</v>
      </c>
      <c r="K25" s="35">
        <v>11</v>
      </c>
      <c r="L25" s="34">
        <v>5</v>
      </c>
      <c r="M25" s="35"/>
      <c r="N25" s="34">
        <v>6</v>
      </c>
      <c r="O25" s="88">
        <f t="shared" si="1"/>
        <v>16</v>
      </c>
      <c r="P25" s="87">
        <f t="shared" si="0"/>
        <v>0.875</v>
      </c>
      <c r="Q25" s="352" t="s">
        <v>784</v>
      </c>
      <c r="R25" s="362" t="s">
        <v>887</v>
      </c>
      <c r="S25" s="351"/>
      <c r="T25" s="305" t="s">
        <v>930</v>
      </c>
    </row>
    <row r="26" spans="1:20" ht="150" x14ac:dyDescent="0.25">
      <c r="A26" s="544"/>
      <c r="B26" s="24" t="s">
        <v>140</v>
      </c>
      <c r="C26" s="326" t="s">
        <v>227</v>
      </c>
      <c r="D26" s="318">
        <v>1</v>
      </c>
      <c r="E26" s="294" t="s">
        <v>228</v>
      </c>
      <c r="F26" s="294" t="s">
        <v>127</v>
      </c>
      <c r="G26" s="294" t="s">
        <v>208</v>
      </c>
      <c r="H26" s="306" t="s">
        <v>229</v>
      </c>
      <c r="I26" s="7"/>
      <c r="J26" s="8"/>
      <c r="K26" s="9">
        <v>0.5</v>
      </c>
      <c r="L26" s="8">
        <v>0.5</v>
      </c>
      <c r="M26" s="9"/>
      <c r="N26" s="8">
        <v>0.5</v>
      </c>
      <c r="O26" s="87">
        <f t="shared" si="1"/>
        <v>1</v>
      </c>
      <c r="P26" s="87">
        <f t="shared" si="0"/>
        <v>0.5</v>
      </c>
      <c r="Q26" s="352"/>
      <c r="R26" s="362" t="s">
        <v>791</v>
      </c>
      <c r="S26" s="351"/>
      <c r="T26" s="305" t="s">
        <v>929</v>
      </c>
    </row>
    <row r="27" spans="1:20" ht="132" x14ac:dyDescent="0.25">
      <c r="A27" s="544"/>
      <c r="B27" s="24" t="s">
        <v>230</v>
      </c>
      <c r="C27" s="328" t="s">
        <v>231</v>
      </c>
      <c r="D27" s="318">
        <v>1</v>
      </c>
      <c r="E27" s="294" t="s">
        <v>232</v>
      </c>
      <c r="F27" s="294" t="s">
        <v>127</v>
      </c>
      <c r="G27" s="294" t="s">
        <v>108</v>
      </c>
      <c r="H27" s="306" t="s">
        <v>175</v>
      </c>
      <c r="I27" s="7">
        <v>0.33</v>
      </c>
      <c r="J27" s="8">
        <v>0.33</v>
      </c>
      <c r="K27" s="9">
        <v>0.33</v>
      </c>
      <c r="L27" s="8">
        <v>0.33</v>
      </c>
      <c r="M27" s="9"/>
      <c r="N27" s="8">
        <v>0.33400000000000002</v>
      </c>
      <c r="O27" s="87">
        <f t="shared" si="1"/>
        <v>0.99399999999999999</v>
      </c>
      <c r="P27" s="87">
        <f t="shared" si="0"/>
        <v>0.66398390342052316</v>
      </c>
      <c r="Q27" s="352" t="s">
        <v>804</v>
      </c>
      <c r="R27" s="362" t="s">
        <v>792</v>
      </c>
      <c r="S27" s="351"/>
      <c r="T27" s="305" t="s">
        <v>924</v>
      </c>
    </row>
    <row r="28" spans="1:20" ht="82.5" customHeight="1" x14ac:dyDescent="0.25">
      <c r="A28" s="544"/>
      <c r="B28" s="24" t="s">
        <v>233</v>
      </c>
      <c r="C28" s="326" t="s">
        <v>888</v>
      </c>
      <c r="D28" s="327" t="s">
        <v>889</v>
      </c>
      <c r="E28" s="294" t="s">
        <v>234</v>
      </c>
      <c r="F28" s="294" t="s">
        <v>127</v>
      </c>
      <c r="G28" s="294" t="s">
        <v>194</v>
      </c>
      <c r="H28" s="306" t="s">
        <v>204</v>
      </c>
      <c r="I28" s="16"/>
      <c r="J28" s="13"/>
      <c r="K28" s="17"/>
      <c r="L28" s="13"/>
      <c r="M28" s="17"/>
      <c r="N28" s="13">
        <v>1</v>
      </c>
      <c r="O28" s="88">
        <f t="shared" si="1"/>
        <v>1</v>
      </c>
      <c r="P28" s="87">
        <f t="shared" si="0"/>
        <v>0</v>
      </c>
      <c r="Q28" s="352"/>
      <c r="R28" s="362"/>
      <c r="S28" s="351"/>
      <c r="T28" s="305" t="s">
        <v>925</v>
      </c>
    </row>
    <row r="29" spans="1:20" ht="132" customHeight="1" x14ac:dyDescent="0.25">
      <c r="A29" s="544"/>
      <c r="B29" s="24" t="s">
        <v>235</v>
      </c>
      <c r="C29" s="57" t="s">
        <v>239</v>
      </c>
      <c r="D29" s="309" t="s">
        <v>240</v>
      </c>
      <c r="E29" s="305" t="s">
        <v>241</v>
      </c>
      <c r="F29" s="315" t="s">
        <v>113</v>
      </c>
      <c r="G29" s="327" t="s">
        <v>114</v>
      </c>
      <c r="H29" s="316" t="s">
        <v>153</v>
      </c>
      <c r="I29" s="37">
        <v>1</v>
      </c>
      <c r="J29" s="13">
        <v>1</v>
      </c>
      <c r="K29" s="17">
        <v>1</v>
      </c>
      <c r="L29" s="13">
        <v>1</v>
      </c>
      <c r="M29" s="17"/>
      <c r="N29" s="13">
        <v>1</v>
      </c>
      <c r="O29" s="88">
        <f t="shared" si="1"/>
        <v>3</v>
      </c>
      <c r="P29" s="87">
        <f t="shared" si="0"/>
        <v>0.66666666666666663</v>
      </c>
      <c r="Q29" s="352" t="s">
        <v>785</v>
      </c>
      <c r="R29" s="362" t="s">
        <v>891</v>
      </c>
      <c r="S29" s="427"/>
      <c r="T29" s="305" t="s">
        <v>928</v>
      </c>
    </row>
    <row r="30" spans="1:20" ht="99.75" thickBot="1" x14ac:dyDescent="0.3">
      <c r="A30" s="545"/>
      <c r="B30" s="38" t="s">
        <v>238</v>
      </c>
      <c r="C30" s="311" t="s">
        <v>242</v>
      </c>
      <c r="D30" s="311" t="s">
        <v>243</v>
      </c>
      <c r="E30" s="313" t="s">
        <v>192</v>
      </c>
      <c r="F30" s="313" t="s">
        <v>193</v>
      </c>
      <c r="G30" s="329" t="s">
        <v>244</v>
      </c>
      <c r="H30" s="314" t="s">
        <v>172</v>
      </c>
      <c r="I30" s="39">
        <v>1</v>
      </c>
      <c r="J30" s="13"/>
      <c r="K30" s="17">
        <v>1</v>
      </c>
      <c r="L30" s="13">
        <v>1</v>
      </c>
      <c r="M30" s="17"/>
      <c r="N30" s="13"/>
      <c r="O30" s="88">
        <f t="shared" si="1"/>
        <v>1</v>
      </c>
      <c r="P30" s="87">
        <f t="shared" si="0"/>
        <v>2</v>
      </c>
      <c r="Q30" s="352" t="s">
        <v>786</v>
      </c>
      <c r="R30" s="362" t="s">
        <v>743</v>
      </c>
      <c r="S30" s="351" t="s">
        <v>744</v>
      </c>
      <c r="T30" s="305" t="s">
        <v>903</v>
      </c>
    </row>
    <row r="31" spans="1:20" ht="17.25" thickBot="1" x14ac:dyDescent="0.35">
      <c r="P31" s="359">
        <f>AVERAGE(P22:P30)</f>
        <v>0.72655376704672481</v>
      </c>
      <c r="Q31" s="353"/>
    </row>
    <row r="32" spans="1:20" x14ac:dyDescent="0.25">
      <c r="A32" t="s">
        <v>705</v>
      </c>
    </row>
  </sheetData>
  <mergeCells count="15">
    <mergeCell ref="T5:T7"/>
    <mergeCell ref="R5:R7"/>
    <mergeCell ref="S5:S7"/>
    <mergeCell ref="A6:H6"/>
    <mergeCell ref="B7:C7"/>
    <mergeCell ref="A5:H5"/>
    <mergeCell ref="I5:J6"/>
    <mergeCell ref="K5:L6"/>
    <mergeCell ref="M5:N6"/>
    <mergeCell ref="P5:P7"/>
    <mergeCell ref="A8:A19"/>
    <mergeCell ref="A20:A23"/>
    <mergeCell ref="A24:A30"/>
    <mergeCell ref="Q5:Q7"/>
    <mergeCell ref="O5:O7"/>
  </mergeCell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7"/>
  <sheetViews>
    <sheetView tabSelected="1" zoomScale="85" zoomScaleNormal="85" workbookViewId="0">
      <selection activeCell="T4" sqref="T4"/>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42578125" customWidth="1"/>
    <col min="6" max="6" width="19" customWidth="1"/>
    <col min="7" max="7" width="20.7109375" customWidth="1"/>
    <col min="8" max="8" width="17.42578125" customWidth="1"/>
    <col min="9" max="9" width="10.28515625" hidden="1" customWidth="1"/>
    <col min="10" max="10" width="9.85546875" hidden="1" customWidth="1"/>
    <col min="11" max="11" width="10.28515625" hidden="1" customWidth="1"/>
    <col min="12" max="12" width="9.85546875" hidden="1" customWidth="1"/>
    <col min="13" max="13" width="10.28515625" hidden="1" customWidth="1"/>
    <col min="14" max="14" width="9.85546875" hidden="1" customWidth="1"/>
    <col min="15" max="16" width="10.42578125" hidden="1" customWidth="1"/>
    <col min="17" max="17" width="37.140625" hidden="1" customWidth="1"/>
    <col min="18" max="18" width="66.140625" hidden="1" customWidth="1"/>
    <col min="19" max="19" width="53.28515625" hidden="1" customWidth="1"/>
    <col min="20" max="20" width="53.28515625" customWidth="1"/>
  </cols>
  <sheetData>
    <row r="1" spans="1:20" ht="74.25" customHeight="1" thickBot="1" x14ac:dyDescent="0.3">
      <c r="A1" s="447"/>
      <c r="B1" s="447"/>
      <c r="C1" s="447"/>
      <c r="D1" s="447"/>
      <c r="E1" s="447"/>
      <c r="F1" s="447"/>
      <c r="G1" s="447"/>
      <c r="H1" s="447"/>
      <c r="I1" s="447"/>
      <c r="J1" s="447"/>
      <c r="K1" s="447"/>
      <c r="L1" s="447"/>
      <c r="M1" s="447"/>
      <c r="N1" s="447"/>
      <c r="O1" s="447"/>
      <c r="P1" s="447"/>
      <c r="Q1" s="447"/>
      <c r="R1" s="447"/>
      <c r="S1" s="447"/>
    </row>
    <row r="2" spans="1:20" ht="24" customHeight="1" thickBot="1" x14ac:dyDescent="0.3">
      <c r="A2" s="553" t="s">
        <v>245</v>
      </c>
      <c r="B2" s="554"/>
      <c r="C2" s="554"/>
      <c r="D2" s="554"/>
      <c r="E2" s="554"/>
      <c r="F2" s="554"/>
      <c r="G2" s="554"/>
      <c r="H2" s="554"/>
      <c r="I2" s="555" t="s">
        <v>78</v>
      </c>
      <c r="J2" s="556"/>
      <c r="K2" s="556" t="s">
        <v>4</v>
      </c>
      <c r="L2" s="556"/>
      <c r="M2" s="556" t="s">
        <v>5</v>
      </c>
      <c r="N2" s="556"/>
      <c r="O2" s="557" t="s">
        <v>246</v>
      </c>
      <c r="P2" s="559" t="s">
        <v>79</v>
      </c>
      <c r="Q2" s="561" t="s">
        <v>6</v>
      </c>
      <c r="R2" s="561" t="s">
        <v>247</v>
      </c>
      <c r="S2" s="647" t="s">
        <v>248</v>
      </c>
      <c r="T2" s="651" t="s">
        <v>897</v>
      </c>
    </row>
    <row r="3" spans="1:20" ht="32.25" customHeight="1" x14ac:dyDescent="0.25">
      <c r="A3" s="277"/>
      <c r="B3" s="563" t="s">
        <v>14</v>
      </c>
      <c r="C3" s="563"/>
      <c r="D3" s="80" t="s">
        <v>15</v>
      </c>
      <c r="E3" s="80" t="s">
        <v>167</v>
      </c>
      <c r="F3" s="80" t="s">
        <v>16</v>
      </c>
      <c r="G3" s="81" t="s">
        <v>17</v>
      </c>
      <c r="H3" s="82" t="s">
        <v>18</v>
      </c>
      <c r="I3" s="391" t="s">
        <v>19</v>
      </c>
      <c r="J3" s="392" t="s">
        <v>20</v>
      </c>
      <c r="K3" s="392" t="s">
        <v>19</v>
      </c>
      <c r="L3" s="392" t="s">
        <v>20</v>
      </c>
      <c r="M3" s="392" t="s">
        <v>19</v>
      </c>
      <c r="N3" s="392" t="s">
        <v>20</v>
      </c>
      <c r="O3" s="558"/>
      <c r="P3" s="560"/>
      <c r="Q3" s="562"/>
      <c r="R3" s="562"/>
      <c r="S3" s="648"/>
      <c r="T3" s="651"/>
    </row>
    <row r="4" spans="1:20" ht="123" customHeight="1" x14ac:dyDescent="0.25">
      <c r="A4" s="564" t="s">
        <v>249</v>
      </c>
      <c r="B4" s="10" t="s">
        <v>22</v>
      </c>
      <c r="C4" s="280" t="s">
        <v>250</v>
      </c>
      <c r="D4" s="83">
        <v>1</v>
      </c>
      <c r="E4" s="84" t="s">
        <v>251</v>
      </c>
      <c r="F4" s="12" t="s">
        <v>252</v>
      </c>
      <c r="G4" s="12" t="s">
        <v>253</v>
      </c>
      <c r="H4" s="85" t="s">
        <v>254</v>
      </c>
      <c r="I4" s="9"/>
      <c r="J4" s="8"/>
      <c r="K4" s="17">
        <v>1</v>
      </c>
      <c r="L4" s="13">
        <v>1</v>
      </c>
      <c r="M4" s="9"/>
      <c r="N4" s="8"/>
      <c r="O4" s="17">
        <f>J4+L4+N4</f>
        <v>1</v>
      </c>
      <c r="P4" s="393">
        <f>(I4+K4+M4)/O4</f>
        <v>1</v>
      </c>
      <c r="Q4" s="358"/>
      <c r="R4" s="358" t="s">
        <v>764</v>
      </c>
      <c r="S4" s="649"/>
      <c r="T4" s="305" t="s">
        <v>931</v>
      </c>
    </row>
    <row r="5" spans="1:20" ht="123" customHeight="1" x14ac:dyDescent="0.25">
      <c r="A5" s="564"/>
      <c r="B5" s="10" t="s">
        <v>110</v>
      </c>
      <c r="C5" s="281" t="s">
        <v>255</v>
      </c>
      <c r="D5" s="89">
        <v>1</v>
      </c>
      <c r="E5" s="84" t="s">
        <v>256</v>
      </c>
      <c r="F5" s="12" t="s">
        <v>257</v>
      </c>
      <c r="G5" s="12" t="s">
        <v>253</v>
      </c>
      <c r="H5" s="90" t="s">
        <v>254</v>
      </c>
      <c r="I5" s="9"/>
      <c r="J5" s="8"/>
      <c r="K5" s="9">
        <v>0.5</v>
      </c>
      <c r="L5" s="8">
        <v>0.5</v>
      </c>
      <c r="M5" s="9"/>
      <c r="N5" s="8">
        <v>0.5</v>
      </c>
      <c r="O5" s="17">
        <f t="shared" ref="O5:O14" si="0">J5+L5+N5</f>
        <v>1</v>
      </c>
      <c r="P5" s="393">
        <f t="shared" ref="P5:P14" si="1">I5+K5+M5</f>
        <v>0.5</v>
      </c>
      <c r="Q5" s="396"/>
      <c r="R5" s="358" t="s">
        <v>765</v>
      </c>
      <c r="S5" s="649"/>
      <c r="T5" s="305" t="s">
        <v>932</v>
      </c>
    </row>
    <row r="6" spans="1:20" ht="123" customHeight="1" x14ac:dyDescent="0.25">
      <c r="A6" s="278" t="s">
        <v>258</v>
      </c>
      <c r="B6" s="91" t="s">
        <v>28</v>
      </c>
      <c r="C6" s="280" t="s">
        <v>259</v>
      </c>
      <c r="D6" s="12">
        <v>3</v>
      </c>
      <c r="E6" s="84" t="s">
        <v>260</v>
      </c>
      <c r="F6" s="12" t="s">
        <v>261</v>
      </c>
      <c r="G6" s="12" t="s">
        <v>262</v>
      </c>
      <c r="H6" s="92" t="s">
        <v>263</v>
      </c>
      <c r="I6" s="17">
        <v>1</v>
      </c>
      <c r="J6" s="13">
        <v>1</v>
      </c>
      <c r="K6" s="17">
        <v>1</v>
      </c>
      <c r="L6" s="13">
        <v>1</v>
      </c>
      <c r="M6" s="17"/>
      <c r="N6" s="13">
        <v>1</v>
      </c>
      <c r="O6" s="17">
        <f t="shared" si="0"/>
        <v>3</v>
      </c>
      <c r="P6" s="393">
        <f t="shared" si="1"/>
        <v>2</v>
      </c>
      <c r="Q6" s="395" t="s">
        <v>774</v>
      </c>
      <c r="R6" s="358" t="s">
        <v>766</v>
      </c>
      <c r="S6" s="649"/>
      <c r="T6" s="305" t="s">
        <v>952</v>
      </c>
    </row>
    <row r="7" spans="1:20" ht="123" customHeight="1" x14ac:dyDescent="0.25">
      <c r="A7" s="564" t="s">
        <v>264</v>
      </c>
      <c r="B7" s="24">
        <v>3.1</v>
      </c>
      <c r="C7" s="280" t="s">
        <v>265</v>
      </c>
      <c r="D7" s="12">
        <v>1</v>
      </c>
      <c r="E7" s="84" t="s">
        <v>266</v>
      </c>
      <c r="F7" s="12" t="s">
        <v>252</v>
      </c>
      <c r="G7" s="18" t="s">
        <v>267</v>
      </c>
      <c r="H7" s="92" t="s">
        <v>268</v>
      </c>
      <c r="I7" s="394"/>
      <c r="J7" s="13"/>
      <c r="K7" s="17"/>
      <c r="L7" s="13"/>
      <c r="M7" s="17"/>
      <c r="N7" s="13">
        <v>1</v>
      </c>
      <c r="O7" s="17">
        <f t="shared" si="0"/>
        <v>1</v>
      </c>
      <c r="P7" s="393">
        <f t="shared" si="1"/>
        <v>0</v>
      </c>
      <c r="Q7" s="396"/>
      <c r="R7" s="358" t="s">
        <v>767</v>
      </c>
      <c r="S7" s="649"/>
      <c r="T7" s="305" t="s">
        <v>933</v>
      </c>
    </row>
    <row r="8" spans="1:20" ht="120.75" customHeight="1" x14ac:dyDescent="0.25">
      <c r="A8" s="564"/>
      <c r="B8" s="24" t="s">
        <v>158</v>
      </c>
      <c r="C8" s="280" t="s">
        <v>695</v>
      </c>
      <c r="D8" s="12">
        <v>1</v>
      </c>
      <c r="E8" s="84" t="s">
        <v>696</v>
      </c>
      <c r="F8" s="12" t="s">
        <v>697</v>
      </c>
      <c r="G8" s="18" t="s">
        <v>698</v>
      </c>
      <c r="H8" s="92">
        <v>44895</v>
      </c>
      <c r="I8" s="394"/>
      <c r="J8" s="13"/>
      <c r="K8" s="17"/>
      <c r="L8" s="13"/>
      <c r="M8" s="17"/>
      <c r="N8" s="13">
        <v>1</v>
      </c>
      <c r="O8" s="17">
        <f t="shared" ref="O8" si="2">J8+L8+N8</f>
        <v>1</v>
      </c>
      <c r="P8" s="393">
        <f t="shared" si="1"/>
        <v>0</v>
      </c>
      <c r="Q8" s="358" t="s">
        <v>733</v>
      </c>
      <c r="R8" s="358" t="s">
        <v>773</v>
      </c>
      <c r="S8" s="649"/>
      <c r="T8" s="305" t="s">
        <v>934</v>
      </c>
    </row>
    <row r="9" spans="1:20" ht="155.25" customHeight="1" x14ac:dyDescent="0.25">
      <c r="A9" s="564" t="s">
        <v>269</v>
      </c>
      <c r="B9" s="24" t="s">
        <v>41</v>
      </c>
      <c r="C9" s="282" t="s">
        <v>270</v>
      </c>
      <c r="D9" s="18">
        <v>2</v>
      </c>
      <c r="E9" s="93" t="s">
        <v>271</v>
      </c>
      <c r="F9" s="18" t="s">
        <v>694</v>
      </c>
      <c r="G9" s="18" t="s">
        <v>693</v>
      </c>
      <c r="H9" s="92" t="s">
        <v>268</v>
      </c>
      <c r="I9" s="17"/>
      <c r="J9" s="13"/>
      <c r="K9" s="17">
        <v>1</v>
      </c>
      <c r="L9" s="13">
        <v>1</v>
      </c>
      <c r="M9" s="17"/>
      <c r="N9" s="13">
        <v>1</v>
      </c>
      <c r="O9" s="17">
        <f t="shared" si="0"/>
        <v>2</v>
      </c>
      <c r="P9" s="393">
        <f t="shared" si="1"/>
        <v>1</v>
      </c>
      <c r="Q9" s="396"/>
      <c r="R9" s="358" t="s">
        <v>768</v>
      </c>
      <c r="S9" s="650"/>
      <c r="T9" s="305" t="s">
        <v>935</v>
      </c>
    </row>
    <row r="10" spans="1:20" ht="120.75" customHeight="1" x14ac:dyDescent="0.25">
      <c r="A10" s="564"/>
      <c r="B10" s="24" t="s">
        <v>272</v>
      </c>
      <c r="C10" s="282" t="s">
        <v>273</v>
      </c>
      <c r="D10" s="94">
        <v>2</v>
      </c>
      <c r="E10" s="93" t="s">
        <v>274</v>
      </c>
      <c r="F10" s="18" t="s">
        <v>275</v>
      </c>
      <c r="G10" s="18" t="s">
        <v>276</v>
      </c>
      <c r="H10" s="92" t="s">
        <v>268</v>
      </c>
      <c r="I10" s="17"/>
      <c r="J10" s="13"/>
      <c r="K10" s="17">
        <v>1</v>
      </c>
      <c r="L10" s="13">
        <v>1</v>
      </c>
      <c r="M10" s="17"/>
      <c r="N10" s="13">
        <v>1</v>
      </c>
      <c r="O10" s="17">
        <f t="shared" si="0"/>
        <v>2</v>
      </c>
      <c r="P10" s="393">
        <f t="shared" si="1"/>
        <v>1</v>
      </c>
      <c r="Q10" s="396"/>
      <c r="R10" s="358" t="s">
        <v>769</v>
      </c>
      <c r="S10" s="649"/>
      <c r="T10" s="305" t="s">
        <v>936</v>
      </c>
    </row>
    <row r="11" spans="1:20" ht="56.25" customHeight="1" x14ac:dyDescent="0.25">
      <c r="A11" s="564"/>
      <c r="B11" s="24" t="s">
        <v>277</v>
      </c>
      <c r="C11" s="282" t="s">
        <v>278</v>
      </c>
      <c r="D11" s="26">
        <v>1</v>
      </c>
      <c r="E11" s="93" t="s">
        <v>279</v>
      </c>
      <c r="F11" s="18" t="s">
        <v>280</v>
      </c>
      <c r="G11" s="18" t="s">
        <v>281</v>
      </c>
      <c r="H11" s="95" t="s">
        <v>268</v>
      </c>
      <c r="I11" s="17"/>
      <c r="J11" s="13"/>
      <c r="K11" s="17">
        <v>0.5</v>
      </c>
      <c r="L11" s="8">
        <v>0.5</v>
      </c>
      <c r="M11" s="17"/>
      <c r="N11" s="8">
        <v>0.5</v>
      </c>
      <c r="O11" s="17">
        <f t="shared" si="0"/>
        <v>1</v>
      </c>
      <c r="P11" s="393">
        <f t="shared" si="1"/>
        <v>0.5</v>
      </c>
      <c r="Q11" s="396"/>
      <c r="R11" s="358" t="s">
        <v>770</v>
      </c>
      <c r="S11" s="649"/>
      <c r="T11" s="305" t="s">
        <v>938</v>
      </c>
    </row>
    <row r="12" spans="1:20" ht="102" customHeight="1" x14ac:dyDescent="0.25">
      <c r="A12" s="279" t="s">
        <v>282</v>
      </c>
      <c r="B12" s="24" t="s">
        <v>45</v>
      </c>
      <c r="C12" s="282" t="s">
        <v>283</v>
      </c>
      <c r="D12" s="26">
        <v>1</v>
      </c>
      <c r="E12" s="93" t="s">
        <v>284</v>
      </c>
      <c r="F12" s="18" t="s">
        <v>280</v>
      </c>
      <c r="G12" s="18" t="s">
        <v>281</v>
      </c>
      <c r="H12" s="95" t="s">
        <v>268</v>
      </c>
      <c r="I12" s="17"/>
      <c r="J12" s="13"/>
      <c r="K12" s="17">
        <v>0.5</v>
      </c>
      <c r="L12" s="8">
        <v>0.5</v>
      </c>
      <c r="M12" s="17"/>
      <c r="N12" s="8">
        <v>0.5</v>
      </c>
      <c r="O12" s="17">
        <f t="shared" si="0"/>
        <v>1</v>
      </c>
      <c r="P12" s="393">
        <f t="shared" si="1"/>
        <v>0.5</v>
      </c>
      <c r="Q12" s="396"/>
      <c r="R12" s="358" t="s">
        <v>771</v>
      </c>
      <c r="S12" s="649"/>
      <c r="T12" s="305" t="s">
        <v>939</v>
      </c>
    </row>
    <row r="13" spans="1:20" ht="38.25" x14ac:dyDescent="0.25">
      <c r="A13" s="565" t="s">
        <v>285</v>
      </c>
      <c r="B13" s="24" t="s">
        <v>286</v>
      </c>
      <c r="C13" s="282" t="s">
        <v>287</v>
      </c>
      <c r="D13" s="26">
        <v>1</v>
      </c>
      <c r="E13" s="93" t="s">
        <v>288</v>
      </c>
      <c r="F13" s="18" t="s">
        <v>289</v>
      </c>
      <c r="G13" s="18" t="s">
        <v>290</v>
      </c>
      <c r="H13" s="95" t="s">
        <v>268</v>
      </c>
      <c r="I13" s="17"/>
      <c r="J13" s="13"/>
      <c r="K13" s="17"/>
      <c r="L13" s="13"/>
      <c r="M13" s="17"/>
      <c r="N13" s="8">
        <v>1</v>
      </c>
      <c r="O13" s="17">
        <f t="shared" si="0"/>
        <v>1</v>
      </c>
      <c r="P13" s="393">
        <f t="shared" si="1"/>
        <v>0</v>
      </c>
      <c r="Q13" s="396"/>
      <c r="R13" s="358" t="s">
        <v>772</v>
      </c>
      <c r="S13" s="649"/>
      <c r="T13" s="358" t="s">
        <v>772</v>
      </c>
    </row>
    <row r="14" spans="1:20" ht="90.75" customHeight="1" x14ac:dyDescent="0.25">
      <c r="A14" s="565"/>
      <c r="B14" s="24" t="s">
        <v>291</v>
      </c>
      <c r="C14" s="282" t="s">
        <v>292</v>
      </c>
      <c r="D14" s="26">
        <v>1</v>
      </c>
      <c r="E14" s="93" t="s">
        <v>293</v>
      </c>
      <c r="F14" s="18" t="s">
        <v>289</v>
      </c>
      <c r="G14" s="18" t="s">
        <v>290</v>
      </c>
      <c r="H14" s="95" t="s">
        <v>268</v>
      </c>
      <c r="I14" s="17"/>
      <c r="J14" s="13"/>
      <c r="K14" s="17">
        <v>0.5</v>
      </c>
      <c r="L14" s="8">
        <v>0.5</v>
      </c>
      <c r="M14" s="17"/>
      <c r="N14" s="8">
        <v>0.5</v>
      </c>
      <c r="O14" s="17">
        <f t="shared" si="0"/>
        <v>1</v>
      </c>
      <c r="P14" s="393">
        <f t="shared" si="1"/>
        <v>0.5</v>
      </c>
      <c r="Q14" s="396"/>
      <c r="R14" s="358" t="s">
        <v>937</v>
      </c>
      <c r="S14" s="649"/>
      <c r="T14" s="358" t="s">
        <v>937</v>
      </c>
    </row>
    <row r="15" spans="1:20" ht="15.75" customHeight="1" x14ac:dyDescent="0.3">
      <c r="A15" s="96" t="s">
        <v>700</v>
      </c>
      <c r="C15" s="97"/>
      <c r="P15" s="359">
        <f>AVERAGE(P6:P14)</f>
        <v>0.61111111111111116</v>
      </c>
    </row>
    <row r="16" spans="1:20" ht="74.25" customHeight="1" x14ac:dyDescent="0.25">
      <c r="C16" s="97"/>
    </row>
    <row r="17" spans="3:3" ht="74.25" customHeight="1" x14ac:dyDescent="0.25">
      <c r="C17" s="97"/>
    </row>
  </sheetData>
  <mergeCells count="16">
    <mergeCell ref="T2:T3"/>
    <mergeCell ref="B3:C3"/>
    <mergeCell ref="A4:A5"/>
    <mergeCell ref="A9:A11"/>
    <mergeCell ref="A13:A14"/>
    <mergeCell ref="A7:A8"/>
    <mergeCell ref="A1:S1"/>
    <mergeCell ref="A2:H2"/>
    <mergeCell ref="I2:J2"/>
    <mergeCell ref="K2:L2"/>
    <mergeCell ref="M2:N2"/>
    <mergeCell ref="O2:O3"/>
    <mergeCell ref="P2:P3"/>
    <mergeCell ref="Q2:Q3"/>
    <mergeCell ref="R2:R3"/>
    <mergeCell ref="S2:S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46B8-D49C-452E-843C-99959F6E2964}">
  <sheetPr>
    <tabColor rgb="FF00B050"/>
  </sheetPr>
  <dimension ref="A1:AQ73"/>
  <sheetViews>
    <sheetView zoomScale="90" zoomScaleNormal="90" workbookViewId="0">
      <selection activeCell="G10" sqref="G10"/>
    </sheetView>
  </sheetViews>
  <sheetFormatPr baseColWidth="10" defaultColWidth="11.42578125" defaultRowHeight="16.5" x14ac:dyDescent="0.3"/>
  <cols>
    <col min="1" max="1" width="5" style="178" bestFit="1" customWidth="1"/>
    <col min="2" max="2" width="7.85546875" style="178" customWidth="1"/>
    <col min="3" max="3" width="18.42578125" style="178" customWidth="1"/>
    <col min="4" max="4" width="27.85546875" style="178" customWidth="1"/>
    <col min="5" max="5" width="31.7109375" style="178" customWidth="1"/>
    <col min="6" max="6" width="46.42578125" style="5" customWidth="1"/>
    <col min="7" max="7" width="16.85546875" style="179" customWidth="1"/>
    <col min="8" max="8" width="16.42578125" style="5" customWidth="1"/>
    <col min="9" max="9" width="12.7109375" style="5" customWidth="1"/>
    <col min="10" max="10" width="6.140625" style="5" customWidth="1"/>
    <col min="11" max="11" width="13.42578125" style="5" customWidth="1"/>
    <col min="12" max="12" width="7" style="5" customWidth="1"/>
    <col min="13" max="13" width="12.42578125" style="5" customWidth="1"/>
    <col min="14" max="14" width="3.7109375" style="5" customWidth="1"/>
    <col min="15" max="15" width="45.42578125" style="5" customWidth="1"/>
    <col min="16" max="16" width="7.140625" style="5" bestFit="1" customWidth="1"/>
    <col min="17" max="17" width="7.28515625" style="5" customWidth="1"/>
    <col min="18" max="18" width="6.85546875" style="5" customWidth="1"/>
    <col min="19" max="19" width="5" style="5" customWidth="1"/>
    <col min="20" max="20" width="7.28515625" style="5" customWidth="1"/>
    <col min="21" max="21" width="7.140625" style="5" customWidth="1"/>
    <col min="22" max="22" width="6.7109375" style="5" customWidth="1"/>
    <col min="23" max="23" width="6.28515625" style="5" customWidth="1"/>
    <col min="24" max="24" width="10.140625" style="5" customWidth="1"/>
    <col min="25" max="25" width="7" style="5" customWidth="1"/>
    <col min="26" max="26" width="13.42578125" style="5" customWidth="1"/>
    <col min="27" max="27" width="7.140625" style="5" customWidth="1"/>
    <col min="28" max="28" width="9" style="5" customWidth="1"/>
    <col min="29" max="29" width="7.28515625" style="5" customWidth="1"/>
    <col min="30" max="30" width="43.85546875" style="5" customWidth="1"/>
    <col min="31" max="31" width="30.42578125" style="5" customWidth="1"/>
    <col min="32" max="32" width="19.28515625" style="5" customWidth="1"/>
    <col min="33" max="33" width="18.42578125" style="5" customWidth="1"/>
    <col min="34" max="34" width="38.42578125" style="5" customWidth="1"/>
    <col min="35" max="35" width="36.7109375" style="5" customWidth="1"/>
    <col min="36" max="42" width="11.42578125" style="365"/>
    <col min="43" max="43" width="25.7109375" style="365" customWidth="1"/>
    <col min="44" max="16384" width="11.42578125" style="5"/>
  </cols>
  <sheetData>
    <row r="1" spans="1:43" ht="46.5" customHeight="1" x14ac:dyDescent="0.3"/>
    <row r="2" spans="1:43" ht="39" customHeight="1" x14ac:dyDescent="0.3">
      <c r="C2" s="180"/>
    </row>
    <row r="3" spans="1:43" ht="39" customHeight="1" x14ac:dyDescent="0.3">
      <c r="C3" s="181" t="s">
        <v>805</v>
      </c>
    </row>
    <row r="4" spans="1:43" x14ac:dyDescent="0.3">
      <c r="A4" s="636" t="s">
        <v>294</v>
      </c>
      <c r="B4" s="637"/>
      <c r="C4" s="638"/>
      <c r="D4" s="182" t="s">
        <v>295</v>
      </c>
      <c r="E4" s="183"/>
      <c r="F4" s="183"/>
      <c r="G4" s="184"/>
      <c r="H4" s="185"/>
      <c r="I4" s="184"/>
      <c r="J4" s="184"/>
      <c r="K4" s="184"/>
      <c r="L4" s="184"/>
      <c r="M4" s="184"/>
      <c r="N4" s="186"/>
      <c r="O4" s="187"/>
      <c r="P4" s="187"/>
      <c r="Q4" s="187"/>
      <c r="R4" s="187"/>
      <c r="S4" s="187"/>
      <c r="T4" s="187"/>
      <c r="U4" s="187"/>
      <c r="V4" s="187"/>
      <c r="W4" s="187"/>
      <c r="X4" s="187"/>
      <c r="Y4" s="187"/>
      <c r="Z4" s="187"/>
      <c r="AA4" s="187"/>
      <c r="AB4" s="187"/>
      <c r="AC4" s="187"/>
      <c r="AD4" s="187"/>
      <c r="AE4" s="187"/>
      <c r="AF4" s="187"/>
      <c r="AG4" s="187"/>
      <c r="AH4" s="187"/>
      <c r="AI4" s="187"/>
    </row>
    <row r="5" spans="1:43" ht="30.75" customHeight="1" x14ac:dyDescent="0.3">
      <c r="A5" s="636" t="s">
        <v>296</v>
      </c>
      <c r="B5" s="637"/>
      <c r="C5" s="638"/>
      <c r="D5" s="639" t="s">
        <v>297</v>
      </c>
      <c r="E5" s="640"/>
      <c r="F5" s="640"/>
      <c r="G5" s="640"/>
      <c r="H5" s="640"/>
      <c r="I5" s="640"/>
      <c r="J5" s="640"/>
      <c r="K5" s="640"/>
      <c r="L5" s="640"/>
      <c r="M5" s="640"/>
      <c r="N5" s="641"/>
      <c r="O5" s="187"/>
      <c r="P5" s="187"/>
      <c r="Q5" s="187"/>
      <c r="R5" s="187"/>
      <c r="S5" s="187"/>
      <c r="T5" s="187"/>
      <c r="U5" s="187"/>
      <c r="V5" s="187"/>
      <c r="W5" s="187"/>
      <c r="X5" s="187"/>
      <c r="Y5" s="187"/>
      <c r="Z5" s="187"/>
      <c r="AA5" s="187"/>
      <c r="AB5" s="187"/>
      <c r="AC5" s="187"/>
      <c r="AD5" s="187"/>
      <c r="AE5" s="187"/>
      <c r="AF5" s="187"/>
      <c r="AG5" s="187"/>
      <c r="AH5" s="187"/>
      <c r="AI5" s="187"/>
    </row>
    <row r="6" spans="1:43" ht="32.25" customHeight="1" x14ac:dyDescent="0.3">
      <c r="A6" s="636" t="s">
        <v>298</v>
      </c>
      <c r="B6" s="637"/>
      <c r="C6" s="638"/>
      <c r="D6" s="639" t="s">
        <v>299</v>
      </c>
      <c r="E6" s="640"/>
      <c r="F6" s="640"/>
      <c r="G6" s="640"/>
      <c r="H6" s="640"/>
      <c r="I6" s="640"/>
      <c r="J6" s="640"/>
      <c r="K6" s="640"/>
      <c r="L6" s="640"/>
      <c r="M6" s="640"/>
      <c r="N6" s="641"/>
      <c r="O6" s="187"/>
      <c r="P6" s="187"/>
      <c r="Q6" s="187"/>
      <c r="R6" s="187"/>
      <c r="S6" s="187"/>
      <c r="T6" s="187"/>
      <c r="U6" s="187"/>
      <c r="V6" s="187"/>
      <c r="W6" s="187"/>
      <c r="X6" s="187"/>
      <c r="Y6" s="187"/>
      <c r="Z6" s="187"/>
      <c r="AA6" s="187"/>
      <c r="AB6" s="187"/>
      <c r="AC6" s="187"/>
      <c r="AD6" s="187"/>
      <c r="AE6" s="187"/>
      <c r="AF6" s="187"/>
      <c r="AG6" s="187"/>
      <c r="AH6" s="187"/>
      <c r="AI6" s="187"/>
    </row>
    <row r="7" spans="1:43" ht="32.25" customHeight="1" x14ac:dyDescent="0.3">
      <c r="A7" s="642" t="s">
        <v>300</v>
      </c>
      <c r="B7" s="643"/>
      <c r="C7" s="643"/>
      <c r="D7" s="643"/>
      <c r="E7" s="643"/>
      <c r="F7" s="643"/>
      <c r="G7" s="643"/>
      <c r="H7" s="643"/>
      <c r="I7" s="642" t="s">
        <v>301</v>
      </c>
      <c r="J7" s="643"/>
      <c r="K7" s="643"/>
      <c r="L7" s="643"/>
      <c r="M7" s="643"/>
      <c r="N7" s="622" t="s">
        <v>302</v>
      </c>
      <c r="O7" s="626"/>
      <c r="P7" s="626"/>
      <c r="Q7" s="626"/>
      <c r="R7" s="626"/>
      <c r="S7" s="626"/>
      <c r="T7" s="626"/>
      <c r="U7" s="626"/>
      <c r="V7" s="626"/>
      <c r="W7" s="644"/>
      <c r="X7" s="622" t="s">
        <v>303</v>
      </c>
      <c r="Y7" s="626"/>
      <c r="Z7" s="626"/>
      <c r="AA7" s="626"/>
      <c r="AB7" s="626"/>
      <c r="AC7" s="626"/>
      <c r="AD7" s="626" t="s">
        <v>304</v>
      </c>
      <c r="AE7" s="626"/>
      <c r="AF7" s="626"/>
      <c r="AG7" s="626"/>
      <c r="AH7" s="626"/>
      <c r="AI7" s="626"/>
    </row>
    <row r="8" spans="1:43" ht="16.5" customHeight="1" x14ac:dyDescent="0.3">
      <c r="A8" s="627" t="s">
        <v>305</v>
      </c>
      <c r="B8" s="335"/>
      <c r="C8" s="629" t="s">
        <v>306</v>
      </c>
      <c r="D8" s="630" t="s">
        <v>307</v>
      </c>
      <c r="E8" s="630" t="s">
        <v>308</v>
      </c>
      <c r="F8" s="631" t="s">
        <v>309</v>
      </c>
      <c r="G8" s="632" t="s">
        <v>310</v>
      </c>
      <c r="H8" s="630" t="s">
        <v>311</v>
      </c>
      <c r="I8" s="633" t="s">
        <v>312</v>
      </c>
      <c r="J8" s="621" t="s">
        <v>313</v>
      </c>
      <c r="K8" s="623" t="s">
        <v>314</v>
      </c>
      <c r="L8" s="621" t="s">
        <v>313</v>
      </c>
      <c r="M8" s="630" t="s">
        <v>315</v>
      </c>
      <c r="N8" s="634" t="s">
        <v>316</v>
      </c>
      <c r="O8" s="613" t="s">
        <v>317</v>
      </c>
      <c r="P8" s="613" t="s">
        <v>318</v>
      </c>
      <c r="Q8" s="613"/>
      <c r="R8" s="614" t="s">
        <v>319</v>
      </c>
      <c r="S8" s="615"/>
      <c r="T8" s="615"/>
      <c r="U8" s="615"/>
      <c r="V8" s="615"/>
      <c r="W8" s="616"/>
      <c r="X8" s="617" t="s">
        <v>320</v>
      </c>
      <c r="Y8" s="619" t="s">
        <v>313</v>
      </c>
      <c r="Z8" s="617" t="s">
        <v>321</v>
      </c>
      <c r="AA8" s="619" t="s">
        <v>313</v>
      </c>
      <c r="AB8" s="612" t="s">
        <v>322</v>
      </c>
      <c r="AC8" s="634" t="s">
        <v>323</v>
      </c>
      <c r="AD8" s="613" t="s">
        <v>304</v>
      </c>
      <c r="AE8" s="613" t="s">
        <v>16</v>
      </c>
      <c r="AF8" s="613" t="s">
        <v>324</v>
      </c>
      <c r="AG8" s="613" t="s">
        <v>325</v>
      </c>
      <c r="AH8" s="613" t="s">
        <v>326</v>
      </c>
      <c r="AI8" s="613" t="s">
        <v>327</v>
      </c>
    </row>
    <row r="9" spans="1:43" s="189" customFormat="1" ht="63" customHeight="1" x14ac:dyDescent="0.25">
      <c r="A9" s="628"/>
      <c r="B9" s="336" t="s">
        <v>328</v>
      </c>
      <c r="C9" s="629"/>
      <c r="D9" s="613"/>
      <c r="E9" s="613"/>
      <c r="F9" s="629"/>
      <c r="G9" s="630"/>
      <c r="H9" s="613"/>
      <c r="I9" s="630"/>
      <c r="J9" s="622"/>
      <c r="K9" s="622"/>
      <c r="L9" s="622"/>
      <c r="M9" s="613"/>
      <c r="N9" s="635"/>
      <c r="O9" s="613"/>
      <c r="P9" s="343" t="s">
        <v>329</v>
      </c>
      <c r="Q9" s="343" t="s">
        <v>306</v>
      </c>
      <c r="R9" s="188" t="s">
        <v>330</v>
      </c>
      <c r="S9" s="188" t="s">
        <v>331</v>
      </c>
      <c r="T9" s="188" t="s">
        <v>332</v>
      </c>
      <c r="U9" s="188" t="s">
        <v>333</v>
      </c>
      <c r="V9" s="188" t="s">
        <v>334</v>
      </c>
      <c r="W9" s="188" t="s">
        <v>335</v>
      </c>
      <c r="X9" s="618"/>
      <c r="Y9" s="620"/>
      <c r="Z9" s="618"/>
      <c r="AA9" s="620"/>
      <c r="AB9" s="612"/>
      <c r="AC9" s="635"/>
      <c r="AD9" s="613"/>
      <c r="AE9" s="613"/>
      <c r="AF9" s="613"/>
      <c r="AG9" s="613"/>
      <c r="AH9" s="613"/>
      <c r="AI9" s="613"/>
      <c r="AJ9" s="366"/>
      <c r="AK9" s="366"/>
      <c r="AL9" s="366"/>
      <c r="AM9" s="366"/>
      <c r="AN9" s="366"/>
      <c r="AO9" s="366"/>
      <c r="AP9" s="366"/>
      <c r="AQ9" s="366"/>
    </row>
    <row r="10" spans="1:43" s="205" customFormat="1" ht="132.75" customHeight="1" x14ac:dyDescent="0.25">
      <c r="A10" s="337">
        <v>1</v>
      </c>
      <c r="B10" s="337" t="s">
        <v>336</v>
      </c>
      <c r="C10" s="347" t="s">
        <v>337</v>
      </c>
      <c r="D10" s="347" t="s">
        <v>338</v>
      </c>
      <c r="E10" s="347" t="s">
        <v>339</v>
      </c>
      <c r="F10" s="347" t="s">
        <v>340</v>
      </c>
      <c r="G10" s="341" t="s">
        <v>341</v>
      </c>
      <c r="H10" s="342">
        <v>1</v>
      </c>
      <c r="I10" s="190" t="s">
        <v>342</v>
      </c>
      <c r="J10" s="191">
        <f>IF(I10="MUY BAJA",20%,IF(I10="BAJA",40%,IF(I10="MEDIA",60%,IF(I10="ALTA",80%,IF(I10="MUY ALTA",100%,IF(I10="",""))))))</f>
        <v>0.2</v>
      </c>
      <c r="K10" s="192" t="s">
        <v>343</v>
      </c>
      <c r="L10" s="191">
        <f>IF(K10="LEVE",20%,IF(K10="MENOR",40%,IF(K10="MODERADO",60%,IF(K10="MAYOR",80%,IF(K10="CATASTRÓFICO",100%,IF(I10="",""))))))</f>
        <v>1</v>
      </c>
      <c r="M10" s="346" t="s">
        <v>344</v>
      </c>
      <c r="N10" s="193">
        <v>1</v>
      </c>
      <c r="O10" s="194" t="s">
        <v>345</v>
      </c>
      <c r="P10" s="195" t="s">
        <v>346</v>
      </c>
      <c r="Q10" s="195" t="s">
        <v>346</v>
      </c>
      <c r="R10" s="196" t="s">
        <v>347</v>
      </c>
      <c r="S10" s="196" t="s">
        <v>348</v>
      </c>
      <c r="T10" s="191">
        <v>0.4</v>
      </c>
      <c r="U10" s="196" t="s">
        <v>349</v>
      </c>
      <c r="V10" s="196" t="s">
        <v>350</v>
      </c>
      <c r="W10" s="196" t="s">
        <v>351</v>
      </c>
      <c r="X10" s="190" t="s">
        <v>342</v>
      </c>
      <c r="Y10" s="197">
        <f>'[5]Calculos Controles'!C6</f>
        <v>0.12</v>
      </c>
      <c r="Z10" s="192" t="s">
        <v>343</v>
      </c>
      <c r="AA10" s="198">
        <v>1</v>
      </c>
      <c r="AB10" s="199" t="s">
        <v>344</v>
      </c>
      <c r="AC10" s="200" t="s">
        <v>352</v>
      </c>
      <c r="AD10" s="201" t="s">
        <v>353</v>
      </c>
      <c r="AE10" s="201" t="s">
        <v>354</v>
      </c>
      <c r="AF10" s="202" t="s">
        <v>355</v>
      </c>
      <c r="AG10" s="203" t="s">
        <v>356</v>
      </c>
      <c r="AH10" s="204"/>
      <c r="AI10" s="193"/>
      <c r="AJ10" s="367"/>
      <c r="AK10" s="367"/>
      <c r="AL10" s="367"/>
      <c r="AM10" s="368"/>
      <c r="AN10" s="367"/>
      <c r="AO10" s="367"/>
      <c r="AP10" s="367"/>
      <c r="AQ10" s="367"/>
    </row>
    <row r="11" spans="1:43" ht="117.75" customHeight="1" x14ac:dyDescent="0.3">
      <c r="A11" s="193">
        <v>2</v>
      </c>
      <c r="B11" s="337" t="s">
        <v>336</v>
      </c>
      <c r="C11" s="194" t="s">
        <v>337</v>
      </c>
      <c r="D11" s="194" t="s">
        <v>357</v>
      </c>
      <c r="E11" s="194" t="s">
        <v>358</v>
      </c>
      <c r="F11" s="194" t="s">
        <v>359</v>
      </c>
      <c r="G11" s="202" t="s">
        <v>341</v>
      </c>
      <c r="H11" s="204">
        <v>12</v>
      </c>
      <c r="I11" s="190" t="s">
        <v>360</v>
      </c>
      <c r="J11" s="191">
        <f>IF(I11="MUY BAJA",20%,IF(I11="BAJA",40%,IF(I11="MEDIA",60%,IF(I11="ALTA",80%,IF(I11="MUY ALTA",100%,IF(I11="",""))))))</f>
        <v>0.4</v>
      </c>
      <c r="K11" s="192" t="s">
        <v>361</v>
      </c>
      <c r="L11" s="191">
        <f t="shared" ref="L11:L37" si="0">IF(K11="LEVE",20%,IF(K11="MENOR",40%,IF(K11="MODERADO",60%,IF(K11="MAYOR",80%,IF(K11="CATASTRÓFICO",100%,IF(I11="",""))))))</f>
        <v>0.6</v>
      </c>
      <c r="M11" s="346" t="s">
        <v>361</v>
      </c>
      <c r="N11" s="193">
        <v>2</v>
      </c>
      <c r="O11" s="201" t="s">
        <v>362</v>
      </c>
      <c r="P11" s="193" t="s">
        <v>346</v>
      </c>
      <c r="Q11" s="193" t="s">
        <v>346</v>
      </c>
      <c r="R11" s="196" t="s">
        <v>363</v>
      </c>
      <c r="S11" s="196" t="s">
        <v>348</v>
      </c>
      <c r="T11" s="191">
        <v>0.3</v>
      </c>
      <c r="U11" s="196" t="s">
        <v>349</v>
      </c>
      <c r="V11" s="196" t="s">
        <v>350</v>
      </c>
      <c r="W11" s="196" t="s">
        <v>351</v>
      </c>
      <c r="X11" s="190" t="s">
        <v>342</v>
      </c>
      <c r="Y11" s="191">
        <f>'[5]Calculos Controles'!C15</f>
        <v>0.14000000000000001</v>
      </c>
      <c r="Z11" s="192" t="s">
        <v>361</v>
      </c>
      <c r="AA11" s="206">
        <v>0.6</v>
      </c>
      <c r="AB11" s="207" t="s">
        <v>361</v>
      </c>
      <c r="AC11" s="349" t="s">
        <v>352</v>
      </c>
      <c r="AD11" s="201" t="s">
        <v>364</v>
      </c>
      <c r="AE11" s="369" t="s">
        <v>806</v>
      </c>
      <c r="AF11" s="202" t="s">
        <v>355</v>
      </c>
      <c r="AG11" s="203" t="s">
        <v>356</v>
      </c>
      <c r="AH11" s="193"/>
      <c r="AI11" s="193"/>
    </row>
    <row r="12" spans="1:43" ht="73.5" customHeight="1" x14ac:dyDescent="0.3">
      <c r="A12" s="193">
        <v>3</v>
      </c>
      <c r="B12" s="208" t="s">
        <v>807</v>
      </c>
      <c r="C12" s="209" t="s">
        <v>365</v>
      </c>
      <c r="D12" s="209" t="s">
        <v>366</v>
      </c>
      <c r="E12" s="210" t="s">
        <v>367</v>
      </c>
      <c r="F12" s="211" t="s">
        <v>368</v>
      </c>
      <c r="G12" s="212" t="s">
        <v>341</v>
      </c>
      <c r="H12" s="213">
        <v>369</v>
      </c>
      <c r="I12" s="190" t="s">
        <v>369</v>
      </c>
      <c r="J12" s="214">
        <f>IF(I12="MUY BAJA",20%,IF(I12="BAJA",40%,IF(I12="MEDIA",60%,IF(I12="ALTA",80%,IF(I12="MUY ALTA",100%,IF(I12="",""))))))</f>
        <v>0.6</v>
      </c>
      <c r="K12" s="192" t="s">
        <v>370</v>
      </c>
      <c r="L12" s="191">
        <f t="shared" si="0"/>
        <v>0.8</v>
      </c>
      <c r="M12" s="346" t="s">
        <v>371</v>
      </c>
      <c r="N12" s="193">
        <v>1</v>
      </c>
      <c r="O12" s="215" t="s">
        <v>372</v>
      </c>
      <c r="P12" s="202" t="s">
        <v>346</v>
      </c>
      <c r="Q12" s="193" t="s">
        <v>346</v>
      </c>
      <c r="R12" s="196" t="s">
        <v>347</v>
      </c>
      <c r="S12" s="196" t="s">
        <v>348</v>
      </c>
      <c r="T12" s="216">
        <v>0.4</v>
      </c>
      <c r="U12" s="196" t="s">
        <v>349</v>
      </c>
      <c r="V12" s="196" t="s">
        <v>350</v>
      </c>
      <c r="W12" s="196" t="s">
        <v>373</v>
      </c>
      <c r="X12" s="190" t="s">
        <v>342</v>
      </c>
      <c r="Y12" s="191">
        <v>0.36</v>
      </c>
      <c r="Z12" s="192" t="s">
        <v>361</v>
      </c>
      <c r="AA12" s="191">
        <f>IF(Z12="LEVE",20%,IF(Z12="MENOR",40%,IF(Z12="MODERADO",60%,IF(Z12="MAYOR",80%,IF(Z12="CATASTROFICO",100%,IF(Z12="",""))))))</f>
        <v>0.6</v>
      </c>
      <c r="AB12" s="346" t="s">
        <v>371</v>
      </c>
      <c r="AC12" s="349" t="s">
        <v>352</v>
      </c>
      <c r="AD12" s="194" t="s">
        <v>374</v>
      </c>
      <c r="AE12" s="204" t="s">
        <v>375</v>
      </c>
      <c r="AF12" s="202" t="s">
        <v>355</v>
      </c>
      <c r="AG12" s="217" t="s">
        <v>356</v>
      </c>
      <c r="AH12" s="193"/>
      <c r="AI12" s="193"/>
    </row>
    <row r="13" spans="1:43" ht="115.5" customHeight="1" x14ac:dyDescent="0.3">
      <c r="A13" s="193">
        <v>4</v>
      </c>
      <c r="B13" s="208" t="s">
        <v>808</v>
      </c>
      <c r="C13" s="209" t="s">
        <v>376</v>
      </c>
      <c r="D13" s="218" t="s">
        <v>377</v>
      </c>
      <c r="E13" s="209" t="s">
        <v>378</v>
      </c>
      <c r="F13" s="209" t="s">
        <v>379</v>
      </c>
      <c r="G13" s="212" t="s">
        <v>341</v>
      </c>
      <c r="H13" s="213">
        <v>369</v>
      </c>
      <c r="I13" s="190" t="s">
        <v>369</v>
      </c>
      <c r="J13" s="214">
        <f>IF(I13="MUY BAJA",20%,IF(I13="BAJA",40%,IF(I13="MEDIA",60%,IF(I13="ALTA",80%,IF(I13="MUY ALTA",100%,IF(I13="",""))))))</f>
        <v>0.6</v>
      </c>
      <c r="K13" s="192" t="s">
        <v>370</v>
      </c>
      <c r="L13" s="191">
        <f t="shared" si="0"/>
        <v>0.8</v>
      </c>
      <c r="M13" s="346" t="s">
        <v>371</v>
      </c>
      <c r="N13" s="193">
        <v>2</v>
      </c>
      <c r="O13" s="219" t="s">
        <v>380</v>
      </c>
      <c r="P13" s="193" t="s">
        <v>346</v>
      </c>
      <c r="Q13" s="193" t="s">
        <v>346</v>
      </c>
      <c r="R13" s="196" t="s">
        <v>347</v>
      </c>
      <c r="S13" s="196" t="s">
        <v>348</v>
      </c>
      <c r="T13" s="216">
        <v>0.4</v>
      </c>
      <c r="U13" s="196" t="s">
        <v>349</v>
      </c>
      <c r="V13" s="196" t="s">
        <v>350</v>
      </c>
      <c r="W13" s="196" t="s">
        <v>373</v>
      </c>
      <c r="X13" s="190" t="s">
        <v>342</v>
      </c>
      <c r="Y13" s="220">
        <v>0.36</v>
      </c>
      <c r="Z13" s="192" t="s">
        <v>361</v>
      </c>
      <c r="AA13" s="191">
        <f>IF(Z13="LEVE",20%,IF(Z13="MENOR",40%,IF(Z13="MODERADO",60%,IF(Z13="MAYOR",80%,IF(Z13="CATASTROFICO",100%,IF(Z13="",""))))))</f>
        <v>0.6</v>
      </c>
      <c r="AB13" s="346" t="s">
        <v>371</v>
      </c>
      <c r="AC13" s="349" t="s">
        <v>352</v>
      </c>
      <c r="AD13" s="221" t="s">
        <v>381</v>
      </c>
      <c r="AE13" s="204" t="s">
        <v>375</v>
      </c>
      <c r="AF13" s="202" t="s">
        <v>355</v>
      </c>
      <c r="AG13" s="217" t="s">
        <v>356</v>
      </c>
      <c r="AH13" s="204"/>
      <c r="AI13" s="204"/>
    </row>
    <row r="14" spans="1:43" ht="117" customHeight="1" x14ac:dyDescent="0.3">
      <c r="A14" s="193">
        <v>5</v>
      </c>
      <c r="B14" s="208" t="s">
        <v>809</v>
      </c>
      <c r="C14" s="209" t="s">
        <v>376</v>
      </c>
      <c r="D14" s="209" t="s">
        <v>382</v>
      </c>
      <c r="E14" s="209" t="s">
        <v>383</v>
      </c>
      <c r="F14" s="209" t="s">
        <v>384</v>
      </c>
      <c r="G14" s="222" t="s">
        <v>385</v>
      </c>
      <c r="H14" s="223">
        <v>2</v>
      </c>
      <c r="I14" s="344" t="s">
        <v>342</v>
      </c>
      <c r="J14" s="214">
        <f>IF(I14="MUY BAJA",20%,IF(I14="BAJA",40%,IF(I14="MEDIA",60%,IF(I14="ALTA",80%,IF(I14="MUY ALTA",100%,IF(I14="",""))))))</f>
        <v>0.2</v>
      </c>
      <c r="K14" s="192" t="s">
        <v>343</v>
      </c>
      <c r="L14" s="191">
        <f t="shared" si="0"/>
        <v>1</v>
      </c>
      <c r="M14" s="346" t="s">
        <v>344</v>
      </c>
      <c r="N14" s="204">
        <v>3</v>
      </c>
      <c r="O14" s="215" t="s">
        <v>386</v>
      </c>
      <c r="P14" s="224" t="s">
        <v>387</v>
      </c>
      <c r="Q14" s="204" t="s">
        <v>387</v>
      </c>
      <c r="R14" s="196" t="s">
        <v>347</v>
      </c>
      <c r="S14" s="196" t="s">
        <v>348</v>
      </c>
      <c r="T14" s="216">
        <f>+'[6]ValoraciónControles Fomento'!G62</f>
        <v>0</v>
      </c>
      <c r="U14" s="196" t="s">
        <v>349</v>
      </c>
      <c r="V14" s="196" t="s">
        <v>350</v>
      </c>
      <c r="W14" s="196" t="s">
        <v>373</v>
      </c>
      <c r="X14" s="190" t="s">
        <v>342</v>
      </c>
      <c r="Y14" s="191">
        <v>0.36</v>
      </c>
      <c r="Z14" s="192" t="s">
        <v>343</v>
      </c>
      <c r="AA14" s="191">
        <f>IF(Z14="LEVE",20%,IF(Z14="MENOR",40%,IF(Z14="MODERADO",60%,IF(Z14="MAYOR",80%,IF(Z14="CATASTRÓFICO",100%,IF(Z14="",""))))))</f>
        <v>1</v>
      </c>
      <c r="AB14" s="199" t="s">
        <v>344</v>
      </c>
      <c r="AC14" s="349" t="s">
        <v>352</v>
      </c>
      <c r="AD14" s="221" t="s">
        <v>388</v>
      </c>
      <c r="AE14" s="204" t="s">
        <v>375</v>
      </c>
      <c r="AF14" s="202" t="s">
        <v>355</v>
      </c>
      <c r="AG14" s="217" t="s">
        <v>389</v>
      </c>
      <c r="AH14" s="204"/>
      <c r="AI14" s="204"/>
    </row>
    <row r="15" spans="1:43" ht="88.5" customHeight="1" x14ac:dyDescent="0.3">
      <c r="A15" s="584">
        <v>6</v>
      </c>
      <c r="B15" s="584" t="s">
        <v>810</v>
      </c>
      <c r="C15" s="603" t="s">
        <v>337</v>
      </c>
      <c r="D15" s="606" t="s">
        <v>390</v>
      </c>
      <c r="E15" s="606" t="s">
        <v>391</v>
      </c>
      <c r="F15" s="606" t="s">
        <v>392</v>
      </c>
      <c r="G15" s="588" t="s">
        <v>341</v>
      </c>
      <c r="H15" s="590">
        <v>2</v>
      </c>
      <c r="I15" s="624" t="s">
        <v>342</v>
      </c>
      <c r="J15" s="576">
        <v>0.2</v>
      </c>
      <c r="K15" s="574" t="s">
        <v>370</v>
      </c>
      <c r="L15" s="572">
        <f t="shared" si="0"/>
        <v>0.8</v>
      </c>
      <c r="M15" s="578" t="s">
        <v>371</v>
      </c>
      <c r="N15" s="193">
        <v>1</v>
      </c>
      <c r="O15" s="194" t="s">
        <v>393</v>
      </c>
      <c r="P15" s="195" t="s">
        <v>346</v>
      </c>
      <c r="Q15" s="195" t="s">
        <v>346</v>
      </c>
      <c r="R15" s="196" t="s">
        <v>347</v>
      </c>
      <c r="S15" s="196" t="s">
        <v>348</v>
      </c>
      <c r="T15" s="191">
        <v>0.4</v>
      </c>
      <c r="U15" s="196" t="s">
        <v>349</v>
      </c>
      <c r="V15" s="196" t="s">
        <v>350</v>
      </c>
      <c r="W15" s="196" t="s">
        <v>351</v>
      </c>
      <c r="X15" s="190" t="s">
        <v>342</v>
      </c>
      <c r="Y15" s="197">
        <v>0.12</v>
      </c>
      <c r="Z15" s="192" t="s">
        <v>370</v>
      </c>
      <c r="AA15" s="191">
        <f t="shared" ref="AA15:AA47" si="1">IF(Z15="LEVE",20%,IF(Z15="MENOR",40%,IF(Z15="MODERADO",60%,IF(Z15="MAYOR",80%,IF(Z15="CATASTRÓFICO",100%,IF(Z15="",""))))))</f>
        <v>0.8</v>
      </c>
      <c r="AB15" s="346" t="s">
        <v>371</v>
      </c>
      <c r="AC15" s="349" t="s">
        <v>352</v>
      </c>
      <c r="AD15" s="201" t="s">
        <v>394</v>
      </c>
      <c r="AE15" s="226" t="s">
        <v>811</v>
      </c>
      <c r="AF15" s="202" t="s">
        <v>355</v>
      </c>
      <c r="AG15" s="217" t="s">
        <v>356</v>
      </c>
      <c r="AH15" s="204"/>
      <c r="AI15" s="204"/>
    </row>
    <row r="16" spans="1:43" ht="87" customHeight="1" x14ac:dyDescent="0.3">
      <c r="A16" s="585"/>
      <c r="B16" s="585"/>
      <c r="C16" s="604"/>
      <c r="D16" s="611"/>
      <c r="E16" s="611"/>
      <c r="F16" s="611"/>
      <c r="G16" s="589"/>
      <c r="H16" s="591"/>
      <c r="I16" s="625"/>
      <c r="J16" s="577"/>
      <c r="K16" s="575"/>
      <c r="L16" s="573"/>
      <c r="M16" s="579"/>
      <c r="N16" s="193">
        <v>2</v>
      </c>
      <c r="O16" s="194" t="s">
        <v>395</v>
      </c>
      <c r="P16" s="195" t="s">
        <v>346</v>
      </c>
      <c r="Q16" s="195" t="s">
        <v>346</v>
      </c>
      <c r="R16" s="196" t="s">
        <v>347</v>
      </c>
      <c r="S16" s="196" t="s">
        <v>348</v>
      </c>
      <c r="T16" s="191">
        <v>0.4</v>
      </c>
      <c r="U16" s="196" t="s">
        <v>349</v>
      </c>
      <c r="V16" s="196" t="s">
        <v>350</v>
      </c>
      <c r="W16" s="196" t="s">
        <v>351</v>
      </c>
      <c r="X16" s="190" t="s">
        <v>342</v>
      </c>
      <c r="Y16" s="197">
        <v>7.1999999999999995E-2</v>
      </c>
      <c r="Z16" s="192" t="s">
        <v>370</v>
      </c>
      <c r="AA16" s="191">
        <f t="shared" si="1"/>
        <v>0.8</v>
      </c>
      <c r="AB16" s="346" t="s">
        <v>371</v>
      </c>
      <c r="AC16" s="349" t="s">
        <v>352</v>
      </c>
      <c r="AD16" s="201" t="s">
        <v>812</v>
      </c>
      <c r="AE16" s="226" t="s">
        <v>811</v>
      </c>
      <c r="AF16" s="202" t="s">
        <v>355</v>
      </c>
      <c r="AG16" s="217" t="s">
        <v>356</v>
      </c>
      <c r="AH16" s="204"/>
      <c r="AI16" s="204"/>
    </row>
    <row r="17" spans="1:35" ht="59.25" customHeight="1" x14ac:dyDescent="0.3">
      <c r="A17" s="584">
        <v>7</v>
      </c>
      <c r="B17" s="584" t="s">
        <v>813</v>
      </c>
      <c r="C17" s="586" t="s">
        <v>337</v>
      </c>
      <c r="D17" s="606" t="s">
        <v>397</v>
      </c>
      <c r="E17" s="606" t="s">
        <v>398</v>
      </c>
      <c r="F17" s="606" t="s">
        <v>399</v>
      </c>
      <c r="G17" s="586" t="s">
        <v>341</v>
      </c>
      <c r="H17" s="590">
        <v>12</v>
      </c>
      <c r="I17" s="609" t="s">
        <v>360</v>
      </c>
      <c r="J17" s="576">
        <v>0.4</v>
      </c>
      <c r="K17" s="574" t="s">
        <v>361</v>
      </c>
      <c r="L17" s="572">
        <f t="shared" si="0"/>
        <v>0.6</v>
      </c>
      <c r="M17" s="578" t="s">
        <v>361</v>
      </c>
      <c r="N17" s="193">
        <v>1</v>
      </c>
      <c r="O17" s="194" t="s">
        <v>400</v>
      </c>
      <c r="P17" s="195" t="s">
        <v>346</v>
      </c>
      <c r="Q17" s="195" t="s">
        <v>346</v>
      </c>
      <c r="R17" s="196" t="s">
        <v>347</v>
      </c>
      <c r="S17" s="196" t="s">
        <v>348</v>
      </c>
      <c r="T17" s="191">
        <v>0.4</v>
      </c>
      <c r="U17" s="196" t="s">
        <v>349</v>
      </c>
      <c r="V17" s="196" t="s">
        <v>350</v>
      </c>
      <c r="W17" s="196" t="s">
        <v>351</v>
      </c>
      <c r="X17" s="190" t="s">
        <v>360</v>
      </c>
      <c r="Y17" s="197">
        <v>0.24</v>
      </c>
      <c r="Z17" s="192" t="s">
        <v>401</v>
      </c>
      <c r="AA17" s="191">
        <f t="shared" si="1"/>
        <v>0.4</v>
      </c>
      <c r="AB17" s="346" t="s">
        <v>371</v>
      </c>
      <c r="AC17" s="349" t="s">
        <v>352</v>
      </c>
      <c r="AD17" s="221" t="s">
        <v>402</v>
      </c>
      <c r="AE17" s="226" t="s">
        <v>403</v>
      </c>
      <c r="AF17" s="202" t="s">
        <v>355</v>
      </c>
      <c r="AG17" s="217" t="s">
        <v>356</v>
      </c>
      <c r="AH17" s="204"/>
      <c r="AI17" s="204"/>
    </row>
    <row r="18" spans="1:35" ht="72.75" customHeight="1" x14ac:dyDescent="0.3">
      <c r="A18" s="585"/>
      <c r="B18" s="585"/>
      <c r="C18" s="605"/>
      <c r="D18" s="607"/>
      <c r="E18" s="607"/>
      <c r="F18" s="607"/>
      <c r="G18" s="605"/>
      <c r="H18" s="608"/>
      <c r="I18" s="609"/>
      <c r="J18" s="610"/>
      <c r="K18" s="602"/>
      <c r="L18" s="573"/>
      <c r="M18" s="579"/>
      <c r="N18" s="193">
        <v>2</v>
      </c>
      <c r="O18" s="201" t="s">
        <v>404</v>
      </c>
      <c r="P18" s="195" t="s">
        <v>346</v>
      </c>
      <c r="Q18" s="195" t="s">
        <v>346</v>
      </c>
      <c r="R18" s="196" t="s">
        <v>363</v>
      </c>
      <c r="S18" s="196" t="s">
        <v>348</v>
      </c>
      <c r="T18" s="191">
        <v>0.3</v>
      </c>
      <c r="U18" s="196" t="s">
        <v>349</v>
      </c>
      <c r="V18" s="196" t="s">
        <v>350</v>
      </c>
      <c r="W18" s="196" t="s">
        <v>351</v>
      </c>
      <c r="X18" s="190" t="s">
        <v>342</v>
      </c>
      <c r="Y18" s="197">
        <v>0.16800000000000001</v>
      </c>
      <c r="Z18" s="192" t="s">
        <v>401</v>
      </c>
      <c r="AA18" s="191">
        <f t="shared" si="1"/>
        <v>0.4</v>
      </c>
      <c r="AB18" s="346" t="s">
        <v>405</v>
      </c>
      <c r="AC18" s="349" t="s">
        <v>352</v>
      </c>
      <c r="AD18" s="221" t="s">
        <v>406</v>
      </c>
      <c r="AE18" s="226" t="s">
        <v>403</v>
      </c>
      <c r="AF18" s="202" t="s">
        <v>355</v>
      </c>
      <c r="AG18" s="217" t="s">
        <v>356</v>
      </c>
      <c r="AH18" s="204"/>
      <c r="AI18" s="204"/>
    </row>
    <row r="19" spans="1:35" ht="99" x14ac:dyDescent="0.3">
      <c r="A19" s="193">
        <v>8</v>
      </c>
      <c r="B19" s="193" t="s">
        <v>814</v>
      </c>
      <c r="C19" s="221" t="s">
        <v>407</v>
      </c>
      <c r="D19" s="227" t="s">
        <v>408</v>
      </c>
      <c r="E19" s="228" t="s">
        <v>409</v>
      </c>
      <c r="F19" s="227" t="s">
        <v>410</v>
      </c>
      <c r="G19" s="202" t="s">
        <v>385</v>
      </c>
      <c r="H19" s="204">
        <v>120</v>
      </c>
      <c r="I19" s="190" t="s">
        <v>369</v>
      </c>
      <c r="J19" s="225">
        <v>0.6</v>
      </c>
      <c r="K19" s="192" t="s">
        <v>370</v>
      </c>
      <c r="L19" s="191">
        <f t="shared" si="0"/>
        <v>0.8</v>
      </c>
      <c r="M19" s="346" t="s">
        <v>371</v>
      </c>
      <c r="N19" s="193">
        <v>3</v>
      </c>
      <c r="O19" s="201" t="s">
        <v>411</v>
      </c>
      <c r="P19" s="193" t="s">
        <v>346</v>
      </c>
      <c r="Q19" s="193" t="s">
        <v>346</v>
      </c>
      <c r="R19" s="196" t="s">
        <v>363</v>
      </c>
      <c r="S19" s="196" t="s">
        <v>348</v>
      </c>
      <c r="T19" s="191">
        <v>0.3</v>
      </c>
      <c r="U19" s="196" t="s">
        <v>349</v>
      </c>
      <c r="V19" s="196" t="s">
        <v>350</v>
      </c>
      <c r="W19" s="196" t="s">
        <v>373</v>
      </c>
      <c r="X19" s="190" t="s">
        <v>369</v>
      </c>
      <c r="Y19" s="229">
        <v>0.42</v>
      </c>
      <c r="Z19" s="192" t="s">
        <v>412</v>
      </c>
      <c r="AA19" s="191">
        <f t="shared" si="1"/>
        <v>0.2</v>
      </c>
      <c r="AB19" s="346" t="s">
        <v>405</v>
      </c>
      <c r="AC19" s="349" t="s">
        <v>352</v>
      </c>
      <c r="AD19" s="226" t="s">
        <v>815</v>
      </c>
      <c r="AE19" s="204" t="s">
        <v>413</v>
      </c>
      <c r="AF19" s="202" t="s">
        <v>355</v>
      </c>
      <c r="AG19" s="217" t="s">
        <v>356</v>
      </c>
      <c r="AH19" s="204"/>
      <c r="AI19" s="204"/>
    </row>
    <row r="20" spans="1:35" ht="75.75" x14ac:dyDescent="0.3">
      <c r="A20" s="193">
        <v>9</v>
      </c>
      <c r="B20" s="208" t="s">
        <v>816</v>
      </c>
      <c r="C20" s="221" t="s">
        <v>414</v>
      </c>
      <c r="D20" s="221" t="s">
        <v>415</v>
      </c>
      <c r="E20" s="221" t="s">
        <v>416</v>
      </c>
      <c r="F20" s="221" t="s">
        <v>417</v>
      </c>
      <c r="G20" s="221" t="s">
        <v>341</v>
      </c>
      <c r="H20" s="204">
        <v>2</v>
      </c>
      <c r="I20" s="190" t="s">
        <v>342</v>
      </c>
      <c r="J20" s="191">
        <f>IF(I20="MUY BAJA",20%,IF(I20="BAJA",40%,IF(I20="MEDIA",60%,IF(I20="ALTA",80%,IF(I20="MUY ALTA",100%,IF(I20="",""))))))</f>
        <v>0.2</v>
      </c>
      <c r="K20" s="192" t="s">
        <v>370</v>
      </c>
      <c r="L20" s="191">
        <f t="shared" si="0"/>
        <v>0.8</v>
      </c>
      <c r="M20" s="346" t="s">
        <v>371</v>
      </c>
      <c r="N20" s="193">
        <v>1</v>
      </c>
      <c r="O20" s="194" t="s">
        <v>418</v>
      </c>
      <c r="P20" s="202" t="s">
        <v>346</v>
      </c>
      <c r="Q20" s="193" t="s">
        <v>346</v>
      </c>
      <c r="R20" s="196" t="s">
        <v>347</v>
      </c>
      <c r="S20" s="196" t="s">
        <v>348</v>
      </c>
      <c r="T20" s="216">
        <f>[7]ValoraciónControles!G26</f>
        <v>0</v>
      </c>
      <c r="U20" s="196" t="s">
        <v>349</v>
      </c>
      <c r="V20" s="196" t="s">
        <v>350</v>
      </c>
      <c r="W20" s="196" t="s">
        <v>351</v>
      </c>
      <c r="X20" s="190" t="s">
        <v>360</v>
      </c>
      <c r="Y20" s="191">
        <v>0.36</v>
      </c>
      <c r="Z20" s="192" t="s">
        <v>370</v>
      </c>
      <c r="AA20" s="191">
        <f t="shared" si="1"/>
        <v>0.8</v>
      </c>
      <c r="AB20" s="346" t="s">
        <v>371</v>
      </c>
      <c r="AC20" s="349" t="s">
        <v>352</v>
      </c>
      <c r="AD20" s="194" t="s">
        <v>419</v>
      </c>
      <c r="AE20" s="204" t="s">
        <v>420</v>
      </c>
      <c r="AF20" s="202" t="s">
        <v>355</v>
      </c>
      <c r="AG20" s="217" t="s">
        <v>356</v>
      </c>
      <c r="AH20" s="204"/>
      <c r="AI20" s="204"/>
    </row>
    <row r="21" spans="1:35" ht="75.75" x14ac:dyDescent="0.3">
      <c r="A21" s="193">
        <v>10</v>
      </c>
      <c r="B21" s="208" t="s">
        <v>817</v>
      </c>
      <c r="C21" s="221" t="s">
        <v>421</v>
      </c>
      <c r="D21" s="221" t="s">
        <v>422</v>
      </c>
      <c r="E21" s="221" t="s">
        <v>423</v>
      </c>
      <c r="F21" s="221" t="s">
        <v>424</v>
      </c>
      <c r="G21" s="221" t="s">
        <v>385</v>
      </c>
      <c r="H21" s="204">
        <v>700</v>
      </c>
      <c r="I21" s="190" t="s">
        <v>425</v>
      </c>
      <c r="J21" s="191">
        <f>IF(I21="MUY BAJA",20%,IF(I21="BAJA",40%,IF(I21="MEDIA",60%,IF(I21="ALTA",80%,IF(I21="MUY ALTA",100%,IF(I21="",""))))))</f>
        <v>0.8</v>
      </c>
      <c r="K21" s="192" t="s">
        <v>370</v>
      </c>
      <c r="L21" s="191">
        <f t="shared" si="0"/>
        <v>0.8</v>
      </c>
      <c r="M21" s="346" t="s">
        <v>371</v>
      </c>
      <c r="N21" s="193">
        <v>2</v>
      </c>
      <c r="O21" s="201" t="s">
        <v>426</v>
      </c>
      <c r="P21" s="193" t="s">
        <v>346</v>
      </c>
      <c r="Q21" s="193" t="s">
        <v>346</v>
      </c>
      <c r="R21" s="196" t="s">
        <v>347</v>
      </c>
      <c r="S21" s="196" t="s">
        <v>348</v>
      </c>
      <c r="T21" s="216">
        <f>[7]ValoraciónControles!G41</f>
        <v>0</v>
      </c>
      <c r="U21" s="196" t="s">
        <v>349</v>
      </c>
      <c r="V21" s="196" t="s">
        <v>350</v>
      </c>
      <c r="W21" s="196" t="s">
        <v>351</v>
      </c>
      <c r="X21" s="190" t="s">
        <v>360</v>
      </c>
      <c r="Y21" s="191">
        <v>0.24</v>
      </c>
      <c r="Z21" s="192" t="s">
        <v>370</v>
      </c>
      <c r="AA21" s="191">
        <f t="shared" si="1"/>
        <v>0.8</v>
      </c>
      <c r="AB21" s="346" t="s">
        <v>371</v>
      </c>
      <c r="AC21" s="349" t="s">
        <v>352</v>
      </c>
      <c r="AD21" s="194" t="s">
        <v>427</v>
      </c>
      <c r="AE21" s="204" t="s">
        <v>420</v>
      </c>
      <c r="AF21" s="202" t="s">
        <v>355</v>
      </c>
      <c r="AG21" s="217" t="s">
        <v>389</v>
      </c>
      <c r="AH21" s="204"/>
      <c r="AI21" s="204"/>
    </row>
    <row r="22" spans="1:35" ht="99" x14ac:dyDescent="0.3">
      <c r="A22" s="193">
        <v>11</v>
      </c>
      <c r="B22" s="208" t="s">
        <v>428</v>
      </c>
      <c r="C22" s="230" t="s">
        <v>429</v>
      </c>
      <c r="D22" s="230" t="s">
        <v>430</v>
      </c>
      <c r="E22" s="230" t="s">
        <v>431</v>
      </c>
      <c r="F22" s="221" t="s">
        <v>432</v>
      </c>
      <c r="G22" s="204" t="s">
        <v>341</v>
      </c>
      <c r="H22" s="204">
        <v>1000</v>
      </c>
      <c r="I22" s="190" t="s">
        <v>425</v>
      </c>
      <c r="J22" s="191">
        <f>IF(I22="MUY BAJA",20%,IF(I22="BAJA",40%,IF(I22="MEDIA",60%,IF(I22="ALTA",80%,IF(I22="MUY ALTA",100%,IF(I22="",""))))))</f>
        <v>0.8</v>
      </c>
      <c r="K22" s="192" t="s">
        <v>370</v>
      </c>
      <c r="L22" s="191">
        <f t="shared" si="0"/>
        <v>0.8</v>
      </c>
      <c r="M22" s="346" t="s">
        <v>371</v>
      </c>
      <c r="N22" s="193">
        <v>1</v>
      </c>
      <c r="O22" s="194" t="s">
        <v>433</v>
      </c>
      <c r="P22" s="202" t="s">
        <v>346</v>
      </c>
      <c r="Q22" s="193" t="s">
        <v>346</v>
      </c>
      <c r="R22" s="196" t="s">
        <v>347</v>
      </c>
      <c r="S22" s="196" t="s">
        <v>348</v>
      </c>
      <c r="T22" s="216">
        <f>[7]ValoraciónControles!G58</f>
        <v>0</v>
      </c>
      <c r="U22" s="196" t="s">
        <v>349</v>
      </c>
      <c r="V22" s="196" t="s">
        <v>350</v>
      </c>
      <c r="W22" s="196" t="s">
        <v>351</v>
      </c>
      <c r="X22" s="190" t="s">
        <v>425</v>
      </c>
      <c r="Y22" s="191">
        <v>0.36</v>
      </c>
      <c r="Z22" s="192" t="s">
        <v>361</v>
      </c>
      <c r="AA22" s="191">
        <f t="shared" si="1"/>
        <v>0.6</v>
      </c>
      <c r="AB22" s="346" t="s">
        <v>371</v>
      </c>
      <c r="AC22" s="349" t="s">
        <v>352</v>
      </c>
      <c r="AD22" s="194" t="s">
        <v>434</v>
      </c>
      <c r="AE22" s="204" t="s">
        <v>435</v>
      </c>
      <c r="AF22" s="202" t="s">
        <v>355</v>
      </c>
      <c r="AG22" s="217" t="s">
        <v>356</v>
      </c>
      <c r="AH22" s="204"/>
      <c r="AI22" s="204"/>
    </row>
    <row r="23" spans="1:35" ht="75.75" x14ac:dyDescent="0.3">
      <c r="A23" s="193">
        <v>12</v>
      </c>
      <c r="B23" s="208" t="s">
        <v>436</v>
      </c>
      <c r="C23" s="230" t="s">
        <v>421</v>
      </c>
      <c r="D23" s="221" t="s">
        <v>437</v>
      </c>
      <c r="E23" s="230" t="s">
        <v>438</v>
      </c>
      <c r="F23" s="221" t="s">
        <v>439</v>
      </c>
      <c r="G23" s="204" t="s">
        <v>440</v>
      </c>
      <c r="H23" s="204">
        <v>120</v>
      </c>
      <c r="I23" s="190" t="s">
        <v>369</v>
      </c>
      <c r="J23" s="191">
        <f>IF(I23="MUY BAJA",20%,IF(I23="BAJA",40%,IF(I23="MEDIA",60%,IF(I23="ALTA",80%,IF(I23="MUY ALTA",100%,IF(I23="",""))))))</f>
        <v>0.6</v>
      </c>
      <c r="K23" s="192" t="s">
        <v>370</v>
      </c>
      <c r="L23" s="191">
        <f t="shared" si="0"/>
        <v>0.8</v>
      </c>
      <c r="M23" s="346" t="s">
        <v>371</v>
      </c>
      <c r="N23" s="193">
        <v>2</v>
      </c>
      <c r="O23" s="201" t="s">
        <v>441</v>
      </c>
      <c r="P23" s="193" t="s">
        <v>346</v>
      </c>
      <c r="Q23" s="193" t="s">
        <v>346</v>
      </c>
      <c r="R23" s="196" t="s">
        <v>363</v>
      </c>
      <c r="S23" s="196" t="s">
        <v>348</v>
      </c>
      <c r="T23" s="216">
        <f>[7]ValoraciónControles!G73</f>
        <v>0</v>
      </c>
      <c r="U23" s="196" t="s">
        <v>349</v>
      </c>
      <c r="V23" s="196" t="s">
        <v>350</v>
      </c>
      <c r="W23" s="196" t="s">
        <v>351</v>
      </c>
      <c r="X23" s="190" t="s">
        <v>369</v>
      </c>
      <c r="Y23" s="191">
        <v>0.36</v>
      </c>
      <c r="Z23" s="192" t="s">
        <v>370</v>
      </c>
      <c r="AA23" s="191">
        <f t="shared" si="1"/>
        <v>0.8</v>
      </c>
      <c r="AB23" s="346" t="s">
        <v>371</v>
      </c>
      <c r="AC23" s="349" t="s">
        <v>352</v>
      </c>
      <c r="AD23" s="194" t="s">
        <v>442</v>
      </c>
      <c r="AE23" s="204" t="s">
        <v>443</v>
      </c>
      <c r="AF23" s="202" t="s">
        <v>355</v>
      </c>
      <c r="AG23" s="217" t="s">
        <v>356</v>
      </c>
      <c r="AH23" s="204"/>
      <c r="AI23" s="204"/>
    </row>
    <row r="24" spans="1:35" ht="132" x14ac:dyDescent="0.3">
      <c r="A24" s="193">
        <v>13</v>
      </c>
      <c r="B24" s="208" t="s">
        <v>444</v>
      </c>
      <c r="C24" s="230" t="s">
        <v>421</v>
      </c>
      <c r="D24" s="221" t="s">
        <v>445</v>
      </c>
      <c r="E24" s="230" t="s">
        <v>446</v>
      </c>
      <c r="F24" s="221" t="s">
        <v>447</v>
      </c>
      <c r="G24" s="204" t="s">
        <v>385</v>
      </c>
      <c r="H24" s="204">
        <v>120</v>
      </c>
      <c r="I24" s="190" t="s">
        <v>369</v>
      </c>
      <c r="J24" s="191">
        <f>IF(I24="MUY BAJA",20%,IF(I24="BAJA",40%,IF(I24="MEDIA",60%,IF(I24="ALTA",80%,IF(I24="MUY ALTA",100%,IF(I24="",""))))))</f>
        <v>0.6</v>
      </c>
      <c r="K24" s="192" t="s">
        <v>370</v>
      </c>
      <c r="L24" s="191">
        <f t="shared" si="0"/>
        <v>0.8</v>
      </c>
      <c r="M24" s="346" t="s">
        <v>371</v>
      </c>
      <c r="N24" s="193">
        <v>3</v>
      </c>
      <c r="O24" s="201" t="s">
        <v>448</v>
      </c>
      <c r="P24" s="193" t="s">
        <v>346</v>
      </c>
      <c r="Q24" s="193" t="s">
        <v>346</v>
      </c>
      <c r="R24" s="196" t="s">
        <v>347</v>
      </c>
      <c r="S24" s="196" t="s">
        <v>348</v>
      </c>
      <c r="T24" s="216">
        <f>[7]ValoraciónControles!G88</f>
        <v>0</v>
      </c>
      <c r="U24" s="196" t="s">
        <v>349</v>
      </c>
      <c r="V24" s="196" t="s">
        <v>350</v>
      </c>
      <c r="W24" s="196" t="s">
        <v>351</v>
      </c>
      <c r="X24" s="190" t="s">
        <v>425</v>
      </c>
      <c r="Y24" s="191">
        <v>0.36</v>
      </c>
      <c r="Z24" s="192" t="s">
        <v>361</v>
      </c>
      <c r="AA24" s="191">
        <f t="shared" si="1"/>
        <v>0.6</v>
      </c>
      <c r="AB24" s="346" t="s">
        <v>371</v>
      </c>
      <c r="AC24" s="349" t="s">
        <v>352</v>
      </c>
      <c r="AD24" s="221" t="s">
        <v>449</v>
      </c>
      <c r="AE24" s="204" t="s">
        <v>420</v>
      </c>
      <c r="AF24" s="202" t="s">
        <v>355</v>
      </c>
      <c r="AG24" s="217" t="s">
        <v>389</v>
      </c>
      <c r="AH24" s="204"/>
      <c r="AI24" s="204"/>
    </row>
    <row r="25" spans="1:35" ht="118.5" customHeight="1" x14ac:dyDescent="0.3">
      <c r="A25" s="193">
        <v>14</v>
      </c>
      <c r="B25" s="193" t="s">
        <v>450</v>
      </c>
      <c r="C25" s="221" t="s">
        <v>818</v>
      </c>
      <c r="D25" s="201" t="s">
        <v>819</v>
      </c>
      <c r="E25" s="194" t="s">
        <v>451</v>
      </c>
      <c r="F25" s="194" t="s">
        <v>820</v>
      </c>
      <c r="G25" s="202" t="s">
        <v>452</v>
      </c>
      <c r="H25" s="204">
        <v>72</v>
      </c>
      <c r="I25" s="190" t="s">
        <v>369</v>
      </c>
      <c r="J25" s="225">
        <v>0.6</v>
      </c>
      <c r="K25" s="192" t="s">
        <v>361</v>
      </c>
      <c r="L25" s="191">
        <f t="shared" si="0"/>
        <v>0.6</v>
      </c>
      <c r="M25" s="346" t="s">
        <v>361</v>
      </c>
      <c r="N25" s="193">
        <v>1</v>
      </c>
      <c r="O25" s="194" t="s">
        <v>821</v>
      </c>
      <c r="P25" s="195" t="s">
        <v>346</v>
      </c>
      <c r="Q25" s="195" t="s">
        <v>346</v>
      </c>
      <c r="R25" s="196" t="s">
        <v>347</v>
      </c>
      <c r="S25" s="196" t="s">
        <v>348</v>
      </c>
      <c r="T25" s="191">
        <v>0.4</v>
      </c>
      <c r="U25" s="196" t="s">
        <v>349</v>
      </c>
      <c r="V25" s="196" t="s">
        <v>350</v>
      </c>
      <c r="W25" s="196" t="s">
        <v>351</v>
      </c>
      <c r="X25" s="190" t="s">
        <v>342</v>
      </c>
      <c r="Y25" s="191">
        <v>0.36</v>
      </c>
      <c r="Z25" s="192" t="s">
        <v>361</v>
      </c>
      <c r="AA25" s="191">
        <f t="shared" si="1"/>
        <v>0.6</v>
      </c>
      <c r="AB25" s="346" t="s">
        <v>361</v>
      </c>
      <c r="AC25" s="349" t="s">
        <v>352</v>
      </c>
      <c r="AD25" s="221" t="s">
        <v>822</v>
      </c>
      <c r="AE25" s="204" t="s">
        <v>456</v>
      </c>
      <c r="AF25" s="204" t="s">
        <v>355</v>
      </c>
      <c r="AG25" s="370" t="s">
        <v>823</v>
      </c>
      <c r="AH25" s="221"/>
      <c r="AI25" s="221"/>
    </row>
    <row r="26" spans="1:35" ht="123" customHeight="1" x14ac:dyDescent="0.3">
      <c r="A26" s="193">
        <v>15</v>
      </c>
      <c r="B26" s="193" t="s">
        <v>453</v>
      </c>
      <c r="C26" s="221" t="s">
        <v>824</v>
      </c>
      <c r="D26" s="201" t="s">
        <v>825</v>
      </c>
      <c r="E26" s="194" t="s">
        <v>826</v>
      </c>
      <c r="F26" s="194" t="s">
        <v>827</v>
      </c>
      <c r="G26" s="202" t="s">
        <v>455</v>
      </c>
      <c r="H26" s="204">
        <v>12</v>
      </c>
      <c r="I26" s="348" t="s">
        <v>360</v>
      </c>
      <c r="J26" s="225">
        <v>0.4</v>
      </c>
      <c r="K26" s="192" t="s">
        <v>370</v>
      </c>
      <c r="L26" s="191">
        <f t="shared" si="0"/>
        <v>0.8</v>
      </c>
      <c r="M26" s="346" t="s">
        <v>371</v>
      </c>
      <c r="N26" s="193">
        <v>2</v>
      </c>
      <c r="O26" s="201" t="s">
        <v>828</v>
      </c>
      <c r="P26" s="193" t="s">
        <v>346</v>
      </c>
      <c r="Q26" s="193" t="s">
        <v>346</v>
      </c>
      <c r="R26" s="196" t="s">
        <v>347</v>
      </c>
      <c r="S26" s="196" t="s">
        <v>348</v>
      </c>
      <c r="T26" s="220">
        <v>0.4</v>
      </c>
      <c r="U26" s="196" t="s">
        <v>349</v>
      </c>
      <c r="V26" s="196" t="s">
        <v>350</v>
      </c>
      <c r="W26" s="196" t="s">
        <v>351</v>
      </c>
      <c r="X26" s="190" t="s">
        <v>342</v>
      </c>
      <c r="Y26" s="191">
        <v>0.24</v>
      </c>
      <c r="Z26" s="192" t="s">
        <v>370</v>
      </c>
      <c r="AA26" s="191">
        <f t="shared" si="1"/>
        <v>0.8</v>
      </c>
      <c r="AB26" s="346" t="s">
        <v>371</v>
      </c>
      <c r="AC26" s="349" t="s">
        <v>352</v>
      </c>
      <c r="AD26" s="221" t="s">
        <v>829</v>
      </c>
      <c r="AE26" s="204" t="s">
        <v>456</v>
      </c>
      <c r="AF26" s="204" t="s">
        <v>355</v>
      </c>
      <c r="AG26" s="370" t="s">
        <v>823</v>
      </c>
      <c r="AH26" s="221"/>
      <c r="AI26" s="221"/>
    </row>
    <row r="27" spans="1:35" ht="91.5" customHeight="1" x14ac:dyDescent="0.3">
      <c r="A27" s="193">
        <v>16</v>
      </c>
      <c r="B27" s="193" t="s">
        <v>457</v>
      </c>
      <c r="C27" s="221" t="s">
        <v>830</v>
      </c>
      <c r="D27" s="201" t="s">
        <v>831</v>
      </c>
      <c r="E27" s="194" t="s">
        <v>832</v>
      </c>
      <c r="F27" s="194" t="s">
        <v>833</v>
      </c>
      <c r="G27" s="202" t="s">
        <v>455</v>
      </c>
      <c r="H27" s="204">
        <v>36</v>
      </c>
      <c r="I27" s="348" t="s">
        <v>369</v>
      </c>
      <c r="J27" s="225">
        <v>0.6</v>
      </c>
      <c r="K27" s="192" t="s">
        <v>401</v>
      </c>
      <c r="L27" s="191">
        <f t="shared" si="0"/>
        <v>0.4</v>
      </c>
      <c r="M27" s="346" t="s">
        <v>361</v>
      </c>
      <c r="N27" s="193">
        <v>3</v>
      </c>
      <c r="O27" s="201" t="s">
        <v>834</v>
      </c>
      <c r="P27" s="193" t="s">
        <v>346</v>
      </c>
      <c r="Q27" s="193" t="s">
        <v>346</v>
      </c>
      <c r="R27" s="196" t="s">
        <v>347</v>
      </c>
      <c r="S27" s="196" t="s">
        <v>348</v>
      </c>
      <c r="T27" s="220">
        <v>0.4</v>
      </c>
      <c r="U27" s="196" t="s">
        <v>349</v>
      </c>
      <c r="V27" s="196" t="s">
        <v>350</v>
      </c>
      <c r="W27" s="196" t="s">
        <v>351</v>
      </c>
      <c r="X27" s="190" t="s">
        <v>342</v>
      </c>
      <c r="Y27" s="229">
        <v>0.36</v>
      </c>
      <c r="Z27" s="192" t="s">
        <v>401</v>
      </c>
      <c r="AA27" s="191">
        <f t="shared" si="1"/>
        <v>0.4</v>
      </c>
      <c r="AB27" s="346" t="s">
        <v>405</v>
      </c>
      <c r="AC27" s="349" t="s">
        <v>352</v>
      </c>
      <c r="AD27" s="221" t="s">
        <v>835</v>
      </c>
      <c r="AE27" s="204" t="s">
        <v>458</v>
      </c>
      <c r="AF27" s="204" t="s">
        <v>355</v>
      </c>
      <c r="AG27" s="370" t="s">
        <v>823</v>
      </c>
      <c r="AH27" s="221"/>
      <c r="AI27" s="221"/>
    </row>
    <row r="28" spans="1:35" ht="151.5" customHeight="1" x14ac:dyDescent="0.3">
      <c r="A28" s="193">
        <v>17</v>
      </c>
      <c r="B28" s="193" t="s">
        <v>459</v>
      </c>
      <c r="C28" s="221" t="s">
        <v>836</v>
      </c>
      <c r="D28" s="201" t="s">
        <v>460</v>
      </c>
      <c r="E28" s="231" t="s">
        <v>461</v>
      </c>
      <c r="F28" s="194" t="s">
        <v>462</v>
      </c>
      <c r="G28" s="202" t="s">
        <v>341</v>
      </c>
      <c r="H28" s="204">
        <v>650</v>
      </c>
      <c r="I28" s="348" t="s">
        <v>425</v>
      </c>
      <c r="J28" s="225">
        <v>0.8</v>
      </c>
      <c r="K28" s="192" t="s">
        <v>401</v>
      </c>
      <c r="L28" s="191">
        <f t="shared" si="0"/>
        <v>0.4</v>
      </c>
      <c r="M28" s="346" t="s">
        <v>361</v>
      </c>
      <c r="N28" s="204">
        <v>4</v>
      </c>
      <c r="O28" s="226" t="s">
        <v>837</v>
      </c>
      <c r="P28" s="204" t="s">
        <v>346</v>
      </c>
      <c r="Q28" s="204" t="s">
        <v>346</v>
      </c>
      <c r="R28" s="196" t="s">
        <v>347</v>
      </c>
      <c r="S28" s="196" t="s">
        <v>348</v>
      </c>
      <c r="T28" s="220">
        <v>0.4</v>
      </c>
      <c r="U28" s="196" t="s">
        <v>349</v>
      </c>
      <c r="V28" s="196" t="s">
        <v>350</v>
      </c>
      <c r="W28" s="196" t="s">
        <v>351</v>
      </c>
      <c r="X28" s="190" t="s">
        <v>360</v>
      </c>
      <c r="Y28" s="191">
        <v>0.48</v>
      </c>
      <c r="Z28" s="192" t="s">
        <v>401</v>
      </c>
      <c r="AA28" s="191">
        <f t="shared" si="1"/>
        <v>0.4</v>
      </c>
      <c r="AB28" s="346" t="s">
        <v>361</v>
      </c>
      <c r="AC28" s="349" t="s">
        <v>352</v>
      </c>
      <c r="AD28" s="221" t="s">
        <v>838</v>
      </c>
      <c r="AE28" s="204" t="s">
        <v>463</v>
      </c>
      <c r="AF28" s="204" t="s">
        <v>355</v>
      </c>
      <c r="AG28" s="370" t="s">
        <v>823</v>
      </c>
      <c r="AH28" s="221"/>
      <c r="AI28" s="221"/>
    </row>
    <row r="29" spans="1:35" ht="114" customHeight="1" x14ac:dyDescent="0.3">
      <c r="A29" s="193">
        <v>18</v>
      </c>
      <c r="B29" s="193" t="s">
        <v>464</v>
      </c>
      <c r="C29" s="221" t="s">
        <v>824</v>
      </c>
      <c r="D29" s="232" t="s">
        <v>466</v>
      </c>
      <c r="E29" s="232" t="s">
        <v>467</v>
      </c>
      <c r="F29" s="232" t="s">
        <v>468</v>
      </c>
      <c r="G29" s="202" t="s">
        <v>341</v>
      </c>
      <c r="H29" s="204">
        <v>100</v>
      </c>
      <c r="I29" s="190" t="s">
        <v>369</v>
      </c>
      <c r="J29" s="225">
        <v>0.6</v>
      </c>
      <c r="K29" s="192" t="s">
        <v>412</v>
      </c>
      <c r="L29" s="191">
        <f t="shared" si="0"/>
        <v>0.2</v>
      </c>
      <c r="M29" s="346" t="s">
        <v>361</v>
      </c>
      <c r="N29" s="204">
        <v>5</v>
      </c>
      <c r="O29" s="226" t="s">
        <v>839</v>
      </c>
      <c r="P29" s="204" t="s">
        <v>346</v>
      </c>
      <c r="Q29" s="204" t="s">
        <v>346</v>
      </c>
      <c r="R29" s="196" t="s">
        <v>347</v>
      </c>
      <c r="S29" s="196" t="s">
        <v>348</v>
      </c>
      <c r="T29" s="233">
        <v>0.4</v>
      </c>
      <c r="U29" s="196" t="s">
        <v>349</v>
      </c>
      <c r="V29" s="196" t="s">
        <v>350</v>
      </c>
      <c r="W29" s="196" t="s">
        <v>351</v>
      </c>
      <c r="X29" s="190" t="s">
        <v>342</v>
      </c>
      <c r="Y29" s="191">
        <v>0.36</v>
      </c>
      <c r="Z29" s="192" t="s">
        <v>412</v>
      </c>
      <c r="AA29" s="191">
        <f t="shared" si="1"/>
        <v>0.2</v>
      </c>
      <c r="AB29" s="346" t="s">
        <v>405</v>
      </c>
      <c r="AC29" s="349" t="s">
        <v>352</v>
      </c>
      <c r="AD29" s="221" t="s">
        <v>840</v>
      </c>
      <c r="AE29" s="221" t="s">
        <v>469</v>
      </c>
      <c r="AF29" s="204" t="s">
        <v>355</v>
      </c>
      <c r="AG29" s="370" t="s">
        <v>823</v>
      </c>
      <c r="AH29" s="221"/>
      <c r="AI29" s="221"/>
    </row>
    <row r="30" spans="1:35" ht="75.75" x14ac:dyDescent="0.3">
      <c r="A30" s="193">
        <v>19</v>
      </c>
      <c r="B30" s="193" t="s">
        <v>470</v>
      </c>
      <c r="C30" s="347" t="s">
        <v>429</v>
      </c>
      <c r="D30" s="347" t="s">
        <v>471</v>
      </c>
      <c r="E30" s="347" t="s">
        <v>472</v>
      </c>
      <c r="F30" s="347" t="s">
        <v>473</v>
      </c>
      <c r="G30" s="341" t="s">
        <v>341</v>
      </c>
      <c r="H30" s="342">
        <v>1500</v>
      </c>
      <c r="I30" s="348" t="s">
        <v>425</v>
      </c>
      <c r="J30" s="191">
        <f t="shared" ref="J30:J38" si="2">IF(I30="MUY BAJA",20%,IF(I30="BAJA",40%,IF(I30="MEDIA",60%,IF(I30="ALTA",80%,IF(I30="MUY ALTA",100%,IF(I30="",""))))))</f>
        <v>0.8</v>
      </c>
      <c r="K30" s="192" t="s">
        <v>412</v>
      </c>
      <c r="L30" s="191">
        <f t="shared" si="0"/>
        <v>0.2</v>
      </c>
      <c r="M30" s="346" t="s">
        <v>405</v>
      </c>
      <c r="N30" s="193">
        <v>1</v>
      </c>
      <c r="O30" s="194" t="s">
        <v>474</v>
      </c>
      <c r="P30" s="195" t="s">
        <v>346</v>
      </c>
      <c r="Q30" s="195" t="s">
        <v>346</v>
      </c>
      <c r="R30" s="196" t="s">
        <v>363</v>
      </c>
      <c r="S30" s="196" t="s">
        <v>348</v>
      </c>
      <c r="T30" s="191">
        <v>0.3</v>
      </c>
      <c r="U30" s="196" t="s">
        <v>349</v>
      </c>
      <c r="V30" s="196" t="s">
        <v>350</v>
      </c>
      <c r="W30" s="196" t="s">
        <v>351</v>
      </c>
      <c r="X30" s="190" t="s">
        <v>360</v>
      </c>
      <c r="Y30" s="234">
        <v>0.56000000000000005</v>
      </c>
      <c r="Z30" s="192" t="s">
        <v>412</v>
      </c>
      <c r="AA30" s="191">
        <f t="shared" si="1"/>
        <v>0.2</v>
      </c>
      <c r="AB30" s="346" t="s">
        <v>405</v>
      </c>
      <c r="AC30" s="349" t="s">
        <v>352</v>
      </c>
      <c r="AD30" s="194" t="s">
        <v>475</v>
      </c>
      <c r="AE30" s="201" t="s">
        <v>476</v>
      </c>
      <c r="AF30" s="202" t="s">
        <v>355</v>
      </c>
      <c r="AG30" s="203" t="s">
        <v>356</v>
      </c>
      <c r="AH30" s="204"/>
      <c r="AI30" s="204"/>
    </row>
    <row r="31" spans="1:35" ht="75.75" x14ac:dyDescent="0.3">
      <c r="A31" s="193">
        <v>20</v>
      </c>
      <c r="B31" s="193" t="s">
        <v>477</v>
      </c>
      <c r="C31" s="194" t="s">
        <v>465</v>
      </c>
      <c r="D31" s="194" t="s">
        <v>478</v>
      </c>
      <c r="E31" s="194" t="s">
        <v>479</v>
      </c>
      <c r="F31" s="194" t="s">
        <v>480</v>
      </c>
      <c r="G31" s="202" t="s">
        <v>341</v>
      </c>
      <c r="H31" s="204">
        <v>2000</v>
      </c>
      <c r="I31" s="348" t="s">
        <v>425</v>
      </c>
      <c r="J31" s="191">
        <f t="shared" si="2"/>
        <v>0.8</v>
      </c>
      <c r="K31" s="192" t="s">
        <v>412</v>
      </c>
      <c r="L31" s="191">
        <f t="shared" si="0"/>
        <v>0.2</v>
      </c>
      <c r="M31" s="346" t="s">
        <v>405</v>
      </c>
      <c r="N31" s="193">
        <v>2</v>
      </c>
      <c r="O31" s="201" t="s">
        <v>481</v>
      </c>
      <c r="P31" s="193" t="s">
        <v>346</v>
      </c>
      <c r="Q31" s="193" t="s">
        <v>346</v>
      </c>
      <c r="R31" s="196" t="s">
        <v>396</v>
      </c>
      <c r="S31" s="196" t="s">
        <v>348</v>
      </c>
      <c r="T31" s="191">
        <v>0.4</v>
      </c>
      <c r="U31" s="196" t="s">
        <v>349</v>
      </c>
      <c r="V31" s="196" t="s">
        <v>350</v>
      </c>
      <c r="W31" s="196" t="s">
        <v>351</v>
      </c>
      <c r="X31" s="190" t="s">
        <v>360</v>
      </c>
      <c r="Y31" s="235">
        <v>0.48</v>
      </c>
      <c r="Z31" s="192" t="s">
        <v>412</v>
      </c>
      <c r="AA31" s="191">
        <f t="shared" si="1"/>
        <v>0.2</v>
      </c>
      <c r="AB31" s="346" t="s">
        <v>405</v>
      </c>
      <c r="AC31" s="349" t="s">
        <v>352</v>
      </c>
      <c r="AD31" s="194" t="s">
        <v>482</v>
      </c>
      <c r="AE31" s="202" t="s">
        <v>476</v>
      </c>
      <c r="AF31" s="202" t="s">
        <v>355</v>
      </c>
      <c r="AG31" s="203" t="s">
        <v>356</v>
      </c>
      <c r="AH31" s="204"/>
      <c r="AI31" s="204"/>
    </row>
    <row r="32" spans="1:35" ht="89.25" x14ac:dyDescent="0.3">
      <c r="A32" s="193">
        <v>21</v>
      </c>
      <c r="B32" s="193" t="s">
        <v>483</v>
      </c>
      <c r="C32" s="204" t="s">
        <v>484</v>
      </c>
      <c r="D32" s="201" t="s">
        <v>485</v>
      </c>
      <c r="E32" s="194" t="s">
        <v>486</v>
      </c>
      <c r="F32" s="194" t="s">
        <v>487</v>
      </c>
      <c r="G32" s="202" t="s">
        <v>341</v>
      </c>
      <c r="H32" s="204">
        <f>(3*12)+2+5+12</f>
        <v>55</v>
      </c>
      <c r="I32" s="190" t="s">
        <v>369</v>
      </c>
      <c r="J32" s="191">
        <f t="shared" si="2"/>
        <v>0.6</v>
      </c>
      <c r="K32" s="192" t="s">
        <v>412</v>
      </c>
      <c r="L32" s="191">
        <f t="shared" si="0"/>
        <v>0.2</v>
      </c>
      <c r="M32" s="346" t="s">
        <v>405</v>
      </c>
      <c r="N32" s="193">
        <v>1</v>
      </c>
      <c r="O32" s="232" t="s">
        <v>488</v>
      </c>
      <c r="P32" s="202" t="s">
        <v>346</v>
      </c>
      <c r="Q32" s="193" t="s">
        <v>346</v>
      </c>
      <c r="R32" s="196" t="s">
        <v>347</v>
      </c>
      <c r="S32" s="196" t="s">
        <v>348</v>
      </c>
      <c r="T32" s="216">
        <v>0.4</v>
      </c>
      <c r="U32" s="196" t="s">
        <v>349</v>
      </c>
      <c r="V32" s="196" t="s">
        <v>350</v>
      </c>
      <c r="W32" s="196" t="s">
        <v>351</v>
      </c>
      <c r="X32" s="190" t="s">
        <v>342</v>
      </c>
      <c r="Y32" s="191">
        <v>0.36</v>
      </c>
      <c r="Z32" s="192" t="s">
        <v>412</v>
      </c>
      <c r="AA32" s="191">
        <f t="shared" si="1"/>
        <v>0.2</v>
      </c>
      <c r="AB32" s="346" t="s">
        <v>405</v>
      </c>
      <c r="AC32" s="349" t="s">
        <v>352</v>
      </c>
      <c r="AD32" s="194" t="s">
        <v>489</v>
      </c>
      <c r="AE32" s="204" t="s">
        <v>490</v>
      </c>
      <c r="AF32" s="202" t="s">
        <v>355</v>
      </c>
      <c r="AG32" s="203" t="s">
        <v>356</v>
      </c>
      <c r="AH32" s="204"/>
      <c r="AI32" s="204"/>
    </row>
    <row r="33" spans="1:43" ht="86.25" x14ac:dyDescent="0.3">
      <c r="A33" s="193">
        <v>22</v>
      </c>
      <c r="B33" s="193" t="s">
        <v>491</v>
      </c>
      <c r="C33" s="194" t="s">
        <v>454</v>
      </c>
      <c r="D33" s="194" t="s">
        <v>492</v>
      </c>
      <c r="E33" s="194" t="s">
        <v>493</v>
      </c>
      <c r="F33" s="194" t="s">
        <v>494</v>
      </c>
      <c r="G33" s="202" t="s">
        <v>385</v>
      </c>
      <c r="H33" s="204">
        <v>15</v>
      </c>
      <c r="I33" s="190" t="s">
        <v>360</v>
      </c>
      <c r="J33" s="191">
        <f t="shared" si="2"/>
        <v>0.4</v>
      </c>
      <c r="K33" s="192" t="s">
        <v>370</v>
      </c>
      <c r="L33" s="191">
        <f t="shared" si="0"/>
        <v>0.8</v>
      </c>
      <c r="M33" s="346" t="s">
        <v>371</v>
      </c>
      <c r="N33" s="193">
        <v>2</v>
      </c>
      <c r="O33" s="201" t="s">
        <v>495</v>
      </c>
      <c r="P33" s="193" t="s">
        <v>346</v>
      </c>
      <c r="Q33" s="193" t="s">
        <v>346</v>
      </c>
      <c r="R33" s="196" t="s">
        <v>347</v>
      </c>
      <c r="S33" s="196" t="s">
        <v>348</v>
      </c>
      <c r="T33" s="216">
        <v>0.4</v>
      </c>
      <c r="U33" s="196" t="s">
        <v>349</v>
      </c>
      <c r="V33" s="196" t="s">
        <v>350</v>
      </c>
      <c r="W33" s="196" t="s">
        <v>373</v>
      </c>
      <c r="X33" s="190" t="s">
        <v>342</v>
      </c>
      <c r="Y33" s="191">
        <v>0.24</v>
      </c>
      <c r="Z33" s="192" t="s">
        <v>370</v>
      </c>
      <c r="AA33" s="191">
        <f t="shared" si="1"/>
        <v>0.8</v>
      </c>
      <c r="AB33" s="346" t="s">
        <v>371</v>
      </c>
      <c r="AC33" s="349" t="s">
        <v>352</v>
      </c>
      <c r="AD33" s="194" t="s">
        <v>496</v>
      </c>
      <c r="AE33" s="204" t="s">
        <v>490</v>
      </c>
      <c r="AF33" s="202" t="s">
        <v>355</v>
      </c>
      <c r="AG33" s="217" t="s">
        <v>389</v>
      </c>
      <c r="AH33" s="204"/>
      <c r="AI33" s="204"/>
    </row>
    <row r="34" spans="1:43" ht="86.25" x14ac:dyDescent="0.3">
      <c r="A34" s="193">
        <v>23</v>
      </c>
      <c r="B34" s="193" t="s">
        <v>497</v>
      </c>
      <c r="C34" s="194" t="s">
        <v>376</v>
      </c>
      <c r="D34" s="194" t="s">
        <v>498</v>
      </c>
      <c r="E34" s="194" t="s">
        <v>499</v>
      </c>
      <c r="F34" s="194" t="s">
        <v>500</v>
      </c>
      <c r="G34" s="202" t="s">
        <v>341</v>
      </c>
      <c r="H34" s="204">
        <f>2+1+12+1</f>
        <v>16</v>
      </c>
      <c r="I34" s="190" t="s">
        <v>360</v>
      </c>
      <c r="J34" s="191">
        <f t="shared" si="2"/>
        <v>0.4</v>
      </c>
      <c r="K34" s="192" t="s">
        <v>401</v>
      </c>
      <c r="L34" s="191">
        <f t="shared" si="0"/>
        <v>0.4</v>
      </c>
      <c r="M34" s="346" t="s">
        <v>405</v>
      </c>
      <c r="N34" s="193">
        <v>3</v>
      </c>
      <c r="O34" s="201" t="s">
        <v>501</v>
      </c>
      <c r="P34" s="193" t="s">
        <v>346</v>
      </c>
      <c r="Q34" s="193" t="s">
        <v>346</v>
      </c>
      <c r="R34" s="196" t="s">
        <v>347</v>
      </c>
      <c r="S34" s="196" t="s">
        <v>348</v>
      </c>
      <c r="T34" s="216">
        <v>0.4</v>
      </c>
      <c r="U34" s="196" t="s">
        <v>349</v>
      </c>
      <c r="V34" s="196" t="s">
        <v>350</v>
      </c>
      <c r="W34" s="196" t="s">
        <v>373</v>
      </c>
      <c r="X34" s="190" t="s">
        <v>342</v>
      </c>
      <c r="Y34" s="220">
        <v>0.36</v>
      </c>
      <c r="Z34" s="192" t="s">
        <v>401</v>
      </c>
      <c r="AA34" s="191">
        <f t="shared" si="1"/>
        <v>0.4</v>
      </c>
      <c r="AB34" s="346" t="s">
        <v>405</v>
      </c>
      <c r="AC34" s="349" t="s">
        <v>352</v>
      </c>
      <c r="AD34" s="221" t="s">
        <v>502</v>
      </c>
      <c r="AE34" s="204" t="s">
        <v>503</v>
      </c>
      <c r="AF34" s="202" t="s">
        <v>355</v>
      </c>
      <c r="AG34" s="203" t="s">
        <v>356</v>
      </c>
      <c r="AH34" s="204"/>
      <c r="AI34" s="204"/>
    </row>
    <row r="35" spans="1:43" ht="75.75" x14ac:dyDescent="0.3">
      <c r="A35" s="193">
        <v>24</v>
      </c>
      <c r="B35" s="193" t="s">
        <v>504</v>
      </c>
      <c r="C35" s="194" t="s">
        <v>454</v>
      </c>
      <c r="D35" s="194" t="s">
        <v>505</v>
      </c>
      <c r="E35" s="194" t="s">
        <v>506</v>
      </c>
      <c r="F35" s="194" t="s">
        <v>507</v>
      </c>
      <c r="G35" s="236" t="s">
        <v>385</v>
      </c>
      <c r="H35" s="207">
        <f>(365-52)*5</f>
        <v>1565</v>
      </c>
      <c r="I35" s="190" t="s">
        <v>425</v>
      </c>
      <c r="J35" s="191">
        <f t="shared" si="2"/>
        <v>0.8</v>
      </c>
      <c r="K35" s="192" t="s">
        <v>370</v>
      </c>
      <c r="L35" s="191">
        <f t="shared" si="0"/>
        <v>0.8</v>
      </c>
      <c r="M35" s="346" t="s">
        <v>371</v>
      </c>
      <c r="N35" s="204">
        <v>4</v>
      </c>
      <c r="O35" s="226" t="s">
        <v>508</v>
      </c>
      <c r="P35" s="224" t="s">
        <v>346</v>
      </c>
      <c r="Q35" s="204" t="s">
        <v>346</v>
      </c>
      <c r="R35" s="196" t="s">
        <v>347</v>
      </c>
      <c r="S35" s="196" t="s">
        <v>348</v>
      </c>
      <c r="T35" s="216">
        <v>0.4</v>
      </c>
      <c r="U35" s="196" t="s">
        <v>349</v>
      </c>
      <c r="V35" s="196" t="s">
        <v>350</v>
      </c>
      <c r="W35" s="196" t="s">
        <v>351</v>
      </c>
      <c r="X35" s="190" t="s">
        <v>342</v>
      </c>
      <c r="Y35" s="191">
        <v>0.36</v>
      </c>
      <c r="Z35" s="192" t="s">
        <v>370</v>
      </c>
      <c r="AA35" s="191">
        <f t="shared" si="1"/>
        <v>0.8</v>
      </c>
      <c r="AB35" s="346" t="s">
        <v>371</v>
      </c>
      <c r="AC35" s="349" t="s">
        <v>352</v>
      </c>
      <c r="AD35" s="221" t="s">
        <v>509</v>
      </c>
      <c r="AE35" s="204" t="s">
        <v>510</v>
      </c>
      <c r="AF35" s="202" t="s">
        <v>355</v>
      </c>
      <c r="AG35" s="217" t="s">
        <v>389</v>
      </c>
      <c r="AH35" s="204"/>
      <c r="AI35" s="204"/>
    </row>
    <row r="36" spans="1:43" ht="75.75" x14ac:dyDescent="0.3">
      <c r="A36" s="193">
        <v>25</v>
      </c>
      <c r="B36" s="193" t="s">
        <v>511</v>
      </c>
      <c r="C36" s="194" t="s">
        <v>512</v>
      </c>
      <c r="D36" s="201" t="s">
        <v>513</v>
      </c>
      <c r="E36" s="194" t="s">
        <v>514</v>
      </c>
      <c r="F36" s="194" t="s">
        <v>515</v>
      </c>
      <c r="G36" s="202" t="s">
        <v>341</v>
      </c>
      <c r="H36" s="204">
        <v>16</v>
      </c>
      <c r="I36" s="190" t="s">
        <v>360</v>
      </c>
      <c r="J36" s="191">
        <f t="shared" si="2"/>
        <v>0.4</v>
      </c>
      <c r="K36" s="192" t="s">
        <v>412</v>
      </c>
      <c r="L36" s="191">
        <f t="shared" si="0"/>
        <v>0.2</v>
      </c>
      <c r="M36" s="346" t="s">
        <v>405</v>
      </c>
      <c r="N36" s="193">
        <v>1</v>
      </c>
      <c r="O36" s="194" t="s">
        <v>516</v>
      </c>
      <c r="P36" s="202" t="s">
        <v>346</v>
      </c>
      <c r="Q36" s="193" t="s">
        <v>346</v>
      </c>
      <c r="R36" s="196" t="s">
        <v>347</v>
      </c>
      <c r="S36" s="196" t="s">
        <v>348</v>
      </c>
      <c r="T36" s="216">
        <v>0.4</v>
      </c>
      <c r="U36" s="196" t="s">
        <v>517</v>
      </c>
      <c r="V36" s="196" t="s">
        <v>518</v>
      </c>
      <c r="W36" s="196" t="s">
        <v>351</v>
      </c>
      <c r="X36" s="190" t="s">
        <v>342</v>
      </c>
      <c r="Y36" s="191">
        <v>0.24</v>
      </c>
      <c r="Z36" s="192" t="s">
        <v>412</v>
      </c>
      <c r="AA36" s="191">
        <f t="shared" si="1"/>
        <v>0.2</v>
      </c>
      <c r="AB36" s="346" t="s">
        <v>405</v>
      </c>
      <c r="AC36" s="349" t="s">
        <v>352</v>
      </c>
      <c r="AD36" s="194" t="s">
        <v>519</v>
      </c>
      <c r="AE36" s="204" t="s">
        <v>520</v>
      </c>
      <c r="AF36" s="202" t="s">
        <v>355</v>
      </c>
      <c r="AG36" s="203" t="s">
        <v>356</v>
      </c>
      <c r="AH36" s="204"/>
      <c r="AI36" s="204"/>
    </row>
    <row r="37" spans="1:43" ht="86.25" x14ac:dyDescent="0.3">
      <c r="A37" s="193">
        <v>26</v>
      </c>
      <c r="B37" s="193" t="s">
        <v>521</v>
      </c>
      <c r="C37" s="194" t="s">
        <v>522</v>
      </c>
      <c r="D37" s="194" t="s">
        <v>523</v>
      </c>
      <c r="E37" s="194" t="s">
        <v>524</v>
      </c>
      <c r="F37" s="194" t="s">
        <v>525</v>
      </c>
      <c r="G37" s="202" t="s">
        <v>385</v>
      </c>
      <c r="H37" s="204">
        <v>60</v>
      </c>
      <c r="I37" s="190" t="s">
        <v>369</v>
      </c>
      <c r="J37" s="191">
        <f t="shared" si="2"/>
        <v>0.6</v>
      </c>
      <c r="K37" s="192" t="s">
        <v>370</v>
      </c>
      <c r="L37" s="191">
        <f t="shared" si="0"/>
        <v>0.8</v>
      </c>
      <c r="M37" s="346" t="s">
        <v>371</v>
      </c>
      <c r="N37" s="193">
        <v>3</v>
      </c>
      <c r="O37" s="201" t="s">
        <v>526</v>
      </c>
      <c r="P37" s="193" t="s">
        <v>346</v>
      </c>
      <c r="Q37" s="193" t="s">
        <v>346</v>
      </c>
      <c r="R37" s="196" t="s">
        <v>347</v>
      </c>
      <c r="S37" s="196" t="s">
        <v>348</v>
      </c>
      <c r="T37" s="216">
        <v>0.4</v>
      </c>
      <c r="U37" s="196" t="s">
        <v>349</v>
      </c>
      <c r="V37" s="196" t="s">
        <v>350</v>
      </c>
      <c r="W37" s="196" t="s">
        <v>373</v>
      </c>
      <c r="X37" s="190" t="s">
        <v>342</v>
      </c>
      <c r="Y37" s="220">
        <v>0.36</v>
      </c>
      <c r="Z37" s="192" t="s">
        <v>370</v>
      </c>
      <c r="AA37" s="191">
        <f t="shared" si="1"/>
        <v>0.8</v>
      </c>
      <c r="AB37" s="346" t="s">
        <v>371</v>
      </c>
      <c r="AC37" s="349" t="s">
        <v>352</v>
      </c>
      <c r="AD37" s="221" t="s">
        <v>527</v>
      </c>
      <c r="AE37" s="204" t="s">
        <v>503</v>
      </c>
      <c r="AF37" s="202" t="s">
        <v>355</v>
      </c>
      <c r="AG37" s="217" t="s">
        <v>389</v>
      </c>
      <c r="AH37" s="204"/>
      <c r="AI37" s="204"/>
    </row>
    <row r="38" spans="1:43" ht="65.25" customHeight="1" x14ac:dyDescent="0.3">
      <c r="A38" s="584">
        <v>27</v>
      </c>
      <c r="B38" s="584" t="s">
        <v>528</v>
      </c>
      <c r="C38" s="586" t="s">
        <v>512</v>
      </c>
      <c r="D38" s="586" t="s">
        <v>529</v>
      </c>
      <c r="E38" s="586" t="s">
        <v>530</v>
      </c>
      <c r="F38" s="586" t="s">
        <v>531</v>
      </c>
      <c r="G38" s="588" t="s">
        <v>341</v>
      </c>
      <c r="H38" s="590">
        <v>600</v>
      </c>
      <c r="I38" s="592" t="s">
        <v>425</v>
      </c>
      <c r="J38" s="572">
        <f t="shared" si="2"/>
        <v>0.8</v>
      </c>
      <c r="K38" s="574" t="s">
        <v>361</v>
      </c>
      <c r="L38" s="572">
        <f>IF(K38="LEVE",20%,IF(K38="MENOR",40%,IF(K38="MODERADO",60%,IF(K38="MAYOR",80%,IF(K38="CATASTROFICO",100%,IF(I38="",""))))))</f>
        <v>0.6</v>
      </c>
      <c r="M38" s="578" t="s">
        <v>371</v>
      </c>
      <c r="N38" s="193">
        <v>1</v>
      </c>
      <c r="O38" s="201" t="s">
        <v>532</v>
      </c>
      <c r="P38" s="193" t="s">
        <v>346</v>
      </c>
      <c r="Q38" s="193" t="s">
        <v>346</v>
      </c>
      <c r="R38" s="196" t="s">
        <v>347</v>
      </c>
      <c r="S38" s="196" t="s">
        <v>348</v>
      </c>
      <c r="T38" s="216">
        <v>0.4</v>
      </c>
      <c r="U38" s="196" t="s">
        <v>349</v>
      </c>
      <c r="V38" s="196" t="s">
        <v>350</v>
      </c>
      <c r="W38" s="196" t="s">
        <v>373</v>
      </c>
      <c r="X38" s="592" t="s">
        <v>360</v>
      </c>
      <c r="Y38" s="191">
        <v>0.48</v>
      </c>
      <c r="Z38" s="574" t="s">
        <v>361</v>
      </c>
      <c r="AA38" s="572">
        <f t="shared" si="1"/>
        <v>0.6</v>
      </c>
      <c r="AB38" s="578" t="s">
        <v>371</v>
      </c>
      <c r="AC38" s="349" t="s">
        <v>352</v>
      </c>
      <c r="AD38" s="201" t="s">
        <v>533</v>
      </c>
      <c r="AE38" s="201" t="s">
        <v>534</v>
      </c>
      <c r="AF38" s="202" t="s">
        <v>355</v>
      </c>
      <c r="AG38" s="203" t="s">
        <v>356</v>
      </c>
      <c r="AH38" s="204"/>
      <c r="AI38" s="204"/>
    </row>
    <row r="39" spans="1:43" ht="81" customHeight="1" x14ac:dyDescent="0.3">
      <c r="A39" s="585"/>
      <c r="B39" s="585"/>
      <c r="C39" s="587"/>
      <c r="D39" s="587"/>
      <c r="E39" s="587"/>
      <c r="F39" s="587"/>
      <c r="G39" s="589"/>
      <c r="H39" s="591"/>
      <c r="I39" s="593"/>
      <c r="J39" s="573"/>
      <c r="K39" s="602"/>
      <c r="L39" s="573"/>
      <c r="M39" s="579"/>
      <c r="N39" s="193">
        <v>2</v>
      </c>
      <c r="O39" s="201" t="s">
        <v>535</v>
      </c>
      <c r="P39" s="193" t="s">
        <v>346</v>
      </c>
      <c r="Q39" s="193" t="s">
        <v>346</v>
      </c>
      <c r="R39" s="196" t="s">
        <v>347</v>
      </c>
      <c r="S39" s="196" t="s">
        <v>348</v>
      </c>
      <c r="T39" s="216">
        <v>0.3</v>
      </c>
      <c r="U39" s="196" t="s">
        <v>349</v>
      </c>
      <c r="V39" s="196" t="s">
        <v>350</v>
      </c>
      <c r="W39" s="196" t="s">
        <v>373</v>
      </c>
      <c r="X39" s="593"/>
      <c r="Y39" s="191">
        <v>0.48</v>
      </c>
      <c r="Z39" s="602"/>
      <c r="AA39" s="573"/>
      <c r="AB39" s="579"/>
      <c r="AC39" s="349" t="s">
        <v>352</v>
      </c>
      <c r="AD39" s="201" t="s">
        <v>536</v>
      </c>
      <c r="AE39" s="201" t="s">
        <v>537</v>
      </c>
      <c r="AF39" s="202" t="s">
        <v>355</v>
      </c>
      <c r="AG39" s="203" t="s">
        <v>356</v>
      </c>
      <c r="AH39" s="204"/>
      <c r="AI39" s="204"/>
    </row>
    <row r="40" spans="1:43" ht="81" customHeight="1" x14ac:dyDescent="0.3">
      <c r="A40" s="338">
        <v>28</v>
      </c>
      <c r="B40" s="338" t="s">
        <v>538</v>
      </c>
      <c r="C40" s="194" t="s">
        <v>512</v>
      </c>
      <c r="D40" s="194" t="s">
        <v>539</v>
      </c>
      <c r="E40" s="194" t="s">
        <v>540</v>
      </c>
      <c r="F40" s="194" t="s">
        <v>541</v>
      </c>
      <c r="G40" s="236" t="s">
        <v>341</v>
      </c>
      <c r="H40" s="207">
        <v>12</v>
      </c>
      <c r="I40" s="190" t="s">
        <v>360</v>
      </c>
      <c r="J40" s="191">
        <f t="shared" ref="J40" si="3">IF(I40="MUY BAJA",20%,IF(I40="BAJA",40%,IF(I40="MEDIA",60%,IF(I40="ALTA",80%,IF(I40="MUY ALTA",100%,IF(I40="",""))))))</f>
        <v>0.4</v>
      </c>
      <c r="K40" s="192" t="s">
        <v>401</v>
      </c>
      <c r="L40" s="191">
        <f t="shared" ref="L40:L42" si="4">IF(K40="LEVE",20%,IF(K40="MENOR",40%,IF(K40="MODERADO",60%,IF(K40="MAYOR",80%,IF(K40="CATASTROFICO",100%,IF(I40="",""))))))</f>
        <v>0.4</v>
      </c>
      <c r="M40" s="346" t="s">
        <v>405</v>
      </c>
      <c r="N40" s="193">
        <v>3</v>
      </c>
      <c r="O40" s="226" t="s">
        <v>542</v>
      </c>
      <c r="P40" s="224" t="s">
        <v>346</v>
      </c>
      <c r="Q40" s="204" t="s">
        <v>346</v>
      </c>
      <c r="R40" s="196" t="s">
        <v>363</v>
      </c>
      <c r="S40" s="196" t="s">
        <v>348</v>
      </c>
      <c r="T40" s="216">
        <v>0.3</v>
      </c>
      <c r="U40" s="196" t="s">
        <v>349</v>
      </c>
      <c r="V40" s="196" t="s">
        <v>350</v>
      </c>
      <c r="W40" s="196" t="s">
        <v>351</v>
      </c>
      <c r="X40" s="190" t="s">
        <v>342</v>
      </c>
      <c r="Y40" s="191">
        <v>0.48</v>
      </c>
      <c r="Z40" s="192" t="s">
        <v>401</v>
      </c>
      <c r="AA40" s="191">
        <f t="shared" ref="AA40:AA42" si="5">IF(Z40="LEVE",20%,IF(Z40="MENOR",40%,IF(Z40="MODERADO",60%,IF(Z40="MAYOR",80%,IF(Z40="CATASTROFICO",100%,IF(Z40="",""))))))</f>
        <v>0.4</v>
      </c>
      <c r="AB40" s="346" t="s">
        <v>405</v>
      </c>
      <c r="AC40" s="349" t="s">
        <v>352</v>
      </c>
      <c r="AD40" s="194" t="s">
        <v>543</v>
      </c>
      <c r="AE40" s="201" t="s">
        <v>544</v>
      </c>
      <c r="AF40" s="202" t="s">
        <v>355</v>
      </c>
      <c r="AG40" s="203" t="s">
        <v>356</v>
      </c>
      <c r="AH40" s="204"/>
      <c r="AI40" s="204"/>
    </row>
    <row r="41" spans="1:43" ht="81" customHeight="1" x14ac:dyDescent="0.3">
      <c r="A41" s="338">
        <v>29</v>
      </c>
      <c r="B41" s="338" t="s">
        <v>545</v>
      </c>
      <c r="C41" s="194" t="s">
        <v>512</v>
      </c>
      <c r="D41" s="232" t="s">
        <v>546</v>
      </c>
      <c r="E41" s="232" t="s">
        <v>547</v>
      </c>
      <c r="F41" s="232" t="s">
        <v>548</v>
      </c>
      <c r="G41" s="236" t="s">
        <v>341</v>
      </c>
      <c r="H41" s="207">
        <v>2</v>
      </c>
      <c r="I41" s="190" t="s">
        <v>342</v>
      </c>
      <c r="J41" s="191">
        <f>IF(I41="MUY BAJA",20%,IF(I41="BAJA",40%,IF(I41="MEDIA",60%,IF(I41="ALTA",80%,IF(I41="MUY ALTA",100%,IF(I41="",""))))))</f>
        <v>0.2</v>
      </c>
      <c r="K41" s="192" t="s">
        <v>401</v>
      </c>
      <c r="L41" s="191">
        <f t="shared" si="4"/>
        <v>0.4</v>
      </c>
      <c r="M41" s="346" t="s">
        <v>405</v>
      </c>
      <c r="N41" s="193">
        <v>4</v>
      </c>
      <c r="O41" s="226" t="s">
        <v>549</v>
      </c>
      <c r="P41" s="204" t="s">
        <v>346</v>
      </c>
      <c r="Q41" s="204" t="s">
        <v>346</v>
      </c>
      <c r="R41" s="196" t="s">
        <v>347</v>
      </c>
      <c r="S41" s="196" t="s">
        <v>348</v>
      </c>
      <c r="T41" s="216">
        <v>0.4</v>
      </c>
      <c r="U41" s="196" t="s">
        <v>349</v>
      </c>
      <c r="V41" s="196" t="s">
        <v>350</v>
      </c>
      <c r="W41" s="196" t="s">
        <v>373</v>
      </c>
      <c r="X41" s="190" t="s">
        <v>342</v>
      </c>
      <c r="Y41" s="191">
        <v>0.28000000000000003</v>
      </c>
      <c r="Z41" s="192" t="s">
        <v>401</v>
      </c>
      <c r="AA41" s="191">
        <f t="shared" si="5"/>
        <v>0.4</v>
      </c>
      <c r="AB41" s="346" t="s">
        <v>405</v>
      </c>
      <c r="AC41" s="349" t="s">
        <v>352</v>
      </c>
      <c r="AD41" s="194" t="s">
        <v>550</v>
      </c>
      <c r="AE41" s="201" t="s">
        <v>551</v>
      </c>
      <c r="AF41" s="202" t="s">
        <v>355</v>
      </c>
      <c r="AG41" s="203" t="s">
        <v>356</v>
      </c>
      <c r="AH41" s="204"/>
      <c r="AI41" s="204"/>
    </row>
    <row r="42" spans="1:43" ht="81" customHeight="1" x14ac:dyDescent="0.3">
      <c r="A42" s="338">
        <v>30</v>
      </c>
      <c r="B42" s="338" t="s">
        <v>552</v>
      </c>
      <c r="C42" s="194" t="s">
        <v>429</v>
      </c>
      <c r="D42" s="232" t="s">
        <v>553</v>
      </c>
      <c r="E42" s="194" t="s">
        <v>554</v>
      </c>
      <c r="F42" s="237" t="s">
        <v>555</v>
      </c>
      <c r="G42" s="236" t="s">
        <v>341</v>
      </c>
      <c r="H42" s="207">
        <f>2*12</f>
        <v>24</v>
      </c>
      <c r="I42" s="190" t="s">
        <v>360</v>
      </c>
      <c r="J42" s="191">
        <f t="shared" ref="J42:J47" si="6">IF(I42="MUY BAJA",20%,IF(I42="BAJA",40%,IF(I42="MEDIA",60%,IF(I42="ALTA",80%,IF(I42="MUY ALTA",100%,IF(I42="",""))))))</f>
        <v>0.4</v>
      </c>
      <c r="K42" s="192" t="s">
        <v>412</v>
      </c>
      <c r="L42" s="191">
        <f t="shared" si="4"/>
        <v>0.2</v>
      </c>
      <c r="M42" s="346" t="s">
        <v>405</v>
      </c>
      <c r="N42" s="193">
        <v>5</v>
      </c>
      <c r="O42" s="226" t="s">
        <v>556</v>
      </c>
      <c r="P42" s="204" t="s">
        <v>346</v>
      </c>
      <c r="Q42" s="204" t="s">
        <v>346</v>
      </c>
      <c r="R42" s="196" t="s">
        <v>363</v>
      </c>
      <c r="S42" s="196" t="s">
        <v>348</v>
      </c>
      <c r="T42" s="238">
        <v>0.3</v>
      </c>
      <c r="U42" s="196" t="s">
        <v>349</v>
      </c>
      <c r="V42" s="196" t="s">
        <v>350</v>
      </c>
      <c r="W42" s="196" t="s">
        <v>373</v>
      </c>
      <c r="X42" s="190" t="s">
        <v>342</v>
      </c>
      <c r="Y42" s="233">
        <v>0.12</v>
      </c>
      <c r="Z42" s="192" t="s">
        <v>412</v>
      </c>
      <c r="AA42" s="191">
        <f t="shared" si="5"/>
        <v>0.2</v>
      </c>
      <c r="AB42" s="346" t="s">
        <v>405</v>
      </c>
      <c r="AC42" s="349" t="s">
        <v>352</v>
      </c>
      <c r="AD42" s="204" t="s">
        <v>557</v>
      </c>
      <c r="AE42" s="201" t="s">
        <v>558</v>
      </c>
      <c r="AF42" s="202" t="s">
        <v>355</v>
      </c>
      <c r="AG42" s="203" t="s">
        <v>356</v>
      </c>
      <c r="AH42" s="204"/>
      <c r="AI42" s="204"/>
    </row>
    <row r="43" spans="1:43" ht="81" customHeight="1" x14ac:dyDescent="0.3">
      <c r="A43" s="338">
        <v>31</v>
      </c>
      <c r="B43" s="338" t="s">
        <v>841</v>
      </c>
      <c r="C43" s="194" t="s">
        <v>512</v>
      </c>
      <c r="D43" s="204" t="s">
        <v>842</v>
      </c>
      <c r="E43" s="204" t="s">
        <v>843</v>
      </c>
      <c r="F43" s="204" t="s">
        <v>844</v>
      </c>
      <c r="G43" s="202" t="s">
        <v>341</v>
      </c>
      <c r="H43" s="204">
        <v>50</v>
      </c>
      <c r="I43" s="190" t="s">
        <v>369</v>
      </c>
      <c r="J43" s="191">
        <f t="shared" si="6"/>
        <v>0.6</v>
      </c>
      <c r="K43" s="192" t="s">
        <v>412</v>
      </c>
      <c r="L43" s="191">
        <f>IF(K43="LEVE",20%,IF(K43="MENOR",40%,IF(K43="MODERADO",60%,IF(K43="MAYOR",80%,IF(K43="CATASTROFICO",100%,IF(I43="",""))))))</f>
        <v>0.2</v>
      </c>
      <c r="M43" s="346" t="s">
        <v>405</v>
      </c>
      <c r="N43" s="193">
        <v>6</v>
      </c>
      <c r="O43" s="226" t="s">
        <v>845</v>
      </c>
      <c r="P43" s="204" t="s">
        <v>346</v>
      </c>
      <c r="Q43" s="204" t="s">
        <v>346</v>
      </c>
      <c r="R43" s="196" t="s">
        <v>347</v>
      </c>
      <c r="S43" s="196" t="s">
        <v>348</v>
      </c>
      <c r="T43" s="216">
        <v>0.4</v>
      </c>
      <c r="U43" s="196" t="s">
        <v>349</v>
      </c>
      <c r="V43" s="196" t="s">
        <v>350</v>
      </c>
      <c r="W43" s="196" t="s">
        <v>373</v>
      </c>
      <c r="X43" s="190" t="s">
        <v>360</v>
      </c>
      <c r="Y43" s="233">
        <v>0.12</v>
      </c>
      <c r="Z43" s="192" t="s">
        <v>412</v>
      </c>
      <c r="AA43" s="191">
        <f>IF(Z43="LEVE",20%,IF(Z43="MENOR",40%,IF(Z43="MODERADO",60%,IF(Z43="MAYOR",80%,IF(Z43="CATASTROFICO",100%,IF(Z43="",""))))))</f>
        <v>0.2</v>
      </c>
      <c r="AB43" s="346" t="s">
        <v>405</v>
      </c>
      <c r="AC43" s="349" t="s">
        <v>352</v>
      </c>
      <c r="AD43" s="194" t="s">
        <v>846</v>
      </c>
      <c r="AE43" s="201" t="s">
        <v>558</v>
      </c>
      <c r="AF43" s="202" t="s">
        <v>847</v>
      </c>
      <c r="AG43" s="203" t="s">
        <v>356</v>
      </c>
      <c r="AH43" s="204"/>
      <c r="AI43" s="204"/>
      <c r="AJ43" s="204"/>
      <c r="AK43" s="5"/>
      <c r="AL43" s="204"/>
      <c r="AM43" s="221"/>
    </row>
    <row r="44" spans="1:43" ht="75.75" x14ac:dyDescent="0.3">
      <c r="A44" s="193">
        <v>32</v>
      </c>
      <c r="B44" s="193" t="s">
        <v>559</v>
      </c>
      <c r="C44" s="339" t="s">
        <v>560</v>
      </c>
      <c r="D44" s="340" t="s">
        <v>561</v>
      </c>
      <c r="E44" s="239" t="s">
        <v>562</v>
      </c>
      <c r="F44" s="340" t="s">
        <v>563</v>
      </c>
      <c r="G44" s="341" t="s">
        <v>341</v>
      </c>
      <c r="H44" s="342">
        <v>8</v>
      </c>
      <c r="I44" s="190" t="s">
        <v>360</v>
      </c>
      <c r="J44" s="345">
        <f t="shared" si="6"/>
        <v>0.4</v>
      </c>
      <c r="K44" s="192" t="s">
        <v>370</v>
      </c>
      <c r="L44" s="191">
        <f t="shared" ref="L44:L47" si="7">IF(K44="LEVE",20%,IF(K44="MENOR",40%,IF(K44="MODERADO",60%,IF(K44="MAYOR",80%,IF(K44="CATASTRÓFICO",100%,IF(I44="",""))))))</f>
        <v>0.8</v>
      </c>
      <c r="M44" s="346" t="s">
        <v>371</v>
      </c>
      <c r="N44" s="193">
        <v>1</v>
      </c>
      <c r="O44" s="194" t="s">
        <v>564</v>
      </c>
      <c r="P44" s="195" t="s">
        <v>346</v>
      </c>
      <c r="Q44" s="195" t="s">
        <v>346</v>
      </c>
      <c r="R44" s="196" t="s">
        <v>347</v>
      </c>
      <c r="S44" s="196" t="s">
        <v>348</v>
      </c>
      <c r="T44" s="191">
        <v>0.4</v>
      </c>
      <c r="U44" s="196" t="s">
        <v>349</v>
      </c>
      <c r="V44" s="196" t="s">
        <v>350</v>
      </c>
      <c r="W44" s="196" t="s">
        <v>351</v>
      </c>
      <c r="X44" s="190" t="s">
        <v>360</v>
      </c>
      <c r="Y44" s="191">
        <v>0.28000000000000003</v>
      </c>
      <c r="Z44" s="192" t="s">
        <v>370</v>
      </c>
      <c r="AA44" s="191">
        <f t="shared" si="1"/>
        <v>0.8</v>
      </c>
      <c r="AB44" s="346" t="s">
        <v>371</v>
      </c>
      <c r="AC44" s="349" t="s">
        <v>352</v>
      </c>
      <c r="AD44" s="221" t="s">
        <v>565</v>
      </c>
      <c r="AE44" s="226" t="s">
        <v>566</v>
      </c>
      <c r="AF44" s="202" t="s">
        <v>355</v>
      </c>
      <c r="AG44" s="217" t="s">
        <v>356</v>
      </c>
      <c r="AH44" s="204"/>
      <c r="AI44" s="204"/>
    </row>
    <row r="45" spans="1:43" ht="114.75" x14ac:dyDescent="0.3">
      <c r="A45" s="193">
        <v>33</v>
      </c>
      <c r="B45" s="193" t="s">
        <v>567</v>
      </c>
      <c r="C45" s="339" t="s">
        <v>560</v>
      </c>
      <c r="D45" s="227" t="s">
        <v>568</v>
      </c>
      <c r="E45" s="227" t="s">
        <v>569</v>
      </c>
      <c r="F45" s="227" t="s">
        <v>570</v>
      </c>
      <c r="G45" s="202" t="s">
        <v>341</v>
      </c>
      <c r="H45" s="204">
        <f>5*12</f>
        <v>60</v>
      </c>
      <c r="I45" s="190" t="s">
        <v>369</v>
      </c>
      <c r="J45" s="345">
        <f t="shared" si="6"/>
        <v>0.6</v>
      </c>
      <c r="K45" s="192" t="s">
        <v>412</v>
      </c>
      <c r="L45" s="191">
        <f t="shared" si="7"/>
        <v>0.2</v>
      </c>
      <c r="M45" s="346" t="s">
        <v>405</v>
      </c>
      <c r="N45" s="193">
        <v>2</v>
      </c>
      <c r="O45" s="201" t="s">
        <v>571</v>
      </c>
      <c r="P45" s="193" t="s">
        <v>346</v>
      </c>
      <c r="Q45" s="193" t="s">
        <v>346</v>
      </c>
      <c r="R45" s="196" t="s">
        <v>396</v>
      </c>
      <c r="S45" s="196" t="s">
        <v>348</v>
      </c>
      <c r="T45" s="191">
        <v>0.3</v>
      </c>
      <c r="U45" s="196" t="s">
        <v>349</v>
      </c>
      <c r="V45" s="196" t="s">
        <v>350</v>
      </c>
      <c r="W45" s="196" t="s">
        <v>351</v>
      </c>
      <c r="X45" s="190" t="s">
        <v>369</v>
      </c>
      <c r="Y45" s="191">
        <v>0.36</v>
      </c>
      <c r="Z45" s="192" t="s">
        <v>412</v>
      </c>
      <c r="AA45" s="191">
        <f t="shared" si="1"/>
        <v>0.2</v>
      </c>
      <c r="AB45" s="346" t="s">
        <v>405</v>
      </c>
      <c r="AC45" s="349" t="s">
        <v>352</v>
      </c>
      <c r="AD45" s="221" t="s">
        <v>572</v>
      </c>
      <c r="AE45" s="204" t="s">
        <v>573</v>
      </c>
      <c r="AF45" s="202" t="s">
        <v>355</v>
      </c>
      <c r="AG45" s="217" t="s">
        <v>356</v>
      </c>
      <c r="AH45" s="204"/>
      <c r="AI45" s="204"/>
    </row>
    <row r="46" spans="1:43" ht="147.75" customHeight="1" x14ac:dyDescent="0.3">
      <c r="A46" s="337">
        <v>34</v>
      </c>
      <c r="B46" s="193" t="s">
        <v>574</v>
      </c>
      <c r="C46" s="221" t="s">
        <v>575</v>
      </c>
      <c r="D46" s="227" t="s">
        <v>576</v>
      </c>
      <c r="E46" s="227" t="s">
        <v>577</v>
      </c>
      <c r="F46" s="227" t="s">
        <v>578</v>
      </c>
      <c r="G46" s="202" t="s">
        <v>341</v>
      </c>
      <c r="H46" s="204">
        <v>32</v>
      </c>
      <c r="I46" s="190" t="s">
        <v>369</v>
      </c>
      <c r="J46" s="345">
        <f t="shared" si="6"/>
        <v>0.6</v>
      </c>
      <c r="K46" s="192" t="s">
        <v>370</v>
      </c>
      <c r="L46" s="191">
        <f t="shared" si="7"/>
        <v>0.8</v>
      </c>
      <c r="M46" s="346" t="s">
        <v>371</v>
      </c>
      <c r="N46" s="193">
        <v>3</v>
      </c>
      <c r="O46" s="201" t="s">
        <v>579</v>
      </c>
      <c r="P46" s="193" t="s">
        <v>346</v>
      </c>
      <c r="Q46" s="193" t="s">
        <v>346</v>
      </c>
      <c r="R46" s="196" t="s">
        <v>363</v>
      </c>
      <c r="S46" s="196" t="s">
        <v>348</v>
      </c>
      <c r="T46" s="240">
        <v>0.4</v>
      </c>
      <c r="U46" s="196" t="s">
        <v>349</v>
      </c>
      <c r="V46" s="196" t="s">
        <v>350</v>
      </c>
      <c r="W46" s="196" t="s">
        <v>373</v>
      </c>
      <c r="X46" s="190" t="s">
        <v>360</v>
      </c>
      <c r="Y46" s="229">
        <v>0.36</v>
      </c>
      <c r="Z46" s="192" t="s">
        <v>370</v>
      </c>
      <c r="AA46" s="191">
        <f t="shared" si="1"/>
        <v>0.8</v>
      </c>
      <c r="AB46" s="346" t="s">
        <v>371</v>
      </c>
      <c r="AC46" s="349" t="s">
        <v>352</v>
      </c>
      <c r="AD46" s="371" t="s">
        <v>848</v>
      </c>
      <c r="AE46" s="204" t="s">
        <v>580</v>
      </c>
      <c r="AF46" s="202" t="s">
        <v>355</v>
      </c>
      <c r="AG46" s="217" t="s">
        <v>356</v>
      </c>
      <c r="AH46" s="204"/>
      <c r="AI46" s="204"/>
      <c r="AQ46" s="372"/>
    </row>
    <row r="47" spans="1:43" ht="82.5" x14ac:dyDescent="0.3">
      <c r="A47" s="338">
        <v>35</v>
      </c>
      <c r="B47" s="193" t="s">
        <v>581</v>
      </c>
      <c r="C47" s="221" t="s">
        <v>575</v>
      </c>
      <c r="D47" s="194" t="s">
        <v>582</v>
      </c>
      <c r="E47" s="194" t="s">
        <v>583</v>
      </c>
      <c r="F47" s="194" t="s">
        <v>584</v>
      </c>
      <c r="G47" s="202" t="s">
        <v>585</v>
      </c>
      <c r="H47" s="204">
        <f>816</f>
        <v>816</v>
      </c>
      <c r="I47" s="190" t="s">
        <v>425</v>
      </c>
      <c r="J47" s="345">
        <f t="shared" si="6"/>
        <v>0.8</v>
      </c>
      <c r="K47" s="192" t="s">
        <v>370</v>
      </c>
      <c r="L47" s="191">
        <f t="shared" si="7"/>
        <v>0.8</v>
      </c>
      <c r="M47" s="346" t="s">
        <v>371</v>
      </c>
      <c r="N47" s="204">
        <v>4</v>
      </c>
      <c r="O47" s="226" t="s">
        <v>586</v>
      </c>
      <c r="P47" s="204" t="s">
        <v>346</v>
      </c>
      <c r="Q47" s="204" t="s">
        <v>346</v>
      </c>
      <c r="R47" s="196" t="s">
        <v>347</v>
      </c>
      <c r="S47" s="196" t="s">
        <v>587</v>
      </c>
      <c r="T47" s="220">
        <v>0.5</v>
      </c>
      <c r="U47" s="196" t="s">
        <v>349</v>
      </c>
      <c r="V47" s="196" t="s">
        <v>350</v>
      </c>
      <c r="W47" s="196" t="s">
        <v>351</v>
      </c>
      <c r="X47" s="190" t="s">
        <v>360</v>
      </c>
      <c r="Y47" s="191">
        <v>0.4</v>
      </c>
      <c r="Z47" s="192" t="s">
        <v>370</v>
      </c>
      <c r="AA47" s="191">
        <f t="shared" si="1"/>
        <v>0.8</v>
      </c>
      <c r="AB47" s="346" t="s">
        <v>371</v>
      </c>
      <c r="AC47" s="349" t="s">
        <v>352</v>
      </c>
      <c r="AD47" s="221" t="s">
        <v>588</v>
      </c>
      <c r="AE47" s="204" t="s">
        <v>589</v>
      </c>
      <c r="AF47" s="202" t="s">
        <v>355</v>
      </c>
      <c r="AG47" s="217" t="s">
        <v>389</v>
      </c>
      <c r="AH47" s="204"/>
      <c r="AI47" s="204"/>
    </row>
    <row r="48" spans="1:43" ht="91.5" customHeight="1" x14ac:dyDescent="0.3">
      <c r="A48" s="584">
        <v>36</v>
      </c>
      <c r="B48" s="584" t="s">
        <v>590</v>
      </c>
      <c r="C48" s="603" t="s">
        <v>337</v>
      </c>
      <c r="D48" s="586" t="s">
        <v>591</v>
      </c>
      <c r="E48" s="586" t="s">
        <v>592</v>
      </c>
      <c r="F48" s="586" t="s">
        <v>593</v>
      </c>
      <c r="G48" s="588" t="s">
        <v>385</v>
      </c>
      <c r="H48" s="590">
        <v>100</v>
      </c>
      <c r="I48" s="592" t="s">
        <v>369</v>
      </c>
      <c r="J48" s="572">
        <f>IF(I48="MUY BAJA",20%,IF(I48="BAJA",40%,IF(I48="MEDIA",60%,IF(I48="ALTA",80%,IF(I48="MUY ALTA",100%,IF(I48="",""))))))</f>
        <v>0.6</v>
      </c>
      <c r="K48" s="574" t="s">
        <v>343</v>
      </c>
      <c r="L48" s="572">
        <f>IF(K48="LEVE",20%,IF(K48="MENOR",40%,IF(K48="MODERADO",60%,IF(K48="MAYOR",80%,IF(K48="CATASTRÓFICO",100%,IF(I48="",""))))))</f>
        <v>1</v>
      </c>
      <c r="M48" s="578" t="s">
        <v>344</v>
      </c>
      <c r="N48" s="193">
        <v>1</v>
      </c>
      <c r="O48" s="194" t="s">
        <v>594</v>
      </c>
      <c r="P48" s="195" t="s">
        <v>346</v>
      </c>
      <c r="Q48" s="195" t="s">
        <v>346</v>
      </c>
      <c r="R48" s="196" t="s">
        <v>347</v>
      </c>
      <c r="S48" s="196" t="s">
        <v>348</v>
      </c>
      <c r="T48" s="191">
        <v>0.4</v>
      </c>
      <c r="U48" s="196" t="s">
        <v>349</v>
      </c>
      <c r="V48" s="196" t="s">
        <v>350</v>
      </c>
      <c r="W48" s="196" t="s">
        <v>351</v>
      </c>
      <c r="X48" s="592" t="s">
        <v>369</v>
      </c>
      <c r="Y48" s="197">
        <v>0.36</v>
      </c>
      <c r="Z48" s="600" t="s">
        <v>343</v>
      </c>
      <c r="AA48" s="572">
        <f>IF(Z48="LEVE",20%,IF(Z48="MENOR",40%,IF(Z48="MODERADO",60%,IF(Z48="MAYOR",80%,IF(Z48="CATASTRÓFICO",100%,IF(X48="",""))))))</f>
        <v>1</v>
      </c>
      <c r="AB48" s="578" t="s">
        <v>344</v>
      </c>
      <c r="AC48" s="598" t="s">
        <v>352</v>
      </c>
      <c r="AD48" s="221" t="s">
        <v>595</v>
      </c>
      <c r="AE48" s="241" t="s">
        <v>596</v>
      </c>
      <c r="AF48" s="202" t="s">
        <v>355</v>
      </c>
      <c r="AG48" s="582" t="s">
        <v>389</v>
      </c>
      <c r="AH48" s="204"/>
      <c r="AI48" s="204"/>
    </row>
    <row r="49" spans="1:35" ht="78" customHeight="1" x14ac:dyDescent="0.3">
      <c r="A49" s="585"/>
      <c r="B49" s="585"/>
      <c r="C49" s="604"/>
      <c r="D49" s="587"/>
      <c r="E49" s="587"/>
      <c r="F49" s="587"/>
      <c r="G49" s="589"/>
      <c r="H49" s="591"/>
      <c r="I49" s="593"/>
      <c r="J49" s="573"/>
      <c r="K49" s="575"/>
      <c r="L49" s="573"/>
      <c r="M49" s="579"/>
      <c r="N49" s="193">
        <v>2</v>
      </c>
      <c r="O49" s="194" t="s">
        <v>597</v>
      </c>
      <c r="P49" s="195" t="s">
        <v>346</v>
      </c>
      <c r="Q49" s="195" t="s">
        <v>346</v>
      </c>
      <c r="R49" s="196" t="s">
        <v>347</v>
      </c>
      <c r="S49" s="196" t="s">
        <v>348</v>
      </c>
      <c r="T49" s="191">
        <v>0.4</v>
      </c>
      <c r="U49" s="196" t="s">
        <v>349</v>
      </c>
      <c r="V49" s="196" t="s">
        <v>350</v>
      </c>
      <c r="W49" s="196" t="s">
        <v>351</v>
      </c>
      <c r="X49" s="593"/>
      <c r="Y49" s="197">
        <v>0.216</v>
      </c>
      <c r="Z49" s="601"/>
      <c r="AA49" s="573"/>
      <c r="AB49" s="579"/>
      <c r="AC49" s="599"/>
      <c r="AD49" s="221" t="s">
        <v>598</v>
      </c>
      <c r="AE49" s="241" t="s">
        <v>596</v>
      </c>
      <c r="AF49" s="202" t="s">
        <v>355</v>
      </c>
      <c r="AG49" s="583"/>
      <c r="AH49" s="204"/>
      <c r="AI49" s="204"/>
    </row>
    <row r="50" spans="1:35" ht="68.25" customHeight="1" x14ac:dyDescent="0.3">
      <c r="A50" s="337">
        <v>37</v>
      </c>
      <c r="B50" s="193" t="s">
        <v>599</v>
      </c>
      <c r="C50" s="194" t="s">
        <v>337</v>
      </c>
      <c r="D50" s="194" t="s">
        <v>600</v>
      </c>
      <c r="E50" s="194" t="s">
        <v>601</v>
      </c>
      <c r="F50" s="194" t="s">
        <v>602</v>
      </c>
      <c r="G50" s="202" t="s">
        <v>385</v>
      </c>
      <c r="H50" s="204">
        <v>24</v>
      </c>
      <c r="I50" s="190" t="s">
        <v>360</v>
      </c>
      <c r="J50" s="345">
        <f>IF(I50="MUY BAJA",20%,IF(I50="BAJA",40%,IF(I50="MEDIA",60%,IF(I50="ALTA",80%,IF(I50="MUY ALTA",100%,IF(I50="",""))))))</f>
        <v>0.4</v>
      </c>
      <c r="K50" s="192" t="s">
        <v>343</v>
      </c>
      <c r="L50" s="191">
        <f>IF(K50="LEVE",20%,IF(K50="MENOR",40%,IF(K50="MODERADO",60%,IF(K50="MAYOR",80%,IF(K50="CATASTRÓFICO",100%,IF(I50="",""))))))</f>
        <v>1</v>
      </c>
      <c r="M50" s="346" t="s">
        <v>344</v>
      </c>
      <c r="N50" s="193">
        <v>3</v>
      </c>
      <c r="O50" s="201" t="s">
        <v>603</v>
      </c>
      <c r="P50" s="193" t="s">
        <v>346</v>
      </c>
      <c r="Q50" s="193" t="s">
        <v>346</v>
      </c>
      <c r="R50" s="196" t="s">
        <v>396</v>
      </c>
      <c r="S50" s="196" t="s">
        <v>348</v>
      </c>
      <c r="T50" s="191">
        <v>0.4</v>
      </c>
      <c r="U50" s="196" t="s">
        <v>349</v>
      </c>
      <c r="V50" s="196" t="s">
        <v>350</v>
      </c>
      <c r="W50" s="196" t="s">
        <v>351</v>
      </c>
      <c r="X50" s="190" t="s">
        <v>360</v>
      </c>
      <c r="Y50" s="191">
        <v>0.36</v>
      </c>
      <c r="Z50" s="350" t="s">
        <v>343</v>
      </c>
      <c r="AA50" s="191">
        <f>IF(Z50="LEVE",20%,IF(Z50="MENOR",40%,IF(Z50="MODERADO",60%,IF(Z50="MAYOR",80%,IF(Z50="CATASTRÓFICO",100%,IF(X50="",""))))))</f>
        <v>1</v>
      </c>
      <c r="AB50" s="346" t="s">
        <v>344</v>
      </c>
      <c r="AC50" s="349" t="s">
        <v>352</v>
      </c>
      <c r="AD50" s="221" t="s">
        <v>604</v>
      </c>
      <c r="AE50" s="241" t="s">
        <v>605</v>
      </c>
      <c r="AF50" s="202" t="s">
        <v>355</v>
      </c>
      <c r="AG50" s="217" t="s">
        <v>389</v>
      </c>
      <c r="AH50" s="204"/>
      <c r="AI50" s="204"/>
    </row>
    <row r="51" spans="1:35" ht="99" customHeight="1" x14ac:dyDescent="0.3">
      <c r="A51" s="584">
        <v>38</v>
      </c>
      <c r="B51" s="584" t="s">
        <v>606</v>
      </c>
      <c r="C51" s="586" t="s">
        <v>337</v>
      </c>
      <c r="D51" s="586" t="s">
        <v>607</v>
      </c>
      <c r="E51" s="586" t="s">
        <v>608</v>
      </c>
      <c r="F51" s="586" t="s">
        <v>609</v>
      </c>
      <c r="G51" s="588" t="s">
        <v>452</v>
      </c>
      <c r="H51" s="590">
        <v>100</v>
      </c>
      <c r="I51" s="592" t="s">
        <v>369</v>
      </c>
      <c r="J51" s="572">
        <f>IF(I51="MUY BAJA",20%,IF(I51="BAJA",40%,IF(I51="MEDIA",60%,IF(I51="ALTA",80%,IF(I51="MUY ALTA",100%,IF(I51="",""))))))</f>
        <v>0.6</v>
      </c>
      <c r="K51" s="574" t="s">
        <v>343</v>
      </c>
      <c r="L51" s="572">
        <f>IF(K51="LEVE",20%,IF(K51="MENOR",40%,IF(K51="MODERADO",60%,IF(K51="MAYOR",80%,IF(K51="CATASTRÓFICO",100%,IF(I51="",""))))))</f>
        <v>1</v>
      </c>
      <c r="M51" s="578" t="s">
        <v>344</v>
      </c>
      <c r="N51" s="193">
        <v>4</v>
      </c>
      <c r="O51" s="201" t="s">
        <v>610</v>
      </c>
      <c r="P51" s="193" t="s">
        <v>346</v>
      </c>
      <c r="Q51" s="193" t="s">
        <v>346</v>
      </c>
      <c r="R51" s="196" t="s">
        <v>363</v>
      </c>
      <c r="S51" s="196" t="s">
        <v>348</v>
      </c>
      <c r="T51" s="191">
        <v>0.4</v>
      </c>
      <c r="U51" s="196" t="s">
        <v>349</v>
      </c>
      <c r="V51" s="196" t="s">
        <v>350</v>
      </c>
      <c r="W51" s="196" t="s">
        <v>373</v>
      </c>
      <c r="X51" s="592" t="s">
        <v>369</v>
      </c>
      <c r="Y51" s="191">
        <v>0.24</v>
      </c>
      <c r="Z51" s="594" t="s">
        <v>343</v>
      </c>
      <c r="AA51" s="596">
        <f>IF(Z51="LEVE",20%,IF(Z51="MENOR",40%,IF(Z51="MODERADO",60%,IF(Z51="MAYOR",80%,IF(Z51="CATASTRÓFICO",100%,IF(X51="",""))))))</f>
        <v>1</v>
      </c>
      <c r="AB51" s="578" t="s">
        <v>344</v>
      </c>
      <c r="AC51" s="598" t="s">
        <v>611</v>
      </c>
      <c r="AD51" s="242" t="s">
        <v>612</v>
      </c>
      <c r="AE51" s="243" t="s">
        <v>179</v>
      </c>
      <c r="AF51" s="202" t="s">
        <v>355</v>
      </c>
      <c r="AG51" s="582" t="s">
        <v>356</v>
      </c>
      <c r="AH51" s="204"/>
      <c r="AI51" s="204"/>
    </row>
    <row r="52" spans="1:35" ht="55.5" customHeight="1" x14ac:dyDescent="0.3">
      <c r="A52" s="585"/>
      <c r="B52" s="585"/>
      <c r="C52" s="587"/>
      <c r="D52" s="587"/>
      <c r="E52" s="587"/>
      <c r="F52" s="587"/>
      <c r="G52" s="589"/>
      <c r="H52" s="591"/>
      <c r="I52" s="593"/>
      <c r="J52" s="573"/>
      <c r="K52" s="575"/>
      <c r="L52" s="573"/>
      <c r="M52" s="579"/>
      <c r="N52" s="193">
        <v>5</v>
      </c>
      <c r="O52" s="201" t="s">
        <v>613</v>
      </c>
      <c r="P52" s="193" t="s">
        <v>346</v>
      </c>
      <c r="Q52" s="193" t="s">
        <v>346</v>
      </c>
      <c r="R52" s="196" t="s">
        <v>363</v>
      </c>
      <c r="S52" s="196" t="s">
        <v>348</v>
      </c>
      <c r="T52" s="191">
        <v>0.3</v>
      </c>
      <c r="U52" s="196" t="s">
        <v>349</v>
      </c>
      <c r="V52" s="196" t="s">
        <v>350</v>
      </c>
      <c r="W52" s="196" t="s">
        <v>373</v>
      </c>
      <c r="X52" s="593"/>
      <c r="Y52" s="244">
        <v>0.16799999999999998</v>
      </c>
      <c r="Z52" s="595"/>
      <c r="AA52" s="597"/>
      <c r="AB52" s="579"/>
      <c r="AC52" s="599"/>
      <c r="AD52" s="221" t="s">
        <v>614</v>
      </c>
      <c r="AE52" s="204" t="s">
        <v>179</v>
      </c>
      <c r="AF52" s="202" t="s">
        <v>355</v>
      </c>
      <c r="AG52" s="583"/>
      <c r="AH52" s="204"/>
      <c r="AI52" s="204"/>
    </row>
    <row r="53" spans="1:35" ht="82.5" x14ac:dyDescent="0.3">
      <c r="A53" s="337">
        <v>39</v>
      </c>
      <c r="B53" s="193" t="s">
        <v>615</v>
      </c>
      <c r="C53" s="221" t="s">
        <v>337</v>
      </c>
      <c r="D53" s="221" t="s">
        <v>616</v>
      </c>
      <c r="E53" s="221" t="s">
        <v>617</v>
      </c>
      <c r="F53" s="221" t="s">
        <v>618</v>
      </c>
      <c r="G53" s="202" t="s">
        <v>341</v>
      </c>
      <c r="H53" s="204">
        <v>19</v>
      </c>
      <c r="I53" s="190" t="s">
        <v>360</v>
      </c>
      <c r="J53" s="345">
        <f t="shared" ref="J53:J63" si="8">IF(I53="MUY BAJA",20%,IF(I53="BAJA",40%,IF(I53="MEDIA",60%,IF(I53="ALTA",80%,IF(I53="MUY ALTA",100%,IF(I53="",""))))))</f>
        <v>0.4</v>
      </c>
      <c r="K53" s="192" t="s">
        <v>343</v>
      </c>
      <c r="L53" s="191">
        <f t="shared" ref="L53:L56" si="9">IF(K53="LEVE",20%,IF(K53="MENOR",40%,IF(K53="MODERADO",60%,IF(K53="MAYOR",80%,IF(K53="CATASTRÓFICO",100%,IF(I53="",""))))))</f>
        <v>1</v>
      </c>
      <c r="M53" s="346" t="s">
        <v>344</v>
      </c>
      <c r="N53" s="204">
        <v>1</v>
      </c>
      <c r="O53" s="221" t="s">
        <v>619</v>
      </c>
      <c r="P53" s="204" t="s">
        <v>346</v>
      </c>
      <c r="Q53" s="204" t="s">
        <v>346</v>
      </c>
      <c r="R53" s="196" t="s">
        <v>347</v>
      </c>
      <c r="S53" s="196" t="s">
        <v>348</v>
      </c>
      <c r="T53" s="233">
        <v>0.4</v>
      </c>
      <c r="U53" s="196" t="s">
        <v>349</v>
      </c>
      <c r="V53" s="196" t="s">
        <v>350</v>
      </c>
      <c r="W53" s="196" t="s">
        <v>351</v>
      </c>
      <c r="X53" s="190" t="s">
        <v>342</v>
      </c>
      <c r="Y53" s="233">
        <v>0.24</v>
      </c>
      <c r="Z53" s="192" t="s">
        <v>343</v>
      </c>
      <c r="AA53" s="191">
        <f t="shared" ref="AA53:AA56" si="10">IF(Z53="LEVE",20%,IF(Z53="MENOR",40%,IF(Z53="MODERADO",60%,IF(Z53="MAYOR",80%,IF(Z53="CATASTRÓFICO",100%,IF(X53="",""))))))</f>
        <v>1</v>
      </c>
      <c r="AB53" s="346" t="s">
        <v>344</v>
      </c>
      <c r="AC53" s="349" t="s">
        <v>352</v>
      </c>
      <c r="AD53" s="221" t="s">
        <v>620</v>
      </c>
      <c r="AE53" s="204" t="s">
        <v>178</v>
      </c>
      <c r="AF53" s="202" t="s">
        <v>355</v>
      </c>
      <c r="AG53" s="217" t="s">
        <v>356</v>
      </c>
      <c r="AH53" s="204"/>
      <c r="AI53" s="204"/>
    </row>
    <row r="54" spans="1:35" ht="82.5" x14ac:dyDescent="0.3">
      <c r="A54" s="337">
        <v>40</v>
      </c>
      <c r="B54" s="193" t="s">
        <v>621</v>
      </c>
      <c r="C54" s="221" t="s">
        <v>337</v>
      </c>
      <c r="D54" s="221" t="s">
        <v>622</v>
      </c>
      <c r="E54" s="221" t="s">
        <v>623</v>
      </c>
      <c r="F54" s="221" t="s">
        <v>624</v>
      </c>
      <c r="G54" s="202" t="s">
        <v>341</v>
      </c>
      <c r="H54" s="204">
        <v>19</v>
      </c>
      <c r="I54" s="190" t="s">
        <v>360</v>
      </c>
      <c r="J54" s="345">
        <f t="shared" si="8"/>
        <v>0.4</v>
      </c>
      <c r="K54" s="192" t="s">
        <v>343</v>
      </c>
      <c r="L54" s="191">
        <f t="shared" si="9"/>
        <v>1</v>
      </c>
      <c r="M54" s="346" t="s">
        <v>344</v>
      </c>
      <c r="N54" s="204">
        <v>2</v>
      </c>
      <c r="O54" s="221" t="s">
        <v>625</v>
      </c>
      <c r="P54" s="204" t="s">
        <v>346</v>
      </c>
      <c r="Q54" s="204" t="s">
        <v>346</v>
      </c>
      <c r="R54" s="196" t="s">
        <v>347</v>
      </c>
      <c r="S54" s="196" t="s">
        <v>348</v>
      </c>
      <c r="T54" s="225">
        <v>0.4</v>
      </c>
      <c r="U54" s="196" t="s">
        <v>349</v>
      </c>
      <c r="V54" s="196" t="s">
        <v>350</v>
      </c>
      <c r="W54" s="196" t="s">
        <v>351</v>
      </c>
      <c r="X54" s="190" t="s">
        <v>342</v>
      </c>
      <c r="Y54" s="233">
        <v>0.24</v>
      </c>
      <c r="Z54" s="192" t="s">
        <v>343</v>
      </c>
      <c r="AA54" s="191">
        <f t="shared" si="10"/>
        <v>1</v>
      </c>
      <c r="AB54" s="346" t="s">
        <v>344</v>
      </c>
      <c r="AC54" s="349" t="s">
        <v>352</v>
      </c>
      <c r="AD54" s="221" t="s">
        <v>626</v>
      </c>
      <c r="AE54" s="204" t="s">
        <v>178</v>
      </c>
      <c r="AF54" s="202" t="s">
        <v>355</v>
      </c>
      <c r="AG54" s="217" t="s">
        <v>356</v>
      </c>
      <c r="AH54" s="204"/>
      <c r="AI54" s="204"/>
    </row>
    <row r="55" spans="1:35" ht="99" x14ac:dyDescent="0.3">
      <c r="A55" s="337">
        <v>41</v>
      </c>
      <c r="B55" s="193" t="s">
        <v>627</v>
      </c>
      <c r="C55" s="221" t="s">
        <v>337</v>
      </c>
      <c r="D55" s="221" t="s">
        <v>628</v>
      </c>
      <c r="E55" s="221" t="s">
        <v>629</v>
      </c>
      <c r="F55" s="221" t="s">
        <v>630</v>
      </c>
      <c r="G55" s="202" t="s">
        <v>341</v>
      </c>
      <c r="H55" s="204">
        <v>36</v>
      </c>
      <c r="I55" s="190" t="s">
        <v>369</v>
      </c>
      <c r="J55" s="345">
        <f t="shared" si="8"/>
        <v>0.6</v>
      </c>
      <c r="K55" s="192" t="s">
        <v>412</v>
      </c>
      <c r="L55" s="191">
        <f t="shared" si="9"/>
        <v>0.2</v>
      </c>
      <c r="M55" s="346" t="s">
        <v>405</v>
      </c>
      <c r="N55" s="204">
        <v>3</v>
      </c>
      <c r="O55" s="221" t="s">
        <v>631</v>
      </c>
      <c r="P55" s="204" t="s">
        <v>346</v>
      </c>
      <c r="Q55" s="204" t="s">
        <v>346</v>
      </c>
      <c r="R55" s="196" t="s">
        <v>347</v>
      </c>
      <c r="S55" s="196" t="s">
        <v>348</v>
      </c>
      <c r="T55" s="225">
        <v>0.4</v>
      </c>
      <c r="U55" s="196" t="s">
        <v>349</v>
      </c>
      <c r="V55" s="196" t="s">
        <v>350</v>
      </c>
      <c r="W55" s="196" t="s">
        <v>351</v>
      </c>
      <c r="X55" s="190" t="s">
        <v>369</v>
      </c>
      <c r="Y55" s="233">
        <v>0.36</v>
      </c>
      <c r="Z55" s="192" t="s">
        <v>412</v>
      </c>
      <c r="AA55" s="191">
        <f t="shared" si="10"/>
        <v>0.2</v>
      </c>
      <c r="AB55" s="346" t="s">
        <v>405</v>
      </c>
      <c r="AC55" s="349" t="s">
        <v>352</v>
      </c>
      <c r="AD55" s="204" t="s">
        <v>632</v>
      </c>
      <c r="AE55" s="204" t="s">
        <v>179</v>
      </c>
      <c r="AF55" s="202" t="s">
        <v>355</v>
      </c>
      <c r="AG55" s="217" t="s">
        <v>356</v>
      </c>
      <c r="AH55" s="204"/>
      <c r="AI55" s="204"/>
    </row>
    <row r="56" spans="1:35" ht="99" x14ac:dyDescent="0.3">
      <c r="A56" s="337">
        <v>42</v>
      </c>
      <c r="B56" s="193" t="s">
        <v>633</v>
      </c>
      <c r="C56" s="221" t="s">
        <v>337</v>
      </c>
      <c r="D56" s="221" t="s">
        <v>634</v>
      </c>
      <c r="E56" s="221" t="s">
        <v>635</v>
      </c>
      <c r="F56" s="221" t="s">
        <v>636</v>
      </c>
      <c r="G56" s="204" t="s">
        <v>452</v>
      </c>
      <c r="H56" s="204">
        <v>19</v>
      </c>
      <c r="I56" s="190" t="s">
        <v>360</v>
      </c>
      <c r="J56" s="345">
        <f t="shared" si="8"/>
        <v>0.4</v>
      </c>
      <c r="K56" s="192" t="s">
        <v>343</v>
      </c>
      <c r="L56" s="191">
        <f t="shared" si="9"/>
        <v>1</v>
      </c>
      <c r="M56" s="346" t="s">
        <v>344</v>
      </c>
      <c r="N56" s="204">
        <v>4</v>
      </c>
      <c r="O56" s="221" t="s">
        <v>637</v>
      </c>
      <c r="P56" s="204" t="s">
        <v>346</v>
      </c>
      <c r="Q56" s="204" t="s">
        <v>346</v>
      </c>
      <c r="R56" s="196" t="s">
        <v>347</v>
      </c>
      <c r="S56" s="196" t="s">
        <v>348</v>
      </c>
      <c r="T56" s="225">
        <v>0.4</v>
      </c>
      <c r="U56" s="196" t="s">
        <v>349</v>
      </c>
      <c r="V56" s="196" t="s">
        <v>350</v>
      </c>
      <c r="W56" s="196" t="s">
        <v>351</v>
      </c>
      <c r="X56" s="190" t="s">
        <v>342</v>
      </c>
      <c r="Y56" s="233">
        <v>0.24</v>
      </c>
      <c r="Z56" s="192" t="s">
        <v>343</v>
      </c>
      <c r="AA56" s="191">
        <f t="shared" si="10"/>
        <v>1</v>
      </c>
      <c r="AB56" s="346" t="s">
        <v>344</v>
      </c>
      <c r="AC56" s="349" t="s">
        <v>352</v>
      </c>
      <c r="AD56" s="221" t="s">
        <v>614</v>
      </c>
      <c r="AE56" s="204" t="s">
        <v>179</v>
      </c>
      <c r="AF56" s="202" t="s">
        <v>355</v>
      </c>
      <c r="AG56" s="217" t="s">
        <v>356</v>
      </c>
      <c r="AH56" s="204"/>
      <c r="AI56" s="204"/>
    </row>
    <row r="57" spans="1:35" ht="102" customHeight="1" x14ac:dyDescent="0.3">
      <c r="A57" s="584">
        <v>43</v>
      </c>
      <c r="B57" s="584" t="s">
        <v>638</v>
      </c>
      <c r="C57" s="586" t="s">
        <v>337</v>
      </c>
      <c r="D57" s="586" t="s">
        <v>639</v>
      </c>
      <c r="E57" s="586" t="s">
        <v>640</v>
      </c>
      <c r="F57" s="586" t="s">
        <v>641</v>
      </c>
      <c r="G57" s="588" t="s">
        <v>341</v>
      </c>
      <c r="H57" s="590">
        <v>12</v>
      </c>
      <c r="I57" s="592" t="s">
        <v>360</v>
      </c>
      <c r="J57" s="572">
        <f t="shared" si="8"/>
        <v>0.4</v>
      </c>
      <c r="K57" s="574" t="s">
        <v>370</v>
      </c>
      <c r="L57" s="576">
        <v>0.8</v>
      </c>
      <c r="M57" s="578" t="s">
        <v>371</v>
      </c>
      <c r="N57" s="193">
        <v>1</v>
      </c>
      <c r="O57" s="194" t="s">
        <v>642</v>
      </c>
      <c r="P57" s="195" t="s">
        <v>346</v>
      </c>
      <c r="Q57" s="195" t="s">
        <v>346</v>
      </c>
      <c r="R57" s="196" t="s">
        <v>347</v>
      </c>
      <c r="S57" s="196" t="s">
        <v>348</v>
      </c>
      <c r="T57" s="191">
        <v>0.4</v>
      </c>
      <c r="U57" s="196" t="s">
        <v>349</v>
      </c>
      <c r="V57" s="196" t="s">
        <v>350</v>
      </c>
      <c r="W57" s="196" t="s">
        <v>351</v>
      </c>
      <c r="X57" s="580" t="s">
        <v>342</v>
      </c>
      <c r="Y57" s="234">
        <v>0.24</v>
      </c>
      <c r="Z57" s="245" t="s">
        <v>643</v>
      </c>
      <c r="AA57" s="246">
        <v>0.8</v>
      </c>
      <c r="AB57" s="578" t="s">
        <v>371</v>
      </c>
      <c r="AC57" s="349" t="s">
        <v>352</v>
      </c>
      <c r="AD57" s="231" t="s">
        <v>849</v>
      </c>
      <c r="AE57" s="231" t="s">
        <v>850</v>
      </c>
      <c r="AF57" s="202" t="s">
        <v>355</v>
      </c>
      <c r="AG57" s="566" t="s">
        <v>356</v>
      </c>
      <c r="AH57" s="204"/>
      <c r="AI57" s="204"/>
    </row>
    <row r="58" spans="1:35" ht="85.5" customHeight="1" x14ac:dyDescent="0.3">
      <c r="A58" s="585"/>
      <c r="B58" s="585"/>
      <c r="C58" s="587"/>
      <c r="D58" s="587"/>
      <c r="E58" s="587"/>
      <c r="F58" s="587"/>
      <c r="G58" s="589"/>
      <c r="H58" s="591"/>
      <c r="I58" s="593"/>
      <c r="J58" s="573"/>
      <c r="K58" s="575"/>
      <c r="L58" s="577"/>
      <c r="M58" s="579"/>
      <c r="N58" s="193">
        <v>2</v>
      </c>
      <c r="O58" s="194" t="s">
        <v>644</v>
      </c>
      <c r="P58" s="195" t="s">
        <v>346</v>
      </c>
      <c r="Q58" s="195" t="s">
        <v>346</v>
      </c>
      <c r="R58" s="196" t="s">
        <v>347</v>
      </c>
      <c r="S58" s="196" t="s">
        <v>348</v>
      </c>
      <c r="T58" s="191">
        <v>0.4</v>
      </c>
      <c r="U58" s="196" t="s">
        <v>349</v>
      </c>
      <c r="V58" s="196" t="s">
        <v>350</v>
      </c>
      <c r="W58" s="196" t="s">
        <v>351</v>
      </c>
      <c r="X58" s="581"/>
      <c r="Y58" s="234">
        <v>0.14399999999999999</v>
      </c>
      <c r="Z58" s="245" t="s">
        <v>643</v>
      </c>
      <c r="AA58" s="246">
        <v>0.8</v>
      </c>
      <c r="AB58" s="579"/>
      <c r="AC58" s="349" t="s">
        <v>352</v>
      </c>
      <c r="AD58" s="231" t="s">
        <v>851</v>
      </c>
      <c r="AE58" s="231" t="s">
        <v>852</v>
      </c>
      <c r="AF58" s="202" t="s">
        <v>355</v>
      </c>
      <c r="AG58" s="567"/>
      <c r="AH58" s="204"/>
      <c r="AI58" s="204"/>
    </row>
    <row r="59" spans="1:35" ht="100.5" customHeight="1" x14ac:dyDescent="0.3">
      <c r="A59" s="337">
        <v>44</v>
      </c>
      <c r="B59" s="193" t="s">
        <v>645</v>
      </c>
      <c r="C59" s="194" t="s">
        <v>465</v>
      </c>
      <c r="D59" s="194" t="s">
        <v>646</v>
      </c>
      <c r="E59" s="194" t="s">
        <v>647</v>
      </c>
      <c r="F59" s="194" t="s">
        <v>648</v>
      </c>
      <c r="G59" s="202" t="s">
        <v>341</v>
      </c>
      <c r="H59" s="204">
        <v>12</v>
      </c>
      <c r="I59" s="190" t="s">
        <v>360</v>
      </c>
      <c r="J59" s="345">
        <f t="shared" si="8"/>
        <v>0.4</v>
      </c>
      <c r="K59" s="192" t="s">
        <v>412</v>
      </c>
      <c r="L59" s="225">
        <v>0.2</v>
      </c>
      <c r="M59" s="346" t="s">
        <v>405</v>
      </c>
      <c r="N59" s="193">
        <v>3</v>
      </c>
      <c r="O59" s="201" t="s">
        <v>649</v>
      </c>
      <c r="P59" s="193" t="s">
        <v>346</v>
      </c>
      <c r="Q59" s="193" t="s">
        <v>346</v>
      </c>
      <c r="R59" s="196" t="s">
        <v>396</v>
      </c>
      <c r="S59" s="196" t="s">
        <v>348</v>
      </c>
      <c r="T59" s="191">
        <v>0.3</v>
      </c>
      <c r="U59" s="196" t="s">
        <v>349</v>
      </c>
      <c r="V59" s="196" t="s">
        <v>350</v>
      </c>
      <c r="W59" s="196" t="s">
        <v>351</v>
      </c>
      <c r="X59" s="247" t="s">
        <v>342</v>
      </c>
      <c r="Y59" s="235">
        <v>0.28000000000000003</v>
      </c>
      <c r="Z59" s="247" t="s">
        <v>412</v>
      </c>
      <c r="AA59" s="248">
        <v>0.2</v>
      </c>
      <c r="AB59" s="346" t="s">
        <v>405</v>
      </c>
      <c r="AC59" s="349" t="s">
        <v>352</v>
      </c>
      <c r="AD59" s="194" t="s">
        <v>650</v>
      </c>
      <c r="AE59" s="231" t="s">
        <v>850</v>
      </c>
      <c r="AF59" s="202" t="s">
        <v>355</v>
      </c>
      <c r="AG59" s="217" t="s">
        <v>356</v>
      </c>
      <c r="AH59" s="204"/>
      <c r="AI59" s="204"/>
    </row>
    <row r="60" spans="1:35" ht="127.5" customHeight="1" x14ac:dyDescent="0.3">
      <c r="A60" s="337">
        <v>45</v>
      </c>
      <c r="B60" s="193" t="s">
        <v>651</v>
      </c>
      <c r="C60" s="194" t="s">
        <v>652</v>
      </c>
      <c r="D60" s="194" t="s">
        <v>653</v>
      </c>
      <c r="E60" s="194" t="s">
        <v>654</v>
      </c>
      <c r="F60" s="194" t="s">
        <v>655</v>
      </c>
      <c r="G60" s="202" t="s">
        <v>341</v>
      </c>
      <c r="H60" s="204">
        <f>16*4</f>
        <v>64</v>
      </c>
      <c r="I60" s="190" t="s">
        <v>369</v>
      </c>
      <c r="J60" s="345">
        <f t="shared" si="8"/>
        <v>0.6</v>
      </c>
      <c r="K60" s="192" t="s">
        <v>370</v>
      </c>
      <c r="L60" s="225">
        <v>0.8</v>
      </c>
      <c r="M60" s="346" t="s">
        <v>371</v>
      </c>
      <c r="N60" s="193">
        <v>4</v>
      </c>
      <c r="O60" s="201" t="s">
        <v>656</v>
      </c>
      <c r="P60" s="193" t="s">
        <v>346</v>
      </c>
      <c r="Q60" s="193" t="s">
        <v>346</v>
      </c>
      <c r="R60" s="196" t="s">
        <v>363</v>
      </c>
      <c r="S60" s="196" t="s">
        <v>348</v>
      </c>
      <c r="T60" s="191">
        <v>0.3</v>
      </c>
      <c r="U60" s="196" t="s">
        <v>349</v>
      </c>
      <c r="V60" s="196" t="s">
        <v>350</v>
      </c>
      <c r="W60" s="196" t="s">
        <v>373</v>
      </c>
      <c r="X60" s="249" t="s">
        <v>369</v>
      </c>
      <c r="Y60" s="250">
        <v>0.42</v>
      </c>
      <c r="Z60" s="245" t="s">
        <v>643</v>
      </c>
      <c r="AA60" s="250">
        <v>0.8</v>
      </c>
      <c r="AB60" s="346" t="s">
        <v>371</v>
      </c>
      <c r="AC60" s="349" t="s">
        <v>352</v>
      </c>
      <c r="AD60" s="194" t="s">
        <v>657</v>
      </c>
      <c r="AE60" s="231" t="s">
        <v>853</v>
      </c>
      <c r="AF60" s="202" t="s">
        <v>355</v>
      </c>
      <c r="AG60" s="217" t="s">
        <v>356</v>
      </c>
      <c r="AH60" s="204"/>
      <c r="AI60" s="204"/>
    </row>
    <row r="61" spans="1:35" ht="76.5" x14ac:dyDescent="0.3">
      <c r="A61" s="337">
        <v>46</v>
      </c>
      <c r="B61" s="193" t="s">
        <v>658</v>
      </c>
      <c r="C61" s="194" t="s">
        <v>854</v>
      </c>
      <c r="D61" s="201" t="s">
        <v>659</v>
      </c>
      <c r="E61" s="194" t="s">
        <v>660</v>
      </c>
      <c r="F61" s="194" t="s">
        <v>661</v>
      </c>
      <c r="G61" s="202" t="s">
        <v>385</v>
      </c>
      <c r="H61" s="204">
        <f>16+5+1+55</f>
        <v>77</v>
      </c>
      <c r="I61" s="190" t="s">
        <v>369</v>
      </c>
      <c r="J61" s="191">
        <f t="shared" si="8"/>
        <v>0.6</v>
      </c>
      <c r="K61" s="192" t="s">
        <v>370</v>
      </c>
      <c r="L61" s="191">
        <f>IF(K61="LEVE",20%,IF(K61="MENOR",40%,IF(K61="MODERADO",60%,IF(K61="MAYOR",80%,IF(K61="CATASTROFICO",100%,IF(I61="",""))))))</f>
        <v>0.8</v>
      </c>
      <c r="M61" s="346" t="s">
        <v>371</v>
      </c>
      <c r="N61" s="193">
        <v>1</v>
      </c>
      <c r="O61" s="194" t="s">
        <v>662</v>
      </c>
      <c r="P61" s="202" t="s">
        <v>346</v>
      </c>
      <c r="Q61" s="193" t="s">
        <v>346</v>
      </c>
      <c r="R61" s="196" t="s">
        <v>347</v>
      </c>
      <c r="S61" s="196" t="s">
        <v>348</v>
      </c>
      <c r="T61" s="216">
        <f>'[8]ValoraciónControles OCI'!G63</f>
        <v>0</v>
      </c>
      <c r="U61" s="196" t="s">
        <v>349</v>
      </c>
      <c r="V61" s="196" t="s">
        <v>350</v>
      </c>
      <c r="W61" s="196" t="s">
        <v>351</v>
      </c>
      <c r="X61" s="251" t="s">
        <v>360</v>
      </c>
      <c r="Y61" s="252">
        <f>'[8]Calculos OCI'!D55</f>
        <v>0</v>
      </c>
      <c r="Z61" s="251" t="s">
        <v>370</v>
      </c>
      <c r="AA61" s="191">
        <f>IF(Z61="LEVE",20%,IF(Z61="MENOR",40%,IF(Z61="MODERADO",60%,IF(Z61="MAYOR",80%,IF(Z61="CATASTROFICO",100%,IF(Z61="",""))))))</f>
        <v>0.8</v>
      </c>
      <c r="AB61" s="346" t="s">
        <v>371</v>
      </c>
      <c r="AC61" s="200" t="s">
        <v>352</v>
      </c>
      <c r="AD61" s="194" t="s">
        <v>663</v>
      </c>
      <c r="AE61" s="204" t="s">
        <v>53</v>
      </c>
      <c r="AF61" s="202" t="s">
        <v>355</v>
      </c>
      <c r="AG61" s="217" t="s">
        <v>389</v>
      </c>
      <c r="AH61" s="204"/>
      <c r="AI61" s="204"/>
    </row>
    <row r="62" spans="1:35" ht="86.25" x14ac:dyDescent="0.3">
      <c r="A62" s="337">
        <v>47</v>
      </c>
      <c r="B62" s="193" t="s">
        <v>664</v>
      </c>
      <c r="C62" s="194" t="s">
        <v>855</v>
      </c>
      <c r="D62" s="194" t="s">
        <v>665</v>
      </c>
      <c r="E62" s="194" t="s">
        <v>666</v>
      </c>
      <c r="F62" s="194" t="s">
        <v>667</v>
      </c>
      <c r="G62" s="202" t="s">
        <v>341</v>
      </c>
      <c r="H62" s="204">
        <f>3*11+15*2</f>
        <v>63</v>
      </c>
      <c r="I62" s="190" t="s">
        <v>369</v>
      </c>
      <c r="J62" s="191">
        <f t="shared" si="8"/>
        <v>0.6</v>
      </c>
      <c r="K62" s="192" t="s">
        <v>401</v>
      </c>
      <c r="L62" s="191">
        <f t="shared" ref="L62:L63" si="11">IF(K62="LEVE",20%,IF(K62="MENOR",40%,IF(K62="MODERADO",60%,IF(K62="MAYOR",80%,IF(K62="CATASTROFICO",100%,IF(I62="",""))))))</f>
        <v>0.4</v>
      </c>
      <c r="M62" s="346" t="s">
        <v>361</v>
      </c>
      <c r="N62" s="193">
        <v>2</v>
      </c>
      <c r="O62" s="201" t="s">
        <v>668</v>
      </c>
      <c r="P62" s="193" t="s">
        <v>346</v>
      </c>
      <c r="Q62" s="193" t="s">
        <v>346</v>
      </c>
      <c r="R62" s="196" t="s">
        <v>347</v>
      </c>
      <c r="S62" s="196" t="s">
        <v>348</v>
      </c>
      <c r="T62" s="216">
        <f>'[8]ValoraciónControles OCI'!G78</f>
        <v>0</v>
      </c>
      <c r="U62" s="196" t="s">
        <v>349</v>
      </c>
      <c r="V62" s="196" t="s">
        <v>350</v>
      </c>
      <c r="W62" s="196" t="s">
        <v>373</v>
      </c>
      <c r="X62" s="251" t="s">
        <v>360</v>
      </c>
      <c r="Y62" s="252">
        <f>'[8]Calculos OCI'!D64</f>
        <v>0</v>
      </c>
      <c r="Z62" s="251" t="s">
        <v>401</v>
      </c>
      <c r="AA62" s="191">
        <f t="shared" ref="AA62:AA63" si="12">IF(Z62="LEVE",20%,IF(Z62="MENOR",40%,IF(Z62="MODERADO",60%,IF(Z62="MAYOR",80%,IF(Z62="CATASTROFICO",100%,IF(Z62="",""))))))</f>
        <v>0.4</v>
      </c>
      <c r="AB62" s="346" t="s">
        <v>405</v>
      </c>
      <c r="AC62" s="200" t="s">
        <v>352</v>
      </c>
      <c r="AD62" s="194" t="s">
        <v>669</v>
      </c>
      <c r="AE62" s="204" t="s">
        <v>53</v>
      </c>
      <c r="AF62" s="202" t="s">
        <v>355</v>
      </c>
      <c r="AG62" s="217" t="s">
        <v>356</v>
      </c>
      <c r="AH62" s="204"/>
      <c r="AI62" s="204"/>
    </row>
    <row r="63" spans="1:35" ht="86.25" x14ac:dyDescent="0.3">
      <c r="A63" s="337">
        <v>48</v>
      </c>
      <c r="B63" s="193" t="s">
        <v>670</v>
      </c>
      <c r="C63" s="194" t="s">
        <v>856</v>
      </c>
      <c r="D63" s="194" t="s">
        <v>671</v>
      </c>
      <c r="E63" s="194" t="s">
        <v>672</v>
      </c>
      <c r="F63" s="194" t="s">
        <v>673</v>
      </c>
      <c r="G63" s="202" t="s">
        <v>341</v>
      </c>
      <c r="H63" s="204">
        <f>3*11+15*2</f>
        <v>63</v>
      </c>
      <c r="I63" s="190" t="s">
        <v>369</v>
      </c>
      <c r="J63" s="191">
        <f t="shared" si="8"/>
        <v>0.6</v>
      </c>
      <c r="K63" s="192" t="s">
        <v>401</v>
      </c>
      <c r="L63" s="191">
        <f t="shared" si="11"/>
        <v>0.4</v>
      </c>
      <c r="M63" s="346" t="s">
        <v>361</v>
      </c>
      <c r="N63" s="193">
        <v>3</v>
      </c>
      <c r="O63" s="201" t="s">
        <v>674</v>
      </c>
      <c r="P63" s="193" t="s">
        <v>346</v>
      </c>
      <c r="Q63" s="193" t="s">
        <v>346</v>
      </c>
      <c r="R63" s="196" t="s">
        <v>347</v>
      </c>
      <c r="S63" s="196" t="s">
        <v>348</v>
      </c>
      <c r="T63" s="216">
        <f>'[8]ValoraciónControles OCI'!G93</f>
        <v>0</v>
      </c>
      <c r="U63" s="196" t="s">
        <v>349</v>
      </c>
      <c r="V63" s="196" t="s">
        <v>350</v>
      </c>
      <c r="W63" s="196" t="s">
        <v>373</v>
      </c>
      <c r="X63" s="251" t="s">
        <v>360</v>
      </c>
      <c r="Y63" s="253">
        <v>0.36</v>
      </c>
      <c r="Z63" s="251" t="s">
        <v>401</v>
      </c>
      <c r="AA63" s="191">
        <f t="shared" si="12"/>
        <v>0.4</v>
      </c>
      <c r="AB63" s="346" t="s">
        <v>405</v>
      </c>
      <c r="AC63" s="200" t="s">
        <v>352</v>
      </c>
      <c r="AD63" s="221" t="s">
        <v>675</v>
      </c>
      <c r="AE63" s="204" t="s">
        <v>676</v>
      </c>
      <c r="AF63" s="202" t="s">
        <v>355</v>
      </c>
      <c r="AG63" s="217" t="s">
        <v>356</v>
      </c>
      <c r="AH63" s="204"/>
      <c r="AI63" s="204"/>
    </row>
    <row r="64" spans="1:35" ht="39.75" customHeight="1" x14ac:dyDescent="0.3">
      <c r="B64" s="193"/>
      <c r="C64" s="373"/>
      <c r="D64" s="374"/>
      <c r="E64" s="373"/>
      <c r="F64" s="373"/>
      <c r="G64" s="373"/>
      <c r="H64" s="373"/>
      <c r="I64" s="373"/>
      <c r="J64" s="373"/>
      <c r="K64" s="373"/>
      <c r="L64" s="373"/>
      <c r="M64" s="375"/>
      <c r="N64" s="204"/>
      <c r="O64" s="204"/>
      <c r="P64" s="204"/>
      <c r="Q64" s="204"/>
      <c r="R64" s="204"/>
      <c r="S64" s="204"/>
      <c r="T64" s="204"/>
      <c r="U64" s="204"/>
      <c r="V64" s="204"/>
      <c r="W64" s="204"/>
      <c r="X64" s="190"/>
      <c r="Y64" s="204"/>
      <c r="Z64" s="207"/>
      <c r="AA64" s="204"/>
      <c r="AB64" s="204"/>
      <c r="AC64" s="349"/>
      <c r="AD64" s="204"/>
      <c r="AE64" s="204"/>
      <c r="AF64" s="204"/>
      <c r="AG64" s="217"/>
      <c r="AH64" s="204"/>
      <c r="AI64" s="204"/>
    </row>
    <row r="65" spans="1:35" x14ac:dyDescent="0.3">
      <c r="A65" s="193"/>
      <c r="B65" s="193"/>
      <c r="C65" s="204"/>
      <c r="D65" s="204"/>
      <c r="E65" s="204"/>
      <c r="F65" s="204"/>
      <c r="G65" s="202"/>
      <c r="H65" s="204"/>
      <c r="I65" s="204"/>
      <c r="J65" s="204" t="str">
        <f t="shared" ref="J65" si="13">IF(I65="MUY BAJA",20%,IF(I65="BAJA",40%,IF(I65="MEDIA",60%,IF(I65="ALTA",80%,IF(I65="MUY ALTA",100%,IF(I65="",""))))))</f>
        <v/>
      </c>
      <c r="K65" s="204"/>
      <c r="L65" s="204"/>
      <c r="M65" s="204"/>
      <c r="N65" s="204"/>
      <c r="O65" s="204"/>
      <c r="P65" s="204"/>
      <c r="Q65" s="204"/>
      <c r="R65" s="204"/>
      <c r="S65" s="204"/>
      <c r="T65" s="204"/>
      <c r="U65" s="204"/>
      <c r="V65" s="204"/>
      <c r="W65" s="204"/>
      <c r="X65" s="190"/>
      <c r="Y65" s="204"/>
      <c r="Z65" s="207"/>
      <c r="AA65" s="204"/>
      <c r="AB65" s="204"/>
      <c r="AC65" s="349"/>
      <c r="AD65" s="204"/>
      <c r="AE65" s="204"/>
      <c r="AF65" s="204"/>
      <c r="AG65" s="217"/>
      <c r="AH65" s="204"/>
      <c r="AI65" s="204"/>
    </row>
    <row r="66" spans="1:35" x14ac:dyDescent="0.3">
      <c r="A66" s="193"/>
      <c r="I66" s="190"/>
    </row>
    <row r="67" spans="1:35" x14ac:dyDescent="0.3">
      <c r="A67" s="568" t="s">
        <v>857</v>
      </c>
      <c r="B67" s="569"/>
      <c r="C67" s="569"/>
      <c r="D67" s="569"/>
    </row>
    <row r="68" spans="1:35" ht="36" customHeight="1" x14ac:dyDescent="0.3">
      <c r="I68" s="570" t="s">
        <v>677</v>
      </c>
      <c r="J68" s="570"/>
      <c r="K68" s="571" t="s">
        <v>678</v>
      </c>
      <c r="L68" s="571"/>
      <c r="M68" s="254" t="s">
        <v>679</v>
      </c>
      <c r="AD68" s="255" t="s">
        <v>680</v>
      </c>
    </row>
    <row r="69" spans="1:35" x14ac:dyDescent="0.3">
      <c r="I69" s="256" t="s">
        <v>342</v>
      </c>
      <c r="J69" s="257">
        <v>0.2</v>
      </c>
      <c r="K69" s="258" t="s">
        <v>412</v>
      </c>
      <c r="L69" s="257">
        <v>0.2</v>
      </c>
      <c r="M69" s="259" t="s">
        <v>405</v>
      </c>
      <c r="AD69" s="260" t="s">
        <v>352</v>
      </c>
    </row>
    <row r="70" spans="1:35" x14ac:dyDescent="0.3">
      <c r="I70" s="261" t="s">
        <v>360</v>
      </c>
      <c r="J70" s="257">
        <v>0.4</v>
      </c>
      <c r="K70" s="262" t="s">
        <v>401</v>
      </c>
      <c r="L70" s="257">
        <v>0.4</v>
      </c>
      <c r="M70" s="263" t="s">
        <v>361</v>
      </c>
      <c r="AD70" s="264" t="s">
        <v>681</v>
      </c>
    </row>
    <row r="71" spans="1:35" x14ac:dyDescent="0.3">
      <c r="I71" s="265" t="s">
        <v>369</v>
      </c>
      <c r="J71" s="257">
        <v>0.6</v>
      </c>
      <c r="K71" s="266" t="s">
        <v>361</v>
      </c>
      <c r="L71" s="257">
        <v>0.6</v>
      </c>
      <c r="M71" s="267" t="s">
        <v>371</v>
      </c>
      <c r="AD71" s="260" t="s">
        <v>611</v>
      </c>
    </row>
    <row r="72" spans="1:35" x14ac:dyDescent="0.3">
      <c r="I72" s="268" t="s">
        <v>425</v>
      </c>
      <c r="J72" s="257">
        <v>0.8</v>
      </c>
      <c r="K72" s="269" t="s">
        <v>370</v>
      </c>
      <c r="L72" s="257">
        <v>0.8</v>
      </c>
      <c r="M72" s="270" t="s">
        <v>344</v>
      </c>
      <c r="AD72" s="260" t="s">
        <v>682</v>
      </c>
    </row>
    <row r="73" spans="1:35" x14ac:dyDescent="0.3">
      <c r="I73" s="271" t="s">
        <v>683</v>
      </c>
      <c r="J73" s="257">
        <v>1</v>
      </c>
      <c r="K73" s="272" t="s">
        <v>343</v>
      </c>
      <c r="L73" s="257">
        <v>1</v>
      </c>
      <c r="M73" s="260"/>
      <c r="AD73" s="260" t="s">
        <v>684</v>
      </c>
    </row>
  </sheetData>
  <mergeCells count="138">
    <mergeCell ref="A4:C4"/>
    <mergeCell ref="A5:C5"/>
    <mergeCell ref="D5:N5"/>
    <mergeCell ref="A6:C6"/>
    <mergeCell ref="D6:N6"/>
    <mergeCell ref="A7:H7"/>
    <mergeCell ref="I7:M7"/>
    <mergeCell ref="N7:W7"/>
    <mergeCell ref="L8:L9"/>
    <mergeCell ref="M8:M9"/>
    <mergeCell ref="N8:N9"/>
    <mergeCell ref="O8:O9"/>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A17:A18"/>
    <mergeCell ref="B17:B18"/>
    <mergeCell ref="C17:C18"/>
    <mergeCell ref="D17:D18"/>
    <mergeCell ref="E17:E18"/>
    <mergeCell ref="L17:L18"/>
    <mergeCell ref="M17:M18"/>
    <mergeCell ref="A38:A39"/>
    <mergeCell ref="B38:B39"/>
    <mergeCell ref="C38:C39"/>
    <mergeCell ref="D38:D39"/>
    <mergeCell ref="E38:E39"/>
    <mergeCell ref="F38:F39"/>
    <mergeCell ref="G38:G39"/>
    <mergeCell ref="H38:H39"/>
    <mergeCell ref="F17:F18"/>
    <mergeCell ref="G17:G18"/>
    <mergeCell ref="H17:H18"/>
    <mergeCell ref="I17:I18"/>
    <mergeCell ref="J17:J18"/>
    <mergeCell ref="K17:K18"/>
    <mergeCell ref="A48:A49"/>
    <mergeCell ref="B48:B49"/>
    <mergeCell ref="C48:C49"/>
    <mergeCell ref="D48:D49"/>
    <mergeCell ref="E48:E49"/>
    <mergeCell ref="F48:F49"/>
    <mergeCell ref="G48:G49"/>
    <mergeCell ref="I38:I39"/>
    <mergeCell ref="J38:J39"/>
    <mergeCell ref="AG48:AG49"/>
    <mergeCell ref="H48:H49"/>
    <mergeCell ref="I48:I49"/>
    <mergeCell ref="J48:J49"/>
    <mergeCell ref="K48:K49"/>
    <mergeCell ref="L48:L49"/>
    <mergeCell ref="M48:M49"/>
    <mergeCell ref="Z38:Z39"/>
    <mergeCell ref="AA38:AA39"/>
    <mergeCell ref="AB38:AB39"/>
    <mergeCell ref="K38:K39"/>
    <mergeCell ref="L38:L39"/>
    <mergeCell ref="M38:M39"/>
    <mergeCell ref="X38:X39"/>
    <mergeCell ref="C51:C52"/>
    <mergeCell ref="D51:D52"/>
    <mergeCell ref="E51:E52"/>
    <mergeCell ref="F51:F52"/>
    <mergeCell ref="X48:X49"/>
    <mergeCell ref="Z48:Z49"/>
    <mergeCell ref="AA48:AA49"/>
    <mergeCell ref="AB48:AB49"/>
    <mergeCell ref="AC48:AC49"/>
    <mergeCell ref="AG51:AG52"/>
    <mergeCell ref="A57:A58"/>
    <mergeCell ref="B57:B58"/>
    <mergeCell ref="C57:C58"/>
    <mergeCell ref="D57:D58"/>
    <mergeCell ref="E57:E58"/>
    <mergeCell ref="F57:F58"/>
    <mergeCell ref="G57:G58"/>
    <mergeCell ref="H57:H58"/>
    <mergeCell ref="I57:I58"/>
    <mergeCell ref="M51:M52"/>
    <mergeCell ref="X51:X52"/>
    <mergeCell ref="Z51:Z52"/>
    <mergeCell ref="AA51:AA52"/>
    <mergeCell ref="AB51:AB52"/>
    <mergeCell ref="AC51:AC52"/>
    <mergeCell ref="G51:G52"/>
    <mergeCell ref="H51:H52"/>
    <mergeCell ref="I51:I52"/>
    <mergeCell ref="J51:J52"/>
    <mergeCell ref="K51:K52"/>
    <mergeCell ref="L51:L52"/>
    <mergeCell ref="A51:A52"/>
    <mergeCell ref="B51:B52"/>
    <mergeCell ref="AG57:AG58"/>
    <mergeCell ref="A67:D67"/>
    <mergeCell ref="I68:J68"/>
    <mergeCell ref="K68:L68"/>
    <mergeCell ref="J57:J58"/>
    <mergeCell ref="K57:K58"/>
    <mergeCell ref="L57:L58"/>
    <mergeCell ref="M57:M58"/>
    <mergeCell ref="X57:X58"/>
    <mergeCell ref="AB57:AB58"/>
  </mergeCells>
  <conditionalFormatting sqref="J15">
    <cfRule type="cellIs" dxfId="1208" priority="1135" operator="equal">
      <formula>$H$10</formula>
    </cfRule>
  </conditionalFormatting>
  <conditionalFormatting sqref="J17">
    <cfRule type="cellIs" dxfId="1207" priority="1134" operator="equal">
      <formula>$H$10</formula>
    </cfRule>
  </conditionalFormatting>
  <dataValidations count="9">
    <dataValidation type="list" allowBlank="1" showInputMessage="1" showErrorMessage="1" sqref="AC61:AC63" xr:uid="{091D7DCD-D3EF-4441-A221-DACEBF4BC13F}">
      <formula1>#REF!</formula1>
    </dataValidation>
    <dataValidation type="list" allowBlank="1" showInputMessage="1" showErrorMessage="1" sqref="X61:X63" xr:uid="{6C301267-B44C-4D59-8BB9-00B9E89821DC}">
      <formula1>$H$21:$H$25</formula1>
    </dataValidation>
    <dataValidation type="list" allowBlank="1" showInputMessage="1" showErrorMessage="1" sqref="Z61:Z63" xr:uid="{1DD11BBF-9A34-4F62-86E8-71F599BF256A}">
      <formula1>$J$21:$J$25</formula1>
    </dataValidation>
    <dataValidation type="list" allowBlank="1" showInputMessage="1" showErrorMessage="1" sqref="AC57:AC60" xr:uid="{3D8CF397-9399-46ED-A9FC-CE3D9B676642}">
      <formula1>$AD$25:$AD$30</formula1>
    </dataValidation>
    <dataValidation type="list" allowBlank="1" showInputMessage="1" showErrorMessage="1" sqref="Z48 Z50:Z51" xr:uid="{492DDAD2-C870-4D13-B8F4-9090D8842595}">
      <formula1>$K$23:$K$27</formula1>
    </dataValidation>
    <dataValidation type="list" allowBlank="1" showInputMessage="1" showErrorMessage="1" sqref="AC50:AC51 AC64:AC65 AC53:AC56 AC10:AC48" xr:uid="{15813F8A-8F1E-4529-A631-3069B3399C3D}">
      <formula1>$AD$69:$AD$73</formula1>
    </dataValidation>
    <dataValidation type="list" allowBlank="1" showInputMessage="1" showErrorMessage="1" sqref="M10:M15 M40:M48 M17 M19:M38 AB50:AB51 M50:M51 AB53:AB57 M53:M57 AB40:AB48 AB59:AB63 AB12:AB13 AB15:AB38 M59:M63 M65" xr:uid="{C97A4F79-00C8-4373-B83E-C9637B229D31}">
      <formula1>$M$69:$M$72</formula1>
    </dataValidation>
    <dataValidation type="list" allowBlank="1" showInputMessage="1" showErrorMessage="1" sqref="K10:K15 K40:K48 K19:K38 Z10:Z38 Z40:Z47 K50:K51 Z53:Z56 K53:K57 K17 K59:K63 K65" xr:uid="{3ECE268C-4F03-4BA6-8A8C-DCCEC891FBF6}">
      <formula1>$K$69:$K$73</formula1>
    </dataValidation>
    <dataValidation type="list" allowBlank="1" showInputMessage="1" showErrorMessage="1" sqref="AI10:AI12" xr:uid="{D9C877FD-5CFC-4A35-A561-7DE547D560F0}">
      <formula1>#REF!</formula1>
    </dataValidation>
  </dataValidations>
  <hyperlinks>
    <hyperlink ref="AD46" location="'MAPA RIESGOS SEGURIDAD'!A1" display="'MAPA RIESGOS SEGURIDAD'!A1" xr:uid="{9410C041-50AD-4973-8C42-21EE962D5B7A}"/>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98" operator="containsText" id="{22AB5D20-89F0-43B5-AC5D-4C5D46BB9309}">
            <xm:f>NOT(ISERROR(SEARCH($K$73,K10)))</xm:f>
            <xm:f>$K$73</xm:f>
            <x14:dxf>
              <fill>
                <patternFill>
                  <bgColor rgb="FFFF0000"/>
                </patternFill>
              </fill>
            </x14:dxf>
          </x14:cfRule>
          <x14:cfRule type="containsText" priority="1199" operator="containsText" id="{24BA7047-A724-4AC3-8EBB-106BC4D6ABF9}">
            <xm:f>NOT(ISERROR(SEARCH($K$72,K10)))</xm:f>
            <xm:f>$K$72</xm:f>
            <x14:dxf>
              <fill>
                <patternFill>
                  <bgColor rgb="FFFFC000"/>
                </patternFill>
              </fill>
            </x14:dxf>
          </x14:cfRule>
          <x14:cfRule type="containsText" priority="1200" operator="containsText" id="{3F97A56C-6CA0-492D-B922-A455CDD2BAB6}">
            <xm:f>NOT(ISERROR(SEARCH($K$71,K10)))</xm:f>
            <xm:f>$K$71</xm:f>
            <x14:dxf>
              <fill>
                <patternFill>
                  <bgColor rgb="FFFFFF00"/>
                </patternFill>
              </fill>
            </x14:dxf>
          </x14:cfRule>
          <x14:cfRule type="containsText" priority="1201" operator="containsText" id="{FDD2FE42-BB57-450F-B42B-E53281B71DAD}">
            <xm:f>NOT(ISERROR(SEARCH($K$70,K10)))</xm:f>
            <xm:f>$K$70</xm:f>
            <x14:dxf>
              <fill>
                <patternFill>
                  <bgColor rgb="FF00B050"/>
                </patternFill>
              </fill>
            </x14:dxf>
          </x14:cfRule>
          <x14:cfRule type="containsText" priority="1202" operator="containsText" id="{51F6B2A3-0B76-4209-8081-3B331E922E10}">
            <xm:f>NOT(ISERROR(SEARCH($K$69,K10)))</xm:f>
            <xm:f>$K$69</xm:f>
            <x14:dxf>
              <fill>
                <patternFill>
                  <bgColor rgb="FF92D050"/>
                </patternFill>
              </fill>
            </x14:dxf>
          </x14:cfRule>
          <xm:sqref>K10</xm:sqref>
        </x14:conditionalFormatting>
        <x14:conditionalFormatting xmlns:xm="http://schemas.microsoft.com/office/excel/2006/main">
          <x14:cfRule type="containsText" priority="1193" operator="containsText" id="{BC8B7C6F-6FA8-4B34-8387-C7F9535D689E}">
            <xm:f>NOT(ISERROR(SEARCH($K$73,K11)))</xm:f>
            <xm:f>$K$73</xm:f>
            <x14:dxf>
              <fill>
                <patternFill>
                  <bgColor rgb="FFFF0000"/>
                </patternFill>
              </fill>
            </x14:dxf>
          </x14:cfRule>
          <x14:cfRule type="containsText" priority="1194" operator="containsText" id="{8B51D8B9-92ED-4E59-9B51-D2968B5753FE}">
            <xm:f>NOT(ISERROR(SEARCH($K$72,K11)))</xm:f>
            <xm:f>$K$72</xm:f>
            <x14:dxf>
              <fill>
                <patternFill>
                  <bgColor rgb="FFFFC000"/>
                </patternFill>
              </fill>
            </x14:dxf>
          </x14:cfRule>
          <x14:cfRule type="containsText" priority="1195" operator="containsText" id="{A4EDA400-B9F5-4CE1-A6F7-70561AE42B1E}">
            <xm:f>NOT(ISERROR(SEARCH($K$71,K11)))</xm:f>
            <xm:f>$K$71</xm:f>
            <x14:dxf>
              <fill>
                <patternFill>
                  <bgColor rgb="FFFFFF00"/>
                </patternFill>
              </fill>
            </x14:dxf>
          </x14:cfRule>
          <x14:cfRule type="containsText" priority="1196" operator="containsText" id="{EDF89248-C527-49FA-BBAE-2EBB453EFC8E}">
            <xm:f>NOT(ISERROR(SEARCH($K$70,K11)))</xm:f>
            <xm:f>$K$70</xm:f>
            <x14:dxf>
              <fill>
                <patternFill>
                  <bgColor rgb="FF00B050"/>
                </patternFill>
              </fill>
            </x14:dxf>
          </x14:cfRule>
          <x14:cfRule type="containsText" priority="1197" operator="containsText" id="{7356496D-EF83-4D5D-B417-E212964A812B}">
            <xm:f>NOT(ISERROR(SEARCH($K$69,K11)))</xm:f>
            <xm:f>$K$69</xm:f>
            <x14:dxf>
              <fill>
                <patternFill>
                  <bgColor rgb="FF92D050"/>
                </patternFill>
              </fill>
            </x14:dxf>
          </x14:cfRule>
          <xm:sqref>K11</xm:sqref>
        </x14:conditionalFormatting>
        <x14:conditionalFormatting xmlns:xm="http://schemas.microsoft.com/office/excel/2006/main">
          <x14:cfRule type="containsText" priority="1185" operator="containsText" id="{FDCEE0E3-FDE3-465D-ABC9-46237BC770CC}">
            <xm:f>NOT(ISERROR(SEARCH($I$69,I10)))</xm:f>
            <xm:f>$I$69</xm:f>
            <x14:dxf>
              <fill>
                <patternFill>
                  <fgColor rgb="FF92D050"/>
                  <bgColor rgb="FF92D050"/>
                </patternFill>
              </fill>
            </x14:dxf>
          </x14:cfRule>
          <x14:cfRule type="containsText" priority="1186" operator="containsText" id="{FF86FC85-7551-498E-BC13-8FC93AD84D94}">
            <xm:f>NOT(ISERROR(SEARCH($I$70,I10)))</xm:f>
            <xm:f>$I$70</xm:f>
            <x14:dxf>
              <fill>
                <patternFill>
                  <bgColor rgb="FF00B050"/>
                </patternFill>
              </fill>
            </x14:dxf>
          </x14:cfRule>
          <x14:cfRule type="containsText" priority="1187" operator="containsText" id="{035CD9C8-A983-4A4E-9D22-2811BBE250D5}">
            <xm:f>NOT(ISERROR(SEARCH($I$73,I10)))</xm:f>
            <xm:f>$I$73</xm:f>
            <x14:dxf>
              <fill>
                <patternFill>
                  <bgColor rgb="FFFF0000"/>
                </patternFill>
              </fill>
            </x14:dxf>
          </x14:cfRule>
          <x14:cfRule type="containsText" priority="1188" operator="containsText" id="{EBF38CA0-7277-4762-9892-F935290F42C3}">
            <xm:f>NOT(ISERROR(SEARCH($I$72,I10)))</xm:f>
            <xm:f>$I$72</xm:f>
            <x14:dxf>
              <fill>
                <patternFill>
                  <fgColor rgb="FFFFC000"/>
                  <bgColor rgb="FFFFC000"/>
                </patternFill>
              </fill>
            </x14:dxf>
          </x14:cfRule>
          <x14:cfRule type="containsText" priority="1189" operator="containsText" id="{A12EB6C2-A5B3-4C30-B708-D72DFE1B4426}">
            <xm:f>NOT(ISERROR(SEARCH($I$71,I10)))</xm:f>
            <xm:f>$I$71</xm:f>
            <x14:dxf>
              <fill>
                <patternFill>
                  <fgColor rgb="FFFFFF00"/>
                  <bgColor rgb="FFFFFF00"/>
                </patternFill>
              </fill>
            </x14:dxf>
          </x14:cfRule>
          <x14:cfRule type="containsText" priority="1190" operator="containsText" id="{5F069692-6DAC-4C64-96D8-BF9B7CA15DC3}">
            <xm:f>NOT(ISERROR(SEARCH($I$70,I10)))</xm:f>
            <xm:f>$I$70</xm:f>
            <x14:dxf>
              <fill>
                <patternFill>
                  <bgColor theme="0" tint="-0.14996795556505021"/>
                </patternFill>
              </fill>
            </x14:dxf>
          </x14:cfRule>
          <x14:cfRule type="cellIs" priority="1191" operator="equal" id="{924BF253-018B-44C3-9AAC-2933D9E221A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92" operator="equal" id="{772B5DA1-419E-412B-971E-FB83BA15599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77" operator="containsText" id="{47307AF2-ACAE-444B-8395-CABDD7156474}">
            <xm:f>NOT(ISERROR(SEARCH($I$69,I11)))</xm:f>
            <xm:f>$I$69</xm:f>
            <x14:dxf>
              <fill>
                <patternFill>
                  <fgColor rgb="FF92D050"/>
                  <bgColor rgb="FF92D050"/>
                </patternFill>
              </fill>
            </x14:dxf>
          </x14:cfRule>
          <x14:cfRule type="containsText" priority="1178" operator="containsText" id="{876AAF4F-003F-437F-B7A5-AEEF32F9CA86}">
            <xm:f>NOT(ISERROR(SEARCH($I$70,I11)))</xm:f>
            <xm:f>$I$70</xm:f>
            <x14:dxf>
              <fill>
                <patternFill>
                  <bgColor rgb="FF00B050"/>
                </patternFill>
              </fill>
            </x14:dxf>
          </x14:cfRule>
          <x14:cfRule type="containsText" priority="1179" operator="containsText" id="{229F6F28-70B8-466C-8755-5E14C27EBBAA}">
            <xm:f>NOT(ISERROR(SEARCH($I$73,I11)))</xm:f>
            <xm:f>$I$73</xm:f>
            <x14:dxf>
              <fill>
                <patternFill>
                  <bgColor rgb="FFFF0000"/>
                </patternFill>
              </fill>
            </x14:dxf>
          </x14:cfRule>
          <x14:cfRule type="containsText" priority="1180" operator="containsText" id="{D96FC62F-5D99-4F37-8FB5-5AEA0E149A97}">
            <xm:f>NOT(ISERROR(SEARCH($I$72,I11)))</xm:f>
            <xm:f>$I$72</xm:f>
            <x14:dxf>
              <fill>
                <patternFill>
                  <fgColor rgb="FFFFC000"/>
                  <bgColor rgb="FFFFC000"/>
                </patternFill>
              </fill>
            </x14:dxf>
          </x14:cfRule>
          <x14:cfRule type="containsText" priority="1181" operator="containsText" id="{D98B5CA7-3B01-414A-95B8-A039B1AB7BC2}">
            <xm:f>NOT(ISERROR(SEARCH($I$71,I11)))</xm:f>
            <xm:f>$I$71</xm:f>
            <x14:dxf>
              <fill>
                <patternFill>
                  <fgColor rgb="FFFFFF00"/>
                  <bgColor rgb="FFFFFF00"/>
                </patternFill>
              </fill>
            </x14:dxf>
          </x14:cfRule>
          <x14:cfRule type="containsText" priority="1182" operator="containsText" id="{007FC67A-8137-4A69-BD93-82B0EEAB9A05}">
            <xm:f>NOT(ISERROR(SEARCH($I$70,I11)))</xm:f>
            <xm:f>$I$70</xm:f>
            <x14:dxf>
              <fill>
                <patternFill>
                  <bgColor theme="0" tint="-0.14996795556505021"/>
                </patternFill>
              </fill>
            </x14:dxf>
          </x14:cfRule>
          <x14:cfRule type="cellIs" priority="1183" operator="equal" id="{42A785CA-8A97-4402-951B-D6BB826CEAE0}">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84" operator="equal" id="{93089D41-03C8-40D4-B1FD-7759212FF7D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9" operator="containsText" id="{ACE4561C-0CE5-4881-9682-23F4D42C5E34}">
            <xm:f>NOT(ISERROR(SEARCH($I$69,X10)))</xm:f>
            <xm:f>$I$69</xm:f>
            <x14:dxf>
              <fill>
                <patternFill>
                  <fgColor rgb="FF92D050"/>
                  <bgColor rgb="FF92D050"/>
                </patternFill>
              </fill>
            </x14:dxf>
          </x14:cfRule>
          <x14:cfRule type="containsText" priority="1170" operator="containsText" id="{94DAD298-B067-4283-8A5E-F884AF0A2840}">
            <xm:f>NOT(ISERROR(SEARCH($I$70,X10)))</xm:f>
            <xm:f>$I$70</xm:f>
            <x14:dxf>
              <fill>
                <patternFill>
                  <bgColor rgb="FF00B050"/>
                </patternFill>
              </fill>
            </x14:dxf>
          </x14:cfRule>
          <x14:cfRule type="containsText" priority="1171" operator="containsText" id="{E8CC96F4-7060-44E3-9BF2-A7469DCDDDBE}">
            <xm:f>NOT(ISERROR(SEARCH($I$73,X10)))</xm:f>
            <xm:f>$I$73</xm:f>
            <x14:dxf>
              <fill>
                <patternFill>
                  <bgColor rgb="FFFF0000"/>
                </patternFill>
              </fill>
            </x14:dxf>
          </x14:cfRule>
          <x14:cfRule type="containsText" priority="1172" operator="containsText" id="{E7199BDF-8D02-4387-B83F-589CC5C7A63A}">
            <xm:f>NOT(ISERROR(SEARCH($I$72,X10)))</xm:f>
            <xm:f>$I$72</xm:f>
            <x14:dxf>
              <fill>
                <patternFill>
                  <fgColor rgb="FFFFC000"/>
                  <bgColor rgb="FFFFC000"/>
                </patternFill>
              </fill>
            </x14:dxf>
          </x14:cfRule>
          <x14:cfRule type="containsText" priority="1173" operator="containsText" id="{DB6D39A5-C77C-4D0A-AAB4-BF2DA6C46639}">
            <xm:f>NOT(ISERROR(SEARCH($I$71,X10)))</xm:f>
            <xm:f>$I$71</xm:f>
            <x14:dxf>
              <fill>
                <patternFill>
                  <fgColor rgb="FFFFFF00"/>
                  <bgColor rgb="FFFFFF00"/>
                </patternFill>
              </fill>
            </x14:dxf>
          </x14:cfRule>
          <x14:cfRule type="containsText" priority="1174" operator="containsText" id="{8739628A-22F9-41C4-A2D8-87C86EC31FE0}">
            <xm:f>NOT(ISERROR(SEARCH($I$70,X10)))</xm:f>
            <xm:f>$I$70</xm:f>
            <x14:dxf>
              <fill>
                <patternFill>
                  <bgColor theme="0" tint="-0.14996795556505021"/>
                </patternFill>
              </fill>
            </x14:dxf>
          </x14:cfRule>
          <x14:cfRule type="cellIs" priority="1175" operator="equal" id="{7EFE79D3-34E7-4E1D-85C6-EDC54F29B144}">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76" operator="equal" id="{BDEFC595-C49B-400F-B686-4CBA0D7F82E4}">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1" operator="containsText" id="{A1AB6D1E-3D2C-4CE4-9E67-A8505137E132}">
            <xm:f>NOT(ISERROR(SEARCH($I$69,X11)))</xm:f>
            <xm:f>$I$69</xm:f>
            <x14:dxf>
              <fill>
                <patternFill>
                  <fgColor rgb="FF92D050"/>
                  <bgColor rgb="FF92D050"/>
                </patternFill>
              </fill>
            </x14:dxf>
          </x14:cfRule>
          <x14:cfRule type="containsText" priority="1162" operator="containsText" id="{DF727827-C94B-4C84-A19B-D2DD0FE16CE1}">
            <xm:f>NOT(ISERROR(SEARCH($I$70,X11)))</xm:f>
            <xm:f>$I$70</xm:f>
            <x14:dxf>
              <fill>
                <patternFill>
                  <bgColor rgb="FF00B050"/>
                </patternFill>
              </fill>
            </x14:dxf>
          </x14:cfRule>
          <x14:cfRule type="containsText" priority="1163" operator="containsText" id="{3C2DF7F6-7DB4-45FA-AED1-BED58EC4C59E}">
            <xm:f>NOT(ISERROR(SEARCH($I$73,X11)))</xm:f>
            <xm:f>$I$73</xm:f>
            <x14:dxf>
              <fill>
                <patternFill>
                  <bgColor rgb="FFFF0000"/>
                </patternFill>
              </fill>
            </x14:dxf>
          </x14:cfRule>
          <x14:cfRule type="containsText" priority="1164" operator="containsText" id="{BFF87C13-9F30-4A14-9CE4-C68ACFFEC832}">
            <xm:f>NOT(ISERROR(SEARCH($I$72,X11)))</xm:f>
            <xm:f>$I$72</xm:f>
            <x14:dxf>
              <fill>
                <patternFill>
                  <fgColor rgb="FFFFC000"/>
                  <bgColor rgb="FFFFC000"/>
                </patternFill>
              </fill>
            </x14:dxf>
          </x14:cfRule>
          <x14:cfRule type="containsText" priority="1165" operator="containsText" id="{6D7C5EE0-A821-448E-8417-44C7492E52E2}">
            <xm:f>NOT(ISERROR(SEARCH($I$71,X11)))</xm:f>
            <xm:f>$I$71</xm:f>
            <x14:dxf>
              <fill>
                <patternFill>
                  <fgColor rgb="FFFFFF00"/>
                  <bgColor rgb="FFFFFF00"/>
                </patternFill>
              </fill>
            </x14:dxf>
          </x14:cfRule>
          <x14:cfRule type="containsText" priority="1166" operator="containsText" id="{59BD3797-D69F-4B45-AB34-51AFEC1618F8}">
            <xm:f>NOT(ISERROR(SEARCH($I$70,X11)))</xm:f>
            <xm:f>$I$70</xm:f>
            <x14:dxf>
              <fill>
                <patternFill>
                  <bgColor theme="0" tint="-0.14996795556505021"/>
                </patternFill>
              </fill>
            </x14:dxf>
          </x14:cfRule>
          <x14:cfRule type="cellIs" priority="1167" operator="equal" id="{0F890E3F-A460-4C9A-BBEB-F77B48F7D85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68" operator="equal" id="{0AF0554F-7814-44F8-9A2E-3732DEE859FE}">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56" operator="containsText" id="{3A8D7E20-594F-4373-AD44-0216463BF14C}">
            <xm:f>NOT(ISERROR(SEARCH($K$73,Z11)))</xm:f>
            <xm:f>$K$73</xm:f>
            <x14:dxf>
              <fill>
                <patternFill>
                  <bgColor rgb="FFFF0000"/>
                </patternFill>
              </fill>
            </x14:dxf>
          </x14:cfRule>
          <x14:cfRule type="containsText" priority="1157" operator="containsText" id="{63D6EB6A-568B-4AAB-802D-3C51C31DEEAB}">
            <xm:f>NOT(ISERROR(SEARCH($K$72,Z11)))</xm:f>
            <xm:f>$K$72</xm:f>
            <x14:dxf>
              <fill>
                <patternFill>
                  <bgColor rgb="FFFFC000"/>
                </patternFill>
              </fill>
            </x14:dxf>
          </x14:cfRule>
          <x14:cfRule type="containsText" priority="1158" operator="containsText" id="{167659DB-279C-4BB5-A9BF-D894602CF142}">
            <xm:f>NOT(ISERROR(SEARCH($K$71,Z11)))</xm:f>
            <xm:f>$K$71</xm:f>
            <x14:dxf>
              <fill>
                <patternFill>
                  <bgColor rgb="FFFFFF00"/>
                </patternFill>
              </fill>
            </x14:dxf>
          </x14:cfRule>
          <x14:cfRule type="containsText" priority="1159" operator="containsText" id="{CF221871-9E64-4D02-B977-0F2965B52055}">
            <xm:f>NOT(ISERROR(SEARCH($K$70,Z11)))</xm:f>
            <xm:f>$K$70</xm:f>
            <x14:dxf>
              <fill>
                <patternFill>
                  <bgColor rgb="FF00B050"/>
                </patternFill>
              </fill>
            </x14:dxf>
          </x14:cfRule>
          <x14:cfRule type="containsText" priority="1160" operator="containsText" id="{B5A43201-9E02-4A1F-A265-4F8FAB293D3A}">
            <xm:f>NOT(ISERROR(SEARCH($K$69,Z11)))</xm:f>
            <xm:f>$K$69</xm:f>
            <x14:dxf>
              <fill>
                <patternFill>
                  <bgColor rgb="FF92D050"/>
                </patternFill>
              </fill>
            </x14:dxf>
          </x14:cfRule>
          <xm:sqref>Z11</xm:sqref>
        </x14:conditionalFormatting>
        <x14:conditionalFormatting xmlns:xm="http://schemas.microsoft.com/office/excel/2006/main">
          <x14:cfRule type="containsText" priority="1151" operator="containsText" id="{0F38A587-2EAA-49F3-A4EF-20188993BA88}">
            <xm:f>NOT(ISERROR(SEARCH($K$73,Z10)))</xm:f>
            <xm:f>$K$73</xm:f>
            <x14:dxf>
              <fill>
                <patternFill>
                  <bgColor rgb="FFFF0000"/>
                </patternFill>
              </fill>
            </x14:dxf>
          </x14:cfRule>
          <x14:cfRule type="containsText" priority="1152" operator="containsText" id="{EEE70D80-290C-46B7-BC8D-2A75BB4F1CE5}">
            <xm:f>NOT(ISERROR(SEARCH($K$72,Z10)))</xm:f>
            <xm:f>$K$72</xm:f>
            <x14:dxf>
              <fill>
                <patternFill>
                  <bgColor rgb="FFFFC000"/>
                </patternFill>
              </fill>
            </x14:dxf>
          </x14:cfRule>
          <x14:cfRule type="containsText" priority="1153" operator="containsText" id="{62FE4786-C2D2-4DFF-BA85-22A8B0CDE555}">
            <xm:f>NOT(ISERROR(SEARCH($K$71,Z10)))</xm:f>
            <xm:f>$K$71</xm:f>
            <x14:dxf>
              <fill>
                <patternFill>
                  <bgColor rgb="FFFFFF00"/>
                </patternFill>
              </fill>
            </x14:dxf>
          </x14:cfRule>
          <x14:cfRule type="containsText" priority="1154" operator="containsText" id="{4515293F-C5B9-4A79-A735-F1B2EB98AAA0}">
            <xm:f>NOT(ISERROR(SEARCH($K$70,Z10)))</xm:f>
            <xm:f>$K$70</xm:f>
            <x14:dxf>
              <fill>
                <patternFill>
                  <bgColor rgb="FF00B050"/>
                </patternFill>
              </fill>
            </x14:dxf>
          </x14:cfRule>
          <x14:cfRule type="containsText" priority="1155" operator="containsText" id="{D3F74BC1-7954-4675-ABB7-DE0CD4A3D6DF}">
            <xm:f>NOT(ISERROR(SEARCH($K$69,Z10)))</xm:f>
            <xm:f>$K$69</xm:f>
            <x14:dxf>
              <fill>
                <patternFill>
                  <bgColor rgb="FF92D050"/>
                </patternFill>
              </fill>
            </x14:dxf>
          </x14:cfRule>
          <xm:sqref>Z10</xm:sqref>
        </x14:conditionalFormatting>
        <x14:conditionalFormatting xmlns:xm="http://schemas.microsoft.com/office/excel/2006/main">
          <x14:cfRule type="containsText" priority="1147" operator="containsText" id="{EAF3E5EA-FC4D-4488-B93C-9929CACFBA52}">
            <xm:f>NOT(ISERROR(SEARCH($M$72,M10)))</xm:f>
            <xm:f>$M$72</xm:f>
            <x14:dxf>
              <fill>
                <patternFill>
                  <bgColor rgb="FFFF0000"/>
                </patternFill>
              </fill>
            </x14:dxf>
          </x14:cfRule>
          <x14:cfRule type="containsText" priority="1148" operator="containsText" id="{9A79AE88-265F-4918-AF46-DD3887D11CCE}">
            <xm:f>NOT(ISERROR(SEARCH($M$71,M10)))</xm:f>
            <xm:f>$M$71</xm:f>
            <x14:dxf>
              <fill>
                <patternFill>
                  <bgColor rgb="FFFFC000"/>
                </patternFill>
              </fill>
            </x14:dxf>
          </x14:cfRule>
          <x14:cfRule type="containsText" priority="1149" operator="containsText" id="{D29A6614-7865-4C7B-BB3B-5068AAC29FAC}">
            <xm:f>NOT(ISERROR(SEARCH($M$70,M10)))</xm:f>
            <xm:f>$M$70</xm:f>
            <x14:dxf>
              <fill>
                <patternFill>
                  <bgColor rgb="FFFFFF00"/>
                </patternFill>
              </fill>
            </x14:dxf>
          </x14:cfRule>
          <x14:cfRule type="containsText" priority="1150" operator="containsText" id="{9ED8130F-6CFC-4DF7-8681-41A95A7766DA}">
            <xm:f>NOT(ISERROR(SEARCH($M$69,M10)))</xm:f>
            <xm:f>$M$69</xm:f>
            <x14:dxf>
              <fill>
                <patternFill>
                  <bgColor rgb="FF92D050"/>
                </patternFill>
              </fill>
            </x14:dxf>
          </x14:cfRule>
          <xm:sqref>M10</xm:sqref>
        </x14:conditionalFormatting>
        <x14:conditionalFormatting xmlns:xm="http://schemas.microsoft.com/office/excel/2006/main">
          <x14:cfRule type="containsText" priority="1143" operator="containsText" id="{49D15AAC-F0AC-4F54-B8E5-A02E9E5A2891}">
            <xm:f>NOT(ISERROR(SEARCH($M$72,M11)))</xm:f>
            <xm:f>$M$72</xm:f>
            <x14:dxf>
              <fill>
                <patternFill>
                  <bgColor rgb="FFFF0000"/>
                </patternFill>
              </fill>
            </x14:dxf>
          </x14:cfRule>
          <x14:cfRule type="containsText" priority="1144" operator="containsText" id="{7D816220-9902-4618-ACBA-97F03EFEB55D}">
            <xm:f>NOT(ISERROR(SEARCH($M$71,M11)))</xm:f>
            <xm:f>$M$71</xm:f>
            <x14:dxf>
              <fill>
                <patternFill>
                  <bgColor rgb="FFFFC000"/>
                </patternFill>
              </fill>
            </x14:dxf>
          </x14:cfRule>
          <x14:cfRule type="containsText" priority="1145" operator="containsText" id="{392E613F-7F51-45B0-A501-7BD87265FEFC}">
            <xm:f>NOT(ISERROR(SEARCH($M$70,M11)))</xm:f>
            <xm:f>$M$70</xm:f>
            <x14:dxf>
              <fill>
                <patternFill>
                  <bgColor rgb="FFFFFF00"/>
                </patternFill>
              </fill>
            </x14:dxf>
          </x14:cfRule>
          <x14:cfRule type="containsText" priority="1146" operator="containsText" id="{48C04308-39A1-411D-A81B-4A8A4EF4A29D}">
            <xm:f>NOT(ISERROR(SEARCH($M$69,M11)))</xm:f>
            <xm:f>$M$69</xm:f>
            <x14:dxf>
              <fill>
                <patternFill>
                  <bgColor rgb="FF92D050"/>
                </patternFill>
              </fill>
            </x14:dxf>
          </x14:cfRule>
          <xm:sqref>M11</xm:sqref>
        </x14:conditionalFormatting>
        <x14:conditionalFormatting xmlns:xm="http://schemas.microsoft.com/office/excel/2006/main">
          <x14:cfRule type="containsText" priority="1136" operator="containsText" id="{B66370B1-5F35-491C-ADB7-90E696DAF471}">
            <xm:f>NOT(ISERROR(SEARCH($H$70,I15)))</xm:f>
            <xm:f>$H$70</xm:f>
            <x14:dxf>
              <fill>
                <patternFill>
                  <fgColor rgb="FF92D050"/>
                  <bgColor rgb="FF92D050"/>
                </patternFill>
              </fill>
            </x14:dxf>
          </x14:cfRule>
          <x14:cfRule type="containsText" priority="1137" operator="containsText" id="{20DAC9DF-3846-48D1-8FBC-3BB3ECA19135}">
            <xm:f>NOT(ISERROR(SEARCH($H$74,I15)))</xm:f>
            <xm:f>$H$74</xm:f>
            <x14:dxf>
              <fill>
                <patternFill>
                  <bgColor rgb="FFFF0000"/>
                </patternFill>
              </fill>
            </x14:dxf>
          </x14:cfRule>
          <x14:cfRule type="containsText" priority="1138" operator="containsText" id="{4EB9BA7B-9D48-4DA0-84F5-8B07F757C4D8}">
            <xm:f>NOT(ISERROR(SEARCH($H$73,I15)))</xm:f>
            <xm:f>$H$73</xm:f>
            <x14:dxf>
              <fill>
                <patternFill>
                  <fgColor rgb="FFFFFF00"/>
                  <bgColor rgb="FFFFFF00"/>
                </patternFill>
              </fill>
            </x14:dxf>
          </x14:cfRule>
          <x14:cfRule type="containsText" priority="1139" operator="containsText" id="{EEAC0B93-D2E3-4D08-9715-EE668B1C7FB7}">
            <xm:f>NOT(ISERROR(SEARCH($H$72,I15)))</xm:f>
            <xm:f>$H$72</xm:f>
            <x14:dxf>
              <fill>
                <patternFill>
                  <fgColor rgb="FFFFC000"/>
                  <bgColor rgb="FFFFC000"/>
                </patternFill>
              </fill>
            </x14:dxf>
          </x14:cfRule>
          <x14:cfRule type="containsText" priority="1140" operator="containsText" id="{BB905B7E-67AC-4031-BDCA-832DA1C439D9}">
            <xm:f>NOT(ISERROR(SEARCH($H$71,I15)))</xm:f>
            <xm:f>$H$71</xm:f>
            <x14:dxf>
              <fill>
                <patternFill>
                  <bgColor rgb="FF00B050"/>
                </patternFill>
              </fill>
            </x14:dxf>
          </x14:cfRule>
          <x14:cfRule type="cellIs" priority="1141" operator="equal" id="{2D7F0DAE-B758-4FE9-9C11-6594A4B638E3}">
            <xm:f>'C:\Users\danielarodriguezm\Downloads\UAEOS\TRABAJO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FC89096F-EDE3-41FA-8CD5-A72E531346A3}">
            <xm:f>'C:\Users\danielarodriguezm\Downloads\UAEOS\TRABAJO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26" operator="containsText" id="{CBF6DADF-4009-41F7-A9B4-80495446838A}">
            <xm:f>NOT(ISERROR(SEARCH($I$69,I17)))</xm:f>
            <xm:f>$I$69</xm:f>
            <x14:dxf>
              <fill>
                <patternFill>
                  <fgColor rgb="FF92D050"/>
                  <bgColor rgb="FF92D050"/>
                </patternFill>
              </fill>
            </x14:dxf>
          </x14:cfRule>
          <x14:cfRule type="containsText" priority="1127" operator="containsText" id="{E8483048-4B1A-4E1A-A366-20D81A702997}">
            <xm:f>NOT(ISERROR(SEARCH($I$70,I17)))</xm:f>
            <xm:f>$I$70</xm:f>
            <x14:dxf>
              <fill>
                <patternFill>
                  <bgColor rgb="FF00B050"/>
                </patternFill>
              </fill>
            </x14:dxf>
          </x14:cfRule>
          <x14:cfRule type="containsText" priority="1128" operator="containsText" id="{E7FD5742-1752-4B1F-B670-75DE0ED3EC31}">
            <xm:f>NOT(ISERROR(SEARCH($I$73,I17)))</xm:f>
            <xm:f>$I$73</xm:f>
            <x14:dxf>
              <fill>
                <patternFill>
                  <bgColor rgb="FFFF0000"/>
                </patternFill>
              </fill>
            </x14:dxf>
          </x14:cfRule>
          <x14:cfRule type="containsText" priority="1129" operator="containsText" id="{2653EA02-697F-45BA-92EC-267790A3A020}">
            <xm:f>NOT(ISERROR(SEARCH($I$72,I17)))</xm:f>
            <xm:f>$I$72</xm:f>
            <x14:dxf>
              <fill>
                <patternFill>
                  <fgColor rgb="FFFFC000"/>
                  <bgColor rgb="FFFFC000"/>
                </patternFill>
              </fill>
            </x14:dxf>
          </x14:cfRule>
          <x14:cfRule type="containsText" priority="1130" operator="containsText" id="{B1E36D0D-3AA0-4818-87CF-DC7181D068F1}">
            <xm:f>NOT(ISERROR(SEARCH($I$71,I17)))</xm:f>
            <xm:f>$I$71</xm:f>
            <x14:dxf>
              <fill>
                <patternFill>
                  <fgColor rgb="FFFFFF00"/>
                  <bgColor rgb="FFFFFF00"/>
                </patternFill>
              </fill>
            </x14:dxf>
          </x14:cfRule>
          <x14:cfRule type="containsText" priority="1131" operator="containsText" id="{9431DD9D-E509-4631-8162-98064780964C}">
            <xm:f>NOT(ISERROR(SEARCH($I$70,I17)))</xm:f>
            <xm:f>$I$70</xm:f>
            <x14:dxf>
              <fill>
                <patternFill>
                  <bgColor theme="0" tint="-0.14996795556505021"/>
                </patternFill>
              </fill>
            </x14:dxf>
          </x14:cfRule>
          <x14:cfRule type="cellIs" priority="1132" operator="equal" id="{FD93700B-B4AC-4317-8652-E4DBB7357C74}">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33" operator="equal" id="{A9A4FB01-5927-494D-BBEF-EE702CB18BE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18" operator="containsText" id="{52F04AF7-5249-4726-B44B-6FA2EF303A18}">
            <xm:f>NOT(ISERROR(SEARCH($I$69,I19)))</xm:f>
            <xm:f>$I$69</xm:f>
            <x14:dxf>
              <fill>
                <patternFill>
                  <fgColor rgb="FF92D050"/>
                  <bgColor rgb="FF92D050"/>
                </patternFill>
              </fill>
            </x14:dxf>
          </x14:cfRule>
          <x14:cfRule type="containsText" priority="1119" operator="containsText" id="{4ECED50C-A2BC-405A-B79E-FB12E58D24EE}">
            <xm:f>NOT(ISERROR(SEARCH($I$70,I19)))</xm:f>
            <xm:f>$I$70</xm:f>
            <x14:dxf>
              <fill>
                <patternFill>
                  <bgColor rgb="FF00B050"/>
                </patternFill>
              </fill>
            </x14:dxf>
          </x14:cfRule>
          <x14:cfRule type="containsText" priority="1120" operator="containsText" id="{19695BB6-292F-4B03-BA85-CD47477BE060}">
            <xm:f>NOT(ISERROR(SEARCH($I$73,I19)))</xm:f>
            <xm:f>$I$73</xm:f>
            <x14:dxf>
              <fill>
                <patternFill>
                  <bgColor rgb="FFFF0000"/>
                </patternFill>
              </fill>
            </x14:dxf>
          </x14:cfRule>
          <x14:cfRule type="containsText" priority="1121" operator="containsText" id="{9A1E989F-8A5C-434C-9E58-A613ABA7D982}">
            <xm:f>NOT(ISERROR(SEARCH($I$72,I19)))</xm:f>
            <xm:f>$I$72</xm:f>
            <x14:dxf>
              <fill>
                <patternFill>
                  <fgColor rgb="FFFFC000"/>
                  <bgColor rgb="FFFFC000"/>
                </patternFill>
              </fill>
            </x14:dxf>
          </x14:cfRule>
          <x14:cfRule type="containsText" priority="1122" operator="containsText" id="{2C5DEEC0-E454-4B37-BCC2-B947C78F41DB}">
            <xm:f>NOT(ISERROR(SEARCH($I$71,I19)))</xm:f>
            <xm:f>$I$71</xm:f>
            <x14:dxf>
              <fill>
                <patternFill>
                  <fgColor rgb="FFFFFF00"/>
                  <bgColor rgb="FFFFFF00"/>
                </patternFill>
              </fill>
            </x14:dxf>
          </x14:cfRule>
          <x14:cfRule type="containsText" priority="1123" operator="containsText" id="{CA65A020-E60D-4144-8812-F02847EF59F0}">
            <xm:f>NOT(ISERROR(SEARCH($I$70,I19)))</xm:f>
            <xm:f>$I$70</xm:f>
            <x14:dxf>
              <fill>
                <patternFill>
                  <bgColor theme="0" tint="-0.14996795556505021"/>
                </patternFill>
              </fill>
            </x14:dxf>
          </x14:cfRule>
          <x14:cfRule type="cellIs" priority="1124" operator="equal" id="{43CDEEC9-B6B2-4395-B89D-A4BE6AC21FBE}">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25" operator="equal" id="{D4188129-07D1-41A1-B117-EA6DF2F0B66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3" operator="containsText" id="{3649F5E2-9DCE-44CB-8656-89CC1AFA4F4B}">
            <xm:f>NOT(ISERROR(SEARCH($K$73,K19)))</xm:f>
            <xm:f>$K$73</xm:f>
            <x14:dxf>
              <fill>
                <patternFill>
                  <bgColor rgb="FFFF0000"/>
                </patternFill>
              </fill>
            </x14:dxf>
          </x14:cfRule>
          <x14:cfRule type="containsText" priority="1114" operator="containsText" id="{C0BA8C68-6E7F-4E83-A374-10970F86F86D}">
            <xm:f>NOT(ISERROR(SEARCH($K$72,K19)))</xm:f>
            <xm:f>$K$72</xm:f>
            <x14:dxf>
              <fill>
                <patternFill>
                  <bgColor rgb="FFFFC000"/>
                </patternFill>
              </fill>
            </x14:dxf>
          </x14:cfRule>
          <x14:cfRule type="containsText" priority="1115" operator="containsText" id="{3DA21AA8-7D68-4040-80D8-DF45542CA396}">
            <xm:f>NOT(ISERROR(SEARCH($K$71,K19)))</xm:f>
            <xm:f>$K$71</xm:f>
            <x14:dxf>
              <fill>
                <patternFill>
                  <bgColor rgb="FFFFFF00"/>
                </patternFill>
              </fill>
            </x14:dxf>
          </x14:cfRule>
          <x14:cfRule type="containsText" priority="1116" operator="containsText" id="{1356E1CE-8B02-4706-BDB3-343DE2CF0DB4}">
            <xm:f>NOT(ISERROR(SEARCH($K$70,K19)))</xm:f>
            <xm:f>$K$70</xm:f>
            <x14:dxf>
              <fill>
                <patternFill>
                  <bgColor rgb="FF00B050"/>
                </patternFill>
              </fill>
            </x14:dxf>
          </x14:cfRule>
          <x14:cfRule type="containsText" priority="1117" operator="containsText" id="{0216F611-DE64-46D0-AF7F-3FF5F3EBD726}">
            <xm:f>NOT(ISERROR(SEARCH($K$69,K19)))</xm:f>
            <xm:f>$K$69</xm:f>
            <x14:dxf>
              <fill>
                <patternFill>
                  <bgColor rgb="FF92D050"/>
                </patternFill>
              </fill>
            </x14:dxf>
          </x14:cfRule>
          <xm:sqref>K19</xm:sqref>
        </x14:conditionalFormatting>
        <x14:conditionalFormatting xmlns:xm="http://schemas.microsoft.com/office/excel/2006/main">
          <x14:cfRule type="containsText" priority="1105" operator="containsText" id="{0E29ED76-3FA3-4BF4-8D4F-7C20A1672694}">
            <xm:f>NOT(ISERROR(SEARCH($I$69,I25)))</xm:f>
            <xm:f>$I$69</xm:f>
            <x14:dxf>
              <fill>
                <patternFill>
                  <fgColor rgb="FF92D050"/>
                  <bgColor rgb="FF92D050"/>
                </patternFill>
              </fill>
            </x14:dxf>
          </x14:cfRule>
          <x14:cfRule type="containsText" priority="1106" operator="containsText" id="{DA396629-1F5A-4B5D-AF5C-CCC408CB634E}">
            <xm:f>NOT(ISERROR(SEARCH($I$70,I25)))</xm:f>
            <xm:f>$I$70</xm:f>
            <x14:dxf>
              <fill>
                <patternFill>
                  <bgColor rgb="FF00B050"/>
                </patternFill>
              </fill>
            </x14:dxf>
          </x14:cfRule>
          <x14:cfRule type="containsText" priority="1107" operator="containsText" id="{421745DB-ABA7-482B-BBC5-6E5F5F74DA13}">
            <xm:f>NOT(ISERROR(SEARCH($I$73,I25)))</xm:f>
            <xm:f>$I$73</xm:f>
            <x14:dxf>
              <fill>
                <patternFill>
                  <bgColor rgb="FFFF0000"/>
                </patternFill>
              </fill>
            </x14:dxf>
          </x14:cfRule>
          <x14:cfRule type="containsText" priority="1108" operator="containsText" id="{246081FE-9444-4E6E-A96A-5B5B328C509E}">
            <xm:f>NOT(ISERROR(SEARCH($I$72,I25)))</xm:f>
            <xm:f>$I$72</xm:f>
            <x14:dxf>
              <fill>
                <patternFill>
                  <fgColor rgb="FFFFC000"/>
                  <bgColor rgb="FFFFC000"/>
                </patternFill>
              </fill>
            </x14:dxf>
          </x14:cfRule>
          <x14:cfRule type="containsText" priority="1109" operator="containsText" id="{5473ABEB-14BD-4ECC-B35B-14751A75BE2D}">
            <xm:f>NOT(ISERROR(SEARCH($I$71,I25)))</xm:f>
            <xm:f>$I$71</xm:f>
            <x14:dxf>
              <fill>
                <patternFill>
                  <fgColor rgb="FFFFFF00"/>
                  <bgColor rgb="FFFFFF00"/>
                </patternFill>
              </fill>
            </x14:dxf>
          </x14:cfRule>
          <x14:cfRule type="containsText" priority="1110" operator="containsText" id="{98328DE0-7614-4F71-85C9-AFC0B2EAA749}">
            <xm:f>NOT(ISERROR(SEARCH($I$70,I25)))</xm:f>
            <xm:f>$I$70</xm:f>
            <x14:dxf>
              <fill>
                <patternFill>
                  <bgColor theme="0" tint="-0.14996795556505021"/>
                </patternFill>
              </fill>
            </x14:dxf>
          </x14:cfRule>
          <x14:cfRule type="cellIs" priority="1111" operator="equal" id="{816220D9-CBF8-403D-8FAF-D03F18F2D743}">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12" operator="equal" id="{647A2308-980D-41E9-A867-B6D508829F9E}">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97" operator="containsText" id="{05D785B8-95AA-4EBA-9A86-BD1D127445E1}">
            <xm:f>NOT(ISERROR(SEARCH($I$69,I29)))</xm:f>
            <xm:f>$I$69</xm:f>
            <x14:dxf>
              <fill>
                <patternFill>
                  <fgColor rgb="FF92D050"/>
                  <bgColor rgb="FF92D050"/>
                </patternFill>
              </fill>
            </x14:dxf>
          </x14:cfRule>
          <x14:cfRule type="containsText" priority="1098" operator="containsText" id="{2FD60A12-1206-448A-8DC1-4113C0671782}">
            <xm:f>NOT(ISERROR(SEARCH($I$70,I29)))</xm:f>
            <xm:f>$I$70</xm:f>
            <x14:dxf>
              <fill>
                <patternFill>
                  <bgColor rgb="FF00B050"/>
                </patternFill>
              </fill>
            </x14:dxf>
          </x14:cfRule>
          <x14:cfRule type="containsText" priority="1099" operator="containsText" id="{F05FD20B-D750-4818-8A15-D3C83B9A05AB}">
            <xm:f>NOT(ISERROR(SEARCH($I$73,I29)))</xm:f>
            <xm:f>$I$73</xm:f>
            <x14:dxf>
              <fill>
                <patternFill>
                  <bgColor rgb="FFFF0000"/>
                </patternFill>
              </fill>
            </x14:dxf>
          </x14:cfRule>
          <x14:cfRule type="containsText" priority="1100" operator="containsText" id="{6E6FE39A-F0FB-4A9F-BD08-0CD8D1B3CB07}">
            <xm:f>NOT(ISERROR(SEARCH($I$72,I29)))</xm:f>
            <xm:f>$I$72</xm:f>
            <x14:dxf>
              <fill>
                <patternFill>
                  <fgColor rgb="FFFFC000"/>
                  <bgColor rgb="FFFFC000"/>
                </patternFill>
              </fill>
            </x14:dxf>
          </x14:cfRule>
          <x14:cfRule type="containsText" priority="1101" operator="containsText" id="{C9B47186-1EAA-494A-83CB-4CEBBD3B8E58}">
            <xm:f>NOT(ISERROR(SEARCH($I$71,I29)))</xm:f>
            <xm:f>$I$71</xm:f>
            <x14:dxf>
              <fill>
                <patternFill>
                  <fgColor rgb="FFFFFF00"/>
                  <bgColor rgb="FFFFFF00"/>
                </patternFill>
              </fill>
            </x14:dxf>
          </x14:cfRule>
          <x14:cfRule type="containsText" priority="1102" operator="containsText" id="{CB2CED67-7411-4243-8080-181F54163043}">
            <xm:f>NOT(ISERROR(SEARCH($I$70,I29)))</xm:f>
            <xm:f>$I$70</xm:f>
            <x14:dxf>
              <fill>
                <patternFill>
                  <bgColor theme="0" tint="-0.14996795556505021"/>
                </patternFill>
              </fill>
            </x14:dxf>
          </x14:cfRule>
          <x14:cfRule type="cellIs" priority="1103" operator="equal" id="{B76651FE-1558-494B-AFD7-158B01F61DA6}">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04" operator="equal" id="{C916F2DF-9202-4A6F-BB0C-2FE5DE317763}">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9" operator="containsText" id="{E2AABC7C-7AC1-4D0D-965E-A64072A19ED6}">
            <xm:f>NOT(ISERROR(SEARCH($I$69,I26)))</xm:f>
            <xm:f>$I$69</xm:f>
            <x14:dxf>
              <fill>
                <patternFill>
                  <fgColor rgb="FF92D050"/>
                  <bgColor rgb="FF92D050"/>
                </patternFill>
              </fill>
            </x14:dxf>
          </x14:cfRule>
          <x14:cfRule type="containsText" priority="1090" operator="containsText" id="{4F041FFF-40A2-4D01-BFE7-39960007DDF8}">
            <xm:f>NOT(ISERROR(SEARCH($I$70,I26)))</xm:f>
            <xm:f>$I$70</xm:f>
            <x14:dxf>
              <fill>
                <patternFill>
                  <bgColor rgb="FF00B050"/>
                </patternFill>
              </fill>
            </x14:dxf>
          </x14:cfRule>
          <x14:cfRule type="containsText" priority="1091" operator="containsText" id="{DCF88EEA-F4C2-4833-8A4E-29A66A913E93}">
            <xm:f>NOT(ISERROR(SEARCH($I$73,I26)))</xm:f>
            <xm:f>$I$73</xm:f>
            <x14:dxf>
              <fill>
                <patternFill>
                  <bgColor rgb="FFFF0000"/>
                </patternFill>
              </fill>
            </x14:dxf>
          </x14:cfRule>
          <x14:cfRule type="containsText" priority="1092" operator="containsText" id="{E7B8C92D-6373-4EA0-AB22-1B985551939D}">
            <xm:f>NOT(ISERROR(SEARCH($I$72,I26)))</xm:f>
            <xm:f>$I$72</xm:f>
            <x14:dxf>
              <fill>
                <patternFill>
                  <fgColor rgb="FFFFC000"/>
                  <bgColor rgb="FFFFC000"/>
                </patternFill>
              </fill>
            </x14:dxf>
          </x14:cfRule>
          <x14:cfRule type="containsText" priority="1093" operator="containsText" id="{C4843C18-CED8-41B8-8298-4F8658FE98DB}">
            <xm:f>NOT(ISERROR(SEARCH($I$71,I26)))</xm:f>
            <xm:f>$I$71</xm:f>
            <x14:dxf>
              <fill>
                <patternFill>
                  <fgColor rgb="FFFFFF00"/>
                  <bgColor rgb="FFFFFF00"/>
                </patternFill>
              </fill>
            </x14:dxf>
          </x14:cfRule>
          <x14:cfRule type="containsText" priority="1094" operator="containsText" id="{561E41F9-C520-474C-A222-ABF20432F322}">
            <xm:f>NOT(ISERROR(SEARCH($I$70,I26)))</xm:f>
            <xm:f>$I$70</xm:f>
            <x14:dxf>
              <fill>
                <patternFill>
                  <bgColor theme="0" tint="-0.14996795556505021"/>
                </patternFill>
              </fill>
            </x14:dxf>
          </x14:cfRule>
          <x14:cfRule type="cellIs" priority="1095" operator="equal" id="{5396F34B-20DA-4AE3-AE8C-ADBC0F861D69}">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96" operator="equal" id="{8729E0CB-A97F-404D-897B-1B65D5DD4034}">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81" operator="containsText" id="{D927636C-8D2F-4C8C-9579-6022BB9DDE43}">
            <xm:f>NOT(ISERROR(SEARCH($I$69,I28)))</xm:f>
            <xm:f>$I$69</xm:f>
            <x14:dxf>
              <fill>
                <patternFill>
                  <fgColor rgb="FF92D050"/>
                  <bgColor rgb="FF92D050"/>
                </patternFill>
              </fill>
            </x14:dxf>
          </x14:cfRule>
          <x14:cfRule type="containsText" priority="1082" operator="containsText" id="{3B783FA5-1891-4633-AF99-CC1CD57BC951}">
            <xm:f>NOT(ISERROR(SEARCH($I$70,I28)))</xm:f>
            <xm:f>$I$70</xm:f>
            <x14:dxf>
              <fill>
                <patternFill>
                  <bgColor rgb="FF00B050"/>
                </patternFill>
              </fill>
            </x14:dxf>
          </x14:cfRule>
          <x14:cfRule type="containsText" priority="1083" operator="containsText" id="{FA213BFC-8F42-49E7-9CAA-1F96C48A46EC}">
            <xm:f>NOT(ISERROR(SEARCH($I$73,I28)))</xm:f>
            <xm:f>$I$73</xm:f>
            <x14:dxf>
              <fill>
                <patternFill>
                  <bgColor rgb="FFFF0000"/>
                </patternFill>
              </fill>
            </x14:dxf>
          </x14:cfRule>
          <x14:cfRule type="containsText" priority="1084" operator="containsText" id="{DC2D987B-5DE3-4C16-8D15-4DD3B255F421}">
            <xm:f>NOT(ISERROR(SEARCH($I$72,I28)))</xm:f>
            <xm:f>$I$72</xm:f>
            <x14:dxf>
              <fill>
                <patternFill>
                  <fgColor rgb="FFFFC000"/>
                  <bgColor rgb="FFFFC000"/>
                </patternFill>
              </fill>
            </x14:dxf>
          </x14:cfRule>
          <x14:cfRule type="containsText" priority="1085" operator="containsText" id="{43C3A1EE-C721-4411-9FCA-A6F69557E617}">
            <xm:f>NOT(ISERROR(SEARCH($I$71,I28)))</xm:f>
            <xm:f>$I$71</xm:f>
            <x14:dxf>
              <fill>
                <patternFill>
                  <fgColor rgb="FFFFFF00"/>
                  <bgColor rgb="FFFFFF00"/>
                </patternFill>
              </fill>
            </x14:dxf>
          </x14:cfRule>
          <x14:cfRule type="containsText" priority="1086" operator="containsText" id="{E625EDA0-A8F7-4681-9855-9A09897CAB32}">
            <xm:f>NOT(ISERROR(SEARCH($I$70,I28)))</xm:f>
            <xm:f>$I$70</xm:f>
            <x14:dxf>
              <fill>
                <patternFill>
                  <bgColor theme="0" tint="-0.14996795556505021"/>
                </patternFill>
              </fill>
            </x14:dxf>
          </x14:cfRule>
          <x14:cfRule type="cellIs" priority="1087" operator="equal" id="{F5688CB2-8EBC-45F5-B815-DDAB7DEA6A9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88" operator="equal" id="{9D400ACE-4CC9-44C5-8872-DE287F25653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3" operator="containsText" id="{246F853B-5503-4366-B69D-A3DBE83376CC}">
            <xm:f>NOT(ISERROR(SEARCH($I$69,I27)))</xm:f>
            <xm:f>$I$69</xm:f>
            <x14:dxf>
              <fill>
                <patternFill>
                  <fgColor rgb="FF92D050"/>
                  <bgColor rgb="FF92D050"/>
                </patternFill>
              </fill>
            </x14:dxf>
          </x14:cfRule>
          <x14:cfRule type="containsText" priority="1074" operator="containsText" id="{8C6B0349-AD4F-485A-8662-E468B4DDFA17}">
            <xm:f>NOT(ISERROR(SEARCH($I$70,I27)))</xm:f>
            <xm:f>$I$70</xm:f>
            <x14:dxf>
              <fill>
                <patternFill>
                  <bgColor rgb="FF00B050"/>
                </patternFill>
              </fill>
            </x14:dxf>
          </x14:cfRule>
          <x14:cfRule type="containsText" priority="1075" operator="containsText" id="{3E1D3D7D-5F2C-4D8B-97BF-DD514B41FC78}">
            <xm:f>NOT(ISERROR(SEARCH($I$73,I27)))</xm:f>
            <xm:f>$I$73</xm:f>
            <x14:dxf>
              <fill>
                <patternFill>
                  <bgColor rgb="FFFF0000"/>
                </patternFill>
              </fill>
            </x14:dxf>
          </x14:cfRule>
          <x14:cfRule type="containsText" priority="1076" operator="containsText" id="{7C261CBA-4B98-4DAD-9FCB-410D47750BB0}">
            <xm:f>NOT(ISERROR(SEARCH($I$72,I27)))</xm:f>
            <xm:f>$I$72</xm:f>
            <x14:dxf>
              <fill>
                <patternFill>
                  <fgColor rgb="FFFFC000"/>
                  <bgColor rgb="FFFFC000"/>
                </patternFill>
              </fill>
            </x14:dxf>
          </x14:cfRule>
          <x14:cfRule type="containsText" priority="1077" operator="containsText" id="{5385AB7A-B32A-44C1-91E2-AAF0B7D757E2}">
            <xm:f>NOT(ISERROR(SEARCH($I$71,I27)))</xm:f>
            <xm:f>$I$71</xm:f>
            <x14:dxf>
              <fill>
                <patternFill>
                  <fgColor rgb="FFFFFF00"/>
                  <bgColor rgb="FFFFFF00"/>
                </patternFill>
              </fill>
            </x14:dxf>
          </x14:cfRule>
          <x14:cfRule type="containsText" priority="1078" operator="containsText" id="{C666F309-6478-4110-B094-EA2332B56248}">
            <xm:f>NOT(ISERROR(SEARCH($I$70,I27)))</xm:f>
            <xm:f>$I$70</xm:f>
            <x14:dxf>
              <fill>
                <patternFill>
                  <bgColor theme="0" tint="-0.14996795556505021"/>
                </patternFill>
              </fill>
            </x14:dxf>
          </x14:cfRule>
          <x14:cfRule type="cellIs" priority="1079" operator="equal" id="{4D06C4A9-4BB1-4966-A8D4-C8F1C2D8036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80" operator="equal" id="{DDBF5208-6F33-47EF-9108-BED70DA3FB9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65" operator="containsText" id="{55C3037D-375D-4EAC-9A3A-A9D0FD764525}">
            <xm:f>NOT(ISERROR(SEARCH($I$69,I30)))</xm:f>
            <xm:f>$I$69</xm:f>
            <x14:dxf>
              <fill>
                <patternFill>
                  <fgColor rgb="FF92D050"/>
                  <bgColor rgb="FF92D050"/>
                </patternFill>
              </fill>
            </x14:dxf>
          </x14:cfRule>
          <x14:cfRule type="containsText" priority="1066" operator="containsText" id="{66EBDE85-890B-4A5B-B1CC-B5E23CEED85A}">
            <xm:f>NOT(ISERROR(SEARCH($I$70,I30)))</xm:f>
            <xm:f>$I$70</xm:f>
            <x14:dxf>
              <fill>
                <patternFill>
                  <bgColor rgb="FF00B050"/>
                </patternFill>
              </fill>
            </x14:dxf>
          </x14:cfRule>
          <x14:cfRule type="containsText" priority="1067" operator="containsText" id="{4473115C-39F5-457D-90CC-B228DE5F8428}">
            <xm:f>NOT(ISERROR(SEARCH($I$73,I30)))</xm:f>
            <xm:f>$I$73</xm:f>
            <x14:dxf>
              <fill>
                <patternFill>
                  <bgColor rgb="FFFF0000"/>
                </patternFill>
              </fill>
            </x14:dxf>
          </x14:cfRule>
          <x14:cfRule type="containsText" priority="1068" operator="containsText" id="{23301300-695F-4232-B0B5-26C92FEEEADC}">
            <xm:f>NOT(ISERROR(SEARCH($I$72,I30)))</xm:f>
            <xm:f>$I$72</xm:f>
            <x14:dxf>
              <fill>
                <patternFill>
                  <fgColor rgb="FFFFC000"/>
                  <bgColor rgb="FFFFC000"/>
                </patternFill>
              </fill>
            </x14:dxf>
          </x14:cfRule>
          <x14:cfRule type="containsText" priority="1069" operator="containsText" id="{CB2C1872-6987-42B4-81C7-EE2782E407F8}">
            <xm:f>NOT(ISERROR(SEARCH($I$71,I30)))</xm:f>
            <xm:f>$I$71</xm:f>
            <x14:dxf>
              <fill>
                <patternFill>
                  <fgColor rgb="FFFFFF00"/>
                  <bgColor rgb="FFFFFF00"/>
                </patternFill>
              </fill>
            </x14:dxf>
          </x14:cfRule>
          <x14:cfRule type="containsText" priority="1070" operator="containsText" id="{B9CFDC6F-629A-4470-BC21-FAC5B6EC95D3}">
            <xm:f>NOT(ISERROR(SEARCH($I$70,I30)))</xm:f>
            <xm:f>$I$70</xm:f>
            <x14:dxf>
              <fill>
                <patternFill>
                  <bgColor theme="0" tint="-0.14996795556505021"/>
                </patternFill>
              </fill>
            </x14:dxf>
          </x14:cfRule>
          <x14:cfRule type="cellIs" priority="1071" operator="equal" id="{66478C61-65DF-49E3-914F-E78A9B5BF28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72" operator="equal" id="{5428249C-FCC6-4B89-9113-9F27580ADD40}">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58" operator="containsText" id="{5BF33CF3-204E-4A03-BB53-F4850FC73CAC}">
            <xm:f>NOT(ISERROR(SEARCH($H$70,I14)))</xm:f>
            <xm:f>$H$70</xm:f>
            <x14:dxf>
              <fill>
                <patternFill>
                  <fgColor rgb="FF92D050"/>
                  <bgColor rgb="FF92D050"/>
                </patternFill>
              </fill>
            </x14:dxf>
          </x14:cfRule>
          <x14:cfRule type="containsText" priority="1059" operator="containsText" id="{774F5E75-1476-4191-B19B-C4CE7419295A}">
            <xm:f>NOT(ISERROR(SEARCH($H$74,I14)))</xm:f>
            <xm:f>$H$74</xm:f>
            <x14:dxf>
              <fill>
                <patternFill>
                  <bgColor rgb="FFFF0000"/>
                </patternFill>
              </fill>
            </x14:dxf>
          </x14:cfRule>
          <x14:cfRule type="containsText" priority="1060" operator="containsText" id="{6D7DC2BD-844E-4CE6-A95C-484B231B985D}">
            <xm:f>NOT(ISERROR(SEARCH($H$73,I14)))</xm:f>
            <xm:f>$H$73</xm:f>
            <x14:dxf>
              <fill>
                <patternFill>
                  <fgColor rgb="FFFFFF00"/>
                  <bgColor rgb="FFFFFF00"/>
                </patternFill>
              </fill>
            </x14:dxf>
          </x14:cfRule>
          <x14:cfRule type="containsText" priority="1061" operator="containsText" id="{EF9ECB4E-38F7-4F70-A3CA-5A519DA560AA}">
            <xm:f>NOT(ISERROR(SEARCH($H$72,I14)))</xm:f>
            <xm:f>$H$72</xm:f>
            <x14:dxf>
              <fill>
                <patternFill>
                  <fgColor rgb="FFFFC000"/>
                  <bgColor rgb="FFFFC000"/>
                </patternFill>
              </fill>
            </x14:dxf>
          </x14:cfRule>
          <x14:cfRule type="containsText" priority="1062" operator="containsText" id="{59BFB2AA-76E2-47F0-8B57-3DD9696AF689}">
            <xm:f>NOT(ISERROR(SEARCH($H$71,I14)))</xm:f>
            <xm:f>$H$71</xm:f>
            <x14:dxf>
              <fill>
                <patternFill>
                  <bgColor rgb="FF00B050"/>
                </patternFill>
              </fill>
            </x14:dxf>
          </x14:cfRule>
          <x14:cfRule type="cellIs" priority="1063" operator="equal" id="{17EA131D-8B1C-4840-A68B-338F66D31D3F}">
            <xm:f>'C:\Users\danielarodriguezm\Downloads\UAEOS\TRABAJO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4" operator="equal" id="{6E8C933D-D8DE-4595-8D2E-F1309F0AF999}">
            <xm:f>'C:\Users\danielarodriguezm\Downloads\UAEOS\TRABAJO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50" operator="containsText" id="{C2BC1991-8444-4B63-B6F9-F5E3A27DF0C7}">
            <xm:f>NOT(ISERROR(SEARCH($I$69,I12)))</xm:f>
            <xm:f>$I$69</xm:f>
            <x14:dxf>
              <fill>
                <patternFill>
                  <fgColor rgb="FF92D050"/>
                  <bgColor rgb="FF92D050"/>
                </patternFill>
              </fill>
            </x14:dxf>
          </x14:cfRule>
          <x14:cfRule type="containsText" priority="1051" operator="containsText" id="{7E8C0671-51B2-419F-9F0C-9E2438CCBF3E}">
            <xm:f>NOT(ISERROR(SEARCH($I$70,I12)))</xm:f>
            <xm:f>$I$70</xm:f>
            <x14:dxf>
              <fill>
                <patternFill>
                  <bgColor rgb="FF00B050"/>
                </patternFill>
              </fill>
            </x14:dxf>
          </x14:cfRule>
          <x14:cfRule type="containsText" priority="1052" operator="containsText" id="{5BA43014-87A9-4E79-B13D-3266BFB2DF6C}">
            <xm:f>NOT(ISERROR(SEARCH($I$73,I12)))</xm:f>
            <xm:f>$I$73</xm:f>
            <x14:dxf>
              <fill>
                <patternFill>
                  <bgColor rgb="FFFF0000"/>
                </patternFill>
              </fill>
            </x14:dxf>
          </x14:cfRule>
          <x14:cfRule type="containsText" priority="1053" operator="containsText" id="{8D7C8E1D-2053-4690-8398-D162C5B6D2E0}">
            <xm:f>NOT(ISERROR(SEARCH($I$72,I12)))</xm:f>
            <xm:f>$I$72</xm:f>
            <x14:dxf>
              <fill>
                <patternFill>
                  <fgColor rgb="FFFFC000"/>
                  <bgColor rgb="FFFFC000"/>
                </patternFill>
              </fill>
            </x14:dxf>
          </x14:cfRule>
          <x14:cfRule type="containsText" priority="1054" operator="containsText" id="{DC566CA3-1D4C-45C1-8192-47194779A0DC}">
            <xm:f>NOT(ISERROR(SEARCH($I$71,I12)))</xm:f>
            <xm:f>$I$71</xm:f>
            <x14:dxf>
              <fill>
                <patternFill>
                  <fgColor rgb="FFFFFF00"/>
                  <bgColor rgb="FFFFFF00"/>
                </patternFill>
              </fill>
            </x14:dxf>
          </x14:cfRule>
          <x14:cfRule type="containsText" priority="1055" operator="containsText" id="{81DD3386-C6B0-4962-B276-9EFA93013E79}">
            <xm:f>NOT(ISERROR(SEARCH($I$70,I12)))</xm:f>
            <xm:f>$I$70</xm:f>
            <x14:dxf>
              <fill>
                <patternFill>
                  <bgColor theme="0" tint="-0.14996795556505021"/>
                </patternFill>
              </fill>
            </x14:dxf>
          </x14:cfRule>
          <x14:cfRule type="cellIs" priority="1056" operator="equal" id="{86D8481A-E430-4394-A8C2-9FF61E3A5731}">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57" operator="equal" id="{A6ED2018-04C1-442E-A7DF-F2E63DE4905B}">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45" operator="containsText" id="{D6B87477-0B0C-4806-A17F-849FD6E36979}">
            <xm:f>NOT(ISERROR(SEARCH($K$73,K12)))</xm:f>
            <xm:f>$K$73</xm:f>
            <x14:dxf>
              <fill>
                <patternFill>
                  <bgColor rgb="FFFF0000"/>
                </patternFill>
              </fill>
            </x14:dxf>
          </x14:cfRule>
          <x14:cfRule type="containsText" priority="1046" operator="containsText" id="{7B992F94-DC08-458C-9650-C46500317110}">
            <xm:f>NOT(ISERROR(SEARCH($K$72,K12)))</xm:f>
            <xm:f>$K$72</xm:f>
            <x14:dxf>
              <fill>
                <patternFill>
                  <bgColor rgb="FFFFC000"/>
                </patternFill>
              </fill>
            </x14:dxf>
          </x14:cfRule>
          <x14:cfRule type="containsText" priority="1047" operator="containsText" id="{565CAFB0-0505-40C9-87AC-3D79D74B92C6}">
            <xm:f>NOT(ISERROR(SEARCH($K$71,K12)))</xm:f>
            <xm:f>$K$71</xm:f>
            <x14:dxf>
              <fill>
                <patternFill>
                  <bgColor rgb="FFFFFF00"/>
                </patternFill>
              </fill>
            </x14:dxf>
          </x14:cfRule>
          <x14:cfRule type="containsText" priority="1048" operator="containsText" id="{72C84BA6-4F4D-4ED6-80C9-7F5D6F6B1AA5}">
            <xm:f>NOT(ISERROR(SEARCH($K$70,K12)))</xm:f>
            <xm:f>$K$70</xm:f>
            <x14:dxf>
              <fill>
                <patternFill>
                  <bgColor rgb="FF00B050"/>
                </patternFill>
              </fill>
            </x14:dxf>
          </x14:cfRule>
          <x14:cfRule type="containsText" priority="1049" operator="containsText" id="{69CFA9A5-CE72-4149-B0C2-484BCCE4779D}">
            <xm:f>NOT(ISERROR(SEARCH($K$69,K12)))</xm:f>
            <xm:f>$K$69</xm:f>
            <x14:dxf>
              <fill>
                <patternFill>
                  <bgColor rgb="FF92D050"/>
                </patternFill>
              </fill>
            </x14:dxf>
          </x14:cfRule>
          <xm:sqref>K12:K13</xm:sqref>
        </x14:conditionalFormatting>
        <x14:conditionalFormatting xmlns:xm="http://schemas.microsoft.com/office/excel/2006/main">
          <x14:cfRule type="containsText" priority="1040" operator="containsText" id="{429D27B8-90E4-430F-9E09-98D2B41EFC35}">
            <xm:f>NOT(ISERROR(SEARCH($K$73,K14)))</xm:f>
            <xm:f>$K$73</xm:f>
            <x14:dxf>
              <fill>
                <patternFill>
                  <bgColor rgb="FFFF0000"/>
                </patternFill>
              </fill>
            </x14:dxf>
          </x14:cfRule>
          <x14:cfRule type="containsText" priority="1041" operator="containsText" id="{19E5AC00-E7C2-43CE-BBA8-C17676C238FF}">
            <xm:f>NOT(ISERROR(SEARCH($K$72,K14)))</xm:f>
            <xm:f>$K$72</xm:f>
            <x14:dxf>
              <fill>
                <patternFill>
                  <bgColor rgb="FFFFC000"/>
                </patternFill>
              </fill>
            </x14:dxf>
          </x14:cfRule>
          <x14:cfRule type="containsText" priority="1042" operator="containsText" id="{825E63C2-DA27-4851-BD52-712FB82D70EA}">
            <xm:f>NOT(ISERROR(SEARCH($K$71,K14)))</xm:f>
            <xm:f>$K$71</xm:f>
            <x14:dxf>
              <fill>
                <patternFill>
                  <bgColor rgb="FFFFFF00"/>
                </patternFill>
              </fill>
            </x14:dxf>
          </x14:cfRule>
          <x14:cfRule type="containsText" priority="1043" operator="containsText" id="{0820A68C-BD77-41A1-AC9C-7DAA1F441863}">
            <xm:f>NOT(ISERROR(SEARCH($K$70,K14)))</xm:f>
            <xm:f>$K$70</xm:f>
            <x14:dxf>
              <fill>
                <patternFill>
                  <bgColor rgb="FF00B050"/>
                </patternFill>
              </fill>
            </x14:dxf>
          </x14:cfRule>
          <x14:cfRule type="containsText" priority="1044" operator="containsText" id="{C5713A8F-019F-4CD5-86E0-988FDF63805C}">
            <xm:f>NOT(ISERROR(SEARCH($K$69,K14)))</xm:f>
            <xm:f>$K$69</xm:f>
            <x14:dxf>
              <fill>
                <patternFill>
                  <bgColor rgb="FF92D050"/>
                </patternFill>
              </fill>
            </x14:dxf>
          </x14:cfRule>
          <xm:sqref>K14</xm:sqref>
        </x14:conditionalFormatting>
        <x14:conditionalFormatting xmlns:xm="http://schemas.microsoft.com/office/excel/2006/main">
          <x14:cfRule type="containsText" priority="1036" operator="containsText" id="{65A9254E-D1FB-4542-B48F-655BDA9F56F0}">
            <xm:f>NOT(ISERROR(SEARCH($M$72,M12)))</xm:f>
            <xm:f>$M$72</xm:f>
            <x14:dxf>
              <fill>
                <patternFill>
                  <bgColor rgb="FFFF0000"/>
                </patternFill>
              </fill>
            </x14:dxf>
          </x14:cfRule>
          <x14:cfRule type="containsText" priority="1037" operator="containsText" id="{609A5456-74C6-4E0F-B085-AB10601F72D5}">
            <xm:f>NOT(ISERROR(SEARCH($M$71,M12)))</xm:f>
            <xm:f>$M$71</xm:f>
            <x14:dxf>
              <fill>
                <patternFill>
                  <bgColor rgb="FFFFC000"/>
                </patternFill>
              </fill>
            </x14:dxf>
          </x14:cfRule>
          <x14:cfRule type="containsText" priority="1038" operator="containsText" id="{F5975736-20FF-491E-BB67-B6E972A8F501}">
            <xm:f>NOT(ISERROR(SEARCH($M$70,M12)))</xm:f>
            <xm:f>$M$70</xm:f>
            <x14:dxf>
              <fill>
                <patternFill>
                  <bgColor rgb="FFFFFF00"/>
                </patternFill>
              </fill>
            </x14:dxf>
          </x14:cfRule>
          <x14:cfRule type="containsText" priority="1039" operator="containsText" id="{F0B82F04-FBE5-46C2-92B8-5C5FA83FED5E}">
            <xm:f>NOT(ISERROR(SEARCH($M$69,M12)))</xm:f>
            <xm:f>$M$69</xm:f>
            <x14:dxf>
              <fill>
                <patternFill>
                  <bgColor rgb="FF92D050"/>
                </patternFill>
              </fill>
            </x14:dxf>
          </x14:cfRule>
          <xm:sqref>M12</xm:sqref>
        </x14:conditionalFormatting>
        <x14:conditionalFormatting xmlns:xm="http://schemas.microsoft.com/office/excel/2006/main">
          <x14:cfRule type="containsText" priority="1032" operator="containsText" id="{B3A9A2DE-02AA-469D-82F3-7D3FDB542608}">
            <xm:f>NOT(ISERROR(SEARCH($M$72,M13)))</xm:f>
            <xm:f>$M$72</xm:f>
            <x14:dxf>
              <fill>
                <patternFill>
                  <bgColor rgb="FFFF0000"/>
                </patternFill>
              </fill>
            </x14:dxf>
          </x14:cfRule>
          <x14:cfRule type="containsText" priority="1033" operator="containsText" id="{B3254DD1-4068-4D61-A78A-A8B8F84EC26E}">
            <xm:f>NOT(ISERROR(SEARCH($M$71,M13)))</xm:f>
            <xm:f>$M$71</xm:f>
            <x14:dxf>
              <fill>
                <patternFill>
                  <bgColor rgb="FFFFC000"/>
                </patternFill>
              </fill>
            </x14:dxf>
          </x14:cfRule>
          <x14:cfRule type="containsText" priority="1034" operator="containsText" id="{8B73024E-B4CD-4A86-8863-7643698DD864}">
            <xm:f>NOT(ISERROR(SEARCH($M$70,M13)))</xm:f>
            <xm:f>$M$70</xm:f>
            <x14:dxf>
              <fill>
                <patternFill>
                  <bgColor rgb="FFFFFF00"/>
                </patternFill>
              </fill>
            </x14:dxf>
          </x14:cfRule>
          <x14:cfRule type="containsText" priority="1035" operator="containsText" id="{B6DA5CD7-B683-4340-B364-5B0395339351}">
            <xm:f>NOT(ISERROR(SEARCH($M$69,M13)))</xm:f>
            <xm:f>$M$69</xm:f>
            <x14:dxf>
              <fill>
                <patternFill>
                  <bgColor rgb="FF92D050"/>
                </patternFill>
              </fill>
            </x14:dxf>
          </x14:cfRule>
          <xm:sqref>M13</xm:sqref>
        </x14:conditionalFormatting>
        <x14:conditionalFormatting xmlns:xm="http://schemas.microsoft.com/office/excel/2006/main">
          <x14:cfRule type="containsText" priority="1028" operator="containsText" id="{C3C1CC30-162D-42EF-9436-3EB51DA64949}">
            <xm:f>NOT(ISERROR(SEARCH($M$72,M14)))</xm:f>
            <xm:f>$M$72</xm:f>
            <x14:dxf>
              <fill>
                <patternFill>
                  <bgColor rgb="FFFF0000"/>
                </patternFill>
              </fill>
            </x14:dxf>
          </x14:cfRule>
          <x14:cfRule type="containsText" priority="1029" operator="containsText" id="{B2009923-78BA-450B-B28A-E4F98A620AD3}">
            <xm:f>NOT(ISERROR(SEARCH($M$71,M14)))</xm:f>
            <xm:f>$M$71</xm:f>
            <x14:dxf>
              <fill>
                <patternFill>
                  <bgColor rgb="FFFFC000"/>
                </patternFill>
              </fill>
            </x14:dxf>
          </x14:cfRule>
          <x14:cfRule type="containsText" priority="1030" operator="containsText" id="{6A6DBC4C-A569-4CC2-850B-14D30F3293A2}">
            <xm:f>NOT(ISERROR(SEARCH($M$70,M14)))</xm:f>
            <xm:f>$M$70</xm:f>
            <x14:dxf>
              <fill>
                <patternFill>
                  <bgColor rgb="FFFFFF00"/>
                </patternFill>
              </fill>
            </x14:dxf>
          </x14:cfRule>
          <x14:cfRule type="containsText" priority="1031" operator="containsText" id="{67F0D892-38DC-4B3F-AC23-CB79C315DC95}">
            <xm:f>NOT(ISERROR(SEARCH($M$69,M14)))</xm:f>
            <xm:f>$M$69</xm:f>
            <x14:dxf>
              <fill>
                <patternFill>
                  <bgColor rgb="FF92D050"/>
                </patternFill>
              </fill>
            </x14:dxf>
          </x14:cfRule>
          <xm:sqref>M14</xm:sqref>
        </x14:conditionalFormatting>
        <x14:conditionalFormatting xmlns:xm="http://schemas.microsoft.com/office/excel/2006/main">
          <x14:cfRule type="containsText" priority="1020" operator="containsText" id="{95D9E5E5-0AB5-42A0-9813-0B452374E063}">
            <xm:f>NOT(ISERROR(SEARCH($I$69,I20)))</xm:f>
            <xm:f>$I$69</xm:f>
            <x14:dxf>
              <fill>
                <patternFill>
                  <fgColor rgb="FF92D050"/>
                  <bgColor rgb="FF92D050"/>
                </patternFill>
              </fill>
            </x14:dxf>
          </x14:cfRule>
          <x14:cfRule type="containsText" priority="1021" operator="containsText" id="{845746AC-56FF-4385-8BBB-2C4270AB8885}">
            <xm:f>NOT(ISERROR(SEARCH($I$70,I20)))</xm:f>
            <xm:f>$I$70</xm:f>
            <x14:dxf>
              <fill>
                <patternFill>
                  <bgColor rgb="FF00B050"/>
                </patternFill>
              </fill>
            </x14:dxf>
          </x14:cfRule>
          <x14:cfRule type="containsText" priority="1022" operator="containsText" id="{3F220129-9D35-4702-801B-C54253791CD2}">
            <xm:f>NOT(ISERROR(SEARCH($I$73,I20)))</xm:f>
            <xm:f>$I$73</xm:f>
            <x14:dxf>
              <fill>
                <patternFill>
                  <bgColor rgb="FFFF0000"/>
                </patternFill>
              </fill>
            </x14:dxf>
          </x14:cfRule>
          <x14:cfRule type="containsText" priority="1023" operator="containsText" id="{6C1DC027-E6D5-49DB-B703-A508C843458C}">
            <xm:f>NOT(ISERROR(SEARCH($I$72,I20)))</xm:f>
            <xm:f>$I$72</xm:f>
            <x14:dxf>
              <fill>
                <patternFill>
                  <fgColor rgb="FFFFC000"/>
                  <bgColor rgb="FFFFC000"/>
                </patternFill>
              </fill>
            </x14:dxf>
          </x14:cfRule>
          <x14:cfRule type="containsText" priority="1024" operator="containsText" id="{06DD6899-2EBB-4E17-87F0-05310B746898}">
            <xm:f>NOT(ISERROR(SEARCH($I$71,I20)))</xm:f>
            <xm:f>$I$71</xm:f>
            <x14:dxf>
              <fill>
                <patternFill>
                  <fgColor rgb="FFFFFF00"/>
                  <bgColor rgb="FFFFFF00"/>
                </patternFill>
              </fill>
            </x14:dxf>
          </x14:cfRule>
          <x14:cfRule type="containsText" priority="1025" operator="containsText" id="{F91B570B-C76F-468D-8D90-F7D02CDEEB79}">
            <xm:f>NOT(ISERROR(SEARCH($I$70,I20)))</xm:f>
            <xm:f>$I$70</xm:f>
            <x14:dxf>
              <fill>
                <patternFill>
                  <bgColor theme="0" tint="-0.14996795556505021"/>
                </patternFill>
              </fill>
            </x14:dxf>
          </x14:cfRule>
          <x14:cfRule type="cellIs" priority="1026" operator="equal" id="{F0783599-C9E4-4C46-A00E-1077CDA766C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27" operator="equal" id="{C2E582F5-1C2A-4D24-930A-CE7F755315BD}">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12" operator="containsText" id="{2767EA3F-4A83-4F51-A671-A2F47BAA1123}">
            <xm:f>NOT(ISERROR(SEARCH($I$69,I21)))</xm:f>
            <xm:f>$I$69</xm:f>
            <x14:dxf>
              <fill>
                <patternFill>
                  <fgColor rgb="FF92D050"/>
                  <bgColor rgb="FF92D050"/>
                </patternFill>
              </fill>
            </x14:dxf>
          </x14:cfRule>
          <x14:cfRule type="containsText" priority="1013" operator="containsText" id="{25375A97-6800-4B09-BCAC-56D444A898BA}">
            <xm:f>NOT(ISERROR(SEARCH($I$70,I21)))</xm:f>
            <xm:f>$I$70</xm:f>
            <x14:dxf>
              <fill>
                <patternFill>
                  <bgColor rgb="FF00B050"/>
                </patternFill>
              </fill>
            </x14:dxf>
          </x14:cfRule>
          <x14:cfRule type="containsText" priority="1014" operator="containsText" id="{E7DBBF75-FAC3-4DE1-AB4F-8C8B603C3790}">
            <xm:f>NOT(ISERROR(SEARCH($I$73,I21)))</xm:f>
            <xm:f>$I$73</xm:f>
            <x14:dxf>
              <fill>
                <patternFill>
                  <bgColor rgb="FFFF0000"/>
                </patternFill>
              </fill>
            </x14:dxf>
          </x14:cfRule>
          <x14:cfRule type="containsText" priority="1015" operator="containsText" id="{0512133A-51F0-4950-A482-A47E17633888}">
            <xm:f>NOT(ISERROR(SEARCH($I$72,I21)))</xm:f>
            <xm:f>$I$72</xm:f>
            <x14:dxf>
              <fill>
                <patternFill>
                  <fgColor rgb="FFFFC000"/>
                  <bgColor rgb="FFFFC000"/>
                </patternFill>
              </fill>
            </x14:dxf>
          </x14:cfRule>
          <x14:cfRule type="containsText" priority="1016" operator="containsText" id="{A581BEC1-7FD8-456D-A877-270E5936135C}">
            <xm:f>NOT(ISERROR(SEARCH($I$71,I21)))</xm:f>
            <xm:f>$I$71</xm:f>
            <x14:dxf>
              <fill>
                <patternFill>
                  <fgColor rgb="FFFFFF00"/>
                  <bgColor rgb="FFFFFF00"/>
                </patternFill>
              </fill>
            </x14:dxf>
          </x14:cfRule>
          <x14:cfRule type="containsText" priority="1017" operator="containsText" id="{0537DEBB-62A8-4F4B-ABF2-EF3CD0DF8DF4}">
            <xm:f>NOT(ISERROR(SEARCH($I$70,I21)))</xm:f>
            <xm:f>$I$70</xm:f>
            <x14:dxf>
              <fill>
                <patternFill>
                  <bgColor theme="0" tint="-0.14996795556505021"/>
                </patternFill>
              </fill>
            </x14:dxf>
          </x14:cfRule>
          <x14:cfRule type="cellIs" priority="1018" operator="equal" id="{CB21A9C6-CF70-4C8D-BC67-D35F5C39E581}">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19" operator="equal" id="{D1A0F63F-0105-4738-8022-E4CAD62271DF}">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I21:I22</xm:sqref>
        </x14:conditionalFormatting>
        <x14:conditionalFormatting xmlns:xm="http://schemas.microsoft.com/office/excel/2006/main">
          <x14:cfRule type="containsText" priority="1004" operator="containsText" id="{8420710F-8F85-46E4-A071-2D64AF2D032E}">
            <xm:f>NOT(ISERROR(SEARCH($I$69,I23)))</xm:f>
            <xm:f>$I$69</xm:f>
            <x14:dxf>
              <fill>
                <patternFill>
                  <fgColor rgb="FF92D050"/>
                  <bgColor rgb="FF92D050"/>
                </patternFill>
              </fill>
            </x14:dxf>
          </x14:cfRule>
          <x14:cfRule type="containsText" priority="1005" operator="containsText" id="{A218244D-C3BB-4438-A66C-2C4EE5683FF0}">
            <xm:f>NOT(ISERROR(SEARCH($I$70,I23)))</xm:f>
            <xm:f>$I$70</xm:f>
            <x14:dxf>
              <fill>
                <patternFill>
                  <bgColor rgb="FF00B050"/>
                </patternFill>
              </fill>
            </x14:dxf>
          </x14:cfRule>
          <x14:cfRule type="containsText" priority="1006" operator="containsText" id="{5220C6F7-BAA1-4964-8585-A5D1129AF853}">
            <xm:f>NOT(ISERROR(SEARCH($I$73,I23)))</xm:f>
            <xm:f>$I$73</xm:f>
            <x14:dxf>
              <fill>
                <patternFill>
                  <bgColor rgb="FFFF0000"/>
                </patternFill>
              </fill>
            </x14:dxf>
          </x14:cfRule>
          <x14:cfRule type="containsText" priority="1007" operator="containsText" id="{E6CD2146-6B49-4825-AD3B-D1DE37620ECB}">
            <xm:f>NOT(ISERROR(SEARCH($I$72,I23)))</xm:f>
            <xm:f>$I$72</xm:f>
            <x14:dxf>
              <fill>
                <patternFill>
                  <fgColor rgb="FFFFC000"/>
                  <bgColor rgb="FFFFC000"/>
                </patternFill>
              </fill>
            </x14:dxf>
          </x14:cfRule>
          <x14:cfRule type="containsText" priority="1008" operator="containsText" id="{AF4B4535-4372-48F3-A03E-40C99B33CF72}">
            <xm:f>NOT(ISERROR(SEARCH($I$71,I23)))</xm:f>
            <xm:f>$I$71</xm:f>
            <x14:dxf>
              <fill>
                <patternFill>
                  <fgColor rgb="FFFFFF00"/>
                  <bgColor rgb="FFFFFF00"/>
                </patternFill>
              </fill>
            </x14:dxf>
          </x14:cfRule>
          <x14:cfRule type="containsText" priority="1009" operator="containsText" id="{6F775FBD-C184-49EA-A60C-9C78D95BCF69}">
            <xm:f>NOT(ISERROR(SEARCH($I$70,I23)))</xm:f>
            <xm:f>$I$70</xm:f>
            <x14:dxf>
              <fill>
                <patternFill>
                  <bgColor theme="0" tint="-0.14996795556505021"/>
                </patternFill>
              </fill>
            </x14:dxf>
          </x14:cfRule>
          <x14:cfRule type="cellIs" priority="1010" operator="equal" id="{7F3922F6-2EE1-4E1A-A073-A47AE6647AD7}">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11" operator="equal" id="{4D298858-2B15-495F-9ACA-EAA58821668A}">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999" operator="containsText" id="{EEB51384-FBE6-4EAD-85A2-B49714758A51}">
            <xm:f>NOT(ISERROR(SEARCH($K$73,K20)))</xm:f>
            <xm:f>$K$73</xm:f>
            <x14:dxf>
              <fill>
                <patternFill>
                  <bgColor rgb="FFFF0000"/>
                </patternFill>
              </fill>
            </x14:dxf>
          </x14:cfRule>
          <x14:cfRule type="containsText" priority="1000" operator="containsText" id="{B9DE575A-F699-4A8B-BC33-0492F8937344}">
            <xm:f>NOT(ISERROR(SEARCH($K$72,K20)))</xm:f>
            <xm:f>$K$72</xm:f>
            <x14:dxf>
              <fill>
                <patternFill>
                  <bgColor rgb="FFFFC000"/>
                </patternFill>
              </fill>
            </x14:dxf>
          </x14:cfRule>
          <x14:cfRule type="containsText" priority="1001" operator="containsText" id="{762F290E-2F86-4CDB-9913-BD39F78E3320}">
            <xm:f>NOT(ISERROR(SEARCH($K$71,K20)))</xm:f>
            <xm:f>$K$71</xm:f>
            <x14:dxf>
              <fill>
                <patternFill>
                  <bgColor rgb="FFFFFF00"/>
                </patternFill>
              </fill>
            </x14:dxf>
          </x14:cfRule>
          <x14:cfRule type="containsText" priority="1002" operator="containsText" id="{0D48DF71-0C7F-45EE-B1B2-179696C82644}">
            <xm:f>NOT(ISERROR(SEARCH($K$70,K20)))</xm:f>
            <xm:f>$K$70</xm:f>
            <x14:dxf>
              <fill>
                <patternFill>
                  <bgColor rgb="FF00B050"/>
                </patternFill>
              </fill>
            </x14:dxf>
          </x14:cfRule>
          <x14:cfRule type="containsText" priority="1003" operator="containsText" id="{B6A00196-72E4-496A-A0F2-1E416252E7CC}">
            <xm:f>NOT(ISERROR(SEARCH($K$69,K20)))</xm:f>
            <xm:f>$K$69</xm:f>
            <x14:dxf>
              <fill>
                <patternFill>
                  <bgColor rgb="FF92D050"/>
                </patternFill>
              </fill>
            </x14:dxf>
          </x14:cfRule>
          <xm:sqref>K20</xm:sqref>
        </x14:conditionalFormatting>
        <x14:conditionalFormatting xmlns:xm="http://schemas.microsoft.com/office/excel/2006/main">
          <x14:cfRule type="containsText" priority="995" operator="containsText" id="{DC452FB2-8A59-461D-9698-B49D92F5F4D9}">
            <xm:f>NOT(ISERROR(SEARCH($M$72,M15)))</xm:f>
            <xm:f>$M$72</xm:f>
            <x14:dxf>
              <fill>
                <patternFill>
                  <bgColor rgb="FFFF0000"/>
                </patternFill>
              </fill>
            </x14:dxf>
          </x14:cfRule>
          <x14:cfRule type="containsText" priority="996" operator="containsText" id="{548B42CA-C677-40B2-A1BE-29AD8E9A3732}">
            <xm:f>NOT(ISERROR(SEARCH($M$71,M15)))</xm:f>
            <xm:f>$M$71</xm:f>
            <x14:dxf>
              <fill>
                <patternFill>
                  <bgColor rgb="FFFFC000"/>
                </patternFill>
              </fill>
            </x14:dxf>
          </x14:cfRule>
          <x14:cfRule type="containsText" priority="997" operator="containsText" id="{267E7ADB-0D48-40EC-BA65-D4CCA235D014}">
            <xm:f>NOT(ISERROR(SEARCH($M$70,M15)))</xm:f>
            <xm:f>$M$70</xm:f>
            <x14:dxf>
              <fill>
                <patternFill>
                  <bgColor rgb="FFFFFF00"/>
                </patternFill>
              </fill>
            </x14:dxf>
          </x14:cfRule>
          <x14:cfRule type="containsText" priority="998" operator="containsText" id="{55969199-95B1-4184-B133-600449238474}">
            <xm:f>NOT(ISERROR(SEARCH($M$69,M15)))</xm:f>
            <xm:f>$M$69</xm:f>
            <x14:dxf>
              <fill>
                <patternFill>
                  <bgColor rgb="FF92D050"/>
                </patternFill>
              </fill>
            </x14:dxf>
          </x14:cfRule>
          <xm:sqref>M15</xm:sqref>
        </x14:conditionalFormatting>
        <x14:conditionalFormatting xmlns:xm="http://schemas.microsoft.com/office/excel/2006/main">
          <x14:cfRule type="containsText" priority="991" operator="containsText" id="{A87993D0-2E95-40FE-8B77-0BBA227DFFCB}">
            <xm:f>NOT(ISERROR(SEARCH($M$72,M17)))</xm:f>
            <xm:f>$M$72</xm:f>
            <x14:dxf>
              <fill>
                <patternFill>
                  <bgColor rgb="FFFF0000"/>
                </patternFill>
              </fill>
            </x14:dxf>
          </x14:cfRule>
          <x14:cfRule type="containsText" priority="992" operator="containsText" id="{C70F20CD-B2A9-4E22-AAF9-997DA33F8E3C}">
            <xm:f>NOT(ISERROR(SEARCH($M$71,M17)))</xm:f>
            <xm:f>$M$71</xm:f>
            <x14:dxf>
              <fill>
                <patternFill>
                  <bgColor rgb="FFFFC000"/>
                </patternFill>
              </fill>
            </x14:dxf>
          </x14:cfRule>
          <x14:cfRule type="containsText" priority="993" operator="containsText" id="{C74F2A3A-FA06-45ED-BF8D-B37BA5E73E12}">
            <xm:f>NOT(ISERROR(SEARCH($M$70,M17)))</xm:f>
            <xm:f>$M$70</xm:f>
            <x14:dxf>
              <fill>
                <patternFill>
                  <bgColor rgb="FFFFFF00"/>
                </patternFill>
              </fill>
            </x14:dxf>
          </x14:cfRule>
          <x14:cfRule type="containsText" priority="994" operator="containsText" id="{AC7DB8A6-6583-4516-9DEF-9745BD6AEE46}">
            <xm:f>NOT(ISERROR(SEARCH($M$69,M17)))</xm:f>
            <xm:f>$M$69</xm:f>
            <x14:dxf>
              <fill>
                <patternFill>
                  <bgColor rgb="FF92D050"/>
                </patternFill>
              </fill>
            </x14:dxf>
          </x14:cfRule>
          <xm:sqref>M17</xm:sqref>
        </x14:conditionalFormatting>
        <x14:conditionalFormatting xmlns:xm="http://schemas.microsoft.com/office/excel/2006/main">
          <x14:cfRule type="containsText" priority="987" operator="containsText" id="{6CE42E69-7FB0-480E-863A-D5E6F4239A35}">
            <xm:f>NOT(ISERROR(SEARCH($M$72,M19)))</xm:f>
            <xm:f>$M$72</xm:f>
            <x14:dxf>
              <fill>
                <patternFill>
                  <bgColor rgb="FFFF0000"/>
                </patternFill>
              </fill>
            </x14:dxf>
          </x14:cfRule>
          <x14:cfRule type="containsText" priority="988" operator="containsText" id="{AE82CAE1-5352-422E-BF9F-48A2069D0DF8}">
            <xm:f>NOT(ISERROR(SEARCH($M$71,M19)))</xm:f>
            <xm:f>$M$71</xm:f>
            <x14:dxf>
              <fill>
                <patternFill>
                  <bgColor rgb="FFFFC000"/>
                </patternFill>
              </fill>
            </x14:dxf>
          </x14:cfRule>
          <x14:cfRule type="containsText" priority="989" operator="containsText" id="{5779B3ED-BCD6-46CF-9608-A95C070EC08A}">
            <xm:f>NOT(ISERROR(SEARCH($M$70,M19)))</xm:f>
            <xm:f>$M$70</xm:f>
            <x14:dxf>
              <fill>
                <patternFill>
                  <bgColor rgb="FFFFFF00"/>
                </patternFill>
              </fill>
            </x14:dxf>
          </x14:cfRule>
          <x14:cfRule type="containsText" priority="990" operator="containsText" id="{7386ADFF-8944-4ADC-A598-D4049E59E273}">
            <xm:f>NOT(ISERROR(SEARCH($M$69,M19)))</xm:f>
            <xm:f>$M$69</xm:f>
            <x14:dxf>
              <fill>
                <patternFill>
                  <bgColor rgb="FF92D050"/>
                </patternFill>
              </fill>
            </x14:dxf>
          </x14:cfRule>
          <xm:sqref>M19:M24</xm:sqref>
        </x14:conditionalFormatting>
        <x14:conditionalFormatting xmlns:xm="http://schemas.microsoft.com/office/excel/2006/main">
          <x14:cfRule type="containsText" priority="983" operator="containsText" id="{171AF4B8-3B79-4A23-9479-34AB33C12F4B}">
            <xm:f>NOT(ISERROR(SEARCH($M$72,M25)))</xm:f>
            <xm:f>$M$72</xm:f>
            <x14:dxf>
              <fill>
                <patternFill>
                  <bgColor rgb="FFFF0000"/>
                </patternFill>
              </fill>
            </x14:dxf>
          </x14:cfRule>
          <x14:cfRule type="containsText" priority="984" operator="containsText" id="{70E2FBC8-657B-4DAA-BDA4-BCD243CA87D2}">
            <xm:f>NOT(ISERROR(SEARCH($M$71,M25)))</xm:f>
            <xm:f>$M$71</xm:f>
            <x14:dxf>
              <fill>
                <patternFill>
                  <bgColor rgb="FFFFC000"/>
                </patternFill>
              </fill>
            </x14:dxf>
          </x14:cfRule>
          <x14:cfRule type="containsText" priority="985" operator="containsText" id="{92F6A3DB-1893-4E07-87C7-2431EE024DE1}">
            <xm:f>NOT(ISERROR(SEARCH($M$70,M25)))</xm:f>
            <xm:f>$M$70</xm:f>
            <x14:dxf>
              <fill>
                <patternFill>
                  <bgColor rgb="FFFFFF00"/>
                </patternFill>
              </fill>
            </x14:dxf>
          </x14:cfRule>
          <x14:cfRule type="containsText" priority="986" operator="containsText" id="{8E9BE491-14DD-4638-8D16-A4AA54623735}">
            <xm:f>NOT(ISERROR(SEARCH($M$69,M25)))</xm:f>
            <xm:f>$M$69</xm:f>
            <x14:dxf>
              <fill>
                <patternFill>
                  <bgColor rgb="FF92D050"/>
                </patternFill>
              </fill>
            </x14:dxf>
          </x14:cfRule>
          <xm:sqref>M25</xm:sqref>
        </x14:conditionalFormatting>
        <x14:conditionalFormatting xmlns:xm="http://schemas.microsoft.com/office/excel/2006/main">
          <x14:cfRule type="containsText" priority="979" operator="containsText" id="{8856473E-B88C-4D5C-8BF1-AE18BBB516ED}">
            <xm:f>NOT(ISERROR(SEARCH($M$72,M26)))</xm:f>
            <xm:f>$M$72</xm:f>
            <x14:dxf>
              <fill>
                <patternFill>
                  <bgColor rgb="FFFF0000"/>
                </patternFill>
              </fill>
            </x14:dxf>
          </x14:cfRule>
          <x14:cfRule type="containsText" priority="980" operator="containsText" id="{B396E02E-98B9-42CC-9BB1-8B1268BFD267}">
            <xm:f>NOT(ISERROR(SEARCH($M$71,M26)))</xm:f>
            <xm:f>$M$71</xm:f>
            <x14:dxf>
              <fill>
                <patternFill>
                  <bgColor rgb="FFFFC000"/>
                </patternFill>
              </fill>
            </x14:dxf>
          </x14:cfRule>
          <x14:cfRule type="containsText" priority="981" operator="containsText" id="{CD4B261E-F518-485D-9A14-F2A3EEDA2050}">
            <xm:f>NOT(ISERROR(SEARCH($M$70,M26)))</xm:f>
            <xm:f>$M$70</xm:f>
            <x14:dxf>
              <fill>
                <patternFill>
                  <bgColor rgb="FFFFFF00"/>
                </patternFill>
              </fill>
            </x14:dxf>
          </x14:cfRule>
          <x14:cfRule type="containsText" priority="982" operator="containsText" id="{F92199F6-8475-44E7-96F5-B2609BDF4C07}">
            <xm:f>NOT(ISERROR(SEARCH($M$69,M26)))</xm:f>
            <xm:f>$M$69</xm:f>
            <x14:dxf>
              <fill>
                <patternFill>
                  <bgColor rgb="FF92D050"/>
                </patternFill>
              </fill>
            </x14:dxf>
          </x14:cfRule>
          <xm:sqref>M26</xm:sqref>
        </x14:conditionalFormatting>
        <x14:conditionalFormatting xmlns:xm="http://schemas.microsoft.com/office/excel/2006/main">
          <x14:cfRule type="containsText" priority="975" operator="containsText" id="{22031B79-32AB-49B5-97C5-77576BCBED74}">
            <xm:f>NOT(ISERROR(SEARCH($M$72,M27)))</xm:f>
            <xm:f>$M$72</xm:f>
            <x14:dxf>
              <fill>
                <patternFill>
                  <bgColor rgb="FFFF0000"/>
                </patternFill>
              </fill>
            </x14:dxf>
          </x14:cfRule>
          <x14:cfRule type="containsText" priority="976" operator="containsText" id="{069E1447-E6DF-4591-A9D6-C85A847FEE29}">
            <xm:f>NOT(ISERROR(SEARCH($M$71,M27)))</xm:f>
            <xm:f>$M$71</xm:f>
            <x14:dxf>
              <fill>
                <patternFill>
                  <bgColor rgb="FFFFC000"/>
                </patternFill>
              </fill>
            </x14:dxf>
          </x14:cfRule>
          <x14:cfRule type="containsText" priority="977" operator="containsText" id="{393DA069-CF89-460A-9A14-9C1CC710F6D1}">
            <xm:f>NOT(ISERROR(SEARCH($M$70,M27)))</xm:f>
            <xm:f>$M$70</xm:f>
            <x14:dxf>
              <fill>
                <patternFill>
                  <bgColor rgb="FFFFFF00"/>
                </patternFill>
              </fill>
            </x14:dxf>
          </x14:cfRule>
          <x14:cfRule type="containsText" priority="978" operator="containsText" id="{9DA49B02-E245-4280-ABAF-12A2A22B74ED}">
            <xm:f>NOT(ISERROR(SEARCH($M$69,M27)))</xm:f>
            <xm:f>$M$69</xm:f>
            <x14:dxf>
              <fill>
                <patternFill>
                  <bgColor rgb="FF92D050"/>
                </patternFill>
              </fill>
            </x14:dxf>
          </x14:cfRule>
          <xm:sqref>M27</xm:sqref>
        </x14:conditionalFormatting>
        <x14:conditionalFormatting xmlns:xm="http://schemas.microsoft.com/office/excel/2006/main">
          <x14:cfRule type="containsText" priority="971" operator="containsText" id="{00C48E1E-3E60-43A4-974A-24C124D84DA9}">
            <xm:f>NOT(ISERROR(SEARCH($M$72,M28)))</xm:f>
            <xm:f>$M$72</xm:f>
            <x14:dxf>
              <fill>
                <patternFill>
                  <bgColor rgb="FFFF0000"/>
                </patternFill>
              </fill>
            </x14:dxf>
          </x14:cfRule>
          <x14:cfRule type="containsText" priority="972" operator="containsText" id="{65733CD3-C7D1-4A9A-8A94-707C28786456}">
            <xm:f>NOT(ISERROR(SEARCH($M$71,M28)))</xm:f>
            <xm:f>$M$71</xm:f>
            <x14:dxf>
              <fill>
                <patternFill>
                  <bgColor rgb="FFFFC000"/>
                </patternFill>
              </fill>
            </x14:dxf>
          </x14:cfRule>
          <x14:cfRule type="containsText" priority="973" operator="containsText" id="{EDB9C974-4E5B-4CA2-8367-847C26C3985A}">
            <xm:f>NOT(ISERROR(SEARCH($M$70,M28)))</xm:f>
            <xm:f>$M$70</xm:f>
            <x14:dxf>
              <fill>
                <patternFill>
                  <bgColor rgb="FFFFFF00"/>
                </patternFill>
              </fill>
            </x14:dxf>
          </x14:cfRule>
          <x14:cfRule type="containsText" priority="974" operator="containsText" id="{80068D31-C319-4F54-94B7-6E64A523B65F}">
            <xm:f>NOT(ISERROR(SEARCH($M$69,M28)))</xm:f>
            <xm:f>$M$69</xm:f>
            <x14:dxf>
              <fill>
                <patternFill>
                  <bgColor rgb="FF92D050"/>
                </patternFill>
              </fill>
            </x14:dxf>
          </x14:cfRule>
          <xm:sqref>M28</xm:sqref>
        </x14:conditionalFormatting>
        <x14:conditionalFormatting xmlns:xm="http://schemas.microsoft.com/office/excel/2006/main">
          <x14:cfRule type="containsText" priority="967" operator="containsText" id="{069D4C38-4447-4E1B-BC37-908F50EAB655}">
            <xm:f>NOT(ISERROR(SEARCH($M$72,M29)))</xm:f>
            <xm:f>$M$72</xm:f>
            <x14:dxf>
              <fill>
                <patternFill>
                  <bgColor rgb="FFFF0000"/>
                </patternFill>
              </fill>
            </x14:dxf>
          </x14:cfRule>
          <x14:cfRule type="containsText" priority="968" operator="containsText" id="{4F199782-8519-45B3-B5BB-9EDEAE6B4FAC}">
            <xm:f>NOT(ISERROR(SEARCH($M$71,M29)))</xm:f>
            <xm:f>$M$71</xm:f>
            <x14:dxf>
              <fill>
                <patternFill>
                  <bgColor rgb="FFFFC000"/>
                </patternFill>
              </fill>
            </x14:dxf>
          </x14:cfRule>
          <x14:cfRule type="containsText" priority="969" operator="containsText" id="{E6545824-E324-4969-B019-DD6A007097FF}">
            <xm:f>NOT(ISERROR(SEARCH($M$70,M29)))</xm:f>
            <xm:f>$M$70</xm:f>
            <x14:dxf>
              <fill>
                <patternFill>
                  <bgColor rgb="FFFFFF00"/>
                </patternFill>
              </fill>
            </x14:dxf>
          </x14:cfRule>
          <x14:cfRule type="containsText" priority="970" operator="containsText" id="{F9616A8E-2BA3-4572-B607-586749F2E154}">
            <xm:f>NOT(ISERROR(SEARCH($M$69,M29)))</xm:f>
            <xm:f>$M$69</xm:f>
            <x14:dxf>
              <fill>
                <patternFill>
                  <bgColor rgb="FF92D050"/>
                </patternFill>
              </fill>
            </x14:dxf>
          </x14:cfRule>
          <xm:sqref>M29</xm:sqref>
        </x14:conditionalFormatting>
        <x14:conditionalFormatting xmlns:xm="http://schemas.microsoft.com/office/excel/2006/main">
          <x14:cfRule type="containsText" priority="963" operator="containsText" id="{EAE9E775-10A7-48EB-962C-A05179EB8829}">
            <xm:f>NOT(ISERROR(SEARCH($M$72,M30)))</xm:f>
            <xm:f>$M$72</xm:f>
            <x14:dxf>
              <fill>
                <patternFill>
                  <bgColor rgb="FFFF0000"/>
                </patternFill>
              </fill>
            </x14:dxf>
          </x14:cfRule>
          <x14:cfRule type="containsText" priority="964" operator="containsText" id="{F3C1F19F-747A-4824-9D5D-A5B5F61DAF8E}">
            <xm:f>NOT(ISERROR(SEARCH($M$71,M30)))</xm:f>
            <xm:f>$M$71</xm:f>
            <x14:dxf>
              <fill>
                <patternFill>
                  <bgColor rgb="FFFFC000"/>
                </patternFill>
              </fill>
            </x14:dxf>
          </x14:cfRule>
          <x14:cfRule type="containsText" priority="965" operator="containsText" id="{F9539A81-CFC7-4B2F-BFE8-FB6A184A9FCF}">
            <xm:f>NOT(ISERROR(SEARCH($M$70,M30)))</xm:f>
            <xm:f>$M$70</xm:f>
            <x14:dxf>
              <fill>
                <patternFill>
                  <bgColor rgb="FFFFFF00"/>
                </patternFill>
              </fill>
            </x14:dxf>
          </x14:cfRule>
          <x14:cfRule type="containsText" priority="966" operator="containsText" id="{9BC2F9D0-44DE-418F-A166-7FB0D400F4BD}">
            <xm:f>NOT(ISERROR(SEARCH($M$69,M30)))</xm:f>
            <xm:f>$M$69</xm:f>
            <x14:dxf>
              <fill>
                <patternFill>
                  <bgColor rgb="FF92D050"/>
                </patternFill>
              </fill>
            </x14:dxf>
          </x14:cfRule>
          <xm:sqref>M30</xm:sqref>
        </x14:conditionalFormatting>
        <x14:conditionalFormatting xmlns:xm="http://schemas.microsoft.com/office/excel/2006/main">
          <x14:cfRule type="containsText" priority="959" operator="containsText" id="{1E45DFB7-5297-41B0-871F-8A534FBD8238}">
            <xm:f>NOT(ISERROR(SEARCH($M$72,M31)))</xm:f>
            <xm:f>$M$72</xm:f>
            <x14:dxf>
              <fill>
                <patternFill>
                  <bgColor rgb="FFFF0000"/>
                </patternFill>
              </fill>
            </x14:dxf>
          </x14:cfRule>
          <x14:cfRule type="containsText" priority="960" operator="containsText" id="{790589CC-7251-460A-9DC0-148AA2883367}">
            <xm:f>NOT(ISERROR(SEARCH($M$71,M31)))</xm:f>
            <xm:f>$M$71</xm:f>
            <x14:dxf>
              <fill>
                <patternFill>
                  <bgColor rgb="FFFFC000"/>
                </patternFill>
              </fill>
            </x14:dxf>
          </x14:cfRule>
          <x14:cfRule type="containsText" priority="961" operator="containsText" id="{0C204AA1-64DA-4E54-B849-338547A464F7}">
            <xm:f>NOT(ISERROR(SEARCH($M$70,M31)))</xm:f>
            <xm:f>$M$70</xm:f>
            <x14:dxf>
              <fill>
                <patternFill>
                  <bgColor rgb="FFFFFF00"/>
                </patternFill>
              </fill>
            </x14:dxf>
          </x14:cfRule>
          <x14:cfRule type="containsText" priority="962" operator="containsText" id="{9DC3E5BC-59E1-4EF1-9CA7-A6256C9CEACB}">
            <xm:f>NOT(ISERROR(SEARCH($M$69,M31)))</xm:f>
            <xm:f>$M$69</xm:f>
            <x14:dxf>
              <fill>
                <patternFill>
                  <bgColor rgb="FF92D050"/>
                </patternFill>
              </fill>
            </x14:dxf>
          </x14:cfRule>
          <xm:sqref>M31</xm:sqref>
        </x14:conditionalFormatting>
        <x14:conditionalFormatting xmlns:xm="http://schemas.microsoft.com/office/excel/2006/main">
          <x14:cfRule type="containsText" priority="951" operator="containsText" id="{CD0FD8B7-705D-4A91-8814-270F346387E8}">
            <xm:f>NOT(ISERROR(SEARCH($I$69,I32)))</xm:f>
            <xm:f>$I$69</xm:f>
            <x14:dxf>
              <fill>
                <patternFill>
                  <fgColor rgb="FF92D050"/>
                  <bgColor rgb="FF92D050"/>
                </patternFill>
              </fill>
            </x14:dxf>
          </x14:cfRule>
          <x14:cfRule type="containsText" priority="952" operator="containsText" id="{EAFF0820-1570-4FFC-A81D-5657199BC36D}">
            <xm:f>NOT(ISERROR(SEARCH($I$70,I32)))</xm:f>
            <xm:f>$I$70</xm:f>
            <x14:dxf>
              <fill>
                <patternFill>
                  <bgColor rgb="FF00B050"/>
                </patternFill>
              </fill>
            </x14:dxf>
          </x14:cfRule>
          <x14:cfRule type="containsText" priority="953" operator="containsText" id="{3C9C8B4A-A3A8-49D5-B196-0B6D30F3D562}">
            <xm:f>NOT(ISERROR(SEARCH($I$73,I32)))</xm:f>
            <xm:f>$I$73</xm:f>
            <x14:dxf>
              <fill>
                <patternFill>
                  <bgColor rgb="FFFF0000"/>
                </patternFill>
              </fill>
            </x14:dxf>
          </x14:cfRule>
          <x14:cfRule type="containsText" priority="954" operator="containsText" id="{1EB8D4ED-9F53-41BD-9908-53B05CAD0318}">
            <xm:f>NOT(ISERROR(SEARCH($I$72,I32)))</xm:f>
            <xm:f>$I$72</xm:f>
            <x14:dxf>
              <fill>
                <patternFill>
                  <fgColor rgb="FFFFC000"/>
                  <bgColor rgb="FFFFC000"/>
                </patternFill>
              </fill>
            </x14:dxf>
          </x14:cfRule>
          <x14:cfRule type="containsText" priority="955" operator="containsText" id="{2E3747ED-4C32-43FE-90FE-B63749DE13AA}">
            <xm:f>NOT(ISERROR(SEARCH($I$71,I32)))</xm:f>
            <xm:f>$I$71</xm:f>
            <x14:dxf>
              <fill>
                <patternFill>
                  <fgColor rgb="FFFFFF00"/>
                  <bgColor rgb="FFFFFF00"/>
                </patternFill>
              </fill>
            </x14:dxf>
          </x14:cfRule>
          <x14:cfRule type="containsText" priority="956" operator="containsText" id="{9B9A067E-A5C2-460A-92E2-16C9889BA628}">
            <xm:f>NOT(ISERROR(SEARCH($I$70,I32)))</xm:f>
            <xm:f>$I$70</xm:f>
            <x14:dxf>
              <fill>
                <patternFill>
                  <bgColor theme="0" tint="-0.14996795556505021"/>
                </patternFill>
              </fill>
            </x14:dxf>
          </x14:cfRule>
          <x14:cfRule type="cellIs" priority="957" operator="equal" id="{A2F5ED36-21D1-4F50-8968-C7D036B524C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58" operator="equal" id="{57FEED8D-0DA6-411E-BBB6-657F1B315713}">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43" operator="containsText" id="{43793E5E-BCDD-48B0-8ABE-A40F63EC6294}">
            <xm:f>NOT(ISERROR(SEARCH($I$69,I33)))</xm:f>
            <xm:f>$I$69</xm:f>
            <x14:dxf>
              <fill>
                <patternFill>
                  <fgColor rgb="FF92D050"/>
                  <bgColor rgb="FF92D050"/>
                </patternFill>
              </fill>
            </x14:dxf>
          </x14:cfRule>
          <x14:cfRule type="containsText" priority="944" operator="containsText" id="{1B7F1951-D74E-47B7-A9B5-445F0144B39A}">
            <xm:f>NOT(ISERROR(SEARCH($I$70,I33)))</xm:f>
            <xm:f>$I$70</xm:f>
            <x14:dxf>
              <fill>
                <patternFill>
                  <bgColor rgb="FF00B050"/>
                </patternFill>
              </fill>
            </x14:dxf>
          </x14:cfRule>
          <x14:cfRule type="containsText" priority="945" operator="containsText" id="{03038C35-4BA7-496A-A170-0DF59DB9FC67}">
            <xm:f>NOT(ISERROR(SEARCH($I$73,I33)))</xm:f>
            <xm:f>$I$73</xm:f>
            <x14:dxf>
              <fill>
                <patternFill>
                  <bgColor rgb="FFFF0000"/>
                </patternFill>
              </fill>
            </x14:dxf>
          </x14:cfRule>
          <x14:cfRule type="containsText" priority="946" operator="containsText" id="{26F7ABB7-3B27-40A7-8389-A65BD1D660D4}">
            <xm:f>NOT(ISERROR(SEARCH($I$72,I33)))</xm:f>
            <xm:f>$I$72</xm:f>
            <x14:dxf>
              <fill>
                <patternFill>
                  <fgColor rgb="FFFFC000"/>
                  <bgColor rgb="FFFFC000"/>
                </patternFill>
              </fill>
            </x14:dxf>
          </x14:cfRule>
          <x14:cfRule type="containsText" priority="947" operator="containsText" id="{6D99A9BE-4215-4670-9602-85EACE1CD086}">
            <xm:f>NOT(ISERROR(SEARCH($I$71,I33)))</xm:f>
            <xm:f>$I$71</xm:f>
            <x14:dxf>
              <fill>
                <patternFill>
                  <fgColor rgb="FFFFFF00"/>
                  <bgColor rgb="FFFFFF00"/>
                </patternFill>
              </fill>
            </x14:dxf>
          </x14:cfRule>
          <x14:cfRule type="containsText" priority="948" operator="containsText" id="{31857E0B-8F33-4862-B772-9893D832014E}">
            <xm:f>NOT(ISERROR(SEARCH($I$70,I33)))</xm:f>
            <xm:f>$I$70</xm:f>
            <x14:dxf>
              <fill>
                <patternFill>
                  <bgColor theme="0" tint="-0.14996795556505021"/>
                </patternFill>
              </fill>
            </x14:dxf>
          </x14:cfRule>
          <x14:cfRule type="cellIs" priority="949" operator="equal" id="{EF9BA78F-2062-457E-8BE6-82946CFA1CE2}">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50" operator="equal" id="{9B85C151-FB86-4861-A53A-7A8B1ECAD752}">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35" operator="containsText" id="{69541A3D-745D-4403-B10E-D592AF66F6C7}">
            <xm:f>NOT(ISERROR(SEARCH($I$69,I35)))</xm:f>
            <xm:f>$I$69</xm:f>
            <x14:dxf>
              <fill>
                <patternFill>
                  <fgColor rgb="FF92D050"/>
                  <bgColor rgb="FF92D050"/>
                </patternFill>
              </fill>
            </x14:dxf>
          </x14:cfRule>
          <x14:cfRule type="containsText" priority="936" operator="containsText" id="{5E39C24C-71E7-4702-8E26-C4495864D1EF}">
            <xm:f>NOT(ISERROR(SEARCH($I$70,I35)))</xm:f>
            <xm:f>$I$70</xm:f>
            <x14:dxf>
              <fill>
                <patternFill>
                  <bgColor rgb="FF00B050"/>
                </patternFill>
              </fill>
            </x14:dxf>
          </x14:cfRule>
          <x14:cfRule type="containsText" priority="937" operator="containsText" id="{36B4D7A1-1E94-4936-A718-90142EE92A30}">
            <xm:f>NOT(ISERROR(SEARCH($I$73,I35)))</xm:f>
            <xm:f>$I$73</xm:f>
            <x14:dxf>
              <fill>
                <patternFill>
                  <bgColor rgb="FFFF0000"/>
                </patternFill>
              </fill>
            </x14:dxf>
          </x14:cfRule>
          <x14:cfRule type="containsText" priority="938" operator="containsText" id="{B5F3C3A4-671E-450F-8DEF-EA615574FBED}">
            <xm:f>NOT(ISERROR(SEARCH($I$72,I35)))</xm:f>
            <xm:f>$I$72</xm:f>
            <x14:dxf>
              <fill>
                <patternFill>
                  <fgColor rgb="FFFFC000"/>
                  <bgColor rgb="FFFFC000"/>
                </patternFill>
              </fill>
            </x14:dxf>
          </x14:cfRule>
          <x14:cfRule type="containsText" priority="939" operator="containsText" id="{8F9E72AA-7A55-4B75-B7C7-BF6536BDDF8C}">
            <xm:f>NOT(ISERROR(SEARCH($I$71,I35)))</xm:f>
            <xm:f>$I$71</xm:f>
            <x14:dxf>
              <fill>
                <patternFill>
                  <fgColor rgb="FFFFFF00"/>
                  <bgColor rgb="FFFFFF00"/>
                </patternFill>
              </fill>
            </x14:dxf>
          </x14:cfRule>
          <x14:cfRule type="containsText" priority="940" operator="containsText" id="{CD977538-E327-4FD0-AEDE-6131E4167300}">
            <xm:f>NOT(ISERROR(SEARCH($I$70,I35)))</xm:f>
            <xm:f>$I$70</xm:f>
            <x14:dxf>
              <fill>
                <patternFill>
                  <bgColor theme="0" tint="-0.14996795556505021"/>
                </patternFill>
              </fill>
            </x14:dxf>
          </x14:cfRule>
          <x14:cfRule type="cellIs" priority="941" operator="equal" id="{DFD38647-524A-4116-ABF4-A57295948BD5}">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42" operator="equal" id="{BD22E0C4-65D2-4F2D-A2CC-1D48489A3A1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31" operator="containsText" id="{704F17B1-7AB8-487C-BF0A-E9770EDF23AA}">
            <xm:f>NOT(ISERROR(SEARCH($M$72,M32)))</xm:f>
            <xm:f>$M$72</xm:f>
            <x14:dxf>
              <fill>
                <patternFill>
                  <bgColor rgb="FFFF0000"/>
                </patternFill>
              </fill>
            </x14:dxf>
          </x14:cfRule>
          <x14:cfRule type="containsText" priority="932" operator="containsText" id="{68268EDA-7299-4956-A951-070F31869597}">
            <xm:f>NOT(ISERROR(SEARCH($M$71,M32)))</xm:f>
            <xm:f>$M$71</xm:f>
            <x14:dxf>
              <fill>
                <patternFill>
                  <bgColor rgb="FFFFC000"/>
                </patternFill>
              </fill>
            </x14:dxf>
          </x14:cfRule>
          <x14:cfRule type="containsText" priority="933" operator="containsText" id="{A1ECB570-574B-48F9-86C7-4614934068E5}">
            <xm:f>NOT(ISERROR(SEARCH($M$70,M32)))</xm:f>
            <xm:f>$M$70</xm:f>
            <x14:dxf>
              <fill>
                <patternFill>
                  <bgColor rgb="FFFFFF00"/>
                </patternFill>
              </fill>
            </x14:dxf>
          </x14:cfRule>
          <x14:cfRule type="containsText" priority="934" operator="containsText" id="{2C883B26-DF3A-4E50-AEEF-44497D1C7E79}">
            <xm:f>NOT(ISERROR(SEARCH($M$69,M32)))</xm:f>
            <xm:f>$M$69</xm:f>
            <x14:dxf>
              <fill>
                <patternFill>
                  <bgColor rgb="FF92D050"/>
                </patternFill>
              </fill>
            </x14:dxf>
          </x14:cfRule>
          <xm:sqref>M32</xm:sqref>
        </x14:conditionalFormatting>
        <x14:conditionalFormatting xmlns:xm="http://schemas.microsoft.com/office/excel/2006/main">
          <x14:cfRule type="containsText" priority="927" operator="containsText" id="{8CF7E11C-8151-4871-96AE-F36654E6F3FC}">
            <xm:f>NOT(ISERROR(SEARCH($M$72,M34)))</xm:f>
            <xm:f>$M$72</xm:f>
            <x14:dxf>
              <fill>
                <patternFill>
                  <bgColor rgb="FFFF0000"/>
                </patternFill>
              </fill>
            </x14:dxf>
          </x14:cfRule>
          <x14:cfRule type="containsText" priority="928" operator="containsText" id="{E7711C8C-CA90-4822-BA80-9B6838491512}">
            <xm:f>NOT(ISERROR(SEARCH($M$71,M34)))</xm:f>
            <xm:f>$M$71</xm:f>
            <x14:dxf>
              <fill>
                <patternFill>
                  <bgColor rgb="FFFFC000"/>
                </patternFill>
              </fill>
            </x14:dxf>
          </x14:cfRule>
          <x14:cfRule type="containsText" priority="929" operator="containsText" id="{50718C2F-468A-41E7-89B5-05D2B7D90EE9}">
            <xm:f>NOT(ISERROR(SEARCH($M$70,M34)))</xm:f>
            <xm:f>$M$70</xm:f>
            <x14:dxf>
              <fill>
                <patternFill>
                  <bgColor rgb="FFFFFF00"/>
                </patternFill>
              </fill>
            </x14:dxf>
          </x14:cfRule>
          <x14:cfRule type="containsText" priority="930" operator="containsText" id="{5F0A0B6E-7DE3-49B3-9338-EF2CEE147B72}">
            <xm:f>NOT(ISERROR(SEARCH($M$69,M34)))</xm:f>
            <xm:f>$M$69</xm:f>
            <x14:dxf>
              <fill>
                <patternFill>
                  <bgColor rgb="FF92D050"/>
                </patternFill>
              </fill>
            </x14:dxf>
          </x14:cfRule>
          <xm:sqref>M34</xm:sqref>
        </x14:conditionalFormatting>
        <x14:conditionalFormatting xmlns:xm="http://schemas.microsoft.com/office/excel/2006/main">
          <x14:cfRule type="containsText" priority="923" operator="containsText" id="{481D4B00-36BC-4554-905D-5CAE7D8D8322}">
            <xm:f>NOT(ISERROR(SEARCH($M$72,M35)))</xm:f>
            <xm:f>$M$72</xm:f>
            <x14:dxf>
              <fill>
                <patternFill>
                  <bgColor rgb="FFFF0000"/>
                </patternFill>
              </fill>
            </x14:dxf>
          </x14:cfRule>
          <x14:cfRule type="containsText" priority="924" operator="containsText" id="{CB6FCC86-CD46-4F16-BAF9-D3C447A73302}">
            <xm:f>NOT(ISERROR(SEARCH($M$71,M35)))</xm:f>
            <xm:f>$M$71</xm:f>
            <x14:dxf>
              <fill>
                <patternFill>
                  <bgColor rgb="FFFFC000"/>
                </patternFill>
              </fill>
            </x14:dxf>
          </x14:cfRule>
          <x14:cfRule type="containsText" priority="925" operator="containsText" id="{0522BFCB-F7D3-4E33-82C9-AC9D8D38DBBB}">
            <xm:f>NOT(ISERROR(SEARCH($M$70,M35)))</xm:f>
            <xm:f>$M$70</xm:f>
            <x14:dxf>
              <fill>
                <patternFill>
                  <bgColor rgb="FFFFFF00"/>
                </patternFill>
              </fill>
            </x14:dxf>
          </x14:cfRule>
          <x14:cfRule type="containsText" priority="926" operator="containsText" id="{7ADB158B-313F-4F54-8D8B-9F006EDE600B}">
            <xm:f>NOT(ISERROR(SEARCH($M$69,M35)))</xm:f>
            <xm:f>$M$69</xm:f>
            <x14:dxf>
              <fill>
                <patternFill>
                  <bgColor rgb="FF92D050"/>
                </patternFill>
              </fill>
            </x14:dxf>
          </x14:cfRule>
          <xm:sqref>M35</xm:sqref>
        </x14:conditionalFormatting>
        <x14:conditionalFormatting xmlns:xm="http://schemas.microsoft.com/office/excel/2006/main">
          <x14:cfRule type="containsText" priority="919" operator="containsText" id="{0271A7C1-6F54-45CC-B676-C61129892106}">
            <xm:f>NOT(ISERROR(SEARCH($M$72,M33)))</xm:f>
            <xm:f>$M$72</xm:f>
            <x14:dxf>
              <fill>
                <patternFill>
                  <bgColor rgb="FFFF0000"/>
                </patternFill>
              </fill>
            </x14:dxf>
          </x14:cfRule>
          <x14:cfRule type="containsText" priority="920" operator="containsText" id="{9BC23CAD-DBD7-4703-9222-A0B25C29EFE8}">
            <xm:f>NOT(ISERROR(SEARCH($M$71,M33)))</xm:f>
            <xm:f>$M$71</xm:f>
            <x14:dxf>
              <fill>
                <patternFill>
                  <bgColor rgb="FFFFC000"/>
                </patternFill>
              </fill>
            </x14:dxf>
          </x14:cfRule>
          <x14:cfRule type="containsText" priority="921" operator="containsText" id="{2CFA0A6D-7E31-46DF-82C2-B0F8F51DA83E}">
            <xm:f>NOT(ISERROR(SEARCH($M$70,M33)))</xm:f>
            <xm:f>$M$70</xm:f>
            <x14:dxf>
              <fill>
                <patternFill>
                  <bgColor rgb="FFFFFF00"/>
                </patternFill>
              </fill>
            </x14:dxf>
          </x14:cfRule>
          <x14:cfRule type="containsText" priority="922" operator="containsText" id="{4F606BD4-F170-4CCC-B139-A5164401BC31}">
            <xm:f>NOT(ISERROR(SEARCH($M$69,M33)))</xm:f>
            <xm:f>$M$69</xm:f>
            <x14:dxf>
              <fill>
                <patternFill>
                  <bgColor rgb="FF92D050"/>
                </patternFill>
              </fill>
            </x14:dxf>
          </x14:cfRule>
          <xm:sqref>M33</xm:sqref>
        </x14:conditionalFormatting>
        <x14:conditionalFormatting xmlns:xm="http://schemas.microsoft.com/office/excel/2006/main">
          <x14:cfRule type="containsText" priority="911" operator="containsText" id="{802C6DF6-AE12-412F-A461-E2B55B417FCF}">
            <xm:f>NOT(ISERROR(SEARCH($I$69,X12)))</xm:f>
            <xm:f>$I$69</xm:f>
            <x14:dxf>
              <fill>
                <patternFill>
                  <fgColor rgb="FF92D050"/>
                  <bgColor rgb="FF92D050"/>
                </patternFill>
              </fill>
            </x14:dxf>
          </x14:cfRule>
          <x14:cfRule type="containsText" priority="912" operator="containsText" id="{AC7B9DD9-6218-4634-BC02-63D1BB2B8D23}">
            <xm:f>NOT(ISERROR(SEARCH($I$70,X12)))</xm:f>
            <xm:f>$I$70</xm:f>
            <x14:dxf>
              <fill>
                <patternFill>
                  <bgColor rgb="FF00B050"/>
                </patternFill>
              </fill>
            </x14:dxf>
          </x14:cfRule>
          <x14:cfRule type="containsText" priority="913" operator="containsText" id="{A30B16A3-615F-482C-BA4E-48F47A890444}">
            <xm:f>NOT(ISERROR(SEARCH($I$73,X12)))</xm:f>
            <xm:f>$I$73</xm:f>
            <x14:dxf>
              <fill>
                <patternFill>
                  <bgColor rgb="FFFF0000"/>
                </patternFill>
              </fill>
            </x14:dxf>
          </x14:cfRule>
          <x14:cfRule type="containsText" priority="914" operator="containsText" id="{03BDBF7E-45B3-4FD5-A2BA-5D798C20E1BF}">
            <xm:f>NOT(ISERROR(SEARCH($I$72,X12)))</xm:f>
            <xm:f>$I$72</xm:f>
            <x14:dxf>
              <fill>
                <patternFill>
                  <fgColor rgb="FFFFC000"/>
                  <bgColor rgb="FFFFC000"/>
                </patternFill>
              </fill>
            </x14:dxf>
          </x14:cfRule>
          <x14:cfRule type="containsText" priority="915" operator="containsText" id="{D1EB4740-19E9-413F-B3D8-5B0E014FA8CB}">
            <xm:f>NOT(ISERROR(SEARCH($I$71,X12)))</xm:f>
            <xm:f>$I$71</xm:f>
            <x14:dxf>
              <fill>
                <patternFill>
                  <fgColor rgb="FFFFFF00"/>
                  <bgColor rgb="FFFFFF00"/>
                </patternFill>
              </fill>
            </x14:dxf>
          </x14:cfRule>
          <x14:cfRule type="containsText" priority="916" operator="containsText" id="{50D72F8D-6998-4C16-906A-83F931AB5066}">
            <xm:f>NOT(ISERROR(SEARCH($I$70,X12)))</xm:f>
            <xm:f>$I$70</xm:f>
            <x14:dxf>
              <fill>
                <patternFill>
                  <bgColor theme="0" tint="-0.14996795556505021"/>
                </patternFill>
              </fill>
            </x14:dxf>
          </x14:cfRule>
          <x14:cfRule type="cellIs" priority="917" operator="equal" id="{42012BC5-D57C-42FD-8F2B-220E3B69637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18" operator="equal" id="{9ECDFDAC-815E-4A33-87D1-5AFC3185DCE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903" operator="containsText" id="{7F5096C4-A2F4-4A64-9989-1091958DAE0C}">
            <xm:f>NOT(ISERROR(SEARCH($I$69,X13)))</xm:f>
            <xm:f>$I$69</xm:f>
            <x14:dxf>
              <fill>
                <patternFill>
                  <fgColor rgb="FF92D050"/>
                  <bgColor rgb="FF92D050"/>
                </patternFill>
              </fill>
            </x14:dxf>
          </x14:cfRule>
          <x14:cfRule type="containsText" priority="904" operator="containsText" id="{5A42A4A1-A795-41A9-8391-B1F8D5A0CCA7}">
            <xm:f>NOT(ISERROR(SEARCH($I$70,X13)))</xm:f>
            <xm:f>$I$70</xm:f>
            <x14:dxf>
              <fill>
                <patternFill>
                  <bgColor rgb="FF00B050"/>
                </patternFill>
              </fill>
            </x14:dxf>
          </x14:cfRule>
          <x14:cfRule type="containsText" priority="905" operator="containsText" id="{67EDDDEF-EDA3-4C28-A510-A2CE9540B9E7}">
            <xm:f>NOT(ISERROR(SEARCH($I$73,X13)))</xm:f>
            <xm:f>$I$73</xm:f>
            <x14:dxf>
              <fill>
                <patternFill>
                  <bgColor rgb="FFFF0000"/>
                </patternFill>
              </fill>
            </x14:dxf>
          </x14:cfRule>
          <x14:cfRule type="containsText" priority="906" operator="containsText" id="{112EF3EC-6B8F-4921-9D06-0D39F32286AA}">
            <xm:f>NOT(ISERROR(SEARCH($I$72,X13)))</xm:f>
            <xm:f>$I$72</xm:f>
            <x14:dxf>
              <fill>
                <patternFill>
                  <fgColor rgb="FFFFC000"/>
                  <bgColor rgb="FFFFC000"/>
                </patternFill>
              </fill>
            </x14:dxf>
          </x14:cfRule>
          <x14:cfRule type="containsText" priority="907" operator="containsText" id="{3B5BAE3A-2998-4AD6-9426-4532EE4E4541}">
            <xm:f>NOT(ISERROR(SEARCH($I$71,X13)))</xm:f>
            <xm:f>$I$71</xm:f>
            <x14:dxf>
              <fill>
                <patternFill>
                  <fgColor rgb="FFFFFF00"/>
                  <bgColor rgb="FFFFFF00"/>
                </patternFill>
              </fill>
            </x14:dxf>
          </x14:cfRule>
          <x14:cfRule type="containsText" priority="908" operator="containsText" id="{F21181C5-0688-4FE1-8C44-EC342F7834A9}">
            <xm:f>NOT(ISERROR(SEARCH($I$70,X13)))</xm:f>
            <xm:f>$I$70</xm:f>
            <x14:dxf>
              <fill>
                <patternFill>
                  <bgColor theme="0" tint="-0.14996795556505021"/>
                </patternFill>
              </fill>
            </x14:dxf>
          </x14:cfRule>
          <x14:cfRule type="cellIs" priority="909" operator="equal" id="{8D253073-6A48-4E86-9331-D497FE2CE91E}">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10" operator="equal" id="{C59499FC-01A5-4848-A23B-FF0027DDE4FD}">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95" operator="containsText" id="{70891D4F-7754-415F-9CB6-FC2932FAE34F}">
            <xm:f>NOT(ISERROR(SEARCH($I$69,X18)))</xm:f>
            <xm:f>$I$69</xm:f>
            <x14:dxf>
              <fill>
                <patternFill>
                  <fgColor rgb="FF92D050"/>
                  <bgColor rgb="FF92D050"/>
                </patternFill>
              </fill>
            </x14:dxf>
          </x14:cfRule>
          <x14:cfRule type="containsText" priority="896" operator="containsText" id="{5EA32E12-C90D-4513-B646-377DBD6F1734}">
            <xm:f>NOT(ISERROR(SEARCH($I$70,X18)))</xm:f>
            <xm:f>$I$70</xm:f>
            <x14:dxf>
              <fill>
                <patternFill>
                  <bgColor rgb="FF00B050"/>
                </patternFill>
              </fill>
            </x14:dxf>
          </x14:cfRule>
          <x14:cfRule type="containsText" priority="897" operator="containsText" id="{E9CDB182-0BB0-4034-B962-F067355CF914}">
            <xm:f>NOT(ISERROR(SEARCH($I$73,X18)))</xm:f>
            <xm:f>$I$73</xm:f>
            <x14:dxf>
              <fill>
                <patternFill>
                  <bgColor rgb="FFFF0000"/>
                </patternFill>
              </fill>
            </x14:dxf>
          </x14:cfRule>
          <x14:cfRule type="containsText" priority="898" operator="containsText" id="{DF08BEB6-2946-4E49-B586-EDE74799F923}">
            <xm:f>NOT(ISERROR(SEARCH($I$72,X18)))</xm:f>
            <xm:f>$I$72</xm:f>
            <x14:dxf>
              <fill>
                <patternFill>
                  <fgColor rgb="FFFFC000"/>
                  <bgColor rgb="FFFFC000"/>
                </patternFill>
              </fill>
            </x14:dxf>
          </x14:cfRule>
          <x14:cfRule type="containsText" priority="899" operator="containsText" id="{F3EC542C-87C9-48DD-9D52-E339CCDA0E40}">
            <xm:f>NOT(ISERROR(SEARCH($I$71,X18)))</xm:f>
            <xm:f>$I$71</xm:f>
            <x14:dxf>
              <fill>
                <patternFill>
                  <fgColor rgb="FFFFFF00"/>
                  <bgColor rgb="FFFFFF00"/>
                </patternFill>
              </fill>
            </x14:dxf>
          </x14:cfRule>
          <x14:cfRule type="containsText" priority="900" operator="containsText" id="{76E6EF19-4860-4053-A3DE-E7B5D3FB59FE}">
            <xm:f>NOT(ISERROR(SEARCH($I$70,X18)))</xm:f>
            <xm:f>$I$70</xm:f>
            <x14:dxf>
              <fill>
                <patternFill>
                  <bgColor theme="0" tint="-0.14996795556505021"/>
                </patternFill>
              </fill>
            </x14:dxf>
          </x14:cfRule>
          <x14:cfRule type="cellIs" priority="901" operator="equal" id="{1D52E158-6910-454F-A5CD-77E9F336D1DF}">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902" operator="equal" id="{5883C2B6-79A0-4AA7-85ED-9A5A9AE87213}">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87" operator="containsText" id="{070FCC60-502E-4CC3-9DA8-75E486182F4C}">
            <xm:f>NOT(ISERROR(SEARCH($I$69,X17)))</xm:f>
            <xm:f>$I$69</xm:f>
            <x14:dxf>
              <fill>
                <patternFill>
                  <fgColor rgb="FF92D050"/>
                  <bgColor rgb="FF92D050"/>
                </patternFill>
              </fill>
            </x14:dxf>
          </x14:cfRule>
          <x14:cfRule type="containsText" priority="888" operator="containsText" id="{6536A68A-F16D-4F83-84C4-EA020B7360C5}">
            <xm:f>NOT(ISERROR(SEARCH($I$70,X17)))</xm:f>
            <xm:f>$I$70</xm:f>
            <x14:dxf>
              <fill>
                <patternFill>
                  <bgColor rgb="FF00B050"/>
                </patternFill>
              </fill>
            </x14:dxf>
          </x14:cfRule>
          <x14:cfRule type="containsText" priority="889" operator="containsText" id="{31C4569A-40CE-4197-B58A-341A92BF57FF}">
            <xm:f>NOT(ISERROR(SEARCH($I$73,X17)))</xm:f>
            <xm:f>$I$73</xm:f>
            <x14:dxf>
              <fill>
                <patternFill>
                  <bgColor rgb="FFFF0000"/>
                </patternFill>
              </fill>
            </x14:dxf>
          </x14:cfRule>
          <x14:cfRule type="containsText" priority="890" operator="containsText" id="{B9EA050C-7E2F-4861-94AD-AF81F6EFE95D}">
            <xm:f>NOT(ISERROR(SEARCH($I$72,X17)))</xm:f>
            <xm:f>$I$72</xm:f>
            <x14:dxf>
              <fill>
                <patternFill>
                  <fgColor rgb="FFFFC000"/>
                  <bgColor rgb="FFFFC000"/>
                </patternFill>
              </fill>
            </x14:dxf>
          </x14:cfRule>
          <x14:cfRule type="containsText" priority="891" operator="containsText" id="{117E006D-0CE1-418D-BF67-DD7522D5DCEE}">
            <xm:f>NOT(ISERROR(SEARCH($I$71,X17)))</xm:f>
            <xm:f>$I$71</xm:f>
            <x14:dxf>
              <fill>
                <patternFill>
                  <fgColor rgb="FFFFFF00"/>
                  <bgColor rgb="FFFFFF00"/>
                </patternFill>
              </fill>
            </x14:dxf>
          </x14:cfRule>
          <x14:cfRule type="containsText" priority="892" operator="containsText" id="{06BF49BC-D9BB-4C32-90D3-C78CD4CB6A9B}">
            <xm:f>NOT(ISERROR(SEARCH($I$70,X17)))</xm:f>
            <xm:f>$I$70</xm:f>
            <x14:dxf>
              <fill>
                <patternFill>
                  <bgColor theme="0" tint="-0.14996795556505021"/>
                </patternFill>
              </fill>
            </x14:dxf>
          </x14:cfRule>
          <x14:cfRule type="cellIs" priority="893" operator="equal" id="{3B532AF7-3D98-4A71-B552-A618F2E92AB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94" operator="equal" id="{18C558B0-CC17-4602-8090-B84BDD907296}">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9" operator="containsText" id="{7176DAE9-980B-4D3A-96DA-EE92BF62E5E1}">
            <xm:f>NOT(ISERROR(SEARCH($I$69,X19)))</xm:f>
            <xm:f>$I$69</xm:f>
            <x14:dxf>
              <fill>
                <patternFill>
                  <fgColor rgb="FF92D050"/>
                  <bgColor rgb="FF92D050"/>
                </patternFill>
              </fill>
            </x14:dxf>
          </x14:cfRule>
          <x14:cfRule type="containsText" priority="880" operator="containsText" id="{B94E4997-12DB-4BFC-8374-6A3D31C06C3F}">
            <xm:f>NOT(ISERROR(SEARCH($I$70,X19)))</xm:f>
            <xm:f>$I$70</xm:f>
            <x14:dxf>
              <fill>
                <patternFill>
                  <bgColor rgb="FF00B050"/>
                </patternFill>
              </fill>
            </x14:dxf>
          </x14:cfRule>
          <x14:cfRule type="containsText" priority="881" operator="containsText" id="{8653A379-9488-4584-82DA-48389F3DCD9E}">
            <xm:f>NOT(ISERROR(SEARCH($I$73,X19)))</xm:f>
            <xm:f>$I$73</xm:f>
            <x14:dxf>
              <fill>
                <patternFill>
                  <bgColor rgb="FFFF0000"/>
                </patternFill>
              </fill>
            </x14:dxf>
          </x14:cfRule>
          <x14:cfRule type="containsText" priority="882" operator="containsText" id="{5D46C64F-6B0E-4DB5-A872-F7BB34F1240B}">
            <xm:f>NOT(ISERROR(SEARCH($I$72,X19)))</xm:f>
            <xm:f>$I$72</xm:f>
            <x14:dxf>
              <fill>
                <patternFill>
                  <fgColor rgb="FFFFC000"/>
                  <bgColor rgb="FFFFC000"/>
                </patternFill>
              </fill>
            </x14:dxf>
          </x14:cfRule>
          <x14:cfRule type="containsText" priority="883" operator="containsText" id="{5A5ED53C-8479-443A-ACB6-E552AE31E9D9}">
            <xm:f>NOT(ISERROR(SEARCH($I$71,X19)))</xm:f>
            <xm:f>$I$71</xm:f>
            <x14:dxf>
              <fill>
                <patternFill>
                  <fgColor rgb="FFFFFF00"/>
                  <bgColor rgb="FFFFFF00"/>
                </patternFill>
              </fill>
            </x14:dxf>
          </x14:cfRule>
          <x14:cfRule type="containsText" priority="884" operator="containsText" id="{DA8C0414-6A89-4455-888C-CE55A4B7AD42}">
            <xm:f>NOT(ISERROR(SEARCH($I$70,X19)))</xm:f>
            <xm:f>$I$70</xm:f>
            <x14:dxf>
              <fill>
                <patternFill>
                  <bgColor theme="0" tint="-0.14996795556505021"/>
                </patternFill>
              </fill>
            </x14:dxf>
          </x14:cfRule>
          <x14:cfRule type="cellIs" priority="885" operator="equal" id="{CED3B0D6-7F9B-4A2D-92DC-3CCA81A24079}">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86" operator="equal" id="{8FDB9164-A9AC-4EE4-A440-6DC7AD972EA5}">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1" operator="containsText" id="{943885D8-45FD-4542-8593-3CB267257620}">
            <xm:f>NOT(ISERROR(SEARCH($I$69,X20)))</xm:f>
            <xm:f>$I$69</xm:f>
            <x14:dxf>
              <fill>
                <patternFill>
                  <fgColor rgb="FF92D050"/>
                  <bgColor rgb="FF92D050"/>
                </patternFill>
              </fill>
            </x14:dxf>
          </x14:cfRule>
          <x14:cfRule type="containsText" priority="872" operator="containsText" id="{9DD68BE6-3BC4-468D-814E-2E83E11C089B}">
            <xm:f>NOT(ISERROR(SEARCH($I$70,X20)))</xm:f>
            <xm:f>$I$70</xm:f>
            <x14:dxf>
              <fill>
                <patternFill>
                  <bgColor rgb="FF00B050"/>
                </patternFill>
              </fill>
            </x14:dxf>
          </x14:cfRule>
          <x14:cfRule type="containsText" priority="873" operator="containsText" id="{1FBBA370-62E2-4A52-817B-32220B2B55C7}">
            <xm:f>NOT(ISERROR(SEARCH($I$73,X20)))</xm:f>
            <xm:f>$I$73</xm:f>
            <x14:dxf>
              <fill>
                <patternFill>
                  <bgColor rgb="FFFF0000"/>
                </patternFill>
              </fill>
            </x14:dxf>
          </x14:cfRule>
          <x14:cfRule type="containsText" priority="874" operator="containsText" id="{9976CDCD-8C3B-4FC1-8FF3-DDC6C8D29159}">
            <xm:f>NOT(ISERROR(SEARCH($I$72,X20)))</xm:f>
            <xm:f>$I$72</xm:f>
            <x14:dxf>
              <fill>
                <patternFill>
                  <fgColor rgb="FFFFC000"/>
                  <bgColor rgb="FFFFC000"/>
                </patternFill>
              </fill>
            </x14:dxf>
          </x14:cfRule>
          <x14:cfRule type="containsText" priority="875" operator="containsText" id="{9B35A2A0-6D88-4F90-88CA-D22D171150A8}">
            <xm:f>NOT(ISERROR(SEARCH($I$71,X20)))</xm:f>
            <xm:f>$I$71</xm:f>
            <x14:dxf>
              <fill>
                <patternFill>
                  <fgColor rgb="FFFFFF00"/>
                  <bgColor rgb="FFFFFF00"/>
                </patternFill>
              </fill>
            </x14:dxf>
          </x14:cfRule>
          <x14:cfRule type="containsText" priority="876" operator="containsText" id="{AA5F33C1-739B-4F4C-ABAE-4BE3050C0B59}">
            <xm:f>NOT(ISERROR(SEARCH($I$70,X20)))</xm:f>
            <xm:f>$I$70</xm:f>
            <x14:dxf>
              <fill>
                <patternFill>
                  <bgColor theme="0" tint="-0.14996795556505021"/>
                </patternFill>
              </fill>
            </x14:dxf>
          </x14:cfRule>
          <x14:cfRule type="cellIs" priority="877" operator="equal" id="{E3E21202-7D16-4426-9B5E-36A8A3BA2632}">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78" operator="equal" id="{08D05CA1-FD21-499A-B151-7A916EB7EEE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63" operator="containsText" id="{4702EDC1-D6D9-472A-9F18-C1867712F46B}">
            <xm:f>NOT(ISERROR(SEARCH($I$69,X21)))</xm:f>
            <xm:f>$I$69</xm:f>
            <x14:dxf>
              <fill>
                <patternFill>
                  <fgColor rgb="FF92D050"/>
                  <bgColor rgb="FF92D050"/>
                </patternFill>
              </fill>
            </x14:dxf>
          </x14:cfRule>
          <x14:cfRule type="containsText" priority="864" operator="containsText" id="{FCC3E55E-5E7D-40A3-B453-5A2D56F97E64}">
            <xm:f>NOT(ISERROR(SEARCH($I$70,X21)))</xm:f>
            <xm:f>$I$70</xm:f>
            <x14:dxf>
              <fill>
                <patternFill>
                  <bgColor rgb="FF00B050"/>
                </patternFill>
              </fill>
            </x14:dxf>
          </x14:cfRule>
          <x14:cfRule type="containsText" priority="865" operator="containsText" id="{220CFCE2-F953-4A5B-82C8-3CB66FD8AC18}">
            <xm:f>NOT(ISERROR(SEARCH($I$73,X21)))</xm:f>
            <xm:f>$I$73</xm:f>
            <x14:dxf>
              <fill>
                <patternFill>
                  <bgColor rgb="FFFF0000"/>
                </patternFill>
              </fill>
            </x14:dxf>
          </x14:cfRule>
          <x14:cfRule type="containsText" priority="866" operator="containsText" id="{578FC67B-70E7-47FA-8383-533A2670238B}">
            <xm:f>NOT(ISERROR(SEARCH($I$72,X21)))</xm:f>
            <xm:f>$I$72</xm:f>
            <x14:dxf>
              <fill>
                <patternFill>
                  <fgColor rgb="FFFFC000"/>
                  <bgColor rgb="FFFFC000"/>
                </patternFill>
              </fill>
            </x14:dxf>
          </x14:cfRule>
          <x14:cfRule type="containsText" priority="867" operator="containsText" id="{34DD837B-077E-4726-85E3-9B690539BA03}">
            <xm:f>NOT(ISERROR(SEARCH($I$71,X21)))</xm:f>
            <xm:f>$I$71</xm:f>
            <x14:dxf>
              <fill>
                <patternFill>
                  <fgColor rgb="FFFFFF00"/>
                  <bgColor rgb="FFFFFF00"/>
                </patternFill>
              </fill>
            </x14:dxf>
          </x14:cfRule>
          <x14:cfRule type="containsText" priority="868" operator="containsText" id="{C2951F7E-41F4-438F-A341-4699F3D142F8}">
            <xm:f>NOT(ISERROR(SEARCH($I$70,X21)))</xm:f>
            <xm:f>$I$70</xm:f>
            <x14:dxf>
              <fill>
                <patternFill>
                  <bgColor theme="0" tint="-0.14996795556505021"/>
                </patternFill>
              </fill>
            </x14:dxf>
          </x14:cfRule>
          <x14:cfRule type="cellIs" priority="869" operator="equal" id="{B6C86220-D4AB-49D6-9D7B-93A2C5470FC4}">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70" operator="equal" id="{5C17DF10-DF4F-4F91-98A3-781420C740C6}">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55" operator="containsText" id="{5B326478-BA9F-495C-B2F5-1A1ECC23A58C}">
            <xm:f>NOT(ISERROR(SEARCH($I$69,X22)))</xm:f>
            <xm:f>$I$69</xm:f>
            <x14:dxf>
              <fill>
                <patternFill>
                  <fgColor rgb="FF92D050"/>
                  <bgColor rgb="FF92D050"/>
                </patternFill>
              </fill>
            </x14:dxf>
          </x14:cfRule>
          <x14:cfRule type="containsText" priority="856" operator="containsText" id="{B308613E-67CB-4E61-AE07-39456F993530}">
            <xm:f>NOT(ISERROR(SEARCH($I$70,X22)))</xm:f>
            <xm:f>$I$70</xm:f>
            <x14:dxf>
              <fill>
                <patternFill>
                  <bgColor rgb="FF00B050"/>
                </patternFill>
              </fill>
            </x14:dxf>
          </x14:cfRule>
          <x14:cfRule type="containsText" priority="857" operator="containsText" id="{6C8DEBD3-E3F0-4B31-872A-5B8BBF181C7F}">
            <xm:f>NOT(ISERROR(SEARCH($I$73,X22)))</xm:f>
            <xm:f>$I$73</xm:f>
            <x14:dxf>
              <fill>
                <patternFill>
                  <bgColor rgb="FFFF0000"/>
                </patternFill>
              </fill>
            </x14:dxf>
          </x14:cfRule>
          <x14:cfRule type="containsText" priority="858" operator="containsText" id="{C1EF9722-2D74-4BB3-8D8C-748B8B8D292D}">
            <xm:f>NOT(ISERROR(SEARCH($I$72,X22)))</xm:f>
            <xm:f>$I$72</xm:f>
            <x14:dxf>
              <fill>
                <patternFill>
                  <fgColor rgb="FFFFC000"/>
                  <bgColor rgb="FFFFC000"/>
                </patternFill>
              </fill>
            </x14:dxf>
          </x14:cfRule>
          <x14:cfRule type="containsText" priority="859" operator="containsText" id="{7134E118-04A4-4408-B6D4-B43EFE276456}">
            <xm:f>NOT(ISERROR(SEARCH($I$71,X22)))</xm:f>
            <xm:f>$I$71</xm:f>
            <x14:dxf>
              <fill>
                <patternFill>
                  <fgColor rgb="FFFFFF00"/>
                  <bgColor rgb="FFFFFF00"/>
                </patternFill>
              </fill>
            </x14:dxf>
          </x14:cfRule>
          <x14:cfRule type="containsText" priority="860" operator="containsText" id="{33417616-2A68-4311-ABA8-D3E45EA75F1D}">
            <xm:f>NOT(ISERROR(SEARCH($I$70,X22)))</xm:f>
            <xm:f>$I$70</xm:f>
            <x14:dxf>
              <fill>
                <patternFill>
                  <bgColor theme="0" tint="-0.14996795556505021"/>
                </patternFill>
              </fill>
            </x14:dxf>
          </x14:cfRule>
          <x14:cfRule type="cellIs" priority="861" operator="equal" id="{1AF9B48F-EDED-435D-877D-FF47FB6F924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62" operator="equal" id="{A1C15577-015D-4BA9-A2D2-E15689914DFC}">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47" operator="containsText" id="{6088C535-A82E-4A52-BC32-5925FFB1FF9E}">
            <xm:f>NOT(ISERROR(SEARCH($I$69,X24)))</xm:f>
            <xm:f>$I$69</xm:f>
            <x14:dxf>
              <fill>
                <patternFill>
                  <fgColor rgb="FF92D050"/>
                  <bgColor rgb="FF92D050"/>
                </patternFill>
              </fill>
            </x14:dxf>
          </x14:cfRule>
          <x14:cfRule type="containsText" priority="848" operator="containsText" id="{C018C8F0-1E9C-458B-8F15-AB8D7D9C40FE}">
            <xm:f>NOT(ISERROR(SEARCH($I$70,X24)))</xm:f>
            <xm:f>$I$70</xm:f>
            <x14:dxf>
              <fill>
                <patternFill>
                  <bgColor rgb="FF00B050"/>
                </patternFill>
              </fill>
            </x14:dxf>
          </x14:cfRule>
          <x14:cfRule type="containsText" priority="849" operator="containsText" id="{AC2A4D54-E681-480E-A513-412E9CDA582D}">
            <xm:f>NOT(ISERROR(SEARCH($I$73,X24)))</xm:f>
            <xm:f>$I$73</xm:f>
            <x14:dxf>
              <fill>
                <patternFill>
                  <bgColor rgb="FFFF0000"/>
                </patternFill>
              </fill>
            </x14:dxf>
          </x14:cfRule>
          <x14:cfRule type="containsText" priority="850" operator="containsText" id="{07DCDAD2-AA64-4684-B85C-8C53BA7BABA5}">
            <xm:f>NOT(ISERROR(SEARCH($I$72,X24)))</xm:f>
            <xm:f>$I$72</xm:f>
            <x14:dxf>
              <fill>
                <patternFill>
                  <fgColor rgb="FFFFC000"/>
                  <bgColor rgb="FFFFC000"/>
                </patternFill>
              </fill>
            </x14:dxf>
          </x14:cfRule>
          <x14:cfRule type="containsText" priority="851" operator="containsText" id="{BC35AD54-6BF3-488D-A488-E8D669546921}">
            <xm:f>NOT(ISERROR(SEARCH($I$71,X24)))</xm:f>
            <xm:f>$I$71</xm:f>
            <x14:dxf>
              <fill>
                <patternFill>
                  <fgColor rgb="FFFFFF00"/>
                  <bgColor rgb="FFFFFF00"/>
                </patternFill>
              </fill>
            </x14:dxf>
          </x14:cfRule>
          <x14:cfRule type="containsText" priority="852" operator="containsText" id="{87261733-CAFD-42A1-9716-5DAB3ECB75EB}">
            <xm:f>NOT(ISERROR(SEARCH($I$70,X24)))</xm:f>
            <xm:f>$I$70</xm:f>
            <x14:dxf>
              <fill>
                <patternFill>
                  <bgColor theme="0" tint="-0.14996795556505021"/>
                </patternFill>
              </fill>
            </x14:dxf>
          </x14:cfRule>
          <x14:cfRule type="cellIs" priority="853" operator="equal" id="{F4E2A4AC-3C1A-4FC5-A38E-2CC3DE9BCF7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54" operator="equal" id="{B9923623-FA35-40C9-B7E4-7CB7B3DAA8D2}">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9" operator="containsText" id="{E63A96CB-C7F9-489D-888E-CD5032383D6A}">
            <xm:f>NOT(ISERROR(SEARCH($I$69,X23)))</xm:f>
            <xm:f>$I$69</xm:f>
            <x14:dxf>
              <fill>
                <patternFill>
                  <fgColor rgb="FF92D050"/>
                  <bgColor rgb="FF92D050"/>
                </patternFill>
              </fill>
            </x14:dxf>
          </x14:cfRule>
          <x14:cfRule type="containsText" priority="840" operator="containsText" id="{BC4C3ACE-6EE9-48A6-A49A-731437696747}">
            <xm:f>NOT(ISERROR(SEARCH($I$70,X23)))</xm:f>
            <xm:f>$I$70</xm:f>
            <x14:dxf>
              <fill>
                <patternFill>
                  <bgColor rgb="FF00B050"/>
                </patternFill>
              </fill>
            </x14:dxf>
          </x14:cfRule>
          <x14:cfRule type="containsText" priority="841" operator="containsText" id="{67BDECDD-6BB9-4418-AE7B-83F7C4047906}">
            <xm:f>NOT(ISERROR(SEARCH($I$73,X23)))</xm:f>
            <xm:f>$I$73</xm:f>
            <x14:dxf>
              <fill>
                <patternFill>
                  <bgColor rgb="FFFF0000"/>
                </patternFill>
              </fill>
            </x14:dxf>
          </x14:cfRule>
          <x14:cfRule type="containsText" priority="842" operator="containsText" id="{54106908-0AE2-41EE-BD23-EDC7563BA0AD}">
            <xm:f>NOT(ISERROR(SEARCH($I$72,X23)))</xm:f>
            <xm:f>$I$72</xm:f>
            <x14:dxf>
              <fill>
                <patternFill>
                  <fgColor rgb="FFFFC000"/>
                  <bgColor rgb="FFFFC000"/>
                </patternFill>
              </fill>
            </x14:dxf>
          </x14:cfRule>
          <x14:cfRule type="containsText" priority="843" operator="containsText" id="{74DAD916-D8DC-47C8-8C70-5A948E6443F8}">
            <xm:f>NOT(ISERROR(SEARCH($I$71,X23)))</xm:f>
            <xm:f>$I$71</xm:f>
            <x14:dxf>
              <fill>
                <patternFill>
                  <fgColor rgb="FFFFFF00"/>
                  <bgColor rgb="FFFFFF00"/>
                </patternFill>
              </fill>
            </x14:dxf>
          </x14:cfRule>
          <x14:cfRule type="containsText" priority="844" operator="containsText" id="{6172F03E-2FA0-4E06-A513-C0E4FB264603}">
            <xm:f>NOT(ISERROR(SEARCH($I$70,X23)))</xm:f>
            <xm:f>$I$70</xm:f>
            <x14:dxf>
              <fill>
                <patternFill>
                  <bgColor theme="0" tint="-0.14996795556505021"/>
                </patternFill>
              </fill>
            </x14:dxf>
          </x14:cfRule>
          <x14:cfRule type="cellIs" priority="845" operator="equal" id="{9866FB39-B458-408C-9B34-7DC08D90BD1F}">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46" operator="equal" id="{B5988AF8-B943-459A-98FF-56C4DCE7AE60}">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1" operator="containsText" id="{FA52E082-30BC-4E04-9B87-721D377595B1}">
            <xm:f>NOT(ISERROR(SEARCH($I$69,X25)))</xm:f>
            <xm:f>$I$69</xm:f>
            <x14:dxf>
              <fill>
                <patternFill>
                  <fgColor rgb="FF92D050"/>
                  <bgColor rgb="FF92D050"/>
                </patternFill>
              </fill>
            </x14:dxf>
          </x14:cfRule>
          <x14:cfRule type="containsText" priority="832" operator="containsText" id="{1F60240E-CC65-4E8F-84A0-7452B882E761}">
            <xm:f>NOT(ISERROR(SEARCH($I$70,X25)))</xm:f>
            <xm:f>$I$70</xm:f>
            <x14:dxf>
              <fill>
                <patternFill>
                  <bgColor rgb="FF00B050"/>
                </patternFill>
              </fill>
            </x14:dxf>
          </x14:cfRule>
          <x14:cfRule type="containsText" priority="833" operator="containsText" id="{F44C4E0F-28CB-4DE2-B303-1FBB6FB7C226}">
            <xm:f>NOT(ISERROR(SEARCH($I$73,X25)))</xm:f>
            <xm:f>$I$73</xm:f>
            <x14:dxf>
              <fill>
                <patternFill>
                  <bgColor rgb="FFFF0000"/>
                </patternFill>
              </fill>
            </x14:dxf>
          </x14:cfRule>
          <x14:cfRule type="containsText" priority="834" operator="containsText" id="{CF07083B-EBB4-4250-9D61-A4121208CC85}">
            <xm:f>NOT(ISERROR(SEARCH($I$72,X25)))</xm:f>
            <xm:f>$I$72</xm:f>
            <x14:dxf>
              <fill>
                <patternFill>
                  <fgColor rgb="FFFFC000"/>
                  <bgColor rgb="FFFFC000"/>
                </patternFill>
              </fill>
            </x14:dxf>
          </x14:cfRule>
          <x14:cfRule type="containsText" priority="835" operator="containsText" id="{3102CF8A-8702-48A5-B856-9BB389775EF1}">
            <xm:f>NOT(ISERROR(SEARCH($I$71,X25)))</xm:f>
            <xm:f>$I$71</xm:f>
            <x14:dxf>
              <fill>
                <patternFill>
                  <fgColor rgb="FFFFFF00"/>
                  <bgColor rgb="FFFFFF00"/>
                </patternFill>
              </fill>
            </x14:dxf>
          </x14:cfRule>
          <x14:cfRule type="containsText" priority="836" operator="containsText" id="{59A2175D-0054-4B32-ACA0-5E64D9B25144}">
            <xm:f>NOT(ISERROR(SEARCH($I$70,X25)))</xm:f>
            <xm:f>$I$70</xm:f>
            <x14:dxf>
              <fill>
                <patternFill>
                  <bgColor theme="0" tint="-0.14996795556505021"/>
                </patternFill>
              </fill>
            </x14:dxf>
          </x14:cfRule>
          <x14:cfRule type="cellIs" priority="837" operator="equal" id="{CB9B8E83-8497-4FCE-BF22-51375FAF2B7C}">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38" operator="equal" id="{A897EA03-8B21-48F9-9DD6-79CD6B86B5A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3" operator="containsText" id="{10E5EF88-FDA9-4D70-8506-4B973547CE05}">
            <xm:f>NOT(ISERROR(SEARCH($I$69,X26)))</xm:f>
            <xm:f>$I$69</xm:f>
            <x14:dxf>
              <fill>
                <patternFill>
                  <fgColor rgb="FF92D050"/>
                  <bgColor rgb="FF92D050"/>
                </patternFill>
              </fill>
            </x14:dxf>
          </x14:cfRule>
          <x14:cfRule type="containsText" priority="824" operator="containsText" id="{BCFBF636-78FA-4213-B90D-2F0665B72A81}">
            <xm:f>NOT(ISERROR(SEARCH($I$70,X26)))</xm:f>
            <xm:f>$I$70</xm:f>
            <x14:dxf>
              <fill>
                <patternFill>
                  <bgColor rgb="FF00B050"/>
                </patternFill>
              </fill>
            </x14:dxf>
          </x14:cfRule>
          <x14:cfRule type="containsText" priority="825" operator="containsText" id="{7450BB54-D5C3-4645-9893-F4A7911D7C43}">
            <xm:f>NOT(ISERROR(SEARCH($I$73,X26)))</xm:f>
            <xm:f>$I$73</xm:f>
            <x14:dxf>
              <fill>
                <patternFill>
                  <bgColor rgb="FFFF0000"/>
                </patternFill>
              </fill>
            </x14:dxf>
          </x14:cfRule>
          <x14:cfRule type="containsText" priority="826" operator="containsText" id="{AACF5750-1B1F-4083-8601-2EC124C568D1}">
            <xm:f>NOT(ISERROR(SEARCH($I$72,X26)))</xm:f>
            <xm:f>$I$72</xm:f>
            <x14:dxf>
              <fill>
                <patternFill>
                  <fgColor rgb="FFFFC000"/>
                  <bgColor rgb="FFFFC000"/>
                </patternFill>
              </fill>
            </x14:dxf>
          </x14:cfRule>
          <x14:cfRule type="containsText" priority="827" operator="containsText" id="{6DD941DC-A84C-41FC-9651-8AFB8FFDD42B}">
            <xm:f>NOT(ISERROR(SEARCH($I$71,X26)))</xm:f>
            <xm:f>$I$71</xm:f>
            <x14:dxf>
              <fill>
                <patternFill>
                  <fgColor rgb="FFFFFF00"/>
                  <bgColor rgb="FFFFFF00"/>
                </patternFill>
              </fill>
            </x14:dxf>
          </x14:cfRule>
          <x14:cfRule type="containsText" priority="828" operator="containsText" id="{8D2EB57D-A9B2-4BD2-BCE0-2C6E3DF8F505}">
            <xm:f>NOT(ISERROR(SEARCH($I$70,X26)))</xm:f>
            <xm:f>$I$70</xm:f>
            <x14:dxf>
              <fill>
                <patternFill>
                  <bgColor theme="0" tint="-0.14996795556505021"/>
                </patternFill>
              </fill>
            </x14:dxf>
          </x14:cfRule>
          <x14:cfRule type="cellIs" priority="829" operator="equal" id="{3EF4AB0E-5577-4632-A4AE-3104B36C97E7}">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30" operator="equal" id="{5E119B4D-350A-436A-9081-59C708B07A00}">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5" operator="containsText" id="{42D22337-6500-4729-A38F-5F182187D160}">
            <xm:f>NOT(ISERROR(SEARCH($I$69,X27)))</xm:f>
            <xm:f>$I$69</xm:f>
            <x14:dxf>
              <fill>
                <patternFill>
                  <fgColor rgb="FF92D050"/>
                  <bgColor rgb="FF92D050"/>
                </patternFill>
              </fill>
            </x14:dxf>
          </x14:cfRule>
          <x14:cfRule type="containsText" priority="816" operator="containsText" id="{BD7D3497-FD3B-4D36-87E7-247B7A2D4648}">
            <xm:f>NOT(ISERROR(SEARCH($I$70,X27)))</xm:f>
            <xm:f>$I$70</xm:f>
            <x14:dxf>
              <fill>
                <patternFill>
                  <bgColor rgb="FF00B050"/>
                </patternFill>
              </fill>
            </x14:dxf>
          </x14:cfRule>
          <x14:cfRule type="containsText" priority="817" operator="containsText" id="{14A658F8-EEE1-4569-A995-9E39E157FC43}">
            <xm:f>NOT(ISERROR(SEARCH($I$73,X27)))</xm:f>
            <xm:f>$I$73</xm:f>
            <x14:dxf>
              <fill>
                <patternFill>
                  <bgColor rgb="FFFF0000"/>
                </patternFill>
              </fill>
            </x14:dxf>
          </x14:cfRule>
          <x14:cfRule type="containsText" priority="818" operator="containsText" id="{5EA0FA96-4732-4680-94C8-4CF401A6BD69}">
            <xm:f>NOT(ISERROR(SEARCH($I$72,X27)))</xm:f>
            <xm:f>$I$72</xm:f>
            <x14:dxf>
              <fill>
                <patternFill>
                  <fgColor rgb="FFFFC000"/>
                  <bgColor rgb="FFFFC000"/>
                </patternFill>
              </fill>
            </x14:dxf>
          </x14:cfRule>
          <x14:cfRule type="containsText" priority="819" operator="containsText" id="{0DD11FFC-F015-4EA2-B650-D2F3CE1498E7}">
            <xm:f>NOT(ISERROR(SEARCH($I$71,X27)))</xm:f>
            <xm:f>$I$71</xm:f>
            <x14:dxf>
              <fill>
                <patternFill>
                  <fgColor rgb="FFFFFF00"/>
                  <bgColor rgb="FFFFFF00"/>
                </patternFill>
              </fill>
            </x14:dxf>
          </x14:cfRule>
          <x14:cfRule type="containsText" priority="820" operator="containsText" id="{C978D829-289C-4309-B2C6-6083A21AFC89}">
            <xm:f>NOT(ISERROR(SEARCH($I$70,X27)))</xm:f>
            <xm:f>$I$70</xm:f>
            <x14:dxf>
              <fill>
                <patternFill>
                  <bgColor theme="0" tint="-0.14996795556505021"/>
                </patternFill>
              </fill>
            </x14:dxf>
          </x14:cfRule>
          <x14:cfRule type="cellIs" priority="821" operator="equal" id="{A5E6398A-FFC0-42A9-A710-349D499605F0}">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22" operator="equal" id="{EF3A8B70-1888-4C82-AC5F-C35132505DBF}">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7" operator="containsText" id="{A81FFCAB-0B73-4019-8657-E678686E2DE9}">
            <xm:f>NOT(ISERROR(SEARCH($I$69,X28)))</xm:f>
            <xm:f>$I$69</xm:f>
            <x14:dxf>
              <fill>
                <patternFill>
                  <fgColor rgb="FF92D050"/>
                  <bgColor rgb="FF92D050"/>
                </patternFill>
              </fill>
            </x14:dxf>
          </x14:cfRule>
          <x14:cfRule type="containsText" priority="808" operator="containsText" id="{371A895B-1654-4D04-A47D-37C1ED17AC43}">
            <xm:f>NOT(ISERROR(SEARCH($I$70,X28)))</xm:f>
            <xm:f>$I$70</xm:f>
            <x14:dxf>
              <fill>
                <patternFill>
                  <bgColor rgb="FF00B050"/>
                </patternFill>
              </fill>
            </x14:dxf>
          </x14:cfRule>
          <x14:cfRule type="containsText" priority="809" operator="containsText" id="{1E85B130-E942-48CA-826E-BECA555F70C1}">
            <xm:f>NOT(ISERROR(SEARCH($I$73,X28)))</xm:f>
            <xm:f>$I$73</xm:f>
            <x14:dxf>
              <fill>
                <patternFill>
                  <bgColor rgb="FFFF0000"/>
                </patternFill>
              </fill>
            </x14:dxf>
          </x14:cfRule>
          <x14:cfRule type="containsText" priority="810" operator="containsText" id="{E1AB4DBE-9F2C-4586-A7A9-691DF1EC44F6}">
            <xm:f>NOT(ISERROR(SEARCH($I$72,X28)))</xm:f>
            <xm:f>$I$72</xm:f>
            <x14:dxf>
              <fill>
                <patternFill>
                  <fgColor rgb="FFFFC000"/>
                  <bgColor rgb="FFFFC000"/>
                </patternFill>
              </fill>
            </x14:dxf>
          </x14:cfRule>
          <x14:cfRule type="containsText" priority="811" operator="containsText" id="{787CC64D-0686-424E-A7A3-EDA1DB156541}">
            <xm:f>NOT(ISERROR(SEARCH($I$71,X28)))</xm:f>
            <xm:f>$I$71</xm:f>
            <x14:dxf>
              <fill>
                <patternFill>
                  <fgColor rgb="FFFFFF00"/>
                  <bgColor rgb="FFFFFF00"/>
                </patternFill>
              </fill>
            </x14:dxf>
          </x14:cfRule>
          <x14:cfRule type="containsText" priority="812" operator="containsText" id="{29C6BB2C-88F5-4E18-9FB9-C0F2F34B0284}">
            <xm:f>NOT(ISERROR(SEARCH($I$70,X28)))</xm:f>
            <xm:f>$I$70</xm:f>
            <x14:dxf>
              <fill>
                <patternFill>
                  <bgColor theme="0" tint="-0.14996795556505021"/>
                </patternFill>
              </fill>
            </x14:dxf>
          </x14:cfRule>
          <x14:cfRule type="cellIs" priority="813" operator="equal" id="{BA89752D-6AAD-4516-9AD8-F0CA26CCF17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14" operator="equal" id="{28529D92-327C-4711-8150-2E84A046AB65}">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9" operator="containsText" id="{61B7882E-3887-47DE-903A-0DE39D62916B}">
            <xm:f>NOT(ISERROR(SEARCH($I$69,X32)))</xm:f>
            <xm:f>$I$69</xm:f>
            <x14:dxf>
              <fill>
                <patternFill>
                  <fgColor rgb="FF92D050"/>
                  <bgColor rgb="FF92D050"/>
                </patternFill>
              </fill>
            </x14:dxf>
          </x14:cfRule>
          <x14:cfRule type="containsText" priority="800" operator="containsText" id="{6A003D32-3980-4973-BD16-61D6C81A1DD8}">
            <xm:f>NOT(ISERROR(SEARCH($I$70,X32)))</xm:f>
            <xm:f>$I$70</xm:f>
            <x14:dxf>
              <fill>
                <patternFill>
                  <bgColor rgb="FF00B050"/>
                </patternFill>
              </fill>
            </x14:dxf>
          </x14:cfRule>
          <x14:cfRule type="containsText" priority="801" operator="containsText" id="{CE2556CE-7117-4B7C-8C9F-F312821BB370}">
            <xm:f>NOT(ISERROR(SEARCH($I$73,X32)))</xm:f>
            <xm:f>$I$73</xm:f>
            <x14:dxf>
              <fill>
                <patternFill>
                  <bgColor rgb="FFFF0000"/>
                </patternFill>
              </fill>
            </x14:dxf>
          </x14:cfRule>
          <x14:cfRule type="containsText" priority="802" operator="containsText" id="{CE1D1396-A38B-4134-A38B-C49A495CCEDB}">
            <xm:f>NOT(ISERROR(SEARCH($I$72,X32)))</xm:f>
            <xm:f>$I$72</xm:f>
            <x14:dxf>
              <fill>
                <patternFill>
                  <fgColor rgb="FFFFC000"/>
                  <bgColor rgb="FFFFC000"/>
                </patternFill>
              </fill>
            </x14:dxf>
          </x14:cfRule>
          <x14:cfRule type="containsText" priority="803" operator="containsText" id="{53A28577-027A-4F3D-A390-833B73C582FD}">
            <xm:f>NOT(ISERROR(SEARCH($I$71,X32)))</xm:f>
            <xm:f>$I$71</xm:f>
            <x14:dxf>
              <fill>
                <patternFill>
                  <fgColor rgb="FFFFFF00"/>
                  <bgColor rgb="FFFFFF00"/>
                </patternFill>
              </fill>
            </x14:dxf>
          </x14:cfRule>
          <x14:cfRule type="containsText" priority="804" operator="containsText" id="{460D99B3-980B-4F99-AFCD-B450D2CA601D}">
            <xm:f>NOT(ISERROR(SEARCH($I$70,X32)))</xm:f>
            <xm:f>$I$70</xm:f>
            <x14:dxf>
              <fill>
                <patternFill>
                  <bgColor theme="0" tint="-0.14996795556505021"/>
                </patternFill>
              </fill>
            </x14:dxf>
          </x14:cfRule>
          <x14:cfRule type="cellIs" priority="805" operator="equal" id="{25EA417E-1C0E-48F1-A2A9-ABC769CB3E14}">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806" operator="equal" id="{CDF78BC6-8FA7-42BB-9E08-469FAAB8809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1" operator="containsText" id="{B5B866A5-E10D-4C80-B93D-B981F710A6FF}">
            <xm:f>NOT(ISERROR(SEARCH($I$69,X31)))</xm:f>
            <xm:f>$I$69</xm:f>
            <x14:dxf>
              <fill>
                <patternFill>
                  <fgColor rgb="FF92D050"/>
                  <bgColor rgb="FF92D050"/>
                </patternFill>
              </fill>
            </x14:dxf>
          </x14:cfRule>
          <x14:cfRule type="containsText" priority="792" operator="containsText" id="{6FC9891B-9B7A-40B8-8BFA-EE4530F05884}">
            <xm:f>NOT(ISERROR(SEARCH($I$70,X31)))</xm:f>
            <xm:f>$I$70</xm:f>
            <x14:dxf>
              <fill>
                <patternFill>
                  <bgColor rgb="FF00B050"/>
                </patternFill>
              </fill>
            </x14:dxf>
          </x14:cfRule>
          <x14:cfRule type="containsText" priority="793" operator="containsText" id="{1EA626F5-36A6-4968-9DDA-5B03D780E26D}">
            <xm:f>NOT(ISERROR(SEARCH($I$73,X31)))</xm:f>
            <xm:f>$I$73</xm:f>
            <x14:dxf>
              <fill>
                <patternFill>
                  <bgColor rgb="FFFF0000"/>
                </patternFill>
              </fill>
            </x14:dxf>
          </x14:cfRule>
          <x14:cfRule type="containsText" priority="794" operator="containsText" id="{8DDB9E63-35A1-483E-901E-C3490D76AAFA}">
            <xm:f>NOT(ISERROR(SEARCH($I$72,X31)))</xm:f>
            <xm:f>$I$72</xm:f>
            <x14:dxf>
              <fill>
                <patternFill>
                  <fgColor rgb="FFFFC000"/>
                  <bgColor rgb="FFFFC000"/>
                </patternFill>
              </fill>
            </x14:dxf>
          </x14:cfRule>
          <x14:cfRule type="containsText" priority="795" operator="containsText" id="{BC1A9CD0-8FF2-4DB7-8F85-4D462C94B545}">
            <xm:f>NOT(ISERROR(SEARCH($I$71,X31)))</xm:f>
            <xm:f>$I$71</xm:f>
            <x14:dxf>
              <fill>
                <patternFill>
                  <fgColor rgb="FFFFFF00"/>
                  <bgColor rgb="FFFFFF00"/>
                </patternFill>
              </fill>
            </x14:dxf>
          </x14:cfRule>
          <x14:cfRule type="containsText" priority="796" operator="containsText" id="{330146F7-6FF4-46DC-88EF-FA0D1AA1872A}">
            <xm:f>NOT(ISERROR(SEARCH($I$70,X31)))</xm:f>
            <xm:f>$I$70</xm:f>
            <x14:dxf>
              <fill>
                <patternFill>
                  <bgColor theme="0" tint="-0.14996795556505021"/>
                </patternFill>
              </fill>
            </x14:dxf>
          </x14:cfRule>
          <x14:cfRule type="cellIs" priority="797" operator="equal" id="{45590174-8C19-4E8B-89A9-7F29C89687D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798" operator="equal" id="{C5288E8A-ACCA-4443-91B7-4F851604EC5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3" operator="containsText" id="{923DB0FF-6D35-4DB6-BF34-2E0B0B76C6EF}">
            <xm:f>NOT(ISERROR(SEARCH($I$69,X30)))</xm:f>
            <xm:f>$I$69</xm:f>
            <x14:dxf>
              <fill>
                <patternFill>
                  <fgColor rgb="FF92D050"/>
                  <bgColor rgb="FF92D050"/>
                </patternFill>
              </fill>
            </x14:dxf>
          </x14:cfRule>
          <x14:cfRule type="containsText" priority="784" operator="containsText" id="{4DDA05AC-9170-41E9-9337-B22149513974}">
            <xm:f>NOT(ISERROR(SEARCH($I$70,X30)))</xm:f>
            <xm:f>$I$70</xm:f>
            <x14:dxf>
              <fill>
                <patternFill>
                  <bgColor rgb="FF00B050"/>
                </patternFill>
              </fill>
            </x14:dxf>
          </x14:cfRule>
          <x14:cfRule type="containsText" priority="785" operator="containsText" id="{FAF3F9AA-A09D-4ABF-A98E-C4C79590E5F0}">
            <xm:f>NOT(ISERROR(SEARCH($I$73,X30)))</xm:f>
            <xm:f>$I$73</xm:f>
            <x14:dxf>
              <fill>
                <patternFill>
                  <bgColor rgb="FFFF0000"/>
                </patternFill>
              </fill>
            </x14:dxf>
          </x14:cfRule>
          <x14:cfRule type="containsText" priority="786" operator="containsText" id="{6C928541-992D-4EFC-9AE1-812DCE2B7EDB}">
            <xm:f>NOT(ISERROR(SEARCH($I$72,X30)))</xm:f>
            <xm:f>$I$72</xm:f>
            <x14:dxf>
              <fill>
                <patternFill>
                  <fgColor rgb="FFFFC000"/>
                  <bgColor rgb="FFFFC000"/>
                </patternFill>
              </fill>
            </x14:dxf>
          </x14:cfRule>
          <x14:cfRule type="containsText" priority="787" operator="containsText" id="{92E8E89F-D315-45E0-A106-762806B23727}">
            <xm:f>NOT(ISERROR(SEARCH($I$71,X30)))</xm:f>
            <xm:f>$I$71</xm:f>
            <x14:dxf>
              <fill>
                <patternFill>
                  <fgColor rgb="FFFFFF00"/>
                  <bgColor rgb="FFFFFF00"/>
                </patternFill>
              </fill>
            </x14:dxf>
          </x14:cfRule>
          <x14:cfRule type="containsText" priority="788" operator="containsText" id="{DBEBE324-75D1-4833-86A3-11E45C2E2765}">
            <xm:f>NOT(ISERROR(SEARCH($I$70,X30)))</xm:f>
            <xm:f>$I$70</xm:f>
            <x14:dxf>
              <fill>
                <patternFill>
                  <bgColor theme="0" tint="-0.14996795556505021"/>
                </patternFill>
              </fill>
            </x14:dxf>
          </x14:cfRule>
          <x14:cfRule type="cellIs" priority="789" operator="equal" id="{965E27B2-5AF4-4C23-9180-C4D8603BDC63}">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790" operator="equal" id="{9024D6BB-C681-4656-A548-C0B801DE2B32}">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8" operator="containsText" id="{526EC5AC-54B9-47D3-ACB3-3CE10C2BD9E3}">
            <xm:f>NOT(ISERROR(SEARCH($K$73,Z12)))</xm:f>
            <xm:f>$K$73</xm:f>
            <x14:dxf>
              <fill>
                <patternFill>
                  <bgColor rgb="FFFF0000"/>
                </patternFill>
              </fill>
            </x14:dxf>
          </x14:cfRule>
          <x14:cfRule type="containsText" priority="779" operator="containsText" id="{FFDEF321-A8CE-445C-B210-37B341DD67DF}">
            <xm:f>NOT(ISERROR(SEARCH($K$72,Z12)))</xm:f>
            <xm:f>$K$72</xm:f>
            <x14:dxf>
              <fill>
                <patternFill>
                  <bgColor rgb="FFFFC000"/>
                </patternFill>
              </fill>
            </x14:dxf>
          </x14:cfRule>
          <x14:cfRule type="containsText" priority="780" operator="containsText" id="{2A7962B7-861A-4DD6-B579-D1EE93C7EB4F}">
            <xm:f>NOT(ISERROR(SEARCH($K$71,Z12)))</xm:f>
            <xm:f>$K$71</xm:f>
            <x14:dxf>
              <fill>
                <patternFill>
                  <bgColor rgb="FFFFFF00"/>
                </patternFill>
              </fill>
            </x14:dxf>
          </x14:cfRule>
          <x14:cfRule type="containsText" priority="781" operator="containsText" id="{2EE63D43-7CDD-4697-8853-856D64A3482D}">
            <xm:f>NOT(ISERROR(SEARCH($K$70,Z12)))</xm:f>
            <xm:f>$K$70</xm:f>
            <x14:dxf>
              <fill>
                <patternFill>
                  <bgColor rgb="FF00B050"/>
                </patternFill>
              </fill>
            </x14:dxf>
          </x14:cfRule>
          <x14:cfRule type="containsText" priority="782" operator="containsText" id="{396051A3-84D6-44EC-BECA-AEC4048F607C}">
            <xm:f>NOT(ISERROR(SEARCH($K$69,Z12)))</xm:f>
            <xm:f>$K$69</xm:f>
            <x14:dxf>
              <fill>
                <patternFill>
                  <bgColor rgb="FF92D050"/>
                </patternFill>
              </fill>
            </x14:dxf>
          </x14:cfRule>
          <xm:sqref>Z12:Z13</xm:sqref>
        </x14:conditionalFormatting>
        <x14:conditionalFormatting xmlns:xm="http://schemas.microsoft.com/office/excel/2006/main">
          <x14:cfRule type="containsText" priority="773" operator="containsText" id="{EB4EDF6E-B2D0-4943-9DBD-1A4DB6840A52}">
            <xm:f>NOT(ISERROR(SEARCH($K$73,Z14)))</xm:f>
            <xm:f>$K$73</xm:f>
            <x14:dxf>
              <fill>
                <patternFill>
                  <bgColor rgb="FFFF0000"/>
                </patternFill>
              </fill>
            </x14:dxf>
          </x14:cfRule>
          <x14:cfRule type="containsText" priority="774" operator="containsText" id="{B6D18519-523C-45E5-BC42-8BAAFE6B9686}">
            <xm:f>NOT(ISERROR(SEARCH($K$72,Z14)))</xm:f>
            <xm:f>$K$72</xm:f>
            <x14:dxf>
              <fill>
                <patternFill>
                  <bgColor rgb="FFFFC000"/>
                </patternFill>
              </fill>
            </x14:dxf>
          </x14:cfRule>
          <x14:cfRule type="containsText" priority="775" operator="containsText" id="{3895CC04-24F4-4068-94BD-374DA636D7BA}">
            <xm:f>NOT(ISERROR(SEARCH($K$71,Z14)))</xm:f>
            <xm:f>$K$71</xm:f>
            <x14:dxf>
              <fill>
                <patternFill>
                  <bgColor rgb="FFFFFF00"/>
                </patternFill>
              </fill>
            </x14:dxf>
          </x14:cfRule>
          <x14:cfRule type="containsText" priority="776" operator="containsText" id="{12783A85-DD0C-4D78-A426-95090BFFC8F5}">
            <xm:f>NOT(ISERROR(SEARCH($K$70,Z14)))</xm:f>
            <xm:f>$K$70</xm:f>
            <x14:dxf>
              <fill>
                <patternFill>
                  <bgColor rgb="FF00B050"/>
                </patternFill>
              </fill>
            </x14:dxf>
          </x14:cfRule>
          <x14:cfRule type="containsText" priority="777" operator="containsText" id="{C3D793C7-FFC5-40C3-BE30-7F54ADD274B1}">
            <xm:f>NOT(ISERROR(SEARCH($K$69,Z14)))</xm:f>
            <xm:f>$K$69</xm:f>
            <x14:dxf>
              <fill>
                <patternFill>
                  <bgColor rgb="FF92D050"/>
                </patternFill>
              </fill>
            </x14:dxf>
          </x14:cfRule>
          <xm:sqref>Z14</xm:sqref>
        </x14:conditionalFormatting>
        <x14:conditionalFormatting xmlns:xm="http://schemas.microsoft.com/office/excel/2006/main">
          <x14:cfRule type="containsText" priority="768" operator="containsText" id="{0649A159-6FB7-445F-B1D5-2B3A261E7C74}">
            <xm:f>NOT(ISERROR(SEARCH($K$73,K15)))</xm:f>
            <xm:f>$K$73</xm:f>
            <x14:dxf>
              <fill>
                <patternFill>
                  <bgColor rgb="FFFF0000"/>
                </patternFill>
              </fill>
            </x14:dxf>
          </x14:cfRule>
          <x14:cfRule type="containsText" priority="769" operator="containsText" id="{AFD86A76-514F-4776-B736-4BFB336BDEFE}">
            <xm:f>NOT(ISERROR(SEARCH($K$72,K15)))</xm:f>
            <xm:f>$K$72</xm:f>
            <x14:dxf>
              <fill>
                <patternFill>
                  <bgColor rgb="FFFFC000"/>
                </patternFill>
              </fill>
            </x14:dxf>
          </x14:cfRule>
          <x14:cfRule type="containsText" priority="770" operator="containsText" id="{A6CE6754-FA3C-4A52-B76C-A045535B9E15}">
            <xm:f>NOT(ISERROR(SEARCH($K$71,K15)))</xm:f>
            <xm:f>$K$71</xm:f>
            <x14:dxf>
              <fill>
                <patternFill>
                  <bgColor rgb="FFFFFF00"/>
                </patternFill>
              </fill>
            </x14:dxf>
          </x14:cfRule>
          <x14:cfRule type="containsText" priority="771" operator="containsText" id="{A07C5A6D-D7E1-47EE-8097-6BC48FBE0B76}">
            <xm:f>NOT(ISERROR(SEARCH($K$70,K15)))</xm:f>
            <xm:f>$K$70</xm:f>
            <x14:dxf>
              <fill>
                <patternFill>
                  <bgColor rgb="FF00B050"/>
                </patternFill>
              </fill>
            </x14:dxf>
          </x14:cfRule>
          <x14:cfRule type="containsText" priority="772" operator="containsText" id="{7E3D0CCA-3795-4E63-9508-74E99A06C680}">
            <xm:f>NOT(ISERROR(SEARCH($K$69,K15)))</xm:f>
            <xm:f>$K$69</xm:f>
            <x14:dxf>
              <fill>
                <patternFill>
                  <bgColor rgb="FF92D050"/>
                </patternFill>
              </fill>
            </x14:dxf>
          </x14:cfRule>
          <xm:sqref>K15</xm:sqref>
        </x14:conditionalFormatting>
        <x14:conditionalFormatting xmlns:xm="http://schemas.microsoft.com/office/excel/2006/main">
          <x14:cfRule type="containsText" priority="763" operator="containsText" id="{85D0023F-FE00-4ACD-BFDD-9E635C060A58}">
            <xm:f>NOT(ISERROR(SEARCH($K$73,K17)))</xm:f>
            <xm:f>$K$73</xm:f>
            <x14:dxf>
              <fill>
                <patternFill>
                  <bgColor rgb="FFFF0000"/>
                </patternFill>
              </fill>
            </x14:dxf>
          </x14:cfRule>
          <x14:cfRule type="containsText" priority="764" operator="containsText" id="{B19F58E6-5D51-43EF-A205-64D918255D62}">
            <xm:f>NOT(ISERROR(SEARCH($K$72,K17)))</xm:f>
            <xm:f>$K$72</xm:f>
            <x14:dxf>
              <fill>
                <patternFill>
                  <bgColor rgb="FFFFC000"/>
                </patternFill>
              </fill>
            </x14:dxf>
          </x14:cfRule>
          <x14:cfRule type="containsText" priority="765" operator="containsText" id="{D1D05BC3-64C2-40B1-A262-E2D2F39EA17F}">
            <xm:f>NOT(ISERROR(SEARCH($K$71,K17)))</xm:f>
            <xm:f>$K$71</xm:f>
            <x14:dxf>
              <fill>
                <patternFill>
                  <bgColor rgb="FFFFFF00"/>
                </patternFill>
              </fill>
            </x14:dxf>
          </x14:cfRule>
          <x14:cfRule type="containsText" priority="766" operator="containsText" id="{CEFF8D01-9ABB-4D8E-B21B-8B58B3FDA6C6}">
            <xm:f>NOT(ISERROR(SEARCH($K$70,K17)))</xm:f>
            <xm:f>$K$70</xm:f>
            <x14:dxf>
              <fill>
                <patternFill>
                  <bgColor rgb="FF00B050"/>
                </patternFill>
              </fill>
            </x14:dxf>
          </x14:cfRule>
          <x14:cfRule type="containsText" priority="767" operator="containsText" id="{2C8E3E97-EC7F-4604-B219-BF153FC0B878}">
            <xm:f>NOT(ISERROR(SEARCH($K$69,K17)))</xm:f>
            <xm:f>$K$69</xm:f>
            <x14:dxf>
              <fill>
                <patternFill>
                  <bgColor rgb="FF92D050"/>
                </patternFill>
              </fill>
            </x14:dxf>
          </x14:cfRule>
          <xm:sqref>K17</xm:sqref>
        </x14:conditionalFormatting>
        <x14:conditionalFormatting xmlns:xm="http://schemas.microsoft.com/office/excel/2006/main">
          <x14:cfRule type="containsText" priority="758" operator="containsText" id="{B4FA9E30-9BA0-4327-B591-8614D5814775}">
            <xm:f>NOT(ISERROR(SEARCH($K$73,K21)))</xm:f>
            <xm:f>$K$73</xm:f>
            <x14:dxf>
              <fill>
                <patternFill>
                  <bgColor rgb="FFFF0000"/>
                </patternFill>
              </fill>
            </x14:dxf>
          </x14:cfRule>
          <x14:cfRule type="containsText" priority="759" operator="containsText" id="{F1E778C8-5E7A-43D9-8E92-04B7FA31DF26}">
            <xm:f>NOT(ISERROR(SEARCH($K$72,K21)))</xm:f>
            <xm:f>$K$72</xm:f>
            <x14:dxf>
              <fill>
                <patternFill>
                  <bgColor rgb="FFFFC000"/>
                </patternFill>
              </fill>
            </x14:dxf>
          </x14:cfRule>
          <x14:cfRule type="containsText" priority="760" operator="containsText" id="{6E01B46B-EDE4-4882-A563-6F4DD273D620}">
            <xm:f>NOT(ISERROR(SEARCH($K$71,K21)))</xm:f>
            <xm:f>$K$71</xm:f>
            <x14:dxf>
              <fill>
                <patternFill>
                  <bgColor rgb="FFFFFF00"/>
                </patternFill>
              </fill>
            </x14:dxf>
          </x14:cfRule>
          <x14:cfRule type="containsText" priority="761" operator="containsText" id="{D22AD245-5FDA-43C7-B8CE-64CD75490398}">
            <xm:f>NOT(ISERROR(SEARCH($K$70,K21)))</xm:f>
            <xm:f>$K$70</xm:f>
            <x14:dxf>
              <fill>
                <patternFill>
                  <bgColor rgb="FF00B050"/>
                </patternFill>
              </fill>
            </x14:dxf>
          </x14:cfRule>
          <x14:cfRule type="containsText" priority="762" operator="containsText" id="{E52B41E4-981A-411A-A3AE-C29EA043BB1A}">
            <xm:f>NOT(ISERROR(SEARCH($K$69,K21)))</xm:f>
            <xm:f>$K$69</xm:f>
            <x14:dxf>
              <fill>
                <patternFill>
                  <bgColor rgb="FF92D050"/>
                </patternFill>
              </fill>
            </x14:dxf>
          </x14:cfRule>
          <xm:sqref>K21:K24</xm:sqref>
        </x14:conditionalFormatting>
        <x14:conditionalFormatting xmlns:xm="http://schemas.microsoft.com/office/excel/2006/main">
          <x14:cfRule type="containsText" priority="753" operator="containsText" id="{DF16A737-45F9-49EF-90FE-30FB25564CFC}">
            <xm:f>NOT(ISERROR(SEARCH($K$73,K25)))</xm:f>
            <xm:f>$K$73</xm:f>
            <x14:dxf>
              <fill>
                <patternFill>
                  <bgColor rgb="FFFF0000"/>
                </patternFill>
              </fill>
            </x14:dxf>
          </x14:cfRule>
          <x14:cfRule type="containsText" priority="754" operator="containsText" id="{91F0FF73-4A96-4D22-BA50-87C6FF5984A0}">
            <xm:f>NOT(ISERROR(SEARCH($K$72,K25)))</xm:f>
            <xm:f>$K$72</xm:f>
            <x14:dxf>
              <fill>
                <patternFill>
                  <bgColor rgb="FFFFC000"/>
                </patternFill>
              </fill>
            </x14:dxf>
          </x14:cfRule>
          <x14:cfRule type="containsText" priority="755" operator="containsText" id="{F9AC20B9-637A-4A1D-A8FB-B73367BC672F}">
            <xm:f>NOT(ISERROR(SEARCH($K$71,K25)))</xm:f>
            <xm:f>$K$71</xm:f>
            <x14:dxf>
              <fill>
                <patternFill>
                  <bgColor rgb="FFFFFF00"/>
                </patternFill>
              </fill>
            </x14:dxf>
          </x14:cfRule>
          <x14:cfRule type="containsText" priority="756" operator="containsText" id="{9D61E571-D9F9-490B-992D-8B4FC6F87E25}">
            <xm:f>NOT(ISERROR(SEARCH($K$70,K25)))</xm:f>
            <xm:f>$K$70</xm:f>
            <x14:dxf>
              <fill>
                <patternFill>
                  <bgColor rgb="FF00B050"/>
                </patternFill>
              </fill>
            </x14:dxf>
          </x14:cfRule>
          <x14:cfRule type="containsText" priority="757" operator="containsText" id="{E6963B0C-07AD-426C-A6FE-A042577E6E72}">
            <xm:f>NOT(ISERROR(SEARCH($K$69,K25)))</xm:f>
            <xm:f>$K$69</xm:f>
            <x14:dxf>
              <fill>
                <patternFill>
                  <bgColor rgb="FF92D050"/>
                </patternFill>
              </fill>
            </x14:dxf>
          </x14:cfRule>
          <xm:sqref>K25</xm:sqref>
        </x14:conditionalFormatting>
        <x14:conditionalFormatting xmlns:xm="http://schemas.microsoft.com/office/excel/2006/main">
          <x14:cfRule type="containsText" priority="748" operator="containsText" id="{72E7BD23-2CB7-43EB-860E-2FA961744A76}">
            <xm:f>NOT(ISERROR(SEARCH($K$73,K26)))</xm:f>
            <xm:f>$K$73</xm:f>
            <x14:dxf>
              <fill>
                <patternFill>
                  <bgColor rgb="FFFF0000"/>
                </patternFill>
              </fill>
            </x14:dxf>
          </x14:cfRule>
          <x14:cfRule type="containsText" priority="749" operator="containsText" id="{3DDCA473-38F3-4735-8F61-50F6C4D2CC22}">
            <xm:f>NOT(ISERROR(SEARCH($K$72,K26)))</xm:f>
            <xm:f>$K$72</xm:f>
            <x14:dxf>
              <fill>
                <patternFill>
                  <bgColor rgb="FFFFC000"/>
                </patternFill>
              </fill>
            </x14:dxf>
          </x14:cfRule>
          <x14:cfRule type="containsText" priority="750" operator="containsText" id="{AEA3A89E-8F07-4A3B-AA7B-F5A97C2AD3ED}">
            <xm:f>NOT(ISERROR(SEARCH($K$71,K26)))</xm:f>
            <xm:f>$K$71</xm:f>
            <x14:dxf>
              <fill>
                <patternFill>
                  <bgColor rgb="FFFFFF00"/>
                </patternFill>
              </fill>
            </x14:dxf>
          </x14:cfRule>
          <x14:cfRule type="containsText" priority="751" operator="containsText" id="{D4995EA6-9D51-4A8C-A7F0-2E5481473994}">
            <xm:f>NOT(ISERROR(SEARCH($K$70,K26)))</xm:f>
            <xm:f>$K$70</xm:f>
            <x14:dxf>
              <fill>
                <patternFill>
                  <bgColor rgb="FF00B050"/>
                </patternFill>
              </fill>
            </x14:dxf>
          </x14:cfRule>
          <x14:cfRule type="containsText" priority="752" operator="containsText" id="{5D1FA46A-D977-4592-A051-AFDD31777CBC}">
            <xm:f>NOT(ISERROR(SEARCH($K$69,K26)))</xm:f>
            <xm:f>$K$69</xm:f>
            <x14:dxf>
              <fill>
                <patternFill>
                  <bgColor rgb="FF92D050"/>
                </patternFill>
              </fill>
            </x14:dxf>
          </x14:cfRule>
          <xm:sqref>K26</xm:sqref>
        </x14:conditionalFormatting>
        <x14:conditionalFormatting xmlns:xm="http://schemas.microsoft.com/office/excel/2006/main">
          <x14:cfRule type="containsText" priority="743" operator="containsText" id="{AC24421C-19ED-4921-8B42-DDCCAA7C20C8}">
            <xm:f>NOT(ISERROR(SEARCH($K$73,K27)))</xm:f>
            <xm:f>$K$73</xm:f>
            <x14:dxf>
              <fill>
                <patternFill>
                  <bgColor rgb="FFFF0000"/>
                </patternFill>
              </fill>
            </x14:dxf>
          </x14:cfRule>
          <x14:cfRule type="containsText" priority="744" operator="containsText" id="{1A92077C-2195-4F73-B8F2-1B7FEA7BBAEB}">
            <xm:f>NOT(ISERROR(SEARCH($K$72,K27)))</xm:f>
            <xm:f>$K$72</xm:f>
            <x14:dxf>
              <fill>
                <patternFill>
                  <bgColor rgb="FFFFC000"/>
                </patternFill>
              </fill>
            </x14:dxf>
          </x14:cfRule>
          <x14:cfRule type="containsText" priority="745" operator="containsText" id="{96B3AAB4-A484-4436-BF26-9E6A3868EE99}">
            <xm:f>NOT(ISERROR(SEARCH($K$71,K27)))</xm:f>
            <xm:f>$K$71</xm:f>
            <x14:dxf>
              <fill>
                <patternFill>
                  <bgColor rgb="FFFFFF00"/>
                </patternFill>
              </fill>
            </x14:dxf>
          </x14:cfRule>
          <x14:cfRule type="containsText" priority="746" operator="containsText" id="{46C9186F-31F0-4659-8840-B5CA5D956F98}">
            <xm:f>NOT(ISERROR(SEARCH($K$70,K27)))</xm:f>
            <xm:f>$K$70</xm:f>
            <x14:dxf>
              <fill>
                <patternFill>
                  <bgColor rgb="FF00B050"/>
                </patternFill>
              </fill>
            </x14:dxf>
          </x14:cfRule>
          <x14:cfRule type="containsText" priority="747" operator="containsText" id="{F635939B-B2CA-46C1-A906-D0ED1F2A07B3}">
            <xm:f>NOT(ISERROR(SEARCH($K$69,K27)))</xm:f>
            <xm:f>$K$69</xm:f>
            <x14:dxf>
              <fill>
                <patternFill>
                  <bgColor rgb="FF92D050"/>
                </patternFill>
              </fill>
            </x14:dxf>
          </x14:cfRule>
          <xm:sqref>K27</xm:sqref>
        </x14:conditionalFormatting>
        <x14:conditionalFormatting xmlns:xm="http://schemas.microsoft.com/office/excel/2006/main">
          <x14:cfRule type="containsText" priority="738" operator="containsText" id="{99B8203F-06A7-4DA0-A157-67B8374B0ACF}">
            <xm:f>NOT(ISERROR(SEARCH($K$73,K28)))</xm:f>
            <xm:f>$K$73</xm:f>
            <x14:dxf>
              <fill>
                <patternFill>
                  <bgColor rgb="FFFF0000"/>
                </patternFill>
              </fill>
            </x14:dxf>
          </x14:cfRule>
          <x14:cfRule type="containsText" priority="739" operator="containsText" id="{366D2C98-9CC6-4BF5-8FD1-09ABC625FA06}">
            <xm:f>NOT(ISERROR(SEARCH($K$72,K28)))</xm:f>
            <xm:f>$K$72</xm:f>
            <x14:dxf>
              <fill>
                <patternFill>
                  <bgColor rgb="FFFFC000"/>
                </patternFill>
              </fill>
            </x14:dxf>
          </x14:cfRule>
          <x14:cfRule type="containsText" priority="740" operator="containsText" id="{A9D111FB-833C-4015-A794-725012E2B4DD}">
            <xm:f>NOT(ISERROR(SEARCH($K$71,K28)))</xm:f>
            <xm:f>$K$71</xm:f>
            <x14:dxf>
              <fill>
                <patternFill>
                  <bgColor rgb="FFFFFF00"/>
                </patternFill>
              </fill>
            </x14:dxf>
          </x14:cfRule>
          <x14:cfRule type="containsText" priority="741" operator="containsText" id="{C0E4315B-BEB5-4A56-9EB8-FB26B733951E}">
            <xm:f>NOT(ISERROR(SEARCH($K$70,K28)))</xm:f>
            <xm:f>$K$70</xm:f>
            <x14:dxf>
              <fill>
                <patternFill>
                  <bgColor rgb="FF00B050"/>
                </patternFill>
              </fill>
            </x14:dxf>
          </x14:cfRule>
          <x14:cfRule type="containsText" priority="742" operator="containsText" id="{FE274F7A-BD3D-4377-8750-D961B39F1159}">
            <xm:f>NOT(ISERROR(SEARCH($K$69,K28)))</xm:f>
            <xm:f>$K$69</xm:f>
            <x14:dxf>
              <fill>
                <patternFill>
                  <bgColor rgb="FF92D050"/>
                </patternFill>
              </fill>
            </x14:dxf>
          </x14:cfRule>
          <xm:sqref>K28</xm:sqref>
        </x14:conditionalFormatting>
        <x14:conditionalFormatting xmlns:xm="http://schemas.microsoft.com/office/excel/2006/main">
          <x14:cfRule type="containsText" priority="733" operator="containsText" id="{9D9A5A48-4ED9-4C45-9AFE-9E9DA30F7A40}">
            <xm:f>NOT(ISERROR(SEARCH($K$73,K29)))</xm:f>
            <xm:f>$K$73</xm:f>
            <x14:dxf>
              <fill>
                <patternFill>
                  <bgColor rgb="FFFF0000"/>
                </patternFill>
              </fill>
            </x14:dxf>
          </x14:cfRule>
          <x14:cfRule type="containsText" priority="734" operator="containsText" id="{A8C4CCB2-B416-499A-838F-20B92F460B30}">
            <xm:f>NOT(ISERROR(SEARCH($K$72,K29)))</xm:f>
            <xm:f>$K$72</xm:f>
            <x14:dxf>
              <fill>
                <patternFill>
                  <bgColor rgb="FFFFC000"/>
                </patternFill>
              </fill>
            </x14:dxf>
          </x14:cfRule>
          <x14:cfRule type="containsText" priority="735" operator="containsText" id="{57199A4D-144D-4DAD-94AF-AE9326BF8908}">
            <xm:f>NOT(ISERROR(SEARCH($K$71,K29)))</xm:f>
            <xm:f>$K$71</xm:f>
            <x14:dxf>
              <fill>
                <patternFill>
                  <bgColor rgb="FFFFFF00"/>
                </patternFill>
              </fill>
            </x14:dxf>
          </x14:cfRule>
          <x14:cfRule type="containsText" priority="736" operator="containsText" id="{B206507D-1EA5-4DED-BD70-72E9B59208F1}">
            <xm:f>NOT(ISERROR(SEARCH($K$70,K29)))</xm:f>
            <xm:f>$K$70</xm:f>
            <x14:dxf>
              <fill>
                <patternFill>
                  <bgColor rgb="FF00B050"/>
                </patternFill>
              </fill>
            </x14:dxf>
          </x14:cfRule>
          <x14:cfRule type="containsText" priority="737" operator="containsText" id="{AFCD9CE2-2605-4763-984B-1AAA14F76816}">
            <xm:f>NOT(ISERROR(SEARCH($K$69,K29)))</xm:f>
            <xm:f>$K$69</xm:f>
            <x14:dxf>
              <fill>
                <patternFill>
                  <bgColor rgb="FF92D050"/>
                </patternFill>
              </fill>
            </x14:dxf>
          </x14:cfRule>
          <xm:sqref>K29</xm:sqref>
        </x14:conditionalFormatting>
        <x14:conditionalFormatting xmlns:xm="http://schemas.microsoft.com/office/excel/2006/main">
          <x14:cfRule type="containsText" priority="728" operator="containsText" id="{15616E84-C3A7-4060-A8D3-0EFF2C017734}">
            <xm:f>NOT(ISERROR(SEARCH($K$73,K30)))</xm:f>
            <xm:f>$K$73</xm:f>
            <x14:dxf>
              <fill>
                <patternFill>
                  <bgColor rgb="FFFF0000"/>
                </patternFill>
              </fill>
            </x14:dxf>
          </x14:cfRule>
          <x14:cfRule type="containsText" priority="729" operator="containsText" id="{C42F747A-C18F-4F50-9050-820AAF5A70D9}">
            <xm:f>NOT(ISERROR(SEARCH($K$72,K30)))</xm:f>
            <xm:f>$K$72</xm:f>
            <x14:dxf>
              <fill>
                <patternFill>
                  <bgColor rgb="FFFFC000"/>
                </patternFill>
              </fill>
            </x14:dxf>
          </x14:cfRule>
          <x14:cfRule type="containsText" priority="730" operator="containsText" id="{E76F26AB-8531-41AC-BBDC-106B8618E177}">
            <xm:f>NOT(ISERROR(SEARCH($K$71,K30)))</xm:f>
            <xm:f>$K$71</xm:f>
            <x14:dxf>
              <fill>
                <patternFill>
                  <bgColor rgb="FFFFFF00"/>
                </patternFill>
              </fill>
            </x14:dxf>
          </x14:cfRule>
          <x14:cfRule type="containsText" priority="731" operator="containsText" id="{BFCC9CC1-83E1-4FD1-B7F1-1BB0A7CEAE15}">
            <xm:f>NOT(ISERROR(SEARCH($K$70,K30)))</xm:f>
            <xm:f>$K$70</xm:f>
            <x14:dxf>
              <fill>
                <patternFill>
                  <bgColor rgb="FF00B050"/>
                </patternFill>
              </fill>
            </x14:dxf>
          </x14:cfRule>
          <x14:cfRule type="containsText" priority="732" operator="containsText" id="{6526B349-8305-4D58-89B3-277B4C537A55}">
            <xm:f>NOT(ISERROR(SEARCH($K$69,K30)))</xm:f>
            <xm:f>$K$69</xm:f>
            <x14:dxf>
              <fill>
                <patternFill>
                  <bgColor rgb="FF92D050"/>
                </patternFill>
              </fill>
            </x14:dxf>
          </x14:cfRule>
          <xm:sqref>K30:K32</xm:sqref>
        </x14:conditionalFormatting>
        <x14:conditionalFormatting xmlns:xm="http://schemas.microsoft.com/office/excel/2006/main">
          <x14:cfRule type="containsText" priority="723" operator="containsText" id="{C8CE292F-2700-490E-9604-A9A662998205}">
            <xm:f>NOT(ISERROR(SEARCH($K$73,K33)))</xm:f>
            <xm:f>$K$73</xm:f>
            <x14:dxf>
              <fill>
                <patternFill>
                  <bgColor rgb="FFFF0000"/>
                </patternFill>
              </fill>
            </x14:dxf>
          </x14:cfRule>
          <x14:cfRule type="containsText" priority="724" operator="containsText" id="{2E705969-89BD-4B85-8A5D-21E284E1FCA5}">
            <xm:f>NOT(ISERROR(SEARCH($K$72,K33)))</xm:f>
            <xm:f>$K$72</xm:f>
            <x14:dxf>
              <fill>
                <patternFill>
                  <bgColor rgb="FFFFC000"/>
                </patternFill>
              </fill>
            </x14:dxf>
          </x14:cfRule>
          <x14:cfRule type="containsText" priority="725" operator="containsText" id="{28F10D6C-9283-4A0F-9F44-FE4C921FEBE8}">
            <xm:f>NOT(ISERROR(SEARCH($K$71,K33)))</xm:f>
            <xm:f>$K$71</xm:f>
            <x14:dxf>
              <fill>
                <patternFill>
                  <bgColor rgb="FFFFFF00"/>
                </patternFill>
              </fill>
            </x14:dxf>
          </x14:cfRule>
          <x14:cfRule type="containsText" priority="726" operator="containsText" id="{8E87FB4B-49C9-4A68-845A-A907E65B6D43}">
            <xm:f>NOT(ISERROR(SEARCH($K$70,K33)))</xm:f>
            <xm:f>$K$70</xm:f>
            <x14:dxf>
              <fill>
                <patternFill>
                  <bgColor rgb="FF00B050"/>
                </patternFill>
              </fill>
            </x14:dxf>
          </x14:cfRule>
          <x14:cfRule type="containsText" priority="727" operator="containsText" id="{AA71DD6F-C33E-4ADC-94DE-8C1E5F34FDFA}">
            <xm:f>NOT(ISERROR(SEARCH($K$69,K33)))</xm:f>
            <xm:f>$K$69</xm:f>
            <x14:dxf>
              <fill>
                <patternFill>
                  <bgColor rgb="FF92D050"/>
                </patternFill>
              </fill>
            </x14:dxf>
          </x14:cfRule>
          <xm:sqref>K33</xm:sqref>
        </x14:conditionalFormatting>
        <x14:conditionalFormatting xmlns:xm="http://schemas.microsoft.com/office/excel/2006/main">
          <x14:cfRule type="containsText" priority="718" operator="containsText" id="{0E0C234B-6CC5-4AC8-A084-E28C329C365E}">
            <xm:f>NOT(ISERROR(SEARCH($K$73,K34)))</xm:f>
            <xm:f>$K$73</xm:f>
            <x14:dxf>
              <fill>
                <patternFill>
                  <bgColor rgb="FFFF0000"/>
                </patternFill>
              </fill>
            </x14:dxf>
          </x14:cfRule>
          <x14:cfRule type="containsText" priority="719" operator="containsText" id="{D28F3E57-C92D-4E59-B81B-425B15519D14}">
            <xm:f>NOT(ISERROR(SEARCH($K$72,K34)))</xm:f>
            <xm:f>$K$72</xm:f>
            <x14:dxf>
              <fill>
                <patternFill>
                  <bgColor rgb="FFFFC000"/>
                </patternFill>
              </fill>
            </x14:dxf>
          </x14:cfRule>
          <x14:cfRule type="containsText" priority="720" operator="containsText" id="{AC10F431-74D4-4F72-A69C-028E7342759F}">
            <xm:f>NOT(ISERROR(SEARCH($K$71,K34)))</xm:f>
            <xm:f>$K$71</xm:f>
            <x14:dxf>
              <fill>
                <patternFill>
                  <bgColor rgb="FFFFFF00"/>
                </patternFill>
              </fill>
            </x14:dxf>
          </x14:cfRule>
          <x14:cfRule type="containsText" priority="721" operator="containsText" id="{44456BDA-EDC7-4483-B51F-4AEC67BC72C8}">
            <xm:f>NOT(ISERROR(SEARCH($K$70,K34)))</xm:f>
            <xm:f>$K$70</xm:f>
            <x14:dxf>
              <fill>
                <patternFill>
                  <bgColor rgb="FF00B050"/>
                </patternFill>
              </fill>
            </x14:dxf>
          </x14:cfRule>
          <x14:cfRule type="containsText" priority="722" operator="containsText" id="{1DB44261-7854-4230-9B02-79CAAC55D8F1}">
            <xm:f>NOT(ISERROR(SEARCH($K$69,K34)))</xm:f>
            <xm:f>$K$69</xm:f>
            <x14:dxf>
              <fill>
                <patternFill>
                  <bgColor rgb="FF92D050"/>
                </patternFill>
              </fill>
            </x14:dxf>
          </x14:cfRule>
          <xm:sqref>K34:K35</xm:sqref>
        </x14:conditionalFormatting>
        <x14:conditionalFormatting xmlns:xm="http://schemas.microsoft.com/office/excel/2006/main">
          <x14:cfRule type="containsText" priority="713" operator="containsText" id="{24DBA628-7C3F-4B3A-8F08-FB733657262D}">
            <xm:f>NOT(ISERROR(SEARCH($K$73,K36)))</xm:f>
            <xm:f>$K$73</xm:f>
            <x14:dxf>
              <fill>
                <patternFill>
                  <bgColor rgb="FFFF0000"/>
                </patternFill>
              </fill>
            </x14:dxf>
          </x14:cfRule>
          <x14:cfRule type="containsText" priority="714" operator="containsText" id="{F7107C35-2312-443B-AC9B-54856335B970}">
            <xm:f>NOT(ISERROR(SEARCH($K$72,K36)))</xm:f>
            <xm:f>$K$72</xm:f>
            <x14:dxf>
              <fill>
                <patternFill>
                  <bgColor rgb="FFFFC000"/>
                </patternFill>
              </fill>
            </x14:dxf>
          </x14:cfRule>
          <x14:cfRule type="containsText" priority="715" operator="containsText" id="{73F0CDF1-1745-47BF-8B0B-DD972F907769}">
            <xm:f>NOT(ISERROR(SEARCH($K$71,K36)))</xm:f>
            <xm:f>$K$71</xm:f>
            <x14:dxf>
              <fill>
                <patternFill>
                  <bgColor rgb="FFFFFF00"/>
                </patternFill>
              </fill>
            </x14:dxf>
          </x14:cfRule>
          <x14:cfRule type="containsText" priority="716" operator="containsText" id="{F47A513C-5407-4E26-B490-93903E4A72A7}">
            <xm:f>NOT(ISERROR(SEARCH($K$70,K36)))</xm:f>
            <xm:f>$K$70</xm:f>
            <x14:dxf>
              <fill>
                <patternFill>
                  <bgColor rgb="FF00B050"/>
                </patternFill>
              </fill>
            </x14:dxf>
          </x14:cfRule>
          <x14:cfRule type="containsText" priority="717" operator="containsText" id="{F401BB06-500B-4A08-9FA3-E74C43C920A0}">
            <xm:f>NOT(ISERROR(SEARCH($K$69,K36)))</xm:f>
            <xm:f>$K$69</xm:f>
            <x14:dxf>
              <fill>
                <patternFill>
                  <bgColor rgb="FF92D050"/>
                </patternFill>
              </fill>
            </x14:dxf>
          </x14:cfRule>
          <xm:sqref>K36</xm:sqref>
        </x14:conditionalFormatting>
        <x14:conditionalFormatting xmlns:xm="http://schemas.microsoft.com/office/excel/2006/main">
          <x14:cfRule type="containsText" priority="708" operator="containsText" id="{5CCF28AF-9CD5-4A74-B25D-481A7AE5058B}">
            <xm:f>NOT(ISERROR(SEARCH($K$73,K37)))</xm:f>
            <xm:f>$K$73</xm:f>
            <x14:dxf>
              <fill>
                <patternFill>
                  <bgColor rgb="FFFF0000"/>
                </patternFill>
              </fill>
            </x14:dxf>
          </x14:cfRule>
          <x14:cfRule type="containsText" priority="709" operator="containsText" id="{3874A94B-43EE-4EF9-B08C-B0A001B7E169}">
            <xm:f>NOT(ISERROR(SEARCH($K$72,K37)))</xm:f>
            <xm:f>$K$72</xm:f>
            <x14:dxf>
              <fill>
                <patternFill>
                  <bgColor rgb="FFFFC000"/>
                </patternFill>
              </fill>
            </x14:dxf>
          </x14:cfRule>
          <x14:cfRule type="containsText" priority="710" operator="containsText" id="{3A307F11-FCCA-4EFF-8391-5C41ABB06EDE}">
            <xm:f>NOT(ISERROR(SEARCH($K$71,K37)))</xm:f>
            <xm:f>$K$71</xm:f>
            <x14:dxf>
              <fill>
                <patternFill>
                  <bgColor rgb="FFFFFF00"/>
                </patternFill>
              </fill>
            </x14:dxf>
          </x14:cfRule>
          <x14:cfRule type="containsText" priority="711" operator="containsText" id="{3618F4CD-E870-4A36-8BC8-8059302FF2E5}">
            <xm:f>NOT(ISERROR(SEARCH($K$70,K37)))</xm:f>
            <xm:f>$K$70</xm:f>
            <x14:dxf>
              <fill>
                <patternFill>
                  <bgColor rgb="FF00B050"/>
                </patternFill>
              </fill>
            </x14:dxf>
          </x14:cfRule>
          <x14:cfRule type="containsText" priority="712" operator="containsText" id="{97739768-E85F-4608-84D3-2EAE70D6C0A3}">
            <xm:f>NOT(ISERROR(SEARCH($K$69,K37)))</xm:f>
            <xm:f>$K$69</xm:f>
            <x14:dxf>
              <fill>
                <patternFill>
                  <bgColor rgb="FF92D050"/>
                </patternFill>
              </fill>
            </x14:dxf>
          </x14:cfRule>
          <xm:sqref>K37</xm:sqref>
        </x14:conditionalFormatting>
        <x14:conditionalFormatting xmlns:xm="http://schemas.microsoft.com/office/excel/2006/main">
          <x14:cfRule type="containsText" priority="704" operator="containsText" id="{16821AE3-9996-4AAF-8236-040853B53154}">
            <xm:f>NOT(ISERROR(SEARCH($M$72,M37)))</xm:f>
            <xm:f>$M$72</xm:f>
            <x14:dxf>
              <fill>
                <patternFill>
                  <bgColor rgb="FFFF0000"/>
                </patternFill>
              </fill>
            </x14:dxf>
          </x14:cfRule>
          <x14:cfRule type="containsText" priority="705" operator="containsText" id="{AAA16969-C0F7-48AF-97A7-CA3BFEA36A71}">
            <xm:f>NOT(ISERROR(SEARCH($M$71,M37)))</xm:f>
            <xm:f>$M$71</xm:f>
            <x14:dxf>
              <fill>
                <patternFill>
                  <bgColor rgb="FFFFC000"/>
                </patternFill>
              </fill>
            </x14:dxf>
          </x14:cfRule>
          <x14:cfRule type="containsText" priority="706" operator="containsText" id="{C03BC568-1727-4B9C-9498-4F1F1E1F45F2}">
            <xm:f>NOT(ISERROR(SEARCH($M$70,M37)))</xm:f>
            <xm:f>$M$70</xm:f>
            <x14:dxf>
              <fill>
                <patternFill>
                  <bgColor rgb="FFFFFF00"/>
                </patternFill>
              </fill>
            </x14:dxf>
          </x14:cfRule>
          <x14:cfRule type="containsText" priority="707" operator="containsText" id="{05F5766C-B9D8-42C5-A263-04E5E6A09D73}">
            <xm:f>NOT(ISERROR(SEARCH($M$69,M37)))</xm:f>
            <xm:f>$M$69</xm:f>
            <x14:dxf>
              <fill>
                <patternFill>
                  <bgColor rgb="FF92D050"/>
                </patternFill>
              </fill>
            </x14:dxf>
          </x14:cfRule>
          <xm:sqref>M37</xm:sqref>
        </x14:conditionalFormatting>
        <x14:conditionalFormatting xmlns:xm="http://schemas.microsoft.com/office/excel/2006/main">
          <x14:cfRule type="containsText" priority="700" operator="containsText" id="{65674F85-354F-4B5E-8656-4B4EDAFB0C8E}">
            <xm:f>NOT(ISERROR(SEARCH($M$72,M36)))</xm:f>
            <xm:f>$M$72</xm:f>
            <x14:dxf>
              <fill>
                <patternFill>
                  <bgColor rgb="FFFF0000"/>
                </patternFill>
              </fill>
            </x14:dxf>
          </x14:cfRule>
          <x14:cfRule type="containsText" priority="701" operator="containsText" id="{6B2E66B6-36B8-4E44-822A-6944E5EC1069}">
            <xm:f>NOT(ISERROR(SEARCH($M$71,M36)))</xm:f>
            <xm:f>$M$71</xm:f>
            <x14:dxf>
              <fill>
                <patternFill>
                  <bgColor rgb="FFFFC000"/>
                </patternFill>
              </fill>
            </x14:dxf>
          </x14:cfRule>
          <x14:cfRule type="containsText" priority="702" operator="containsText" id="{36F91D83-867C-4BAD-9564-6E41252F10CB}">
            <xm:f>NOT(ISERROR(SEARCH($M$70,M36)))</xm:f>
            <xm:f>$M$70</xm:f>
            <x14:dxf>
              <fill>
                <patternFill>
                  <bgColor rgb="FFFFFF00"/>
                </patternFill>
              </fill>
            </x14:dxf>
          </x14:cfRule>
          <x14:cfRule type="containsText" priority="703" operator="containsText" id="{55A8ACB6-9DA6-434C-9D33-458F363EC219}">
            <xm:f>NOT(ISERROR(SEARCH($M$69,M36)))</xm:f>
            <xm:f>$M$69</xm:f>
            <x14:dxf>
              <fill>
                <patternFill>
                  <bgColor rgb="FF92D050"/>
                </patternFill>
              </fill>
            </x14:dxf>
          </x14:cfRule>
          <xm:sqref>M36</xm:sqref>
        </x14:conditionalFormatting>
        <x14:conditionalFormatting xmlns:xm="http://schemas.microsoft.com/office/excel/2006/main">
          <x14:cfRule type="containsText" priority="692" operator="containsText" id="{55F69ED8-719E-429B-9285-A0144636B4FD}">
            <xm:f>NOT(ISERROR(SEARCH($I$69,X38)))</xm:f>
            <xm:f>$I$69</xm:f>
            <x14:dxf>
              <fill>
                <patternFill>
                  <fgColor rgb="FF92D050"/>
                  <bgColor rgb="FF92D050"/>
                </patternFill>
              </fill>
            </x14:dxf>
          </x14:cfRule>
          <x14:cfRule type="containsText" priority="693" operator="containsText" id="{ED9F5D02-4543-4909-88A3-279FA0482EB2}">
            <xm:f>NOT(ISERROR(SEARCH($I$70,X38)))</xm:f>
            <xm:f>$I$70</xm:f>
            <x14:dxf>
              <fill>
                <patternFill>
                  <bgColor rgb="FF00B050"/>
                </patternFill>
              </fill>
            </x14:dxf>
          </x14:cfRule>
          <x14:cfRule type="containsText" priority="694" operator="containsText" id="{F37E6538-A451-4805-B888-F69B6DD0F8A8}">
            <xm:f>NOT(ISERROR(SEARCH($I$73,X38)))</xm:f>
            <xm:f>$I$73</xm:f>
            <x14:dxf>
              <fill>
                <patternFill>
                  <bgColor rgb="FFFF0000"/>
                </patternFill>
              </fill>
            </x14:dxf>
          </x14:cfRule>
          <x14:cfRule type="containsText" priority="695" operator="containsText" id="{F66D0DE1-E7C6-47CA-9A4B-92FE76EC5613}">
            <xm:f>NOT(ISERROR(SEARCH($I$72,X38)))</xm:f>
            <xm:f>$I$72</xm:f>
            <x14:dxf>
              <fill>
                <patternFill>
                  <fgColor rgb="FFFFC000"/>
                  <bgColor rgb="FFFFC000"/>
                </patternFill>
              </fill>
            </x14:dxf>
          </x14:cfRule>
          <x14:cfRule type="containsText" priority="696" operator="containsText" id="{C15DF8F7-4315-4896-911F-2965C82B5C7E}">
            <xm:f>NOT(ISERROR(SEARCH($I$71,X38)))</xm:f>
            <xm:f>$I$71</xm:f>
            <x14:dxf>
              <fill>
                <patternFill>
                  <fgColor rgb="FFFFFF00"/>
                  <bgColor rgb="FFFFFF00"/>
                </patternFill>
              </fill>
            </x14:dxf>
          </x14:cfRule>
          <x14:cfRule type="containsText" priority="697" operator="containsText" id="{4A65BCDC-4B8A-4050-A2E0-22F1B3664D1F}">
            <xm:f>NOT(ISERROR(SEARCH($I$70,X38)))</xm:f>
            <xm:f>$I$70</xm:f>
            <x14:dxf>
              <fill>
                <patternFill>
                  <bgColor theme="0" tint="-0.14996795556505021"/>
                </patternFill>
              </fill>
            </x14:dxf>
          </x14:cfRule>
          <x14:cfRule type="cellIs" priority="698" operator="equal" id="{2850CB2E-B341-4421-8B50-73500FF9C8FC}">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699" operator="equal" id="{44B042E0-DF38-4FDB-A273-8486D1F8B89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4" operator="containsText" id="{6B811159-B9E3-484C-B518-7E6FE1077D82}">
            <xm:f>NOT(ISERROR(SEARCH($I$69,I36)))</xm:f>
            <xm:f>$I$69</xm:f>
            <x14:dxf>
              <fill>
                <patternFill>
                  <fgColor rgb="FF92D050"/>
                  <bgColor rgb="FF92D050"/>
                </patternFill>
              </fill>
            </x14:dxf>
          </x14:cfRule>
          <x14:cfRule type="containsText" priority="685" operator="containsText" id="{0277ADCD-C584-49DC-9532-2E2F71D1724E}">
            <xm:f>NOT(ISERROR(SEARCH($I$70,I36)))</xm:f>
            <xm:f>$I$70</xm:f>
            <x14:dxf>
              <fill>
                <patternFill>
                  <bgColor rgb="FF00B050"/>
                </patternFill>
              </fill>
            </x14:dxf>
          </x14:cfRule>
          <x14:cfRule type="containsText" priority="686" operator="containsText" id="{2DCCA707-5806-47EE-91E6-5E1569B73BDD}">
            <xm:f>NOT(ISERROR(SEARCH($I$73,I36)))</xm:f>
            <xm:f>$I$73</xm:f>
            <x14:dxf>
              <fill>
                <patternFill>
                  <bgColor rgb="FFFF0000"/>
                </patternFill>
              </fill>
            </x14:dxf>
          </x14:cfRule>
          <x14:cfRule type="containsText" priority="687" operator="containsText" id="{BBBBD0F5-8978-42E0-86E3-14759B5C6664}">
            <xm:f>NOT(ISERROR(SEARCH($I$72,I36)))</xm:f>
            <xm:f>$I$72</xm:f>
            <x14:dxf>
              <fill>
                <patternFill>
                  <fgColor rgb="FFFFC000"/>
                  <bgColor rgb="FFFFC000"/>
                </patternFill>
              </fill>
            </x14:dxf>
          </x14:cfRule>
          <x14:cfRule type="containsText" priority="688" operator="containsText" id="{9EDABCCF-A4F9-4B04-A909-1047F425DAFE}">
            <xm:f>NOT(ISERROR(SEARCH($I$71,I36)))</xm:f>
            <xm:f>$I$71</xm:f>
            <x14:dxf>
              <fill>
                <patternFill>
                  <fgColor rgb="FFFFFF00"/>
                  <bgColor rgb="FFFFFF00"/>
                </patternFill>
              </fill>
            </x14:dxf>
          </x14:cfRule>
          <x14:cfRule type="containsText" priority="689" operator="containsText" id="{A12D3A01-E0C3-40E5-AE24-2AA2BD742A1C}">
            <xm:f>NOT(ISERROR(SEARCH($I$70,I36)))</xm:f>
            <xm:f>$I$70</xm:f>
            <x14:dxf>
              <fill>
                <patternFill>
                  <bgColor theme="0" tint="-0.14996795556505021"/>
                </patternFill>
              </fill>
            </x14:dxf>
          </x14:cfRule>
          <x14:cfRule type="cellIs" priority="690" operator="equal" id="{91E0C968-23E5-426E-84C7-263C8AC73E5E}">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691" operator="equal" id="{A13AD319-CA37-4829-AF35-6BCBFA1EF41E}">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6" operator="containsText" id="{F14D291A-C6E8-42D5-BC75-0B5F98B7C439}">
            <xm:f>NOT(ISERROR(SEARCH($I$69,I37)))</xm:f>
            <xm:f>$I$69</xm:f>
            <x14:dxf>
              <fill>
                <patternFill>
                  <fgColor rgb="FF92D050"/>
                  <bgColor rgb="FF92D050"/>
                </patternFill>
              </fill>
            </x14:dxf>
          </x14:cfRule>
          <x14:cfRule type="containsText" priority="677" operator="containsText" id="{4A8595F3-0ED0-469B-8E55-2A27B9DC6CD9}">
            <xm:f>NOT(ISERROR(SEARCH($I$70,I37)))</xm:f>
            <xm:f>$I$70</xm:f>
            <x14:dxf>
              <fill>
                <patternFill>
                  <bgColor rgb="FF00B050"/>
                </patternFill>
              </fill>
            </x14:dxf>
          </x14:cfRule>
          <x14:cfRule type="containsText" priority="678" operator="containsText" id="{F65BB8CF-E18A-43E6-B786-5B521CAF7CC0}">
            <xm:f>NOT(ISERROR(SEARCH($I$73,I37)))</xm:f>
            <xm:f>$I$73</xm:f>
            <x14:dxf>
              <fill>
                <patternFill>
                  <bgColor rgb="FFFF0000"/>
                </patternFill>
              </fill>
            </x14:dxf>
          </x14:cfRule>
          <x14:cfRule type="containsText" priority="679" operator="containsText" id="{C234ADD8-86F9-4EC8-8601-D8DE19ED0E5A}">
            <xm:f>NOT(ISERROR(SEARCH($I$72,I37)))</xm:f>
            <xm:f>$I$72</xm:f>
            <x14:dxf>
              <fill>
                <patternFill>
                  <fgColor rgb="FFFFC000"/>
                  <bgColor rgb="FFFFC000"/>
                </patternFill>
              </fill>
            </x14:dxf>
          </x14:cfRule>
          <x14:cfRule type="containsText" priority="680" operator="containsText" id="{615A1590-D4FF-470F-8C0B-CE9080019821}">
            <xm:f>NOT(ISERROR(SEARCH($I$71,I37)))</xm:f>
            <xm:f>$I$71</xm:f>
            <x14:dxf>
              <fill>
                <patternFill>
                  <fgColor rgb="FFFFFF00"/>
                  <bgColor rgb="FFFFFF00"/>
                </patternFill>
              </fill>
            </x14:dxf>
          </x14:cfRule>
          <x14:cfRule type="containsText" priority="681" operator="containsText" id="{713573F9-6434-4ECA-8360-19DD3BEAC182}">
            <xm:f>NOT(ISERROR(SEARCH($I$70,I37)))</xm:f>
            <xm:f>$I$70</xm:f>
            <x14:dxf>
              <fill>
                <patternFill>
                  <bgColor theme="0" tint="-0.14996795556505021"/>
                </patternFill>
              </fill>
            </x14:dxf>
          </x14:cfRule>
          <x14:cfRule type="cellIs" priority="682" operator="equal" id="{219AE8C5-006E-4EDE-BD10-B1ED0746F263}">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683" operator="equal" id="{654A3DD4-85AA-429A-B0E9-D93C5FF3430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8" operator="containsText" id="{76856458-9540-41D1-9E4F-D91FCEDE4FA2}">
            <xm:f>NOT(ISERROR(SEARCH($I$69,I38)))</xm:f>
            <xm:f>$I$69</xm:f>
            <x14:dxf>
              <fill>
                <patternFill>
                  <fgColor rgb="FF92D050"/>
                  <bgColor rgb="FF92D050"/>
                </patternFill>
              </fill>
            </x14:dxf>
          </x14:cfRule>
          <x14:cfRule type="containsText" priority="669" operator="containsText" id="{A0911280-3E84-493A-9D51-22C32BE9EC7F}">
            <xm:f>NOT(ISERROR(SEARCH($I$70,I38)))</xm:f>
            <xm:f>$I$70</xm:f>
            <x14:dxf>
              <fill>
                <patternFill>
                  <bgColor rgb="FF00B050"/>
                </patternFill>
              </fill>
            </x14:dxf>
          </x14:cfRule>
          <x14:cfRule type="containsText" priority="670" operator="containsText" id="{557BAA33-F45E-46FF-BE71-F165D4E5EA03}">
            <xm:f>NOT(ISERROR(SEARCH($I$73,I38)))</xm:f>
            <xm:f>$I$73</xm:f>
            <x14:dxf>
              <fill>
                <patternFill>
                  <bgColor rgb="FFFF0000"/>
                </patternFill>
              </fill>
            </x14:dxf>
          </x14:cfRule>
          <x14:cfRule type="containsText" priority="671" operator="containsText" id="{B8EF3203-B719-4400-A283-BFE5CBC8022F}">
            <xm:f>NOT(ISERROR(SEARCH($I$72,I38)))</xm:f>
            <xm:f>$I$72</xm:f>
            <x14:dxf>
              <fill>
                <patternFill>
                  <fgColor rgb="FFFFC000"/>
                  <bgColor rgb="FFFFC000"/>
                </patternFill>
              </fill>
            </x14:dxf>
          </x14:cfRule>
          <x14:cfRule type="containsText" priority="672" operator="containsText" id="{E25DCFBF-E0DD-46BB-A70A-6F587EABE8AC}">
            <xm:f>NOT(ISERROR(SEARCH($I$71,I38)))</xm:f>
            <xm:f>$I$71</xm:f>
            <x14:dxf>
              <fill>
                <patternFill>
                  <fgColor rgb="FFFFFF00"/>
                  <bgColor rgb="FFFFFF00"/>
                </patternFill>
              </fill>
            </x14:dxf>
          </x14:cfRule>
          <x14:cfRule type="containsText" priority="673" operator="containsText" id="{D462BD3E-C9AB-420B-BEF7-D87FA3360719}">
            <xm:f>NOT(ISERROR(SEARCH($I$70,I38)))</xm:f>
            <xm:f>$I$70</xm:f>
            <x14:dxf>
              <fill>
                <patternFill>
                  <bgColor theme="0" tint="-0.14996795556505021"/>
                </patternFill>
              </fill>
            </x14:dxf>
          </x14:cfRule>
          <x14:cfRule type="cellIs" priority="674" operator="equal" id="{D4D22A15-9740-402F-A776-CE677FCBACD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675" operator="equal" id="{E8116AD5-3ADE-47E9-816F-DAF0DFF11E07}">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3" operator="containsText" id="{82F1EB24-5073-4807-BD14-E4474D5EEEC5}">
            <xm:f>NOT(ISERROR(SEARCH($K$73,K38)))</xm:f>
            <xm:f>$K$73</xm:f>
            <x14:dxf>
              <fill>
                <patternFill>
                  <bgColor rgb="FFFF0000"/>
                </patternFill>
              </fill>
            </x14:dxf>
          </x14:cfRule>
          <x14:cfRule type="containsText" priority="664" operator="containsText" id="{12360CC2-0F72-410B-BE71-AEC123AFE520}">
            <xm:f>NOT(ISERROR(SEARCH($K$72,K38)))</xm:f>
            <xm:f>$K$72</xm:f>
            <x14:dxf>
              <fill>
                <patternFill>
                  <bgColor rgb="FFFFC000"/>
                </patternFill>
              </fill>
            </x14:dxf>
          </x14:cfRule>
          <x14:cfRule type="containsText" priority="665" operator="containsText" id="{B9B67A00-3475-4992-9237-E065142142BA}">
            <xm:f>NOT(ISERROR(SEARCH($K$71,K38)))</xm:f>
            <xm:f>$K$71</xm:f>
            <x14:dxf>
              <fill>
                <patternFill>
                  <bgColor rgb="FFFFFF00"/>
                </patternFill>
              </fill>
            </x14:dxf>
          </x14:cfRule>
          <x14:cfRule type="containsText" priority="666" operator="containsText" id="{0D4EF0C9-DA78-4EAA-9424-8C747A3FEFFD}">
            <xm:f>NOT(ISERROR(SEARCH($K$70,K38)))</xm:f>
            <xm:f>$K$70</xm:f>
            <x14:dxf>
              <fill>
                <patternFill>
                  <bgColor rgb="FF00B050"/>
                </patternFill>
              </fill>
            </x14:dxf>
          </x14:cfRule>
          <x14:cfRule type="containsText" priority="667" operator="containsText" id="{12420174-FB57-4F08-AF9B-030377F77375}">
            <xm:f>NOT(ISERROR(SEARCH($K$69,K38)))</xm:f>
            <xm:f>$K$69</xm:f>
            <x14:dxf>
              <fill>
                <patternFill>
                  <bgColor rgb="FF92D050"/>
                </patternFill>
              </fill>
            </x14:dxf>
          </x14:cfRule>
          <xm:sqref>K38</xm:sqref>
        </x14:conditionalFormatting>
        <x14:conditionalFormatting xmlns:xm="http://schemas.microsoft.com/office/excel/2006/main">
          <x14:cfRule type="containsText" priority="659" operator="containsText" id="{0BBC5212-A230-4D3B-BA62-4FC9C80D8797}">
            <xm:f>NOT(ISERROR(SEARCH($M$72,M38)))</xm:f>
            <xm:f>$M$72</xm:f>
            <x14:dxf>
              <fill>
                <patternFill>
                  <bgColor rgb="FFFF0000"/>
                </patternFill>
              </fill>
            </x14:dxf>
          </x14:cfRule>
          <x14:cfRule type="containsText" priority="660" operator="containsText" id="{1D17A382-2B95-43DE-A8DA-95D705A54E93}">
            <xm:f>NOT(ISERROR(SEARCH($M$71,M38)))</xm:f>
            <xm:f>$M$71</xm:f>
            <x14:dxf>
              <fill>
                <patternFill>
                  <bgColor rgb="FFFFC000"/>
                </patternFill>
              </fill>
            </x14:dxf>
          </x14:cfRule>
          <x14:cfRule type="containsText" priority="661" operator="containsText" id="{F69EE419-BD1E-41B9-9A99-082455F301D3}">
            <xm:f>NOT(ISERROR(SEARCH($M$70,M38)))</xm:f>
            <xm:f>$M$70</xm:f>
            <x14:dxf>
              <fill>
                <patternFill>
                  <bgColor rgb="FFFFFF00"/>
                </patternFill>
              </fill>
            </x14:dxf>
          </x14:cfRule>
          <x14:cfRule type="containsText" priority="662" operator="containsText" id="{BC2248B6-3128-41AE-9C0D-6CA2070A6C7D}">
            <xm:f>NOT(ISERROR(SEARCH($M$69,M38)))</xm:f>
            <xm:f>$M$69</xm:f>
            <x14:dxf>
              <fill>
                <patternFill>
                  <bgColor rgb="FF92D050"/>
                </patternFill>
              </fill>
            </x14:dxf>
          </x14:cfRule>
          <xm:sqref>M38</xm:sqref>
        </x14:conditionalFormatting>
        <x14:conditionalFormatting xmlns:xm="http://schemas.microsoft.com/office/excel/2006/main">
          <x14:cfRule type="containsText" priority="654" operator="containsText" id="{A9ABE7F1-82DA-4918-96BF-C9D10AB64883}">
            <xm:f>NOT(ISERROR(SEARCH($K$73,Z15)))</xm:f>
            <xm:f>$K$73</xm:f>
            <x14:dxf>
              <fill>
                <patternFill>
                  <bgColor rgb="FFFF0000"/>
                </patternFill>
              </fill>
            </x14:dxf>
          </x14:cfRule>
          <x14:cfRule type="containsText" priority="655" operator="containsText" id="{212545FA-968D-4293-8B1D-45F958466BC0}">
            <xm:f>NOT(ISERROR(SEARCH($K$72,Z15)))</xm:f>
            <xm:f>$K$72</xm:f>
            <x14:dxf>
              <fill>
                <patternFill>
                  <bgColor rgb="FFFFC000"/>
                </patternFill>
              </fill>
            </x14:dxf>
          </x14:cfRule>
          <x14:cfRule type="containsText" priority="656" operator="containsText" id="{64709C11-0FEB-4EFE-ADAA-0CF0040FAA0B}">
            <xm:f>NOT(ISERROR(SEARCH($K$71,Z15)))</xm:f>
            <xm:f>$K$71</xm:f>
            <x14:dxf>
              <fill>
                <patternFill>
                  <bgColor rgb="FFFFFF00"/>
                </patternFill>
              </fill>
            </x14:dxf>
          </x14:cfRule>
          <x14:cfRule type="containsText" priority="657" operator="containsText" id="{00113FCC-72CF-4BE5-8AE2-8966DAF96483}">
            <xm:f>NOT(ISERROR(SEARCH($K$70,Z15)))</xm:f>
            <xm:f>$K$70</xm:f>
            <x14:dxf>
              <fill>
                <patternFill>
                  <bgColor rgb="FF00B050"/>
                </patternFill>
              </fill>
            </x14:dxf>
          </x14:cfRule>
          <x14:cfRule type="containsText" priority="658" operator="containsText" id="{74415AC8-1792-4275-AE44-C7685778EEA7}">
            <xm:f>NOT(ISERROR(SEARCH($K$69,Z15)))</xm:f>
            <xm:f>$K$69</xm:f>
            <x14:dxf>
              <fill>
                <patternFill>
                  <bgColor rgb="FF92D050"/>
                </patternFill>
              </fill>
            </x14:dxf>
          </x14:cfRule>
          <xm:sqref>Z15</xm:sqref>
        </x14:conditionalFormatting>
        <x14:conditionalFormatting xmlns:xm="http://schemas.microsoft.com/office/excel/2006/main">
          <x14:cfRule type="containsText" priority="649" operator="containsText" id="{9C97A9B0-B4E9-4AFD-AEE2-0BEB1EE299FC}">
            <xm:f>NOT(ISERROR(SEARCH($K$73,Z16)))</xm:f>
            <xm:f>$K$73</xm:f>
            <x14:dxf>
              <fill>
                <patternFill>
                  <bgColor rgb="FFFF0000"/>
                </patternFill>
              </fill>
            </x14:dxf>
          </x14:cfRule>
          <x14:cfRule type="containsText" priority="650" operator="containsText" id="{F276126C-72B7-4B09-BFE8-168F056B7249}">
            <xm:f>NOT(ISERROR(SEARCH($K$72,Z16)))</xm:f>
            <xm:f>$K$72</xm:f>
            <x14:dxf>
              <fill>
                <patternFill>
                  <bgColor rgb="FFFFC000"/>
                </patternFill>
              </fill>
            </x14:dxf>
          </x14:cfRule>
          <x14:cfRule type="containsText" priority="651" operator="containsText" id="{7490736D-6D3F-4061-97C9-E743008D37FA}">
            <xm:f>NOT(ISERROR(SEARCH($K$71,Z16)))</xm:f>
            <xm:f>$K$71</xm:f>
            <x14:dxf>
              <fill>
                <patternFill>
                  <bgColor rgb="FFFFFF00"/>
                </patternFill>
              </fill>
            </x14:dxf>
          </x14:cfRule>
          <x14:cfRule type="containsText" priority="652" operator="containsText" id="{17B12DD3-257F-4902-AB09-1399D659D713}">
            <xm:f>NOT(ISERROR(SEARCH($K$70,Z16)))</xm:f>
            <xm:f>$K$70</xm:f>
            <x14:dxf>
              <fill>
                <patternFill>
                  <bgColor rgb="FF00B050"/>
                </patternFill>
              </fill>
            </x14:dxf>
          </x14:cfRule>
          <x14:cfRule type="containsText" priority="653" operator="containsText" id="{8A730A13-4256-4470-9A01-7D471FD2D425}">
            <xm:f>NOT(ISERROR(SEARCH($K$69,Z16)))</xm:f>
            <xm:f>$K$69</xm:f>
            <x14:dxf>
              <fill>
                <patternFill>
                  <bgColor rgb="FF92D050"/>
                </patternFill>
              </fill>
            </x14:dxf>
          </x14:cfRule>
          <xm:sqref>Z16</xm:sqref>
        </x14:conditionalFormatting>
        <x14:conditionalFormatting xmlns:xm="http://schemas.microsoft.com/office/excel/2006/main">
          <x14:cfRule type="containsText" priority="644" operator="containsText" id="{D6C4EC88-0C7B-4FAD-8736-D314DB2C3919}">
            <xm:f>NOT(ISERROR(SEARCH($K$73,Z17)))</xm:f>
            <xm:f>$K$73</xm:f>
            <x14:dxf>
              <fill>
                <patternFill>
                  <bgColor rgb="FFFF0000"/>
                </patternFill>
              </fill>
            </x14:dxf>
          </x14:cfRule>
          <x14:cfRule type="containsText" priority="645" operator="containsText" id="{D3695502-DD25-42F6-8F17-63565A3885E9}">
            <xm:f>NOT(ISERROR(SEARCH($K$72,Z17)))</xm:f>
            <xm:f>$K$72</xm:f>
            <x14:dxf>
              <fill>
                <patternFill>
                  <bgColor rgb="FFFFC000"/>
                </patternFill>
              </fill>
            </x14:dxf>
          </x14:cfRule>
          <x14:cfRule type="containsText" priority="646" operator="containsText" id="{8B14BE00-AD60-4F2B-9932-9AFF02421385}">
            <xm:f>NOT(ISERROR(SEARCH($K$71,Z17)))</xm:f>
            <xm:f>$K$71</xm:f>
            <x14:dxf>
              <fill>
                <patternFill>
                  <bgColor rgb="FFFFFF00"/>
                </patternFill>
              </fill>
            </x14:dxf>
          </x14:cfRule>
          <x14:cfRule type="containsText" priority="647" operator="containsText" id="{F96CD8B0-2F01-49B6-BB70-EA732F459825}">
            <xm:f>NOT(ISERROR(SEARCH($K$70,Z17)))</xm:f>
            <xm:f>$K$70</xm:f>
            <x14:dxf>
              <fill>
                <patternFill>
                  <bgColor rgb="FF00B050"/>
                </patternFill>
              </fill>
            </x14:dxf>
          </x14:cfRule>
          <x14:cfRule type="containsText" priority="648" operator="containsText" id="{60099189-38E8-4E28-B635-70007534BC97}">
            <xm:f>NOT(ISERROR(SEARCH($K$69,Z17)))</xm:f>
            <xm:f>$K$69</xm:f>
            <x14:dxf>
              <fill>
                <patternFill>
                  <bgColor rgb="FF92D050"/>
                </patternFill>
              </fill>
            </x14:dxf>
          </x14:cfRule>
          <xm:sqref>Z17</xm:sqref>
        </x14:conditionalFormatting>
        <x14:conditionalFormatting xmlns:xm="http://schemas.microsoft.com/office/excel/2006/main">
          <x14:cfRule type="containsText" priority="639" operator="containsText" id="{4ED6A3D3-7B97-4244-A5DC-B63157690D98}">
            <xm:f>NOT(ISERROR(SEARCH($K$73,Z18)))</xm:f>
            <xm:f>$K$73</xm:f>
            <x14:dxf>
              <fill>
                <patternFill>
                  <bgColor rgb="FFFF0000"/>
                </patternFill>
              </fill>
            </x14:dxf>
          </x14:cfRule>
          <x14:cfRule type="containsText" priority="640" operator="containsText" id="{0C0A9B3B-6C7F-488A-AC45-F56F0D5806FF}">
            <xm:f>NOT(ISERROR(SEARCH($K$72,Z18)))</xm:f>
            <xm:f>$K$72</xm:f>
            <x14:dxf>
              <fill>
                <patternFill>
                  <bgColor rgb="FFFFC000"/>
                </patternFill>
              </fill>
            </x14:dxf>
          </x14:cfRule>
          <x14:cfRule type="containsText" priority="641" operator="containsText" id="{86540EED-A7AF-4BEF-AFE1-8F65FB052242}">
            <xm:f>NOT(ISERROR(SEARCH($K$71,Z18)))</xm:f>
            <xm:f>$K$71</xm:f>
            <x14:dxf>
              <fill>
                <patternFill>
                  <bgColor rgb="FFFFFF00"/>
                </patternFill>
              </fill>
            </x14:dxf>
          </x14:cfRule>
          <x14:cfRule type="containsText" priority="642" operator="containsText" id="{E9169902-7D79-4320-BF46-9ADC80A65A3A}">
            <xm:f>NOT(ISERROR(SEARCH($K$70,Z18)))</xm:f>
            <xm:f>$K$70</xm:f>
            <x14:dxf>
              <fill>
                <patternFill>
                  <bgColor rgb="FF00B050"/>
                </patternFill>
              </fill>
            </x14:dxf>
          </x14:cfRule>
          <x14:cfRule type="containsText" priority="643" operator="containsText" id="{92FF4BF2-42E2-4456-902C-D46BE4E13FD1}">
            <xm:f>NOT(ISERROR(SEARCH($K$69,Z18)))</xm:f>
            <xm:f>$K$69</xm:f>
            <x14:dxf>
              <fill>
                <patternFill>
                  <bgColor rgb="FF92D050"/>
                </patternFill>
              </fill>
            </x14:dxf>
          </x14:cfRule>
          <xm:sqref>Z18</xm:sqref>
        </x14:conditionalFormatting>
        <x14:conditionalFormatting xmlns:xm="http://schemas.microsoft.com/office/excel/2006/main">
          <x14:cfRule type="containsText" priority="634" operator="containsText" id="{4795A40D-3398-4C0A-853A-938C4FC6FD4E}">
            <xm:f>NOT(ISERROR(SEARCH($K$73,Z19)))</xm:f>
            <xm:f>$K$73</xm:f>
            <x14:dxf>
              <fill>
                <patternFill>
                  <bgColor rgb="FFFF0000"/>
                </patternFill>
              </fill>
            </x14:dxf>
          </x14:cfRule>
          <x14:cfRule type="containsText" priority="635" operator="containsText" id="{7913BC34-0EFC-461B-9F24-258BE9903E61}">
            <xm:f>NOT(ISERROR(SEARCH($K$72,Z19)))</xm:f>
            <xm:f>$K$72</xm:f>
            <x14:dxf>
              <fill>
                <patternFill>
                  <bgColor rgb="FFFFC000"/>
                </patternFill>
              </fill>
            </x14:dxf>
          </x14:cfRule>
          <x14:cfRule type="containsText" priority="636" operator="containsText" id="{B0203FD6-7D12-49DF-82AE-AF71F40F5A29}">
            <xm:f>NOT(ISERROR(SEARCH($K$71,Z19)))</xm:f>
            <xm:f>$K$71</xm:f>
            <x14:dxf>
              <fill>
                <patternFill>
                  <bgColor rgb="FFFFFF00"/>
                </patternFill>
              </fill>
            </x14:dxf>
          </x14:cfRule>
          <x14:cfRule type="containsText" priority="637" operator="containsText" id="{C9666ECA-DA7F-4A49-9B86-61286A85D210}">
            <xm:f>NOT(ISERROR(SEARCH($K$70,Z19)))</xm:f>
            <xm:f>$K$70</xm:f>
            <x14:dxf>
              <fill>
                <patternFill>
                  <bgColor rgb="FF00B050"/>
                </patternFill>
              </fill>
            </x14:dxf>
          </x14:cfRule>
          <x14:cfRule type="containsText" priority="638" operator="containsText" id="{A6AC098C-AE5F-4FC0-AE0E-572BDA304149}">
            <xm:f>NOT(ISERROR(SEARCH($K$69,Z19)))</xm:f>
            <xm:f>$K$69</xm:f>
            <x14:dxf>
              <fill>
                <patternFill>
                  <bgColor rgb="FF92D050"/>
                </patternFill>
              </fill>
            </x14:dxf>
          </x14:cfRule>
          <xm:sqref>Z19</xm:sqref>
        </x14:conditionalFormatting>
        <x14:conditionalFormatting xmlns:xm="http://schemas.microsoft.com/office/excel/2006/main">
          <x14:cfRule type="containsText" priority="629" operator="containsText" id="{091353A4-9A66-425D-8B44-586AA957B2C6}">
            <xm:f>NOT(ISERROR(SEARCH($K$73,Z20)))</xm:f>
            <xm:f>$K$73</xm:f>
            <x14:dxf>
              <fill>
                <patternFill>
                  <bgColor rgb="FFFF0000"/>
                </patternFill>
              </fill>
            </x14:dxf>
          </x14:cfRule>
          <x14:cfRule type="containsText" priority="630" operator="containsText" id="{58CABD9E-AA3D-4AB9-992B-DAE8EF30B050}">
            <xm:f>NOT(ISERROR(SEARCH($K$72,Z20)))</xm:f>
            <xm:f>$K$72</xm:f>
            <x14:dxf>
              <fill>
                <patternFill>
                  <bgColor rgb="FFFFC000"/>
                </patternFill>
              </fill>
            </x14:dxf>
          </x14:cfRule>
          <x14:cfRule type="containsText" priority="631" operator="containsText" id="{65B45D41-CFCE-4508-9F25-60FA505658A7}">
            <xm:f>NOT(ISERROR(SEARCH($K$71,Z20)))</xm:f>
            <xm:f>$K$71</xm:f>
            <x14:dxf>
              <fill>
                <patternFill>
                  <bgColor rgb="FFFFFF00"/>
                </patternFill>
              </fill>
            </x14:dxf>
          </x14:cfRule>
          <x14:cfRule type="containsText" priority="632" operator="containsText" id="{05667038-2C72-4B6F-B778-C72164C88558}">
            <xm:f>NOT(ISERROR(SEARCH($K$70,Z20)))</xm:f>
            <xm:f>$K$70</xm:f>
            <x14:dxf>
              <fill>
                <patternFill>
                  <bgColor rgb="FF00B050"/>
                </patternFill>
              </fill>
            </x14:dxf>
          </x14:cfRule>
          <x14:cfRule type="containsText" priority="633" operator="containsText" id="{EF92EBF2-BF16-4678-9221-6467D6403870}">
            <xm:f>NOT(ISERROR(SEARCH($K$69,Z20)))</xm:f>
            <xm:f>$K$69</xm:f>
            <x14:dxf>
              <fill>
                <patternFill>
                  <bgColor rgb="FF92D050"/>
                </patternFill>
              </fill>
            </x14:dxf>
          </x14:cfRule>
          <xm:sqref>Z20</xm:sqref>
        </x14:conditionalFormatting>
        <x14:conditionalFormatting xmlns:xm="http://schemas.microsoft.com/office/excel/2006/main">
          <x14:cfRule type="containsText" priority="624" operator="containsText" id="{30081621-033A-49B2-A666-137E19BC04B9}">
            <xm:f>NOT(ISERROR(SEARCH($K$73,Z21)))</xm:f>
            <xm:f>$K$73</xm:f>
            <x14:dxf>
              <fill>
                <patternFill>
                  <bgColor rgb="FFFF0000"/>
                </patternFill>
              </fill>
            </x14:dxf>
          </x14:cfRule>
          <x14:cfRule type="containsText" priority="625" operator="containsText" id="{82C80EA1-2A67-4193-9382-EBE56DFEC7C5}">
            <xm:f>NOT(ISERROR(SEARCH($K$72,Z21)))</xm:f>
            <xm:f>$K$72</xm:f>
            <x14:dxf>
              <fill>
                <patternFill>
                  <bgColor rgb="FFFFC000"/>
                </patternFill>
              </fill>
            </x14:dxf>
          </x14:cfRule>
          <x14:cfRule type="containsText" priority="626" operator="containsText" id="{B0828AC1-8EF8-4C23-BFAF-360B2347DD31}">
            <xm:f>NOT(ISERROR(SEARCH($K$71,Z21)))</xm:f>
            <xm:f>$K$71</xm:f>
            <x14:dxf>
              <fill>
                <patternFill>
                  <bgColor rgb="FFFFFF00"/>
                </patternFill>
              </fill>
            </x14:dxf>
          </x14:cfRule>
          <x14:cfRule type="containsText" priority="627" operator="containsText" id="{986AE236-693A-470E-8967-6FF57561AE04}">
            <xm:f>NOT(ISERROR(SEARCH($K$70,Z21)))</xm:f>
            <xm:f>$K$70</xm:f>
            <x14:dxf>
              <fill>
                <patternFill>
                  <bgColor rgb="FF00B050"/>
                </patternFill>
              </fill>
            </x14:dxf>
          </x14:cfRule>
          <x14:cfRule type="containsText" priority="628" operator="containsText" id="{79FDF5AF-91C7-459C-85F0-7F9971B05F51}">
            <xm:f>NOT(ISERROR(SEARCH($K$69,Z21)))</xm:f>
            <xm:f>$K$69</xm:f>
            <x14:dxf>
              <fill>
                <patternFill>
                  <bgColor rgb="FF92D050"/>
                </patternFill>
              </fill>
            </x14:dxf>
          </x14:cfRule>
          <xm:sqref>Z21:Z22</xm:sqref>
        </x14:conditionalFormatting>
        <x14:conditionalFormatting xmlns:xm="http://schemas.microsoft.com/office/excel/2006/main">
          <x14:cfRule type="containsText" priority="619" operator="containsText" id="{45F1A0FD-57D1-495C-9833-B976F2876B41}">
            <xm:f>NOT(ISERROR(SEARCH($K$73,Z24)))</xm:f>
            <xm:f>$K$73</xm:f>
            <x14:dxf>
              <fill>
                <patternFill>
                  <bgColor rgb="FFFF0000"/>
                </patternFill>
              </fill>
            </x14:dxf>
          </x14:cfRule>
          <x14:cfRule type="containsText" priority="620" operator="containsText" id="{99450974-0F6E-40A2-9104-93221A788926}">
            <xm:f>NOT(ISERROR(SEARCH($K$72,Z24)))</xm:f>
            <xm:f>$K$72</xm:f>
            <x14:dxf>
              <fill>
                <patternFill>
                  <bgColor rgb="FFFFC000"/>
                </patternFill>
              </fill>
            </x14:dxf>
          </x14:cfRule>
          <x14:cfRule type="containsText" priority="621" operator="containsText" id="{38F245FF-F2E6-4605-9335-174A80A40AE9}">
            <xm:f>NOT(ISERROR(SEARCH($K$71,Z24)))</xm:f>
            <xm:f>$K$71</xm:f>
            <x14:dxf>
              <fill>
                <patternFill>
                  <bgColor rgb="FFFFFF00"/>
                </patternFill>
              </fill>
            </x14:dxf>
          </x14:cfRule>
          <x14:cfRule type="containsText" priority="622" operator="containsText" id="{B540B2A2-4E2A-4BEA-BEF0-9E49C655B270}">
            <xm:f>NOT(ISERROR(SEARCH($K$70,Z24)))</xm:f>
            <xm:f>$K$70</xm:f>
            <x14:dxf>
              <fill>
                <patternFill>
                  <bgColor rgb="FF00B050"/>
                </patternFill>
              </fill>
            </x14:dxf>
          </x14:cfRule>
          <x14:cfRule type="containsText" priority="623" operator="containsText" id="{D605E692-3E75-4079-AF70-9EAC4E0B28E2}">
            <xm:f>NOT(ISERROR(SEARCH($K$69,Z24)))</xm:f>
            <xm:f>$K$69</xm:f>
            <x14:dxf>
              <fill>
                <patternFill>
                  <bgColor rgb="FF92D050"/>
                </patternFill>
              </fill>
            </x14:dxf>
          </x14:cfRule>
          <xm:sqref>Z24</xm:sqref>
        </x14:conditionalFormatting>
        <x14:conditionalFormatting xmlns:xm="http://schemas.microsoft.com/office/excel/2006/main">
          <x14:cfRule type="containsText" priority="614" operator="containsText" id="{7FE1CB05-5B5E-44DA-911B-B0BF403BDC54}">
            <xm:f>NOT(ISERROR(SEARCH($K$73,Z23)))</xm:f>
            <xm:f>$K$73</xm:f>
            <x14:dxf>
              <fill>
                <patternFill>
                  <bgColor rgb="FFFF0000"/>
                </patternFill>
              </fill>
            </x14:dxf>
          </x14:cfRule>
          <x14:cfRule type="containsText" priority="615" operator="containsText" id="{7FC6F865-5DB2-4B49-98F4-009E6AD541F3}">
            <xm:f>NOT(ISERROR(SEARCH($K$72,Z23)))</xm:f>
            <xm:f>$K$72</xm:f>
            <x14:dxf>
              <fill>
                <patternFill>
                  <bgColor rgb="FFFFC000"/>
                </patternFill>
              </fill>
            </x14:dxf>
          </x14:cfRule>
          <x14:cfRule type="containsText" priority="616" operator="containsText" id="{EC3D129D-7BC1-49E0-A291-965985215E10}">
            <xm:f>NOT(ISERROR(SEARCH($K$71,Z23)))</xm:f>
            <xm:f>$K$71</xm:f>
            <x14:dxf>
              <fill>
                <patternFill>
                  <bgColor rgb="FFFFFF00"/>
                </patternFill>
              </fill>
            </x14:dxf>
          </x14:cfRule>
          <x14:cfRule type="containsText" priority="617" operator="containsText" id="{57A81A35-0E0F-4E63-AE85-6A3E654357E4}">
            <xm:f>NOT(ISERROR(SEARCH($K$70,Z23)))</xm:f>
            <xm:f>$K$70</xm:f>
            <x14:dxf>
              <fill>
                <patternFill>
                  <bgColor rgb="FF00B050"/>
                </patternFill>
              </fill>
            </x14:dxf>
          </x14:cfRule>
          <x14:cfRule type="containsText" priority="618" operator="containsText" id="{1200AE67-8630-44E1-A80B-102EFAFD6CB8}">
            <xm:f>NOT(ISERROR(SEARCH($K$69,Z23)))</xm:f>
            <xm:f>$K$69</xm:f>
            <x14:dxf>
              <fill>
                <patternFill>
                  <bgColor rgb="FF92D050"/>
                </patternFill>
              </fill>
            </x14:dxf>
          </x14:cfRule>
          <xm:sqref>Z23</xm:sqref>
        </x14:conditionalFormatting>
        <x14:conditionalFormatting xmlns:xm="http://schemas.microsoft.com/office/excel/2006/main">
          <x14:cfRule type="containsText" priority="609" operator="containsText" id="{A7D7317F-E744-4FEF-B5EC-693B52BC6066}">
            <xm:f>NOT(ISERROR(SEARCH($K$73,Z25)))</xm:f>
            <xm:f>$K$73</xm:f>
            <x14:dxf>
              <fill>
                <patternFill>
                  <bgColor rgb="FFFF0000"/>
                </patternFill>
              </fill>
            </x14:dxf>
          </x14:cfRule>
          <x14:cfRule type="containsText" priority="610" operator="containsText" id="{2EF7B258-0CC7-4DAA-881E-CDC7769D88C4}">
            <xm:f>NOT(ISERROR(SEARCH($K$72,Z25)))</xm:f>
            <xm:f>$K$72</xm:f>
            <x14:dxf>
              <fill>
                <patternFill>
                  <bgColor rgb="FFFFC000"/>
                </patternFill>
              </fill>
            </x14:dxf>
          </x14:cfRule>
          <x14:cfRule type="containsText" priority="611" operator="containsText" id="{F44EB8E8-A1F9-4C72-8BFF-FE4412FDD0A3}">
            <xm:f>NOT(ISERROR(SEARCH($K$71,Z25)))</xm:f>
            <xm:f>$K$71</xm:f>
            <x14:dxf>
              <fill>
                <patternFill>
                  <bgColor rgb="FFFFFF00"/>
                </patternFill>
              </fill>
            </x14:dxf>
          </x14:cfRule>
          <x14:cfRule type="containsText" priority="612" operator="containsText" id="{D92C613A-A378-4058-9371-D83E97B37830}">
            <xm:f>NOT(ISERROR(SEARCH($K$70,Z25)))</xm:f>
            <xm:f>$K$70</xm:f>
            <x14:dxf>
              <fill>
                <patternFill>
                  <bgColor rgb="FF00B050"/>
                </patternFill>
              </fill>
            </x14:dxf>
          </x14:cfRule>
          <x14:cfRule type="containsText" priority="613" operator="containsText" id="{A0BE9DBC-48C9-4026-BAA0-7B8EDDACE62C}">
            <xm:f>NOT(ISERROR(SEARCH($K$69,Z25)))</xm:f>
            <xm:f>$K$69</xm:f>
            <x14:dxf>
              <fill>
                <patternFill>
                  <bgColor rgb="FF92D050"/>
                </patternFill>
              </fill>
            </x14:dxf>
          </x14:cfRule>
          <xm:sqref>Z25</xm:sqref>
        </x14:conditionalFormatting>
        <x14:conditionalFormatting xmlns:xm="http://schemas.microsoft.com/office/excel/2006/main">
          <x14:cfRule type="containsText" priority="604" operator="containsText" id="{3D96A177-72CE-4EFB-9E7D-9BFAD5152E30}">
            <xm:f>NOT(ISERROR(SEARCH($K$73,Z26)))</xm:f>
            <xm:f>$K$73</xm:f>
            <x14:dxf>
              <fill>
                <patternFill>
                  <bgColor rgb="FFFF0000"/>
                </patternFill>
              </fill>
            </x14:dxf>
          </x14:cfRule>
          <x14:cfRule type="containsText" priority="605" operator="containsText" id="{2EB3DF1A-5F24-4CE6-B14B-8580D97350A9}">
            <xm:f>NOT(ISERROR(SEARCH($K$72,Z26)))</xm:f>
            <xm:f>$K$72</xm:f>
            <x14:dxf>
              <fill>
                <patternFill>
                  <bgColor rgb="FFFFC000"/>
                </patternFill>
              </fill>
            </x14:dxf>
          </x14:cfRule>
          <x14:cfRule type="containsText" priority="606" operator="containsText" id="{8128358A-AAD5-433D-AC6B-97F11902021A}">
            <xm:f>NOT(ISERROR(SEARCH($K$71,Z26)))</xm:f>
            <xm:f>$K$71</xm:f>
            <x14:dxf>
              <fill>
                <patternFill>
                  <bgColor rgb="FFFFFF00"/>
                </patternFill>
              </fill>
            </x14:dxf>
          </x14:cfRule>
          <x14:cfRule type="containsText" priority="607" operator="containsText" id="{B6C8F3C8-EB98-4562-A171-994737B6C1B9}">
            <xm:f>NOT(ISERROR(SEARCH($K$70,Z26)))</xm:f>
            <xm:f>$K$70</xm:f>
            <x14:dxf>
              <fill>
                <patternFill>
                  <bgColor rgb="FF00B050"/>
                </patternFill>
              </fill>
            </x14:dxf>
          </x14:cfRule>
          <x14:cfRule type="containsText" priority="608" operator="containsText" id="{4C05D801-8AEC-4EC4-88CE-2306FE928706}">
            <xm:f>NOT(ISERROR(SEARCH($K$69,Z26)))</xm:f>
            <xm:f>$K$69</xm:f>
            <x14:dxf>
              <fill>
                <patternFill>
                  <bgColor rgb="FF92D050"/>
                </patternFill>
              </fill>
            </x14:dxf>
          </x14:cfRule>
          <xm:sqref>Z26</xm:sqref>
        </x14:conditionalFormatting>
        <x14:conditionalFormatting xmlns:xm="http://schemas.microsoft.com/office/excel/2006/main">
          <x14:cfRule type="containsText" priority="599" operator="containsText" id="{16870C73-D7CF-4178-AB28-DAB7A8E1D992}">
            <xm:f>NOT(ISERROR(SEARCH($K$73,Z27)))</xm:f>
            <xm:f>$K$73</xm:f>
            <x14:dxf>
              <fill>
                <patternFill>
                  <bgColor rgb="FFFF0000"/>
                </patternFill>
              </fill>
            </x14:dxf>
          </x14:cfRule>
          <x14:cfRule type="containsText" priority="600" operator="containsText" id="{6FC2CC9E-0F27-4B46-879F-F9F01A331BA2}">
            <xm:f>NOT(ISERROR(SEARCH($K$72,Z27)))</xm:f>
            <xm:f>$K$72</xm:f>
            <x14:dxf>
              <fill>
                <patternFill>
                  <bgColor rgb="FFFFC000"/>
                </patternFill>
              </fill>
            </x14:dxf>
          </x14:cfRule>
          <x14:cfRule type="containsText" priority="601" operator="containsText" id="{406F7571-087E-4BEC-A210-16033ED90CBA}">
            <xm:f>NOT(ISERROR(SEARCH($K$71,Z27)))</xm:f>
            <xm:f>$K$71</xm:f>
            <x14:dxf>
              <fill>
                <patternFill>
                  <bgColor rgb="FFFFFF00"/>
                </patternFill>
              </fill>
            </x14:dxf>
          </x14:cfRule>
          <x14:cfRule type="containsText" priority="602" operator="containsText" id="{A671CAAB-0331-474D-8635-06D8A4A6CE7E}">
            <xm:f>NOT(ISERROR(SEARCH($K$70,Z27)))</xm:f>
            <xm:f>$K$70</xm:f>
            <x14:dxf>
              <fill>
                <patternFill>
                  <bgColor rgb="FF00B050"/>
                </patternFill>
              </fill>
            </x14:dxf>
          </x14:cfRule>
          <x14:cfRule type="containsText" priority="603" operator="containsText" id="{866D1746-49C5-4BDA-B5DC-9A2DFC30BA19}">
            <xm:f>NOT(ISERROR(SEARCH($K$69,Z27)))</xm:f>
            <xm:f>$K$69</xm:f>
            <x14:dxf>
              <fill>
                <patternFill>
                  <bgColor rgb="FF92D050"/>
                </patternFill>
              </fill>
            </x14:dxf>
          </x14:cfRule>
          <xm:sqref>Z27</xm:sqref>
        </x14:conditionalFormatting>
        <x14:conditionalFormatting xmlns:xm="http://schemas.microsoft.com/office/excel/2006/main">
          <x14:cfRule type="containsText" priority="594" operator="containsText" id="{41788100-4EE8-4D01-8A20-951E1EB4D96C}">
            <xm:f>NOT(ISERROR(SEARCH($K$73,Z28)))</xm:f>
            <xm:f>$K$73</xm:f>
            <x14:dxf>
              <fill>
                <patternFill>
                  <bgColor rgb="FFFF0000"/>
                </patternFill>
              </fill>
            </x14:dxf>
          </x14:cfRule>
          <x14:cfRule type="containsText" priority="595" operator="containsText" id="{6DFF10DB-CDC3-4017-B5D6-A48F3D9933AA}">
            <xm:f>NOT(ISERROR(SEARCH($K$72,Z28)))</xm:f>
            <xm:f>$K$72</xm:f>
            <x14:dxf>
              <fill>
                <patternFill>
                  <bgColor rgb="FFFFC000"/>
                </patternFill>
              </fill>
            </x14:dxf>
          </x14:cfRule>
          <x14:cfRule type="containsText" priority="596" operator="containsText" id="{A788CAE3-C79B-4C23-A15B-171147C9C063}">
            <xm:f>NOT(ISERROR(SEARCH($K$71,Z28)))</xm:f>
            <xm:f>$K$71</xm:f>
            <x14:dxf>
              <fill>
                <patternFill>
                  <bgColor rgb="FFFFFF00"/>
                </patternFill>
              </fill>
            </x14:dxf>
          </x14:cfRule>
          <x14:cfRule type="containsText" priority="597" operator="containsText" id="{A0008C8D-DBF2-4BDC-AFB2-562650FD72E8}">
            <xm:f>NOT(ISERROR(SEARCH($K$70,Z28)))</xm:f>
            <xm:f>$K$70</xm:f>
            <x14:dxf>
              <fill>
                <patternFill>
                  <bgColor rgb="FF00B050"/>
                </patternFill>
              </fill>
            </x14:dxf>
          </x14:cfRule>
          <x14:cfRule type="containsText" priority="598" operator="containsText" id="{0490A10C-1DC1-4734-BA3D-B017FACE229D}">
            <xm:f>NOT(ISERROR(SEARCH($K$69,Z28)))</xm:f>
            <xm:f>$K$69</xm:f>
            <x14:dxf>
              <fill>
                <patternFill>
                  <bgColor rgb="FF92D050"/>
                </patternFill>
              </fill>
            </x14:dxf>
          </x14:cfRule>
          <xm:sqref>Z28</xm:sqref>
        </x14:conditionalFormatting>
        <x14:conditionalFormatting xmlns:xm="http://schemas.microsoft.com/office/excel/2006/main">
          <x14:cfRule type="containsText" priority="590" operator="containsText" id="{FF410CC6-4864-465A-91F5-10DD7E848653}">
            <xm:f>NOT(ISERROR(SEARCH($M$72,AB20)))</xm:f>
            <xm:f>$M$72</xm:f>
            <x14:dxf>
              <fill>
                <patternFill>
                  <bgColor rgb="FFFF0000"/>
                </patternFill>
              </fill>
            </x14:dxf>
          </x14:cfRule>
          <x14:cfRule type="containsText" priority="591" operator="containsText" id="{624E9B2E-C68F-4F0B-A5A3-A0C03695B428}">
            <xm:f>NOT(ISERROR(SEARCH($M$71,AB20)))</xm:f>
            <xm:f>$M$71</xm:f>
            <x14:dxf>
              <fill>
                <patternFill>
                  <bgColor rgb="FFFFC000"/>
                </patternFill>
              </fill>
            </x14:dxf>
          </x14:cfRule>
          <x14:cfRule type="containsText" priority="592" operator="containsText" id="{512CF41E-7FD5-471F-82E0-276C4985D0C3}">
            <xm:f>NOT(ISERROR(SEARCH($M$70,AB20)))</xm:f>
            <xm:f>$M$70</xm:f>
            <x14:dxf>
              <fill>
                <patternFill>
                  <bgColor rgb="FFFFFF00"/>
                </patternFill>
              </fill>
            </x14:dxf>
          </x14:cfRule>
          <x14:cfRule type="containsText" priority="593" operator="containsText" id="{F2FE1D14-0B14-443D-B954-16E10296A2B2}">
            <xm:f>NOT(ISERROR(SEARCH($M$69,AB20)))</xm:f>
            <xm:f>$M$69</xm:f>
            <x14:dxf>
              <fill>
                <patternFill>
                  <bgColor rgb="FF92D050"/>
                </patternFill>
              </fill>
            </x14:dxf>
          </x14:cfRule>
          <xm:sqref>AB20:AB24</xm:sqref>
        </x14:conditionalFormatting>
        <x14:conditionalFormatting xmlns:xm="http://schemas.microsoft.com/office/excel/2006/main">
          <x14:cfRule type="containsText" priority="586" operator="containsText" id="{ED627782-FABE-4B87-95A2-CD1CEB01D59B}">
            <xm:f>NOT(ISERROR(SEARCH($M$72,AB25)))</xm:f>
            <xm:f>$M$72</xm:f>
            <x14:dxf>
              <fill>
                <patternFill>
                  <bgColor rgb="FFFF0000"/>
                </patternFill>
              </fill>
            </x14:dxf>
          </x14:cfRule>
          <x14:cfRule type="containsText" priority="587" operator="containsText" id="{A53BE402-A287-4708-A0D6-F09CC9E3FB78}">
            <xm:f>NOT(ISERROR(SEARCH($M$71,AB25)))</xm:f>
            <xm:f>$M$71</xm:f>
            <x14:dxf>
              <fill>
                <patternFill>
                  <bgColor rgb="FFFFC000"/>
                </patternFill>
              </fill>
            </x14:dxf>
          </x14:cfRule>
          <x14:cfRule type="containsText" priority="588" operator="containsText" id="{B922873C-607D-491D-9E23-E3A542B9831E}">
            <xm:f>NOT(ISERROR(SEARCH($M$70,AB25)))</xm:f>
            <xm:f>$M$70</xm:f>
            <x14:dxf>
              <fill>
                <patternFill>
                  <bgColor rgb="FFFFFF00"/>
                </patternFill>
              </fill>
            </x14:dxf>
          </x14:cfRule>
          <x14:cfRule type="containsText" priority="589" operator="containsText" id="{66F48B9F-33E7-4B06-A1A2-29504FD908A0}">
            <xm:f>NOT(ISERROR(SEARCH($M$69,AB25)))</xm:f>
            <xm:f>$M$69</xm:f>
            <x14:dxf>
              <fill>
                <patternFill>
                  <bgColor rgb="FF92D050"/>
                </patternFill>
              </fill>
            </x14:dxf>
          </x14:cfRule>
          <xm:sqref>AB25</xm:sqref>
        </x14:conditionalFormatting>
        <x14:conditionalFormatting xmlns:xm="http://schemas.microsoft.com/office/excel/2006/main">
          <x14:cfRule type="containsText" priority="582" operator="containsText" id="{2CE1DA2E-92FE-4037-822D-1B8150A93409}">
            <xm:f>NOT(ISERROR(SEARCH($M$72,AB26)))</xm:f>
            <xm:f>$M$72</xm:f>
            <x14:dxf>
              <fill>
                <patternFill>
                  <bgColor rgb="FFFF0000"/>
                </patternFill>
              </fill>
            </x14:dxf>
          </x14:cfRule>
          <x14:cfRule type="containsText" priority="583" operator="containsText" id="{D3CC15DE-2B5C-4CA1-BF01-61E58AB117CC}">
            <xm:f>NOT(ISERROR(SEARCH($M$71,AB26)))</xm:f>
            <xm:f>$M$71</xm:f>
            <x14:dxf>
              <fill>
                <patternFill>
                  <bgColor rgb="FFFFC000"/>
                </patternFill>
              </fill>
            </x14:dxf>
          </x14:cfRule>
          <x14:cfRule type="containsText" priority="584" operator="containsText" id="{DC6DB46C-26DF-4D0D-96EC-5DFBC3672E08}">
            <xm:f>NOT(ISERROR(SEARCH($M$70,AB26)))</xm:f>
            <xm:f>$M$70</xm:f>
            <x14:dxf>
              <fill>
                <patternFill>
                  <bgColor rgb="FFFFFF00"/>
                </patternFill>
              </fill>
            </x14:dxf>
          </x14:cfRule>
          <x14:cfRule type="containsText" priority="585" operator="containsText" id="{0008B440-1887-4E05-B8A3-783103C2918F}">
            <xm:f>NOT(ISERROR(SEARCH($M$69,AB26)))</xm:f>
            <xm:f>$M$69</xm:f>
            <x14:dxf>
              <fill>
                <patternFill>
                  <bgColor rgb="FF92D050"/>
                </patternFill>
              </fill>
            </x14:dxf>
          </x14:cfRule>
          <xm:sqref>AB26</xm:sqref>
        </x14:conditionalFormatting>
        <x14:conditionalFormatting xmlns:xm="http://schemas.microsoft.com/office/excel/2006/main">
          <x14:cfRule type="containsText" priority="578" operator="containsText" id="{6099C2E3-3E33-4E3A-9844-2869E5E81883}">
            <xm:f>NOT(ISERROR(SEARCH($M$72,AB27)))</xm:f>
            <xm:f>$M$72</xm:f>
            <x14:dxf>
              <fill>
                <patternFill>
                  <bgColor rgb="FFFF0000"/>
                </patternFill>
              </fill>
            </x14:dxf>
          </x14:cfRule>
          <x14:cfRule type="containsText" priority="579" operator="containsText" id="{5D7AFFFD-A249-4063-99C2-A64BB60AF412}">
            <xm:f>NOT(ISERROR(SEARCH($M$71,AB27)))</xm:f>
            <xm:f>$M$71</xm:f>
            <x14:dxf>
              <fill>
                <patternFill>
                  <bgColor rgb="FFFFC000"/>
                </patternFill>
              </fill>
            </x14:dxf>
          </x14:cfRule>
          <x14:cfRule type="containsText" priority="580" operator="containsText" id="{0C555ABA-043B-49F3-80FE-ABB127B6E259}">
            <xm:f>NOT(ISERROR(SEARCH($M$70,AB27)))</xm:f>
            <xm:f>$M$70</xm:f>
            <x14:dxf>
              <fill>
                <patternFill>
                  <bgColor rgb="FFFFFF00"/>
                </patternFill>
              </fill>
            </x14:dxf>
          </x14:cfRule>
          <x14:cfRule type="containsText" priority="581" operator="containsText" id="{519C4007-9814-4550-BC13-E47C4E9408A2}">
            <xm:f>NOT(ISERROR(SEARCH($M$69,AB27)))</xm:f>
            <xm:f>$M$69</xm:f>
            <x14:dxf>
              <fill>
                <patternFill>
                  <bgColor rgb="FF92D050"/>
                </patternFill>
              </fill>
            </x14:dxf>
          </x14:cfRule>
          <xm:sqref>AB27</xm:sqref>
        </x14:conditionalFormatting>
        <x14:conditionalFormatting xmlns:xm="http://schemas.microsoft.com/office/excel/2006/main">
          <x14:cfRule type="containsText" priority="574" operator="containsText" id="{C18DB605-206D-402A-AA38-8F131264975E}">
            <xm:f>NOT(ISERROR(SEARCH($M$72,AB28)))</xm:f>
            <xm:f>$M$72</xm:f>
            <x14:dxf>
              <fill>
                <patternFill>
                  <bgColor rgb="FFFF0000"/>
                </patternFill>
              </fill>
            </x14:dxf>
          </x14:cfRule>
          <x14:cfRule type="containsText" priority="575" operator="containsText" id="{9F17D820-ED2F-4F73-842B-55E4CB756A1F}">
            <xm:f>NOT(ISERROR(SEARCH($M$71,AB28)))</xm:f>
            <xm:f>$M$71</xm:f>
            <x14:dxf>
              <fill>
                <patternFill>
                  <bgColor rgb="FFFFC000"/>
                </patternFill>
              </fill>
            </x14:dxf>
          </x14:cfRule>
          <x14:cfRule type="containsText" priority="576" operator="containsText" id="{EBBB9D14-692B-4AFE-8082-BA3D0FCF9820}">
            <xm:f>NOT(ISERROR(SEARCH($M$70,AB28)))</xm:f>
            <xm:f>$M$70</xm:f>
            <x14:dxf>
              <fill>
                <patternFill>
                  <bgColor rgb="FFFFFF00"/>
                </patternFill>
              </fill>
            </x14:dxf>
          </x14:cfRule>
          <x14:cfRule type="containsText" priority="577" operator="containsText" id="{E58DE99E-DDD1-4E0A-8113-B5E1613EF0BE}">
            <xm:f>NOT(ISERROR(SEARCH($M$69,AB28)))</xm:f>
            <xm:f>$M$69</xm:f>
            <x14:dxf>
              <fill>
                <patternFill>
                  <bgColor rgb="FF92D050"/>
                </patternFill>
              </fill>
            </x14:dxf>
          </x14:cfRule>
          <xm:sqref>AB28</xm:sqref>
        </x14:conditionalFormatting>
        <x14:conditionalFormatting xmlns:xm="http://schemas.microsoft.com/office/excel/2006/main">
          <x14:cfRule type="containsText" priority="566" operator="containsText" id="{DC48B992-2BAF-4D5A-A169-96B416F346E1}">
            <xm:f>NOT(ISERROR(SEARCH($I$69,X29)))</xm:f>
            <xm:f>$I$69</xm:f>
            <x14:dxf>
              <fill>
                <patternFill>
                  <fgColor rgb="FF92D050"/>
                  <bgColor rgb="FF92D050"/>
                </patternFill>
              </fill>
            </x14:dxf>
          </x14:cfRule>
          <x14:cfRule type="containsText" priority="567" operator="containsText" id="{A1771100-FEE0-4F41-8EBA-AEC1A5013AFA}">
            <xm:f>NOT(ISERROR(SEARCH($I$70,X29)))</xm:f>
            <xm:f>$I$70</xm:f>
            <x14:dxf>
              <fill>
                <patternFill>
                  <bgColor rgb="FF00B050"/>
                </patternFill>
              </fill>
            </x14:dxf>
          </x14:cfRule>
          <x14:cfRule type="containsText" priority="568" operator="containsText" id="{D016F025-91E4-41B2-9038-9659A7AF6EA7}">
            <xm:f>NOT(ISERROR(SEARCH($I$73,X29)))</xm:f>
            <xm:f>$I$73</xm:f>
            <x14:dxf>
              <fill>
                <patternFill>
                  <bgColor rgb="FFFF0000"/>
                </patternFill>
              </fill>
            </x14:dxf>
          </x14:cfRule>
          <x14:cfRule type="containsText" priority="569" operator="containsText" id="{F30A8DAF-DBB7-49C1-B10B-69500E4F5442}">
            <xm:f>NOT(ISERROR(SEARCH($I$72,X29)))</xm:f>
            <xm:f>$I$72</xm:f>
            <x14:dxf>
              <fill>
                <patternFill>
                  <fgColor rgb="FFFFC000"/>
                  <bgColor rgb="FFFFC000"/>
                </patternFill>
              </fill>
            </x14:dxf>
          </x14:cfRule>
          <x14:cfRule type="containsText" priority="570" operator="containsText" id="{7405566A-9106-4870-956E-D12B8B6DF780}">
            <xm:f>NOT(ISERROR(SEARCH($I$71,X29)))</xm:f>
            <xm:f>$I$71</xm:f>
            <x14:dxf>
              <fill>
                <patternFill>
                  <fgColor rgb="FFFFFF00"/>
                  <bgColor rgb="FFFFFF00"/>
                </patternFill>
              </fill>
            </x14:dxf>
          </x14:cfRule>
          <x14:cfRule type="containsText" priority="571" operator="containsText" id="{0B171180-468A-4844-AC6E-84D8AC745C60}">
            <xm:f>NOT(ISERROR(SEARCH($I$70,X29)))</xm:f>
            <xm:f>$I$70</xm:f>
            <x14:dxf>
              <fill>
                <patternFill>
                  <bgColor theme="0" tint="-0.14996795556505021"/>
                </patternFill>
              </fill>
            </x14:dxf>
          </x14:cfRule>
          <x14:cfRule type="cellIs" priority="572" operator="equal" id="{2F458ECA-BE38-4DF6-AF1B-DAC57F200E3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573" operator="equal" id="{CD30A0D6-B475-42E6-94AB-6D436873C14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1" operator="containsText" id="{A585DEE5-293E-45EA-8AE0-8A1F67C91942}">
            <xm:f>NOT(ISERROR(SEARCH($K$73,Z29)))</xm:f>
            <xm:f>$K$73</xm:f>
            <x14:dxf>
              <fill>
                <patternFill>
                  <bgColor rgb="FFFF0000"/>
                </patternFill>
              </fill>
            </x14:dxf>
          </x14:cfRule>
          <x14:cfRule type="containsText" priority="562" operator="containsText" id="{A73F6273-DE18-44FA-A2BB-9FC5121DF285}">
            <xm:f>NOT(ISERROR(SEARCH($K$72,Z29)))</xm:f>
            <xm:f>$K$72</xm:f>
            <x14:dxf>
              <fill>
                <patternFill>
                  <bgColor rgb="FFFFC000"/>
                </patternFill>
              </fill>
            </x14:dxf>
          </x14:cfRule>
          <x14:cfRule type="containsText" priority="563" operator="containsText" id="{96AEFEB2-22A1-4EA5-BC58-93A9BD4096D3}">
            <xm:f>NOT(ISERROR(SEARCH($K$71,Z29)))</xm:f>
            <xm:f>$K$71</xm:f>
            <x14:dxf>
              <fill>
                <patternFill>
                  <bgColor rgb="FFFFFF00"/>
                </patternFill>
              </fill>
            </x14:dxf>
          </x14:cfRule>
          <x14:cfRule type="containsText" priority="564" operator="containsText" id="{DC0DFD79-60B8-43DD-9369-87600D95B1EE}">
            <xm:f>NOT(ISERROR(SEARCH($K$70,Z29)))</xm:f>
            <xm:f>$K$70</xm:f>
            <x14:dxf>
              <fill>
                <patternFill>
                  <bgColor rgb="FF00B050"/>
                </patternFill>
              </fill>
            </x14:dxf>
          </x14:cfRule>
          <x14:cfRule type="containsText" priority="565" operator="containsText" id="{9F17297A-9B0E-48A9-945B-5997C7AB17D2}">
            <xm:f>NOT(ISERROR(SEARCH($K$69,Z29)))</xm:f>
            <xm:f>$K$69</xm:f>
            <x14:dxf>
              <fill>
                <patternFill>
                  <bgColor rgb="FF92D050"/>
                </patternFill>
              </fill>
            </x14:dxf>
          </x14:cfRule>
          <xm:sqref>Z29</xm:sqref>
        </x14:conditionalFormatting>
        <x14:conditionalFormatting xmlns:xm="http://schemas.microsoft.com/office/excel/2006/main">
          <x14:cfRule type="containsText" priority="557" operator="containsText" id="{A828E962-7A61-46C2-A2EC-3133942ED163}">
            <xm:f>NOT(ISERROR(SEARCH($M$72,AB29)))</xm:f>
            <xm:f>$M$72</xm:f>
            <x14:dxf>
              <fill>
                <patternFill>
                  <bgColor rgb="FFFF0000"/>
                </patternFill>
              </fill>
            </x14:dxf>
          </x14:cfRule>
          <x14:cfRule type="containsText" priority="558" operator="containsText" id="{8AE41D5C-C22B-414A-B9B5-CBA0B40E0B4E}">
            <xm:f>NOT(ISERROR(SEARCH($M$71,AB29)))</xm:f>
            <xm:f>$M$71</xm:f>
            <x14:dxf>
              <fill>
                <patternFill>
                  <bgColor rgb="FFFFC000"/>
                </patternFill>
              </fill>
            </x14:dxf>
          </x14:cfRule>
          <x14:cfRule type="containsText" priority="559" operator="containsText" id="{052DE213-44DE-403F-AA37-1A645DD94A95}">
            <xm:f>NOT(ISERROR(SEARCH($M$70,AB29)))</xm:f>
            <xm:f>$M$70</xm:f>
            <x14:dxf>
              <fill>
                <patternFill>
                  <bgColor rgb="FFFFFF00"/>
                </patternFill>
              </fill>
            </x14:dxf>
          </x14:cfRule>
          <x14:cfRule type="containsText" priority="560" operator="containsText" id="{69706F66-041F-48CD-97AA-CAF61A4B925F}">
            <xm:f>NOT(ISERROR(SEARCH($M$69,AB29)))</xm:f>
            <xm:f>$M$69</xm:f>
            <x14:dxf>
              <fill>
                <patternFill>
                  <bgColor rgb="FF92D050"/>
                </patternFill>
              </fill>
            </x14:dxf>
          </x14:cfRule>
          <xm:sqref>AB29</xm:sqref>
        </x14:conditionalFormatting>
        <x14:conditionalFormatting xmlns:xm="http://schemas.microsoft.com/office/excel/2006/main">
          <x14:cfRule type="containsText" priority="552" operator="containsText" id="{B72424EC-DCCB-49EC-B07E-415FA1AD86E5}">
            <xm:f>NOT(ISERROR(SEARCH($K$73,Z30)))</xm:f>
            <xm:f>$K$73</xm:f>
            <x14:dxf>
              <fill>
                <patternFill>
                  <bgColor rgb="FFFF0000"/>
                </patternFill>
              </fill>
            </x14:dxf>
          </x14:cfRule>
          <x14:cfRule type="containsText" priority="553" operator="containsText" id="{086D017F-4982-48D2-81DA-B9FEA1913A97}">
            <xm:f>NOT(ISERROR(SEARCH($K$72,Z30)))</xm:f>
            <xm:f>$K$72</xm:f>
            <x14:dxf>
              <fill>
                <patternFill>
                  <bgColor rgb="FFFFC000"/>
                </patternFill>
              </fill>
            </x14:dxf>
          </x14:cfRule>
          <x14:cfRule type="containsText" priority="554" operator="containsText" id="{A12D1913-AAB1-4E2C-8948-1B16378F79E3}">
            <xm:f>NOT(ISERROR(SEARCH($K$71,Z30)))</xm:f>
            <xm:f>$K$71</xm:f>
            <x14:dxf>
              <fill>
                <patternFill>
                  <bgColor rgb="FFFFFF00"/>
                </patternFill>
              </fill>
            </x14:dxf>
          </x14:cfRule>
          <x14:cfRule type="containsText" priority="555" operator="containsText" id="{843E0F3F-8F7D-42E5-BDED-AEAFD16FD426}">
            <xm:f>NOT(ISERROR(SEARCH($K$70,Z30)))</xm:f>
            <xm:f>$K$70</xm:f>
            <x14:dxf>
              <fill>
                <patternFill>
                  <bgColor rgb="FF00B050"/>
                </patternFill>
              </fill>
            </x14:dxf>
          </x14:cfRule>
          <x14:cfRule type="containsText" priority="556" operator="containsText" id="{4EF70FCC-CBDE-4907-8105-C5CA3F43FDB6}">
            <xm:f>NOT(ISERROR(SEARCH($K$69,Z30)))</xm:f>
            <xm:f>$K$69</xm:f>
            <x14:dxf>
              <fill>
                <patternFill>
                  <bgColor rgb="FF92D050"/>
                </patternFill>
              </fill>
            </x14:dxf>
          </x14:cfRule>
          <xm:sqref>Z30:Z31</xm:sqref>
        </x14:conditionalFormatting>
        <x14:conditionalFormatting xmlns:xm="http://schemas.microsoft.com/office/excel/2006/main">
          <x14:cfRule type="containsText" priority="548" operator="containsText" id="{76FAB8ED-FC83-4C05-847C-A8088FD140F2}">
            <xm:f>NOT(ISERROR(SEARCH($M$72,AB30)))</xm:f>
            <xm:f>$M$72</xm:f>
            <x14:dxf>
              <fill>
                <patternFill>
                  <bgColor rgb="FFFF0000"/>
                </patternFill>
              </fill>
            </x14:dxf>
          </x14:cfRule>
          <x14:cfRule type="containsText" priority="549" operator="containsText" id="{D099C875-0C3B-46DE-A1D1-205C0AE87BA7}">
            <xm:f>NOT(ISERROR(SEARCH($M$71,AB30)))</xm:f>
            <xm:f>$M$71</xm:f>
            <x14:dxf>
              <fill>
                <patternFill>
                  <bgColor rgb="FFFFC000"/>
                </patternFill>
              </fill>
            </x14:dxf>
          </x14:cfRule>
          <x14:cfRule type="containsText" priority="550" operator="containsText" id="{E2452B81-E015-42ED-B910-E2ADB49BE941}">
            <xm:f>NOT(ISERROR(SEARCH($M$70,AB30)))</xm:f>
            <xm:f>$M$70</xm:f>
            <x14:dxf>
              <fill>
                <patternFill>
                  <bgColor rgb="FFFFFF00"/>
                </patternFill>
              </fill>
            </x14:dxf>
          </x14:cfRule>
          <x14:cfRule type="containsText" priority="551" operator="containsText" id="{56976FB8-1B9B-4A3C-82BD-3A7BFDC6C22C}">
            <xm:f>NOT(ISERROR(SEARCH($M$69,AB30)))</xm:f>
            <xm:f>$M$69</xm:f>
            <x14:dxf>
              <fill>
                <patternFill>
                  <bgColor rgb="FF92D050"/>
                </patternFill>
              </fill>
            </x14:dxf>
          </x14:cfRule>
          <xm:sqref>AB30:AB31</xm:sqref>
        </x14:conditionalFormatting>
        <x14:conditionalFormatting xmlns:xm="http://schemas.microsoft.com/office/excel/2006/main">
          <x14:cfRule type="containsText" priority="543" operator="containsText" id="{907B8BA1-4CCC-4F7B-B65E-8CCE773DEEA9}">
            <xm:f>NOT(ISERROR(SEARCH($K$73,Z32)))</xm:f>
            <xm:f>$K$73</xm:f>
            <x14:dxf>
              <fill>
                <patternFill>
                  <bgColor rgb="FFFF0000"/>
                </patternFill>
              </fill>
            </x14:dxf>
          </x14:cfRule>
          <x14:cfRule type="containsText" priority="544" operator="containsText" id="{C35891FF-F0DF-49A9-9C89-F118A97EA755}">
            <xm:f>NOT(ISERROR(SEARCH($K$72,Z32)))</xm:f>
            <xm:f>$K$72</xm:f>
            <x14:dxf>
              <fill>
                <patternFill>
                  <bgColor rgb="FFFFC000"/>
                </patternFill>
              </fill>
            </x14:dxf>
          </x14:cfRule>
          <x14:cfRule type="containsText" priority="545" operator="containsText" id="{DD341F93-F0CF-47D2-8887-5166A511B259}">
            <xm:f>NOT(ISERROR(SEARCH($K$71,Z32)))</xm:f>
            <xm:f>$K$71</xm:f>
            <x14:dxf>
              <fill>
                <patternFill>
                  <bgColor rgb="FFFFFF00"/>
                </patternFill>
              </fill>
            </x14:dxf>
          </x14:cfRule>
          <x14:cfRule type="containsText" priority="546" operator="containsText" id="{4C2B0FF0-6385-4295-A82D-8CD04844E3B5}">
            <xm:f>NOT(ISERROR(SEARCH($K$70,Z32)))</xm:f>
            <xm:f>$K$70</xm:f>
            <x14:dxf>
              <fill>
                <patternFill>
                  <bgColor rgb="FF00B050"/>
                </patternFill>
              </fill>
            </x14:dxf>
          </x14:cfRule>
          <x14:cfRule type="containsText" priority="547" operator="containsText" id="{42868B8E-16C7-4691-9230-2AB502E2DEBE}">
            <xm:f>NOT(ISERROR(SEARCH($K$69,Z32)))</xm:f>
            <xm:f>$K$69</xm:f>
            <x14:dxf>
              <fill>
                <patternFill>
                  <bgColor rgb="FF92D050"/>
                </patternFill>
              </fill>
            </x14:dxf>
          </x14:cfRule>
          <xm:sqref>Z32</xm:sqref>
        </x14:conditionalFormatting>
        <x14:conditionalFormatting xmlns:xm="http://schemas.microsoft.com/office/excel/2006/main">
          <x14:cfRule type="containsText" priority="538" operator="containsText" id="{A1774894-28D3-4DBA-A7D3-20B8F7800837}">
            <xm:f>NOT(ISERROR(SEARCH($K$73,Z33)))</xm:f>
            <xm:f>$K$73</xm:f>
            <x14:dxf>
              <fill>
                <patternFill>
                  <bgColor rgb="FFFF0000"/>
                </patternFill>
              </fill>
            </x14:dxf>
          </x14:cfRule>
          <x14:cfRule type="containsText" priority="539" operator="containsText" id="{54213E6F-6053-47F9-A290-7396ADD1DE5A}">
            <xm:f>NOT(ISERROR(SEARCH($K$72,Z33)))</xm:f>
            <xm:f>$K$72</xm:f>
            <x14:dxf>
              <fill>
                <patternFill>
                  <bgColor rgb="FFFFC000"/>
                </patternFill>
              </fill>
            </x14:dxf>
          </x14:cfRule>
          <x14:cfRule type="containsText" priority="540" operator="containsText" id="{EAB52923-1257-4AB7-9018-F421CDA30414}">
            <xm:f>NOT(ISERROR(SEARCH($K$71,Z33)))</xm:f>
            <xm:f>$K$71</xm:f>
            <x14:dxf>
              <fill>
                <patternFill>
                  <bgColor rgb="FFFFFF00"/>
                </patternFill>
              </fill>
            </x14:dxf>
          </x14:cfRule>
          <x14:cfRule type="containsText" priority="541" operator="containsText" id="{915A89E0-726E-4C91-8829-A58722F3E1B2}">
            <xm:f>NOT(ISERROR(SEARCH($K$70,Z33)))</xm:f>
            <xm:f>$K$70</xm:f>
            <x14:dxf>
              <fill>
                <patternFill>
                  <bgColor rgb="FF00B050"/>
                </patternFill>
              </fill>
            </x14:dxf>
          </x14:cfRule>
          <x14:cfRule type="containsText" priority="542" operator="containsText" id="{FCFF7F71-EF09-4502-81D8-04693B06821C}">
            <xm:f>NOT(ISERROR(SEARCH($K$69,Z33)))</xm:f>
            <xm:f>$K$69</xm:f>
            <x14:dxf>
              <fill>
                <patternFill>
                  <bgColor rgb="FF92D050"/>
                </patternFill>
              </fill>
            </x14:dxf>
          </x14:cfRule>
          <xm:sqref>Z33</xm:sqref>
        </x14:conditionalFormatting>
        <x14:conditionalFormatting xmlns:xm="http://schemas.microsoft.com/office/excel/2006/main">
          <x14:cfRule type="containsText" priority="533" operator="containsText" id="{48CE5718-D920-4D35-B39F-7A2A2840461A}">
            <xm:f>NOT(ISERROR(SEARCH($K$73,Z34)))</xm:f>
            <xm:f>$K$73</xm:f>
            <x14:dxf>
              <fill>
                <patternFill>
                  <bgColor rgb="FFFF0000"/>
                </patternFill>
              </fill>
            </x14:dxf>
          </x14:cfRule>
          <x14:cfRule type="containsText" priority="534" operator="containsText" id="{C5A3D7CF-8E2D-470C-BB00-8D83A753B602}">
            <xm:f>NOT(ISERROR(SEARCH($K$72,Z34)))</xm:f>
            <xm:f>$K$72</xm:f>
            <x14:dxf>
              <fill>
                <patternFill>
                  <bgColor rgb="FFFFC000"/>
                </patternFill>
              </fill>
            </x14:dxf>
          </x14:cfRule>
          <x14:cfRule type="containsText" priority="535" operator="containsText" id="{B91FFEBE-FBBD-4442-9A0F-F7027AB86604}">
            <xm:f>NOT(ISERROR(SEARCH($K$71,Z34)))</xm:f>
            <xm:f>$K$71</xm:f>
            <x14:dxf>
              <fill>
                <patternFill>
                  <bgColor rgb="FFFFFF00"/>
                </patternFill>
              </fill>
            </x14:dxf>
          </x14:cfRule>
          <x14:cfRule type="containsText" priority="536" operator="containsText" id="{2A41AB87-ECA6-4E7A-ACEC-91E8446FAC25}">
            <xm:f>NOT(ISERROR(SEARCH($K$70,Z34)))</xm:f>
            <xm:f>$K$70</xm:f>
            <x14:dxf>
              <fill>
                <patternFill>
                  <bgColor rgb="FF00B050"/>
                </patternFill>
              </fill>
            </x14:dxf>
          </x14:cfRule>
          <x14:cfRule type="containsText" priority="537" operator="containsText" id="{B869CEF9-9F80-49A0-B282-A7C5AC8775BB}">
            <xm:f>NOT(ISERROR(SEARCH($K$69,Z34)))</xm:f>
            <xm:f>$K$69</xm:f>
            <x14:dxf>
              <fill>
                <patternFill>
                  <bgColor rgb="FF92D050"/>
                </patternFill>
              </fill>
            </x14:dxf>
          </x14:cfRule>
          <xm:sqref>Z34:Z35</xm:sqref>
        </x14:conditionalFormatting>
        <x14:conditionalFormatting xmlns:xm="http://schemas.microsoft.com/office/excel/2006/main">
          <x14:cfRule type="containsText" priority="529" operator="containsText" id="{37BABF92-E6BF-48E6-8669-AB43515AD91B}">
            <xm:f>NOT(ISERROR(SEARCH($M$72,AB32)))</xm:f>
            <xm:f>$M$72</xm:f>
            <x14:dxf>
              <fill>
                <patternFill>
                  <bgColor rgb="FFFF0000"/>
                </patternFill>
              </fill>
            </x14:dxf>
          </x14:cfRule>
          <x14:cfRule type="containsText" priority="530" operator="containsText" id="{E5D0159B-0D6D-42BC-82D7-A90DF0B5B6BB}">
            <xm:f>NOT(ISERROR(SEARCH($M$71,AB32)))</xm:f>
            <xm:f>$M$71</xm:f>
            <x14:dxf>
              <fill>
                <patternFill>
                  <bgColor rgb="FFFFC000"/>
                </patternFill>
              </fill>
            </x14:dxf>
          </x14:cfRule>
          <x14:cfRule type="containsText" priority="531" operator="containsText" id="{357E3EE8-064D-4D1A-9965-95C84F2FE0B0}">
            <xm:f>NOT(ISERROR(SEARCH($M$70,AB32)))</xm:f>
            <xm:f>$M$70</xm:f>
            <x14:dxf>
              <fill>
                <patternFill>
                  <bgColor rgb="FFFFFF00"/>
                </patternFill>
              </fill>
            </x14:dxf>
          </x14:cfRule>
          <x14:cfRule type="containsText" priority="532" operator="containsText" id="{DA91876B-E526-4F3C-A64B-EC1DAF61EFC7}">
            <xm:f>NOT(ISERROR(SEARCH($M$69,AB32)))</xm:f>
            <xm:f>$M$69</xm:f>
            <x14:dxf>
              <fill>
                <patternFill>
                  <bgColor rgb="FF92D050"/>
                </patternFill>
              </fill>
            </x14:dxf>
          </x14:cfRule>
          <xm:sqref>AB32</xm:sqref>
        </x14:conditionalFormatting>
        <x14:conditionalFormatting xmlns:xm="http://schemas.microsoft.com/office/excel/2006/main">
          <x14:cfRule type="containsText" priority="525" operator="containsText" id="{D20E5E07-3C22-4478-A2B5-F924FABD1A8D}">
            <xm:f>NOT(ISERROR(SEARCH($M$72,AB34)))</xm:f>
            <xm:f>$M$72</xm:f>
            <x14:dxf>
              <fill>
                <patternFill>
                  <bgColor rgb="FFFF0000"/>
                </patternFill>
              </fill>
            </x14:dxf>
          </x14:cfRule>
          <x14:cfRule type="containsText" priority="526" operator="containsText" id="{B0A9373C-F309-4076-A95D-DDD870686309}">
            <xm:f>NOT(ISERROR(SEARCH($M$71,AB34)))</xm:f>
            <xm:f>$M$71</xm:f>
            <x14:dxf>
              <fill>
                <patternFill>
                  <bgColor rgb="FFFFC000"/>
                </patternFill>
              </fill>
            </x14:dxf>
          </x14:cfRule>
          <x14:cfRule type="containsText" priority="527" operator="containsText" id="{71877E8B-405B-4A74-AA9D-C7220BC1AFF1}">
            <xm:f>NOT(ISERROR(SEARCH($M$70,AB34)))</xm:f>
            <xm:f>$M$70</xm:f>
            <x14:dxf>
              <fill>
                <patternFill>
                  <bgColor rgb="FFFFFF00"/>
                </patternFill>
              </fill>
            </x14:dxf>
          </x14:cfRule>
          <x14:cfRule type="containsText" priority="528" operator="containsText" id="{6906A0BF-E6B5-40C4-9BFD-0155EDA78F4B}">
            <xm:f>NOT(ISERROR(SEARCH($M$69,AB34)))</xm:f>
            <xm:f>$M$69</xm:f>
            <x14:dxf>
              <fill>
                <patternFill>
                  <bgColor rgb="FF92D050"/>
                </patternFill>
              </fill>
            </x14:dxf>
          </x14:cfRule>
          <xm:sqref>AB34</xm:sqref>
        </x14:conditionalFormatting>
        <x14:conditionalFormatting xmlns:xm="http://schemas.microsoft.com/office/excel/2006/main">
          <x14:cfRule type="containsText" priority="521" operator="containsText" id="{8C37346D-4B44-4094-8A67-29F475CAF1B7}">
            <xm:f>NOT(ISERROR(SEARCH($M$72,AB33)))</xm:f>
            <xm:f>$M$72</xm:f>
            <x14:dxf>
              <fill>
                <patternFill>
                  <bgColor rgb="FFFF0000"/>
                </patternFill>
              </fill>
            </x14:dxf>
          </x14:cfRule>
          <x14:cfRule type="containsText" priority="522" operator="containsText" id="{4211A37D-B7F6-4704-88F3-39373E01AF21}">
            <xm:f>NOT(ISERROR(SEARCH($M$71,AB33)))</xm:f>
            <xm:f>$M$71</xm:f>
            <x14:dxf>
              <fill>
                <patternFill>
                  <bgColor rgb="FFFFC000"/>
                </patternFill>
              </fill>
            </x14:dxf>
          </x14:cfRule>
          <x14:cfRule type="containsText" priority="523" operator="containsText" id="{62665E8C-4E8A-45D9-913F-1A56DF16A660}">
            <xm:f>NOT(ISERROR(SEARCH($M$70,AB33)))</xm:f>
            <xm:f>$M$70</xm:f>
            <x14:dxf>
              <fill>
                <patternFill>
                  <bgColor rgb="FFFFFF00"/>
                </patternFill>
              </fill>
            </x14:dxf>
          </x14:cfRule>
          <x14:cfRule type="containsText" priority="524" operator="containsText" id="{A7CD5869-E676-4BC2-93AF-04F283BDAB3C}">
            <xm:f>NOT(ISERROR(SEARCH($M$69,AB33)))</xm:f>
            <xm:f>$M$69</xm:f>
            <x14:dxf>
              <fill>
                <patternFill>
                  <bgColor rgb="FF92D050"/>
                </patternFill>
              </fill>
            </x14:dxf>
          </x14:cfRule>
          <xm:sqref>AB33</xm:sqref>
        </x14:conditionalFormatting>
        <x14:conditionalFormatting xmlns:xm="http://schemas.microsoft.com/office/excel/2006/main">
          <x14:cfRule type="containsText" priority="517" operator="containsText" id="{CA8BB790-58C1-4188-9537-C83836D12442}">
            <xm:f>NOT(ISERROR(SEARCH($M$72,AB35)))</xm:f>
            <xm:f>$M$72</xm:f>
            <x14:dxf>
              <fill>
                <patternFill>
                  <bgColor rgb="FFFF0000"/>
                </patternFill>
              </fill>
            </x14:dxf>
          </x14:cfRule>
          <x14:cfRule type="containsText" priority="518" operator="containsText" id="{3128BF4D-A225-468C-8B37-DB673FCF16C6}">
            <xm:f>NOT(ISERROR(SEARCH($M$71,AB35)))</xm:f>
            <xm:f>$M$71</xm:f>
            <x14:dxf>
              <fill>
                <patternFill>
                  <bgColor rgb="FFFFC000"/>
                </patternFill>
              </fill>
            </x14:dxf>
          </x14:cfRule>
          <x14:cfRule type="containsText" priority="519" operator="containsText" id="{1EE78DD4-6331-48E5-A31F-7310DE8A3154}">
            <xm:f>NOT(ISERROR(SEARCH($M$70,AB35)))</xm:f>
            <xm:f>$M$70</xm:f>
            <x14:dxf>
              <fill>
                <patternFill>
                  <bgColor rgb="FFFFFF00"/>
                </patternFill>
              </fill>
            </x14:dxf>
          </x14:cfRule>
          <x14:cfRule type="containsText" priority="520" operator="containsText" id="{77D9CDE3-8EB1-4D10-A7B3-B037728B1B7C}">
            <xm:f>NOT(ISERROR(SEARCH($M$69,AB35)))</xm:f>
            <xm:f>$M$69</xm:f>
            <x14:dxf>
              <fill>
                <patternFill>
                  <bgColor rgb="FF92D050"/>
                </patternFill>
              </fill>
            </x14:dxf>
          </x14:cfRule>
          <xm:sqref>AB35</xm:sqref>
        </x14:conditionalFormatting>
        <x14:conditionalFormatting xmlns:xm="http://schemas.microsoft.com/office/excel/2006/main">
          <x14:cfRule type="containsText" priority="512" operator="containsText" id="{830922B3-84FF-4DE3-867F-4C62877423B6}">
            <xm:f>NOT(ISERROR(SEARCH($K$73,Z36)))</xm:f>
            <xm:f>$K$73</xm:f>
            <x14:dxf>
              <fill>
                <patternFill>
                  <bgColor rgb="FFFF0000"/>
                </patternFill>
              </fill>
            </x14:dxf>
          </x14:cfRule>
          <x14:cfRule type="containsText" priority="513" operator="containsText" id="{FA4988FB-2B9D-4E68-9DA7-A76100A838FD}">
            <xm:f>NOT(ISERROR(SEARCH($K$72,Z36)))</xm:f>
            <xm:f>$K$72</xm:f>
            <x14:dxf>
              <fill>
                <patternFill>
                  <bgColor rgb="FFFFC000"/>
                </patternFill>
              </fill>
            </x14:dxf>
          </x14:cfRule>
          <x14:cfRule type="containsText" priority="514" operator="containsText" id="{9A7B46D2-397F-4BDF-A9E5-90E5BFF2D2BB}">
            <xm:f>NOT(ISERROR(SEARCH($K$71,Z36)))</xm:f>
            <xm:f>$K$71</xm:f>
            <x14:dxf>
              <fill>
                <patternFill>
                  <bgColor rgb="FFFFFF00"/>
                </patternFill>
              </fill>
            </x14:dxf>
          </x14:cfRule>
          <x14:cfRule type="containsText" priority="515" operator="containsText" id="{B9A68615-63D9-4B27-BEDC-4CAB7AB6C3BD}">
            <xm:f>NOT(ISERROR(SEARCH($K$70,Z36)))</xm:f>
            <xm:f>$K$70</xm:f>
            <x14:dxf>
              <fill>
                <patternFill>
                  <bgColor rgb="FF00B050"/>
                </patternFill>
              </fill>
            </x14:dxf>
          </x14:cfRule>
          <x14:cfRule type="containsText" priority="516" operator="containsText" id="{3DEEEEF8-231C-4312-8705-67DFD8F8C361}">
            <xm:f>NOT(ISERROR(SEARCH($K$69,Z36)))</xm:f>
            <xm:f>$K$69</xm:f>
            <x14:dxf>
              <fill>
                <patternFill>
                  <bgColor rgb="FF92D050"/>
                </patternFill>
              </fill>
            </x14:dxf>
          </x14:cfRule>
          <xm:sqref>Z36</xm:sqref>
        </x14:conditionalFormatting>
        <x14:conditionalFormatting xmlns:xm="http://schemas.microsoft.com/office/excel/2006/main">
          <x14:cfRule type="containsText" priority="507" operator="containsText" id="{9D8B462D-1C9D-4E3E-BEDE-2D47D9BA9219}">
            <xm:f>NOT(ISERROR(SEARCH($K$73,Z37)))</xm:f>
            <xm:f>$K$73</xm:f>
            <x14:dxf>
              <fill>
                <patternFill>
                  <bgColor rgb="FFFF0000"/>
                </patternFill>
              </fill>
            </x14:dxf>
          </x14:cfRule>
          <x14:cfRule type="containsText" priority="508" operator="containsText" id="{A98FD289-B925-4C0C-B6E4-BBD8389E1E61}">
            <xm:f>NOT(ISERROR(SEARCH($K$72,Z37)))</xm:f>
            <xm:f>$K$72</xm:f>
            <x14:dxf>
              <fill>
                <patternFill>
                  <bgColor rgb="FFFFC000"/>
                </patternFill>
              </fill>
            </x14:dxf>
          </x14:cfRule>
          <x14:cfRule type="containsText" priority="509" operator="containsText" id="{779D25DA-197C-4E0C-9119-BC9662328788}">
            <xm:f>NOT(ISERROR(SEARCH($K$71,Z37)))</xm:f>
            <xm:f>$K$71</xm:f>
            <x14:dxf>
              <fill>
                <patternFill>
                  <bgColor rgb="FFFFFF00"/>
                </patternFill>
              </fill>
            </x14:dxf>
          </x14:cfRule>
          <x14:cfRule type="containsText" priority="510" operator="containsText" id="{DF3E9C22-5DBE-4D13-8EA9-B152C04B6551}">
            <xm:f>NOT(ISERROR(SEARCH($K$70,Z37)))</xm:f>
            <xm:f>$K$70</xm:f>
            <x14:dxf>
              <fill>
                <patternFill>
                  <bgColor rgb="FF00B050"/>
                </patternFill>
              </fill>
            </x14:dxf>
          </x14:cfRule>
          <x14:cfRule type="containsText" priority="511" operator="containsText" id="{E341659D-C754-4206-9CA7-856C9645F273}">
            <xm:f>NOT(ISERROR(SEARCH($K$69,Z37)))</xm:f>
            <xm:f>$K$69</xm:f>
            <x14:dxf>
              <fill>
                <patternFill>
                  <bgColor rgb="FF92D050"/>
                </patternFill>
              </fill>
            </x14:dxf>
          </x14:cfRule>
          <xm:sqref>Z37</xm:sqref>
        </x14:conditionalFormatting>
        <x14:conditionalFormatting xmlns:xm="http://schemas.microsoft.com/office/excel/2006/main">
          <x14:cfRule type="containsText" priority="503" operator="containsText" id="{F97051D6-957D-4C56-AA73-64E8455FB527}">
            <xm:f>NOT(ISERROR(SEARCH($M$72,AB37)))</xm:f>
            <xm:f>$M$72</xm:f>
            <x14:dxf>
              <fill>
                <patternFill>
                  <bgColor rgb="FFFF0000"/>
                </patternFill>
              </fill>
            </x14:dxf>
          </x14:cfRule>
          <x14:cfRule type="containsText" priority="504" operator="containsText" id="{CA0ED929-690D-42E1-9E7C-41684AA30AB9}">
            <xm:f>NOT(ISERROR(SEARCH($M$71,AB37)))</xm:f>
            <xm:f>$M$71</xm:f>
            <x14:dxf>
              <fill>
                <patternFill>
                  <bgColor rgb="FFFFC000"/>
                </patternFill>
              </fill>
            </x14:dxf>
          </x14:cfRule>
          <x14:cfRule type="containsText" priority="505" operator="containsText" id="{3638A9D2-2AFE-4BF2-9438-0A4734A249F1}">
            <xm:f>NOT(ISERROR(SEARCH($M$70,AB37)))</xm:f>
            <xm:f>$M$70</xm:f>
            <x14:dxf>
              <fill>
                <patternFill>
                  <bgColor rgb="FFFFFF00"/>
                </patternFill>
              </fill>
            </x14:dxf>
          </x14:cfRule>
          <x14:cfRule type="containsText" priority="506" operator="containsText" id="{B9EA8C75-F2C3-4086-9DA3-EFEBBBA09D9E}">
            <xm:f>NOT(ISERROR(SEARCH($M$69,AB37)))</xm:f>
            <xm:f>$M$69</xm:f>
            <x14:dxf>
              <fill>
                <patternFill>
                  <bgColor rgb="FF92D050"/>
                </patternFill>
              </fill>
            </x14:dxf>
          </x14:cfRule>
          <xm:sqref>AB37</xm:sqref>
        </x14:conditionalFormatting>
        <x14:conditionalFormatting xmlns:xm="http://schemas.microsoft.com/office/excel/2006/main">
          <x14:cfRule type="containsText" priority="499" operator="containsText" id="{836A0522-622E-4178-8936-8DD481726A45}">
            <xm:f>NOT(ISERROR(SEARCH($M$72,AB36)))</xm:f>
            <xm:f>$M$72</xm:f>
            <x14:dxf>
              <fill>
                <patternFill>
                  <bgColor rgb="FFFF0000"/>
                </patternFill>
              </fill>
            </x14:dxf>
          </x14:cfRule>
          <x14:cfRule type="containsText" priority="500" operator="containsText" id="{302C4BF1-CA85-47C4-A5B5-66D84A423488}">
            <xm:f>NOT(ISERROR(SEARCH($M$71,AB36)))</xm:f>
            <xm:f>$M$71</xm:f>
            <x14:dxf>
              <fill>
                <patternFill>
                  <bgColor rgb="FFFFC000"/>
                </patternFill>
              </fill>
            </x14:dxf>
          </x14:cfRule>
          <x14:cfRule type="containsText" priority="501" operator="containsText" id="{E52181B9-9177-4638-BB42-79C52BDF6C50}">
            <xm:f>NOT(ISERROR(SEARCH($M$70,AB36)))</xm:f>
            <xm:f>$M$70</xm:f>
            <x14:dxf>
              <fill>
                <patternFill>
                  <bgColor rgb="FFFFFF00"/>
                </patternFill>
              </fill>
            </x14:dxf>
          </x14:cfRule>
          <x14:cfRule type="containsText" priority="502" operator="containsText" id="{DA52D2ED-037C-4AF8-B251-0F2ABBE5E424}">
            <xm:f>NOT(ISERROR(SEARCH($M$69,AB36)))</xm:f>
            <xm:f>$M$69</xm:f>
            <x14:dxf>
              <fill>
                <patternFill>
                  <bgColor rgb="FF92D050"/>
                </patternFill>
              </fill>
            </x14:dxf>
          </x14:cfRule>
          <xm:sqref>AB36</xm:sqref>
        </x14:conditionalFormatting>
        <x14:conditionalFormatting xmlns:xm="http://schemas.microsoft.com/office/excel/2006/main">
          <x14:cfRule type="containsText" priority="494" operator="containsText" id="{1DA73007-A3D9-4D12-B5E0-02BC7C73D22B}">
            <xm:f>NOT(ISERROR(SEARCH($K$73,Z38)))</xm:f>
            <xm:f>$K$73</xm:f>
            <x14:dxf>
              <fill>
                <patternFill>
                  <bgColor rgb="FFFF0000"/>
                </patternFill>
              </fill>
            </x14:dxf>
          </x14:cfRule>
          <x14:cfRule type="containsText" priority="495" operator="containsText" id="{8B2A2605-50A3-437F-AF09-8638B444EC03}">
            <xm:f>NOT(ISERROR(SEARCH($K$72,Z38)))</xm:f>
            <xm:f>$K$72</xm:f>
            <x14:dxf>
              <fill>
                <patternFill>
                  <bgColor rgb="FFFFC000"/>
                </patternFill>
              </fill>
            </x14:dxf>
          </x14:cfRule>
          <x14:cfRule type="containsText" priority="496" operator="containsText" id="{772FD6A0-CAAE-4099-B5E5-DE3557FB84C6}">
            <xm:f>NOT(ISERROR(SEARCH($K$71,Z38)))</xm:f>
            <xm:f>$K$71</xm:f>
            <x14:dxf>
              <fill>
                <patternFill>
                  <bgColor rgb="FFFFFF00"/>
                </patternFill>
              </fill>
            </x14:dxf>
          </x14:cfRule>
          <x14:cfRule type="containsText" priority="497" operator="containsText" id="{0F2BD89C-E9E7-40CE-AF50-FDB5D940CFD2}">
            <xm:f>NOT(ISERROR(SEARCH($K$70,Z38)))</xm:f>
            <xm:f>$K$70</xm:f>
            <x14:dxf>
              <fill>
                <patternFill>
                  <bgColor rgb="FF00B050"/>
                </patternFill>
              </fill>
            </x14:dxf>
          </x14:cfRule>
          <x14:cfRule type="containsText" priority="498" operator="containsText" id="{F1667CD0-9883-4B2F-8FE6-8E97C8E1584A}">
            <xm:f>NOT(ISERROR(SEARCH($K$69,Z38)))</xm:f>
            <xm:f>$K$69</xm:f>
            <x14:dxf>
              <fill>
                <patternFill>
                  <bgColor rgb="FF92D050"/>
                </patternFill>
              </fill>
            </x14:dxf>
          </x14:cfRule>
          <xm:sqref>Z38</xm:sqref>
        </x14:conditionalFormatting>
        <x14:conditionalFormatting xmlns:xm="http://schemas.microsoft.com/office/excel/2006/main">
          <x14:cfRule type="containsText" priority="490" operator="containsText" id="{6DEB2C6B-AA38-4328-886B-7396F1AA9A63}">
            <xm:f>NOT(ISERROR(SEARCH($M$72,AB38)))</xm:f>
            <xm:f>$M$72</xm:f>
            <x14:dxf>
              <fill>
                <patternFill>
                  <bgColor rgb="FFFF0000"/>
                </patternFill>
              </fill>
            </x14:dxf>
          </x14:cfRule>
          <x14:cfRule type="containsText" priority="491" operator="containsText" id="{336005F9-F0E3-4CB0-AA09-C1022398EB1C}">
            <xm:f>NOT(ISERROR(SEARCH($M$71,AB38)))</xm:f>
            <xm:f>$M$71</xm:f>
            <x14:dxf>
              <fill>
                <patternFill>
                  <bgColor rgb="FFFFC000"/>
                </patternFill>
              </fill>
            </x14:dxf>
          </x14:cfRule>
          <x14:cfRule type="containsText" priority="492" operator="containsText" id="{C7B7B452-2A5C-46BB-AD8E-50FD32C5ABDA}">
            <xm:f>NOT(ISERROR(SEARCH($M$70,AB38)))</xm:f>
            <xm:f>$M$70</xm:f>
            <x14:dxf>
              <fill>
                <patternFill>
                  <bgColor rgb="FFFFFF00"/>
                </patternFill>
              </fill>
            </x14:dxf>
          </x14:cfRule>
          <x14:cfRule type="containsText" priority="493" operator="containsText" id="{36E47F71-8D8B-45EE-AB3E-77EBFE91E5FD}">
            <xm:f>NOT(ISERROR(SEARCH($M$69,AB38)))</xm:f>
            <xm:f>$M$69</xm:f>
            <x14:dxf>
              <fill>
                <patternFill>
                  <bgColor rgb="FF92D050"/>
                </patternFill>
              </fill>
            </x14:dxf>
          </x14:cfRule>
          <xm:sqref>AB38</xm:sqref>
        </x14:conditionalFormatting>
        <x14:conditionalFormatting xmlns:xm="http://schemas.microsoft.com/office/excel/2006/main">
          <x14:cfRule type="containsText" priority="482" operator="containsText" id="{E7EC8347-363A-4F27-AEF7-B522437F4532}">
            <xm:f>NOT(ISERROR(SEARCH($I$69,I44)))</xm:f>
            <xm:f>$I$69</xm:f>
            <x14:dxf>
              <fill>
                <patternFill>
                  <fgColor rgb="FF92D050"/>
                  <bgColor rgb="FF92D050"/>
                </patternFill>
              </fill>
            </x14:dxf>
          </x14:cfRule>
          <x14:cfRule type="containsText" priority="483" operator="containsText" id="{D612BE1E-AB58-4DD9-A7E7-FE1E2300313E}">
            <xm:f>NOT(ISERROR(SEARCH($I$70,I44)))</xm:f>
            <xm:f>$I$70</xm:f>
            <x14:dxf>
              <fill>
                <patternFill>
                  <bgColor rgb="FF00B050"/>
                </patternFill>
              </fill>
            </x14:dxf>
          </x14:cfRule>
          <x14:cfRule type="containsText" priority="484" operator="containsText" id="{3A99DEE7-100C-49B1-A0F8-FDACCE66F0E9}">
            <xm:f>NOT(ISERROR(SEARCH($I$73,I44)))</xm:f>
            <xm:f>$I$73</xm:f>
            <x14:dxf>
              <fill>
                <patternFill>
                  <bgColor rgb="FFFF0000"/>
                </patternFill>
              </fill>
            </x14:dxf>
          </x14:cfRule>
          <x14:cfRule type="containsText" priority="485" operator="containsText" id="{AFEA76B2-25D6-4568-8D56-5166B5C7BB9A}">
            <xm:f>NOT(ISERROR(SEARCH($I$72,I44)))</xm:f>
            <xm:f>$I$72</xm:f>
            <x14:dxf>
              <fill>
                <patternFill>
                  <fgColor rgb="FFFFC000"/>
                  <bgColor rgb="FFFFC000"/>
                </patternFill>
              </fill>
            </x14:dxf>
          </x14:cfRule>
          <x14:cfRule type="containsText" priority="486" operator="containsText" id="{BD9CE72F-F024-44F7-82D9-A9F83259B500}">
            <xm:f>NOT(ISERROR(SEARCH($I$71,I44)))</xm:f>
            <xm:f>$I$71</xm:f>
            <x14:dxf>
              <fill>
                <patternFill>
                  <fgColor rgb="FFFFFF00"/>
                  <bgColor rgb="FFFFFF00"/>
                </patternFill>
              </fill>
            </x14:dxf>
          </x14:cfRule>
          <x14:cfRule type="containsText" priority="487" operator="containsText" id="{559FBDFF-B7A7-4B59-887A-7CBA3F036956}">
            <xm:f>NOT(ISERROR(SEARCH($I$70,I44)))</xm:f>
            <xm:f>$I$70</xm:f>
            <x14:dxf>
              <fill>
                <patternFill>
                  <bgColor theme="0" tint="-0.14996795556505021"/>
                </patternFill>
              </fill>
            </x14:dxf>
          </x14:cfRule>
          <x14:cfRule type="cellIs" priority="488" operator="equal" id="{D7AB1170-B53C-46A8-92B4-A2A1C4E9E95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89" operator="equal" id="{E9419163-A936-4F34-A442-EE88AA31DB96}">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4" operator="containsText" id="{C9D5E941-DA14-41E1-A08C-128CBA12698B}">
            <xm:f>NOT(ISERROR(SEARCH($I$69,I45)))</xm:f>
            <xm:f>$I$69</xm:f>
            <x14:dxf>
              <fill>
                <patternFill>
                  <fgColor rgb="FF92D050"/>
                  <bgColor rgb="FF92D050"/>
                </patternFill>
              </fill>
            </x14:dxf>
          </x14:cfRule>
          <x14:cfRule type="containsText" priority="475" operator="containsText" id="{554E69E4-03C5-4F61-BA40-A531E90F7C71}">
            <xm:f>NOT(ISERROR(SEARCH($I$70,I45)))</xm:f>
            <xm:f>$I$70</xm:f>
            <x14:dxf>
              <fill>
                <patternFill>
                  <bgColor rgb="FF00B050"/>
                </patternFill>
              </fill>
            </x14:dxf>
          </x14:cfRule>
          <x14:cfRule type="containsText" priority="476" operator="containsText" id="{F770E844-60D0-4C19-B64B-544088BE3AF7}">
            <xm:f>NOT(ISERROR(SEARCH($I$73,I45)))</xm:f>
            <xm:f>$I$73</xm:f>
            <x14:dxf>
              <fill>
                <patternFill>
                  <bgColor rgb="FFFF0000"/>
                </patternFill>
              </fill>
            </x14:dxf>
          </x14:cfRule>
          <x14:cfRule type="containsText" priority="477" operator="containsText" id="{CA31FC28-0395-455C-AADA-9793E533E2A7}">
            <xm:f>NOT(ISERROR(SEARCH($I$72,I45)))</xm:f>
            <xm:f>$I$72</xm:f>
            <x14:dxf>
              <fill>
                <patternFill>
                  <fgColor rgb="FFFFC000"/>
                  <bgColor rgb="FFFFC000"/>
                </patternFill>
              </fill>
            </x14:dxf>
          </x14:cfRule>
          <x14:cfRule type="containsText" priority="478" operator="containsText" id="{BF723DC0-91C2-46F0-9896-AB2F7D64CD87}">
            <xm:f>NOT(ISERROR(SEARCH($I$71,I45)))</xm:f>
            <xm:f>$I$71</xm:f>
            <x14:dxf>
              <fill>
                <patternFill>
                  <fgColor rgb="FFFFFF00"/>
                  <bgColor rgb="FFFFFF00"/>
                </patternFill>
              </fill>
            </x14:dxf>
          </x14:cfRule>
          <x14:cfRule type="containsText" priority="479" operator="containsText" id="{471FD66E-8601-4BFD-8DCE-39174E12C343}">
            <xm:f>NOT(ISERROR(SEARCH($I$70,I45)))</xm:f>
            <xm:f>$I$70</xm:f>
            <x14:dxf>
              <fill>
                <patternFill>
                  <bgColor theme="0" tint="-0.14996795556505021"/>
                </patternFill>
              </fill>
            </x14:dxf>
          </x14:cfRule>
          <x14:cfRule type="cellIs" priority="480" operator="equal" id="{1D9E6E19-BBE4-4993-A64A-62C38A5CC575}">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81" operator="equal" id="{497B61DA-1B91-401B-A254-4D877137DC96}">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66" operator="containsText" id="{05479756-D7D6-46D3-801E-4A7F01E6A120}">
            <xm:f>NOT(ISERROR(SEARCH($I$69,I47)))</xm:f>
            <xm:f>$I$69</xm:f>
            <x14:dxf>
              <fill>
                <patternFill>
                  <fgColor rgb="FF92D050"/>
                  <bgColor rgb="FF92D050"/>
                </patternFill>
              </fill>
            </x14:dxf>
          </x14:cfRule>
          <x14:cfRule type="containsText" priority="467" operator="containsText" id="{8DA5FA2A-00A9-4F2E-AD05-224D221990CB}">
            <xm:f>NOT(ISERROR(SEARCH($I$70,I47)))</xm:f>
            <xm:f>$I$70</xm:f>
            <x14:dxf>
              <fill>
                <patternFill>
                  <bgColor rgb="FF00B050"/>
                </patternFill>
              </fill>
            </x14:dxf>
          </x14:cfRule>
          <x14:cfRule type="containsText" priority="468" operator="containsText" id="{3EAF4E64-9D08-4007-9370-2C4CFBE720C5}">
            <xm:f>NOT(ISERROR(SEARCH($I$73,I47)))</xm:f>
            <xm:f>$I$73</xm:f>
            <x14:dxf>
              <fill>
                <patternFill>
                  <bgColor rgb="FFFF0000"/>
                </patternFill>
              </fill>
            </x14:dxf>
          </x14:cfRule>
          <x14:cfRule type="containsText" priority="469" operator="containsText" id="{6B2A63C8-69BB-4884-8861-DCFB117EA441}">
            <xm:f>NOT(ISERROR(SEARCH($I$72,I47)))</xm:f>
            <xm:f>$I$72</xm:f>
            <x14:dxf>
              <fill>
                <patternFill>
                  <fgColor rgb="FFFFC000"/>
                  <bgColor rgb="FFFFC000"/>
                </patternFill>
              </fill>
            </x14:dxf>
          </x14:cfRule>
          <x14:cfRule type="containsText" priority="470" operator="containsText" id="{F17F7B4C-70CF-4E1A-9BDD-42D750D01BA9}">
            <xm:f>NOT(ISERROR(SEARCH($I$71,I47)))</xm:f>
            <xm:f>$I$71</xm:f>
            <x14:dxf>
              <fill>
                <patternFill>
                  <fgColor rgb="FFFFFF00"/>
                  <bgColor rgb="FFFFFF00"/>
                </patternFill>
              </fill>
            </x14:dxf>
          </x14:cfRule>
          <x14:cfRule type="containsText" priority="471" operator="containsText" id="{04F13792-389E-459D-AA95-EEA77DAF2A04}">
            <xm:f>NOT(ISERROR(SEARCH($I$70,I47)))</xm:f>
            <xm:f>$I$70</xm:f>
            <x14:dxf>
              <fill>
                <patternFill>
                  <bgColor theme="0" tint="-0.14996795556505021"/>
                </patternFill>
              </fill>
            </x14:dxf>
          </x14:cfRule>
          <x14:cfRule type="cellIs" priority="472" operator="equal" id="{C6CFFE86-EE85-4BFF-9253-4BE92B6C5346}">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73" operator="equal" id="{61D74CAA-05F0-49AE-BCF8-89ADC7F6BEDD}">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1" operator="containsText" id="{E7F352A3-503E-4A60-97F2-8EBD3D1D29C6}">
            <xm:f>NOT(ISERROR(SEARCH($K$73,K44)))</xm:f>
            <xm:f>$K$73</xm:f>
            <x14:dxf>
              <fill>
                <patternFill>
                  <bgColor rgb="FFFF0000"/>
                </patternFill>
              </fill>
            </x14:dxf>
          </x14:cfRule>
          <x14:cfRule type="containsText" priority="462" operator="containsText" id="{4019F379-AE39-4A6A-B0C0-D7B8ABC01449}">
            <xm:f>NOT(ISERROR(SEARCH($K$72,K44)))</xm:f>
            <xm:f>$K$72</xm:f>
            <x14:dxf>
              <fill>
                <patternFill>
                  <bgColor rgb="FFFFC000"/>
                </patternFill>
              </fill>
            </x14:dxf>
          </x14:cfRule>
          <x14:cfRule type="containsText" priority="463" operator="containsText" id="{2DD0B6B6-6A25-4959-A86A-1D8EBD0D2BE7}">
            <xm:f>NOT(ISERROR(SEARCH($K$71,K44)))</xm:f>
            <xm:f>$K$71</xm:f>
            <x14:dxf>
              <fill>
                <patternFill>
                  <bgColor rgb="FFFFFF00"/>
                </patternFill>
              </fill>
            </x14:dxf>
          </x14:cfRule>
          <x14:cfRule type="containsText" priority="464" operator="containsText" id="{CEC89F00-DC7A-403C-8495-257778BDC876}">
            <xm:f>NOT(ISERROR(SEARCH($K$70,K44)))</xm:f>
            <xm:f>$K$70</xm:f>
            <x14:dxf>
              <fill>
                <patternFill>
                  <bgColor rgb="FF00B050"/>
                </patternFill>
              </fill>
            </x14:dxf>
          </x14:cfRule>
          <x14:cfRule type="containsText" priority="465" operator="containsText" id="{A5DA70C6-EA6C-42EA-BD4E-597CF009667A}">
            <xm:f>NOT(ISERROR(SEARCH($K$69,K44)))</xm:f>
            <xm:f>$K$69</xm:f>
            <x14:dxf>
              <fill>
                <patternFill>
                  <bgColor rgb="FF92D050"/>
                </patternFill>
              </fill>
            </x14:dxf>
          </x14:cfRule>
          <xm:sqref>K44</xm:sqref>
        </x14:conditionalFormatting>
        <x14:conditionalFormatting xmlns:xm="http://schemas.microsoft.com/office/excel/2006/main">
          <x14:cfRule type="containsText" priority="456" operator="containsText" id="{B48F031C-749A-4786-B924-05513F5CAA21}">
            <xm:f>NOT(ISERROR(SEARCH($K$73,K46)))</xm:f>
            <xm:f>$K$73</xm:f>
            <x14:dxf>
              <fill>
                <patternFill>
                  <bgColor rgb="FFFF0000"/>
                </patternFill>
              </fill>
            </x14:dxf>
          </x14:cfRule>
          <x14:cfRule type="containsText" priority="457" operator="containsText" id="{6C91C95B-097E-4129-9F3C-0B3A0698D053}">
            <xm:f>NOT(ISERROR(SEARCH($K$72,K46)))</xm:f>
            <xm:f>$K$72</xm:f>
            <x14:dxf>
              <fill>
                <patternFill>
                  <bgColor rgb="FFFFC000"/>
                </patternFill>
              </fill>
            </x14:dxf>
          </x14:cfRule>
          <x14:cfRule type="containsText" priority="458" operator="containsText" id="{1CC0E267-2532-4967-8D4A-8E2646205017}">
            <xm:f>NOT(ISERROR(SEARCH($K$71,K46)))</xm:f>
            <xm:f>$K$71</xm:f>
            <x14:dxf>
              <fill>
                <patternFill>
                  <bgColor rgb="FFFFFF00"/>
                </patternFill>
              </fill>
            </x14:dxf>
          </x14:cfRule>
          <x14:cfRule type="containsText" priority="459" operator="containsText" id="{7B5AD0A5-49D1-4218-9E0E-F316E80FC95F}">
            <xm:f>NOT(ISERROR(SEARCH($K$70,K46)))</xm:f>
            <xm:f>$K$70</xm:f>
            <x14:dxf>
              <fill>
                <patternFill>
                  <bgColor rgb="FF00B050"/>
                </patternFill>
              </fill>
            </x14:dxf>
          </x14:cfRule>
          <x14:cfRule type="containsText" priority="460" operator="containsText" id="{047B1F8F-0532-4305-8FAF-995BCC449047}">
            <xm:f>NOT(ISERROR(SEARCH($K$69,K46)))</xm:f>
            <xm:f>$K$69</xm:f>
            <x14:dxf>
              <fill>
                <patternFill>
                  <bgColor rgb="FF92D050"/>
                </patternFill>
              </fill>
            </x14:dxf>
          </x14:cfRule>
          <xm:sqref>K46:K47</xm:sqref>
        </x14:conditionalFormatting>
        <x14:conditionalFormatting xmlns:xm="http://schemas.microsoft.com/office/excel/2006/main">
          <x14:cfRule type="containsText" priority="451" operator="containsText" id="{F614E432-34AA-4842-A9E8-644BEACE1465}">
            <xm:f>NOT(ISERROR(SEARCH($K$73,K45)))</xm:f>
            <xm:f>$K$73</xm:f>
            <x14:dxf>
              <fill>
                <patternFill>
                  <bgColor rgb="FFFF0000"/>
                </patternFill>
              </fill>
            </x14:dxf>
          </x14:cfRule>
          <x14:cfRule type="containsText" priority="452" operator="containsText" id="{4FC5B7A7-85BD-4BE0-8089-0DD003507726}">
            <xm:f>NOT(ISERROR(SEARCH($K$72,K45)))</xm:f>
            <xm:f>$K$72</xm:f>
            <x14:dxf>
              <fill>
                <patternFill>
                  <bgColor rgb="FFFFC000"/>
                </patternFill>
              </fill>
            </x14:dxf>
          </x14:cfRule>
          <x14:cfRule type="containsText" priority="453" operator="containsText" id="{6C84804C-B1D5-407F-AD04-9C281495CF43}">
            <xm:f>NOT(ISERROR(SEARCH($K$71,K45)))</xm:f>
            <xm:f>$K$71</xm:f>
            <x14:dxf>
              <fill>
                <patternFill>
                  <bgColor rgb="FFFFFF00"/>
                </patternFill>
              </fill>
            </x14:dxf>
          </x14:cfRule>
          <x14:cfRule type="containsText" priority="454" operator="containsText" id="{F0E5F295-1315-450D-AF19-F845263AE126}">
            <xm:f>NOT(ISERROR(SEARCH($K$70,K45)))</xm:f>
            <xm:f>$K$70</xm:f>
            <x14:dxf>
              <fill>
                <patternFill>
                  <bgColor rgb="FF00B050"/>
                </patternFill>
              </fill>
            </x14:dxf>
          </x14:cfRule>
          <x14:cfRule type="containsText" priority="455" operator="containsText" id="{F0687EAF-D880-4856-8F74-DE648DDDA11D}">
            <xm:f>NOT(ISERROR(SEARCH($K$69,K45)))</xm:f>
            <xm:f>$K$69</xm:f>
            <x14:dxf>
              <fill>
                <patternFill>
                  <bgColor rgb="FF92D050"/>
                </patternFill>
              </fill>
            </x14:dxf>
          </x14:cfRule>
          <xm:sqref>K45</xm:sqref>
        </x14:conditionalFormatting>
        <x14:conditionalFormatting xmlns:xm="http://schemas.microsoft.com/office/excel/2006/main">
          <x14:cfRule type="containsText" priority="447" operator="containsText" id="{098D5893-C57E-4C6C-8A44-B5CC8207F209}">
            <xm:f>NOT(ISERROR(SEARCH($M$72,M44)))</xm:f>
            <xm:f>$M$72</xm:f>
            <x14:dxf>
              <fill>
                <patternFill>
                  <bgColor rgb="FFFF0000"/>
                </patternFill>
              </fill>
            </x14:dxf>
          </x14:cfRule>
          <x14:cfRule type="containsText" priority="448" operator="containsText" id="{7E79607F-DCBB-4CD8-85DD-7D79D757143D}">
            <xm:f>NOT(ISERROR(SEARCH($M$71,M44)))</xm:f>
            <xm:f>$M$71</xm:f>
            <x14:dxf>
              <fill>
                <patternFill>
                  <bgColor rgb="FFFFC000"/>
                </patternFill>
              </fill>
            </x14:dxf>
          </x14:cfRule>
          <x14:cfRule type="containsText" priority="449" operator="containsText" id="{F12FD175-BDB8-402A-BABB-1B716F53DB85}">
            <xm:f>NOT(ISERROR(SEARCH($M$70,M44)))</xm:f>
            <xm:f>$M$70</xm:f>
            <x14:dxf>
              <fill>
                <patternFill>
                  <bgColor rgb="FFFFFF00"/>
                </patternFill>
              </fill>
            </x14:dxf>
          </x14:cfRule>
          <x14:cfRule type="containsText" priority="450" operator="containsText" id="{B33E68E9-1532-4E49-B7ED-EE504BDFBE47}">
            <xm:f>NOT(ISERROR(SEARCH($M$69,M44)))</xm:f>
            <xm:f>$M$69</xm:f>
            <x14:dxf>
              <fill>
                <patternFill>
                  <bgColor rgb="FF92D050"/>
                </patternFill>
              </fill>
            </x14:dxf>
          </x14:cfRule>
          <xm:sqref>M44</xm:sqref>
        </x14:conditionalFormatting>
        <x14:conditionalFormatting xmlns:xm="http://schemas.microsoft.com/office/excel/2006/main">
          <x14:cfRule type="containsText" priority="443" operator="containsText" id="{AF969FF0-13A6-4A57-91B9-129E387E6E2C}">
            <xm:f>NOT(ISERROR(SEARCH($M$72,M46)))</xm:f>
            <xm:f>$M$72</xm:f>
            <x14:dxf>
              <fill>
                <patternFill>
                  <bgColor rgb="FFFF0000"/>
                </patternFill>
              </fill>
            </x14:dxf>
          </x14:cfRule>
          <x14:cfRule type="containsText" priority="444" operator="containsText" id="{A9918547-9368-4D5E-AEF1-11B8798551F4}">
            <xm:f>NOT(ISERROR(SEARCH($M$71,M46)))</xm:f>
            <xm:f>$M$71</xm:f>
            <x14:dxf>
              <fill>
                <patternFill>
                  <bgColor rgb="FFFFC000"/>
                </patternFill>
              </fill>
            </x14:dxf>
          </x14:cfRule>
          <x14:cfRule type="containsText" priority="445" operator="containsText" id="{E4C06E7E-2FA5-41CC-A7FA-104B7A8E26F5}">
            <xm:f>NOT(ISERROR(SEARCH($M$70,M46)))</xm:f>
            <xm:f>$M$70</xm:f>
            <x14:dxf>
              <fill>
                <patternFill>
                  <bgColor rgb="FFFFFF00"/>
                </patternFill>
              </fill>
            </x14:dxf>
          </x14:cfRule>
          <x14:cfRule type="containsText" priority="446" operator="containsText" id="{6799AADB-2741-4411-9BB4-5640B5F661A6}">
            <xm:f>NOT(ISERROR(SEARCH($M$69,M46)))</xm:f>
            <xm:f>$M$69</xm:f>
            <x14:dxf>
              <fill>
                <patternFill>
                  <bgColor rgb="FF92D050"/>
                </patternFill>
              </fill>
            </x14:dxf>
          </x14:cfRule>
          <xm:sqref>M46:M47</xm:sqref>
        </x14:conditionalFormatting>
        <x14:conditionalFormatting xmlns:xm="http://schemas.microsoft.com/office/excel/2006/main">
          <x14:cfRule type="containsText" priority="439" operator="containsText" id="{0370056B-FAAC-4DEF-AB13-B6B1F3F572CA}">
            <xm:f>NOT(ISERROR(SEARCH($M$72,M45)))</xm:f>
            <xm:f>$M$72</xm:f>
            <x14:dxf>
              <fill>
                <patternFill>
                  <bgColor rgb="FFFF0000"/>
                </patternFill>
              </fill>
            </x14:dxf>
          </x14:cfRule>
          <x14:cfRule type="containsText" priority="440" operator="containsText" id="{F80C3B27-864C-46DA-A56B-23B0CA112667}">
            <xm:f>NOT(ISERROR(SEARCH($M$71,M45)))</xm:f>
            <xm:f>$M$71</xm:f>
            <x14:dxf>
              <fill>
                <patternFill>
                  <bgColor rgb="FFFFC000"/>
                </patternFill>
              </fill>
            </x14:dxf>
          </x14:cfRule>
          <x14:cfRule type="containsText" priority="441" operator="containsText" id="{DFFED40B-90BC-4EC0-BB37-BCFB90E24B35}">
            <xm:f>NOT(ISERROR(SEARCH($M$70,M45)))</xm:f>
            <xm:f>$M$70</xm:f>
            <x14:dxf>
              <fill>
                <patternFill>
                  <bgColor rgb="FFFFFF00"/>
                </patternFill>
              </fill>
            </x14:dxf>
          </x14:cfRule>
          <x14:cfRule type="containsText" priority="442" operator="containsText" id="{313024BF-F1D2-41E8-B05A-C01248B58EBE}">
            <xm:f>NOT(ISERROR(SEARCH($M$69,M45)))</xm:f>
            <xm:f>$M$69</xm:f>
            <x14:dxf>
              <fill>
                <patternFill>
                  <bgColor rgb="FF92D050"/>
                </patternFill>
              </fill>
            </x14:dxf>
          </x14:cfRule>
          <xm:sqref>M45</xm:sqref>
        </x14:conditionalFormatting>
        <x14:conditionalFormatting xmlns:xm="http://schemas.microsoft.com/office/excel/2006/main">
          <x14:cfRule type="containsText" priority="431" operator="containsText" id="{78B93D72-D155-4687-8D95-BFF8B6092449}">
            <xm:f>NOT(ISERROR(SEARCH($I$69,X44)))</xm:f>
            <xm:f>$I$69</xm:f>
            <x14:dxf>
              <fill>
                <patternFill>
                  <fgColor rgb="FF92D050"/>
                  <bgColor rgb="FF92D050"/>
                </patternFill>
              </fill>
            </x14:dxf>
          </x14:cfRule>
          <x14:cfRule type="containsText" priority="432" operator="containsText" id="{F4E09F0A-587D-4D94-BDDA-76D87265E44C}">
            <xm:f>NOT(ISERROR(SEARCH($I$70,X44)))</xm:f>
            <xm:f>$I$70</xm:f>
            <x14:dxf>
              <fill>
                <patternFill>
                  <bgColor rgb="FF00B050"/>
                </patternFill>
              </fill>
            </x14:dxf>
          </x14:cfRule>
          <x14:cfRule type="containsText" priority="433" operator="containsText" id="{09933535-66D3-47B0-AE1F-0914F5B8AFA9}">
            <xm:f>NOT(ISERROR(SEARCH($I$73,X44)))</xm:f>
            <xm:f>$I$73</xm:f>
            <x14:dxf>
              <fill>
                <patternFill>
                  <bgColor rgb="FFFF0000"/>
                </patternFill>
              </fill>
            </x14:dxf>
          </x14:cfRule>
          <x14:cfRule type="containsText" priority="434" operator="containsText" id="{57BA9CF6-13A4-4694-B4B3-027ADE06F557}">
            <xm:f>NOT(ISERROR(SEARCH($I$72,X44)))</xm:f>
            <xm:f>$I$72</xm:f>
            <x14:dxf>
              <fill>
                <patternFill>
                  <fgColor rgb="FFFFC000"/>
                  <bgColor rgb="FFFFC000"/>
                </patternFill>
              </fill>
            </x14:dxf>
          </x14:cfRule>
          <x14:cfRule type="containsText" priority="435" operator="containsText" id="{463FC8EE-3722-421E-A56F-9386DD2C0728}">
            <xm:f>NOT(ISERROR(SEARCH($I$71,X44)))</xm:f>
            <xm:f>$I$71</xm:f>
            <x14:dxf>
              <fill>
                <patternFill>
                  <fgColor rgb="FFFFFF00"/>
                  <bgColor rgb="FFFFFF00"/>
                </patternFill>
              </fill>
            </x14:dxf>
          </x14:cfRule>
          <x14:cfRule type="containsText" priority="436" operator="containsText" id="{C77B9263-B6D2-43F9-8801-8D40F4915ADD}">
            <xm:f>NOT(ISERROR(SEARCH($I$70,X44)))</xm:f>
            <xm:f>$I$70</xm:f>
            <x14:dxf>
              <fill>
                <patternFill>
                  <bgColor theme="0" tint="-0.14996795556505021"/>
                </patternFill>
              </fill>
            </x14:dxf>
          </x14:cfRule>
          <x14:cfRule type="cellIs" priority="437" operator="equal" id="{E8AE146A-10F4-4059-96DC-69BBE48047BF}">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38" operator="equal" id="{736096DC-9A7F-4B82-9D91-4852F654E0D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3" operator="containsText" id="{5AF2F568-6FA9-4814-8721-5CD3AE497B18}">
            <xm:f>NOT(ISERROR(SEARCH($I$69,X46)))</xm:f>
            <xm:f>$I$69</xm:f>
            <x14:dxf>
              <fill>
                <patternFill>
                  <fgColor rgb="FF92D050"/>
                  <bgColor rgb="FF92D050"/>
                </patternFill>
              </fill>
            </x14:dxf>
          </x14:cfRule>
          <x14:cfRule type="containsText" priority="424" operator="containsText" id="{F8C86C36-ABAC-4692-8577-7F40A9741559}">
            <xm:f>NOT(ISERROR(SEARCH($I$70,X46)))</xm:f>
            <xm:f>$I$70</xm:f>
            <x14:dxf>
              <fill>
                <patternFill>
                  <bgColor rgb="FF00B050"/>
                </patternFill>
              </fill>
            </x14:dxf>
          </x14:cfRule>
          <x14:cfRule type="containsText" priority="425" operator="containsText" id="{08932C6F-D716-4465-B09C-B844E1919CA9}">
            <xm:f>NOT(ISERROR(SEARCH($I$73,X46)))</xm:f>
            <xm:f>$I$73</xm:f>
            <x14:dxf>
              <fill>
                <patternFill>
                  <bgColor rgb="FFFF0000"/>
                </patternFill>
              </fill>
            </x14:dxf>
          </x14:cfRule>
          <x14:cfRule type="containsText" priority="426" operator="containsText" id="{01317DC2-4DE4-4227-BA2A-70F518D86AE0}">
            <xm:f>NOT(ISERROR(SEARCH($I$72,X46)))</xm:f>
            <xm:f>$I$72</xm:f>
            <x14:dxf>
              <fill>
                <patternFill>
                  <fgColor rgb="FFFFC000"/>
                  <bgColor rgb="FFFFC000"/>
                </patternFill>
              </fill>
            </x14:dxf>
          </x14:cfRule>
          <x14:cfRule type="containsText" priority="427" operator="containsText" id="{AC9D7AE8-E6E4-4A37-8E74-4085C9D66ABA}">
            <xm:f>NOT(ISERROR(SEARCH($I$71,X46)))</xm:f>
            <xm:f>$I$71</xm:f>
            <x14:dxf>
              <fill>
                <patternFill>
                  <fgColor rgb="FFFFFF00"/>
                  <bgColor rgb="FFFFFF00"/>
                </patternFill>
              </fill>
            </x14:dxf>
          </x14:cfRule>
          <x14:cfRule type="containsText" priority="428" operator="containsText" id="{3AAADB02-EA66-4464-84BC-461B686ADA4A}">
            <xm:f>NOT(ISERROR(SEARCH($I$70,X46)))</xm:f>
            <xm:f>$I$70</xm:f>
            <x14:dxf>
              <fill>
                <patternFill>
                  <bgColor theme="0" tint="-0.14996795556505021"/>
                </patternFill>
              </fill>
            </x14:dxf>
          </x14:cfRule>
          <x14:cfRule type="cellIs" priority="429" operator="equal" id="{78A7B058-AD87-4609-B1D6-216B8FDFCEE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30" operator="equal" id="{0768ADC3-0A94-4776-9340-2FF3BBC1F60A}">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5" operator="containsText" id="{B3E2C4FF-4570-4A7C-A75E-D152B3BF768C}">
            <xm:f>NOT(ISERROR(SEARCH($I$69,X45)))</xm:f>
            <xm:f>$I$69</xm:f>
            <x14:dxf>
              <fill>
                <patternFill>
                  <fgColor rgb="FF92D050"/>
                  <bgColor rgb="FF92D050"/>
                </patternFill>
              </fill>
            </x14:dxf>
          </x14:cfRule>
          <x14:cfRule type="containsText" priority="416" operator="containsText" id="{696B0049-0183-4369-B8B9-47020FB1D9E7}">
            <xm:f>NOT(ISERROR(SEARCH($I$70,X45)))</xm:f>
            <xm:f>$I$70</xm:f>
            <x14:dxf>
              <fill>
                <patternFill>
                  <bgColor rgb="FF00B050"/>
                </patternFill>
              </fill>
            </x14:dxf>
          </x14:cfRule>
          <x14:cfRule type="containsText" priority="417" operator="containsText" id="{117A950B-5688-4018-B66F-D1B87DD91E7A}">
            <xm:f>NOT(ISERROR(SEARCH($I$73,X45)))</xm:f>
            <xm:f>$I$73</xm:f>
            <x14:dxf>
              <fill>
                <patternFill>
                  <bgColor rgb="FFFF0000"/>
                </patternFill>
              </fill>
            </x14:dxf>
          </x14:cfRule>
          <x14:cfRule type="containsText" priority="418" operator="containsText" id="{DFFBC516-F245-496E-ACCC-B238D214E389}">
            <xm:f>NOT(ISERROR(SEARCH($I$72,X45)))</xm:f>
            <xm:f>$I$72</xm:f>
            <x14:dxf>
              <fill>
                <patternFill>
                  <fgColor rgb="FFFFC000"/>
                  <bgColor rgb="FFFFC000"/>
                </patternFill>
              </fill>
            </x14:dxf>
          </x14:cfRule>
          <x14:cfRule type="containsText" priority="419" operator="containsText" id="{ED7EF7A0-7C46-4ACE-947A-922ADEF86682}">
            <xm:f>NOT(ISERROR(SEARCH($I$71,X45)))</xm:f>
            <xm:f>$I$71</xm:f>
            <x14:dxf>
              <fill>
                <patternFill>
                  <fgColor rgb="FFFFFF00"/>
                  <bgColor rgb="FFFFFF00"/>
                </patternFill>
              </fill>
            </x14:dxf>
          </x14:cfRule>
          <x14:cfRule type="containsText" priority="420" operator="containsText" id="{A563A3C7-2E43-4429-BAB1-B2707ADEABE9}">
            <xm:f>NOT(ISERROR(SEARCH($I$70,X45)))</xm:f>
            <xm:f>$I$70</xm:f>
            <x14:dxf>
              <fill>
                <patternFill>
                  <bgColor theme="0" tint="-0.14996795556505021"/>
                </patternFill>
              </fill>
            </x14:dxf>
          </x14:cfRule>
          <x14:cfRule type="cellIs" priority="421" operator="equal" id="{960BAD92-8F26-4513-B5E5-DB7D29716754}">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22" operator="equal" id="{1686CA88-EC7A-460A-82EB-8F20332E313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0" operator="containsText" id="{A52F5D9F-065A-41DB-AFD8-944103E0AD9C}">
            <xm:f>NOT(ISERROR(SEARCH($K$73,Z44)))</xm:f>
            <xm:f>$K$73</xm:f>
            <x14:dxf>
              <fill>
                <patternFill>
                  <bgColor rgb="FFFF0000"/>
                </patternFill>
              </fill>
            </x14:dxf>
          </x14:cfRule>
          <x14:cfRule type="containsText" priority="411" operator="containsText" id="{412A4826-A338-40CF-AC10-79EB5EFFDA1F}">
            <xm:f>NOT(ISERROR(SEARCH($K$72,Z44)))</xm:f>
            <xm:f>$K$72</xm:f>
            <x14:dxf>
              <fill>
                <patternFill>
                  <bgColor rgb="FFFFC000"/>
                </patternFill>
              </fill>
            </x14:dxf>
          </x14:cfRule>
          <x14:cfRule type="containsText" priority="412" operator="containsText" id="{20F341F4-27B6-45DD-A2E4-1690A238296D}">
            <xm:f>NOT(ISERROR(SEARCH($K$71,Z44)))</xm:f>
            <xm:f>$K$71</xm:f>
            <x14:dxf>
              <fill>
                <patternFill>
                  <bgColor rgb="FFFFFF00"/>
                </patternFill>
              </fill>
            </x14:dxf>
          </x14:cfRule>
          <x14:cfRule type="containsText" priority="413" operator="containsText" id="{41910EE8-8A09-41CD-9FAB-57F6BB9C037C}">
            <xm:f>NOT(ISERROR(SEARCH($K$70,Z44)))</xm:f>
            <xm:f>$K$70</xm:f>
            <x14:dxf>
              <fill>
                <patternFill>
                  <bgColor rgb="FF00B050"/>
                </patternFill>
              </fill>
            </x14:dxf>
          </x14:cfRule>
          <x14:cfRule type="containsText" priority="414" operator="containsText" id="{49B93F22-0785-4CF4-AFF5-9D1937883F65}">
            <xm:f>NOT(ISERROR(SEARCH($K$69,Z44)))</xm:f>
            <xm:f>$K$69</xm:f>
            <x14:dxf>
              <fill>
                <patternFill>
                  <bgColor rgb="FF92D050"/>
                </patternFill>
              </fill>
            </x14:dxf>
          </x14:cfRule>
          <xm:sqref>Z44</xm:sqref>
        </x14:conditionalFormatting>
        <x14:conditionalFormatting xmlns:xm="http://schemas.microsoft.com/office/excel/2006/main">
          <x14:cfRule type="containsText" priority="405" operator="containsText" id="{D9E38691-74CD-4053-8EF3-8D59CBE889DA}">
            <xm:f>NOT(ISERROR(SEARCH($K$73,Z46)))</xm:f>
            <xm:f>$K$73</xm:f>
            <x14:dxf>
              <fill>
                <patternFill>
                  <bgColor rgb="FFFF0000"/>
                </patternFill>
              </fill>
            </x14:dxf>
          </x14:cfRule>
          <x14:cfRule type="containsText" priority="406" operator="containsText" id="{692F0A05-9027-45DC-B289-A1D17A81696E}">
            <xm:f>NOT(ISERROR(SEARCH($K$72,Z46)))</xm:f>
            <xm:f>$K$72</xm:f>
            <x14:dxf>
              <fill>
                <patternFill>
                  <bgColor rgb="FFFFC000"/>
                </patternFill>
              </fill>
            </x14:dxf>
          </x14:cfRule>
          <x14:cfRule type="containsText" priority="407" operator="containsText" id="{856B7152-CE89-4F7E-A963-6683090A4759}">
            <xm:f>NOT(ISERROR(SEARCH($K$71,Z46)))</xm:f>
            <xm:f>$K$71</xm:f>
            <x14:dxf>
              <fill>
                <patternFill>
                  <bgColor rgb="FFFFFF00"/>
                </patternFill>
              </fill>
            </x14:dxf>
          </x14:cfRule>
          <x14:cfRule type="containsText" priority="408" operator="containsText" id="{7BC66147-AEC3-4C12-BFD5-E6122B729A46}">
            <xm:f>NOT(ISERROR(SEARCH($K$70,Z46)))</xm:f>
            <xm:f>$K$70</xm:f>
            <x14:dxf>
              <fill>
                <patternFill>
                  <bgColor rgb="FF00B050"/>
                </patternFill>
              </fill>
            </x14:dxf>
          </x14:cfRule>
          <x14:cfRule type="containsText" priority="409" operator="containsText" id="{AC7AD124-7A12-431D-9D5B-E541AA0403B6}">
            <xm:f>NOT(ISERROR(SEARCH($K$69,Z46)))</xm:f>
            <xm:f>$K$69</xm:f>
            <x14:dxf>
              <fill>
                <patternFill>
                  <bgColor rgb="FF92D050"/>
                </patternFill>
              </fill>
            </x14:dxf>
          </x14:cfRule>
          <xm:sqref>Z46:Z47</xm:sqref>
        </x14:conditionalFormatting>
        <x14:conditionalFormatting xmlns:xm="http://schemas.microsoft.com/office/excel/2006/main">
          <x14:cfRule type="containsText" priority="400" operator="containsText" id="{825CA1F1-6ED1-426C-8384-398FAE948879}">
            <xm:f>NOT(ISERROR(SEARCH($K$73,Z45)))</xm:f>
            <xm:f>$K$73</xm:f>
            <x14:dxf>
              <fill>
                <patternFill>
                  <bgColor rgb="FFFF0000"/>
                </patternFill>
              </fill>
            </x14:dxf>
          </x14:cfRule>
          <x14:cfRule type="containsText" priority="401" operator="containsText" id="{36D8E771-AAC1-454D-B5BC-038AF7469258}">
            <xm:f>NOT(ISERROR(SEARCH($K$72,Z45)))</xm:f>
            <xm:f>$K$72</xm:f>
            <x14:dxf>
              <fill>
                <patternFill>
                  <bgColor rgb="FFFFC000"/>
                </patternFill>
              </fill>
            </x14:dxf>
          </x14:cfRule>
          <x14:cfRule type="containsText" priority="402" operator="containsText" id="{52A0E3F1-942E-4A75-A2B1-4748E90030CE}">
            <xm:f>NOT(ISERROR(SEARCH($K$71,Z45)))</xm:f>
            <xm:f>$K$71</xm:f>
            <x14:dxf>
              <fill>
                <patternFill>
                  <bgColor rgb="FFFFFF00"/>
                </patternFill>
              </fill>
            </x14:dxf>
          </x14:cfRule>
          <x14:cfRule type="containsText" priority="403" operator="containsText" id="{5340C751-084B-4580-ABC5-348846B0CD1C}">
            <xm:f>NOT(ISERROR(SEARCH($K$70,Z45)))</xm:f>
            <xm:f>$K$70</xm:f>
            <x14:dxf>
              <fill>
                <patternFill>
                  <bgColor rgb="FF00B050"/>
                </patternFill>
              </fill>
            </x14:dxf>
          </x14:cfRule>
          <x14:cfRule type="containsText" priority="404" operator="containsText" id="{47BAE66B-6F70-4FE9-AACA-042528C735FE}">
            <xm:f>NOT(ISERROR(SEARCH($K$69,Z45)))</xm:f>
            <xm:f>$K$69</xm:f>
            <x14:dxf>
              <fill>
                <patternFill>
                  <bgColor rgb="FF92D050"/>
                </patternFill>
              </fill>
            </x14:dxf>
          </x14:cfRule>
          <xm:sqref>Z45</xm:sqref>
        </x14:conditionalFormatting>
        <x14:conditionalFormatting xmlns:xm="http://schemas.microsoft.com/office/excel/2006/main">
          <x14:cfRule type="containsText" priority="396" operator="containsText" id="{7494C5F5-B6CD-4D49-89A0-CC70617104C6}">
            <xm:f>NOT(ISERROR(SEARCH($M$72,AB44)))</xm:f>
            <xm:f>$M$72</xm:f>
            <x14:dxf>
              <fill>
                <patternFill>
                  <bgColor rgb="FFFF0000"/>
                </patternFill>
              </fill>
            </x14:dxf>
          </x14:cfRule>
          <x14:cfRule type="containsText" priority="397" operator="containsText" id="{6C857EF0-5D25-4193-A669-9B3DA6E0D83D}">
            <xm:f>NOT(ISERROR(SEARCH($M$71,AB44)))</xm:f>
            <xm:f>$M$71</xm:f>
            <x14:dxf>
              <fill>
                <patternFill>
                  <bgColor rgb="FFFFC000"/>
                </patternFill>
              </fill>
            </x14:dxf>
          </x14:cfRule>
          <x14:cfRule type="containsText" priority="398" operator="containsText" id="{C23725F2-266D-4F1D-92D4-903A4F425A42}">
            <xm:f>NOT(ISERROR(SEARCH($M$70,AB44)))</xm:f>
            <xm:f>$M$70</xm:f>
            <x14:dxf>
              <fill>
                <patternFill>
                  <bgColor rgb="FFFFFF00"/>
                </patternFill>
              </fill>
            </x14:dxf>
          </x14:cfRule>
          <x14:cfRule type="containsText" priority="399" operator="containsText" id="{3625A64D-4C43-419C-A565-CC5FE54DFAC5}">
            <xm:f>NOT(ISERROR(SEARCH($M$69,AB44)))</xm:f>
            <xm:f>$M$69</xm:f>
            <x14:dxf>
              <fill>
                <patternFill>
                  <bgColor rgb="FF92D050"/>
                </patternFill>
              </fill>
            </x14:dxf>
          </x14:cfRule>
          <xm:sqref>AB44</xm:sqref>
        </x14:conditionalFormatting>
        <x14:conditionalFormatting xmlns:xm="http://schemas.microsoft.com/office/excel/2006/main">
          <x14:cfRule type="containsText" priority="392" operator="containsText" id="{080622FE-3C15-45B7-9146-20A7E283CDE2}">
            <xm:f>NOT(ISERROR(SEARCH($M$72,AB46)))</xm:f>
            <xm:f>$M$72</xm:f>
            <x14:dxf>
              <fill>
                <patternFill>
                  <bgColor rgb="FFFF0000"/>
                </patternFill>
              </fill>
            </x14:dxf>
          </x14:cfRule>
          <x14:cfRule type="containsText" priority="393" operator="containsText" id="{EE8BFF08-87D3-44E1-B437-A2703B351A87}">
            <xm:f>NOT(ISERROR(SEARCH($M$71,AB46)))</xm:f>
            <xm:f>$M$71</xm:f>
            <x14:dxf>
              <fill>
                <patternFill>
                  <bgColor rgb="FFFFC000"/>
                </patternFill>
              </fill>
            </x14:dxf>
          </x14:cfRule>
          <x14:cfRule type="containsText" priority="394" operator="containsText" id="{9A56220D-DE19-41BA-9FC1-4C563448B8F5}">
            <xm:f>NOT(ISERROR(SEARCH($M$70,AB46)))</xm:f>
            <xm:f>$M$70</xm:f>
            <x14:dxf>
              <fill>
                <patternFill>
                  <bgColor rgb="FFFFFF00"/>
                </patternFill>
              </fill>
            </x14:dxf>
          </x14:cfRule>
          <x14:cfRule type="containsText" priority="395" operator="containsText" id="{391B2297-F4BE-48CB-A2D2-F27AC9A5AF81}">
            <xm:f>NOT(ISERROR(SEARCH($M$69,AB46)))</xm:f>
            <xm:f>$M$69</xm:f>
            <x14:dxf>
              <fill>
                <patternFill>
                  <bgColor rgb="FF92D050"/>
                </patternFill>
              </fill>
            </x14:dxf>
          </x14:cfRule>
          <xm:sqref>AB46:AB47</xm:sqref>
        </x14:conditionalFormatting>
        <x14:conditionalFormatting xmlns:xm="http://schemas.microsoft.com/office/excel/2006/main">
          <x14:cfRule type="containsText" priority="388" operator="containsText" id="{D4CDB1C6-DD9B-4C44-9644-5581EE774694}">
            <xm:f>NOT(ISERROR(SEARCH($M$72,AB45)))</xm:f>
            <xm:f>$M$72</xm:f>
            <x14:dxf>
              <fill>
                <patternFill>
                  <bgColor rgb="FFFF0000"/>
                </patternFill>
              </fill>
            </x14:dxf>
          </x14:cfRule>
          <x14:cfRule type="containsText" priority="389" operator="containsText" id="{81C3EA0A-8D3B-4705-AAFD-A3F483427D6A}">
            <xm:f>NOT(ISERROR(SEARCH($M$71,AB45)))</xm:f>
            <xm:f>$M$71</xm:f>
            <x14:dxf>
              <fill>
                <patternFill>
                  <bgColor rgb="FFFFC000"/>
                </patternFill>
              </fill>
            </x14:dxf>
          </x14:cfRule>
          <x14:cfRule type="containsText" priority="390" operator="containsText" id="{9C860165-9B3D-45C4-92A5-A25045CFA9F1}">
            <xm:f>NOT(ISERROR(SEARCH($M$70,AB45)))</xm:f>
            <xm:f>$M$70</xm:f>
            <x14:dxf>
              <fill>
                <patternFill>
                  <bgColor rgb="FFFFFF00"/>
                </patternFill>
              </fill>
            </x14:dxf>
          </x14:cfRule>
          <x14:cfRule type="containsText" priority="391" operator="containsText" id="{664AF4DF-5C15-4912-B712-FBF712C06DBF}">
            <xm:f>NOT(ISERROR(SEARCH($M$69,AB45)))</xm:f>
            <xm:f>$M$69</xm:f>
            <x14:dxf>
              <fill>
                <patternFill>
                  <bgColor rgb="FF92D050"/>
                </patternFill>
              </fill>
            </x14:dxf>
          </x14:cfRule>
          <xm:sqref>AB45</xm:sqref>
        </x14:conditionalFormatting>
        <x14:conditionalFormatting xmlns:xm="http://schemas.microsoft.com/office/excel/2006/main">
          <x14:cfRule type="containsText" priority="383" operator="containsText" id="{DA6A59DF-027E-44DC-8894-F7FC7079810B}">
            <xm:f>NOT(ISERROR(SEARCH($K$27,Z48)))</xm:f>
            <xm:f>$K$27</xm:f>
            <x14:dxf>
              <fill>
                <patternFill>
                  <bgColor rgb="FFFF0000"/>
                </patternFill>
              </fill>
            </x14:dxf>
          </x14:cfRule>
          <x14:cfRule type="containsText" priority="384" operator="containsText" id="{85AF1680-DBD6-427A-BBB0-5DE5D8EB5CFE}">
            <xm:f>NOT(ISERROR(SEARCH($K$26,Z48)))</xm:f>
            <xm:f>$K$26</xm:f>
            <x14:dxf>
              <fill>
                <patternFill>
                  <bgColor rgb="FFFFC000"/>
                </patternFill>
              </fill>
            </x14:dxf>
          </x14:cfRule>
          <x14:cfRule type="containsText" priority="385" operator="containsText" id="{A1E8B9CC-003E-4318-9313-222CEEEDA618}">
            <xm:f>NOT(ISERROR(SEARCH($K$25,Z48)))</xm:f>
            <xm:f>$K$25</xm:f>
            <x14:dxf>
              <fill>
                <patternFill>
                  <bgColor rgb="FFFFFF00"/>
                </patternFill>
              </fill>
            </x14:dxf>
          </x14:cfRule>
          <x14:cfRule type="containsText" priority="386" operator="containsText" id="{47BBF549-3D8D-4A30-B73D-E8C50BAD800D}">
            <xm:f>NOT(ISERROR(SEARCH($K$24,Z48)))</xm:f>
            <xm:f>$K$24</xm:f>
            <x14:dxf>
              <fill>
                <patternFill>
                  <bgColor rgb="FF00B050"/>
                </patternFill>
              </fill>
            </x14:dxf>
          </x14:cfRule>
          <x14:cfRule type="containsText" priority="387" operator="containsText" id="{DE2566B9-94E2-4B0B-983C-B198DF4B4F53}">
            <xm:f>NOT(ISERROR(SEARCH($K$23,Z48)))</xm:f>
            <xm:f>$K$23</xm:f>
            <x14:dxf>
              <fill>
                <patternFill>
                  <bgColor rgb="FF92D050"/>
                </patternFill>
              </fill>
            </x14:dxf>
          </x14:cfRule>
          <xm:sqref>Z48</xm:sqref>
        </x14:conditionalFormatting>
        <x14:conditionalFormatting xmlns:xm="http://schemas.microsoft.com/office/excel/2006/main">
          <x14:cfRule type="containsText" priority="378" operator="containsText" id="{69828486-CB10-4AD2-953F-D61183BFE893}">
            <xm:f>NOT(ISERROR(SEARCH($K$27,Z51)))</xm:f>
            <xm:f>$K$27</xm:f>
            <x14:dxf>
              <fill>
                <patternFill>
                  <bgColor rgb="FFFF0000"/>
                </patternFill>
              </fill>
            </x14:dxf>
          </x14:cfRule>
          <x14:cfRule type="containsText" priority="379" operator="containsText" id="{3A69DFF6-FFAD-418B-9F94-ACE6CAADE38A}">
            <xm:f>NOT(ISERROR(SEARCH($K$26,Z51)))</xm:f>
            <xm:f>$K$26</xm:f>
            <x14:dxf>
              <fill>
                <patternFill>
                  <bgColor rgb="FFFFC000"/>
                </patternFill>
              </fill>
            </x14:dxf>
          </x14:cfRule>
          <x14:cfRule type="containsText" priority="380" operator="containsText" id="{C0A4831B-B12E-4601-890D-26FDB0235670}">
            <xm:f>NOT(ISERROR(SEARCH($K$25,Z51)))</xm:f>
            <xm:f>$K$25</xm:f>
            <x14:dxf>
              <fill>
                <patternFill>
                  <bgColor rgb="FFFFFF00"/>
                </patternFill>
              </fill>
            </x14:dxf>
          </x14:cfRule>
          <x14:cfRule type="containsText" priority="381" operator="containsText" id="{E2878AAE-8152-4080-8AAE-26CCCC5152BF}">
            <xm:f>NOT(ISERROR(SEARCH($K$24,Z51)))</xm:f>
            <xm:f>$K$24</xm:f>
            <x14:dxf>
              <fill>
                <patternFill>
                  <bgColor rgb="FF00B050"/>
                </patternFill>
              </fill>
            </x14:dxf>
          </x14:cfRule>
          <x14:cfRule type="containsText" priority="382" operator="containsText" id="{CC918136-B416-42E0-83C6-8C496AC69F2F}">
            <xm:f>NOT(ISERROR(SEARCH($K$23,Z51)))</xm:f>
            <xm:f>$K$23</xm:f>
            <x14:dxf>
              <fill>
                <patternFill>
                  <bgColor rgb="FF92D050"/>
                </patternFill>
              </fill>
            </x14:dxf>
          </x14:cfRule>
          <xm:sqref>Z51</xm:sqref>
        </x14:conditionalFormatting>
        <x14:conditionalFormatting xmlns:xm="http://schemas.microsoft.com/office/excel/2006/main">
          <x14:cfRule type="containsText" priority="373" operator="containsText" id="{10E9C0FB-336B-43A2-B9DC-84BBB070E04A}">
            <xm:f>NOT(ISERROR(SEARCH($K$27,Z50)))</xm:f>
            <xm:f>$K$27</xm:f>
            <x14:dxf>
              <fill>
                <patternFill>
                  <bgColor rgb="FFFF0000"/>
                </patternFill>
              </fill>
            </x14:dxf>
          </x14:cfRule>
          <x14:cfRule type="containsText" priority="374" operator="containsText" id="{FD12E8ED-8EAF-4C30-BB43-A0800AB69465}">
            <xm:f>NOT(ISERROR(SEARCH($K$26,Z50)))</xm:f>
            <xm:f>$K$26</xm:f>
            <x14:dxf>
              <fill>
                <patternFill>
                  <bgColor rgb="FFFFC000"/>
                </patternFill>
              </fill>
            </x14:dxf>
          </x14:cfRule>
          <x14:cfRule type="containsText" priority="375" operator="containsText" id="{C582B702-9F60-4064-BA66-35A6FD2E048D}">
            <xm:f>NOT(ISERROR(SEARCH($K$25,Z50)))</xm:f>
            <xm:f>$K$25</xm:f>
            <x14:dxf>
              <fill>
                <patternFill>
                  <bgColor rgb="FFFFFF00"/>
                </patternFill>
              </fill>
            </x14:dxf>
          </x14:cfRule>
          <x14:cfRule type="containsText" priority="376" operator="containsText" id="{68121DBF-C08F-47FB-AD8B-2AE65D2EC058}">
            <xm:f>NOT(ISERROR(SEARCH($K$24,Z50)))</xm:f>
            <xm:f>$K$24</xm:f>
            <x14:dxf>
              <fill>
                <patternFill>
                  <bgColor rgb="FF00B050"/>
                </patternFill>
              </fill>
            </x14:dxf>
          </x14:cfRule>
          <x14:cfRule type="containsText" priority="377" operator="containsText" id="{4047B356-4A14-42D7-AABE-8DF82840CC1A}">
            <xm:f>NOT(ISERROR(SEARCH($K$23,Z50)))</xm:f>
            <xm:f>$K$23</xm:f>
            <x14:dxf>
              <fill>
                <patternFill>
                  <bgColor rgb="FF92D050"/>
                </patternFill>
              </fill>
            </x14:dxf>
          </x14:cfRule>
          <xm:sqref>Z50</xm:sqref>
        </x14:conditionalFormatting>
        <x14:conditionalFormatting xmlns:xm="http://schemas.microsoft.com/office/excel/2006/main">
          <x14:cfRule type="containsText" priority="365" operator="containsText" id="{C7DA17B7-DD41-4E89-AE99-A0E68F4AD0B5}">
            <xm:f>NOT(ISERROR(SEARCH($I$69,I48)))</xm:f>
            <xm:f>$I$69</xm:f>
            <x14:dxf>
              <fill>
                <patternFill>
                  <fgColor rgb="FF92D050"/>
                  <bgColor rgb="FF92D050"/>
                </patternFill>
              </fill>
            </x14:dxf>
          </x14:cfRule>
          <x14:cfRule type="containsText" priority="366" operator="containsText" id="{CCA91CCA-B84F-4840-9B2F-D75D6649EFE7}">
            <xm:f>NOT(ISERROR(SEARCH($I$70,I48)))</xm:f>
            <xm:f>$I$70</xm:f>
            <x14:dxf>
              <fill>
                <patternFill>
                  <bgColor rgb="FF00B050"/>
                </patternFill>
              </fill>
            </x14:dxf>
          </x14:cfRule>
          <x14:cfRule type="containsText" priority="367" operator="containsText" id="{00CAFC31-17F1-426F-BB59-BC3067D0C012}">
            <xm:f>NOT(ISERROR(SEARCH($I$73,I48)))</xm:f>
            <xm:f>$I$73</xm:f>
            <x14:dxf>
              <fill>
                <patternFill>
                  <bgColor rgb="FFFF0000"/>
                </patternFill>
              </fill>
            </x14:dxf>
          </x14:cfRule>
          <x14:cfRule type="containsText" priority="368" operator="containsText" id="{A421931F-398E-444F-A5B9-E23AEF859857}">
            <xm:f>NOT(ISERROR(SEARCH($I$72,I48)))</xm:f>
            <xm:f>$I$72</xm:f>
            <x14:dxf>
              <fill>
                <patternFill>
                  <fgColor rgb="FFFFC000"/>
                  <bgColor rgb="FFFFC000"/>
                </patternFill>
              </fill>
            </x14:dxf>
          </x14:cfRule>
          <x14:cfRule type="containsText" priority="369" operator="containsText" id="{9C4AE920-71E4-44A1-AD66-2A6B875AED67}">
            <xm:f>NOT(ISERROR(SEARCH($I$71,I48)))</xm:f>
            <xm:f>$I$71</xm:f>
            <x14:dxf>
              <fill>
                <patternFill>
                  <fgColor rgb="FFFFFF00"/>
                  <bgColor rgb="FFFFFF00"/>
                </patternFill>
              </fill>
            </x14:dxf>
          </x14:cfRule>
          <x14:cfRule type="containsText" priority="370" operator="containsText" id="{71FE376C-A93E-4AE0-99EC-9A32AC5A6273}">
            <xm:f>NOT(ISERROR(SEARCH($I$70,I48)))</xm:f>
            <xm:f>$I$70</xm:f>
            <x14:dxf>
              <fill>
                <patternFill>
                  <bgColor theme="0" tint="-0.14996795556505021"/>
                </patternFill>
              </fill>
            </x14:dxf>
          </x14:cfRule>
          <x14:cfRule type="cellIs" priority="371" operator="equal" id="{0D165C2A-C1AA-4E5E-8B8D-5111ACB09EF9}">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72" operator="equal" id="{363902DE-0247-4697-98AE-062F95DC8DBF}">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57" operator="containsText" id="{1082A803-8AC9-445C-858C-B23BF1DE40F7}">
            <xm:f>NOT(ISERROR(SEARCH($I$69,I50)))</xm:f>
            <xm:f>$I$69</xm:f>
            <x14:dxf>
              <fill>
                <patternFill>
                  <fgColor rgb="FF92D050"/>
                  <bgColor rgb="FF92D050"/>
                </patternFill>
              </fill>
            </x14:dxf>
          </x14:cfRule>
          <x14:cfRule type="containsText" priority="358" operator="containsText" id="{8E24474B-29C3-4B20-9D23-16CE9B949B4C}">
            <xm:f>NOT(ISERROR(SEARCH($I$70,I50)))</xm:f>
            <xm:f>$I$70</xm:f>
            <x14:dxf>
              <fill>
                <patternFill>
                  <bgColor rgb="FF00B050"/>
                </patternFill>
              </fill>
            </x14:dxf>
          </x14:cfRule>
          <x14:cfRule type="containsText" priority="359" operator="containsText" id="{EEFAB851-2E3D-4222-B919-571EB50301B0}">
            <xm:f>NOT(ISERROR(SEARCH($I$73,I50)))</xm:f>
            <xm:f>$I$73</xm:f>
            <x14:dxf>
              <fill>
                <patternFill>
                  <bgColor rgb="FFFF0000"/>
                </patternFill>
              </fill>
            </x14:dxf>
          </x14:cfRule>
          <x14:cfRule type="containsText" priority="360" operator="containsText" id="{8E592EDC-FC4F-433B-9A76-66465D171697}">
            <xm:f>NOT(ISERROR(SEARCH($I$72,I50)))</xm:f>
            <xm:f>$I$72</xm:f>
            <x14:dxf>
              <fill>
                <patternFill>
                  <fgColor rgb="FFFFC000"/>
                  <bgColor rgb="FFFFC000"/>
                </patternFill>
              </fill>
            </x14:dxf>
          </x14:cfRule>
          <x14:cfRule type="containsText" priority="361" operator="containsText" id="{FDD4ACEC-A7BA-451F-BD29-F6FD6BC193DA}">
            <xm:f>NOT(ISERROR(SEARCH($I$71,I50)))</xm:f>
            <xm:f>$I$71</xm:f>
            <x14:dxf>
              <fill>
                <patternFill>
                  <fgColor rgb="FFFFFF00"/>
                  <bgColor rgb="FFFFFF00"/>
                </patternFill>
              </fill>
            </x14:dxf>
          </x14:cfRule>
          <x14:cfRule type="containsText" priority="362" operator="containsText" id="{E2A6272F-CA7C-4916-9ADF-44BD5A7E1610}">
            <xm:f>NOT(ISERROR(SEARCH($I$70,I50)))</xm:f>
            <xm:f>$I$70</xm:f>
            <x14:dxf>
              <fill>
                <patternFill>
                  <bgColor theme="0" tint="-0.14996795556505021"/>
                </patternFill>
              </fill>
            </x14:dxf>
          </x14:cfRule>
          <x14:cfRule type="cellIs" priority="363" operator="equal" id="{8B7FC7C0-9CF3-44FD-9D02-4A64FBE5F0D0}">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64" operator="equal" id="{7021FF7E-0406-493C-B412-52C828A7B0C0}">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49" operator="containsText" id="{45F34262-6CC6-465B-9E9A-5A9BC987531F}">
            <xm:f>NOT(ISERROR(SEARCH($I$69,I51)))</xm:f>
            <xm:f>$I$69</xm:f>
            <x14:dxf>
              <fill>
                <patternFill>
                  <fgColor rgb="FF92D050"/>
                  <bgColor rgb="FF92D050"/>
                </patternFill>
              </fill>
            </x14:dxf>
          </x14:cfRule>
          <x14:cfRule type="containsText" priority="350" operator="containsText" id="{0BE12F7C-253D-43D3-B0EB-F628123EFC37}">
            <xm:f>NOT(ISERROR(SEARCH($I$70,I51)))</xm:f>
            <xm:f>$I$70</xm:f>
            <x14:dxf>
              <fill>
                <patternFill>
                  <bgColor rgb="FF00B050"/>
                </patternFill>
              </fill>
            </x14:dxf>
          </x14:cfRule>
          <x14:cfRule type="containsText" priority="351" operator="containsText" id="{5F4A1677-6902-432C-87A8-907A941F07E3}">
            <xm:f>NOT(ISERROR(SEARCH($I$73,I51)))</xm:f>
            <xm:f>$I$73</xm:f>
            <x14:dxf>
              <fill>
                <patternFill>
                  <bgColor rgb="FFFF0000"/>
                </patternFill>
              </fill>
            </x14:dxf>
          </x14:cfRule>
          <x14:cfRule type="containsText" priority="352" operator="containsText" id="{ACA918C8-03D5-41D3-A9C6-D0A56F61BDEE}">
            <xm:f>NOT(ISERROR(SEARCH($I$72,I51)))</xm:f>
            <xm:f>$I$72</xm:f>
            <x14:dxf>
              <fill>
                <patternFill>
                  <fgColor rgb="FFFFC000"/>
                  <bgColor rgb="FFFFC000"/>
                </patternFill>
              </fill>
            </x14:dxf>
          </x14:cfRule>
          <x14:cfRule type="containsText" priority="353" operator="containsText" id="{5DC1050E-4955-4A8F-98AA-DDE57089BFDF}">
            <xm:f>NOT(ISERROR(SEARCH($I$71,I51)))</xm:f>
            <xm:f>$I$71</xm:f>
            <x14:dxf>
              <fill>
                <patternFill>
                  <fgColor rgb="FFFFFF00"/>
                  <bgColor rgb="FFFFFF00"/>
                </patternFill>
              </fill>
            </x14:dxf>
          </x14:cfRule>
          <x14:cfRule type="containsText" priority="354" operator="containsText" id="{498FB013-E870-46DC-89EF-8DF0C5617108}">
            <xm:f>NOT(ISERROR(SEARCH($I$70,I51)))</xm:f>
            <xm:f>$I$70</xm:f>
            <x14:dxf>
              <fill>
                <patternFill>
                  <bgColor theme="0" tint="-0.14996795556505021"/>
                </patternFill>
              </fill>
            </x14:dxf>
          </x14:cfRule>
          <x14:cfRule type="cellIs" priority="355" operator="equal" id="{3B973AC4-7B26-4C6D-8E0A-FF43D6751A72}">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56" operator="equal" id="{99468758-2E8D-416D-A0AD-6552A5387758}">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1" operator="containsText" id="{2C47D273-427F-45C1-B13F-9958B22085A4}">
            <xm:f>NOT(ISERROR(SEARCH($I$69,X48)))</xm:f>
            <xm:f>$I$69</xm:f>
            <x14:dxf>
              <fill>
                <patternFill>
                  <fgColor rgb="FF92D050"/>
                  <bgColor rgb="FF92D050"/>
                </patternFill>
              </fill>
            </x14:dxf>
          </x14:cfRule>
          <x14:cfRule type="containsText" priority="342" operator="containsText" id="{D447C245-1157-4BCF-BB79-A4AE4E543383}">
            <xm:f>NOT(ISERROR(SEARCH($I$70,X48)))</xm:f>
            <xm:f>$I$70</xm:f>
            <x14:dxf>
              <fill>
                <patternFill>
                  <bgColor rgb="FF00B050"/>
                </patternFill>
              </fill>
            </x14:dxf>
          </x14:cfRule>
          <x14:cfRule type="containsText" priority="343" operator="containsText" id="{F9264D47-C120-4D96-BE9F-958BBDF8E1ED}">
            <xm:f>NOT(ISERROR(SEARCH($I$73,X48)))</xm:f>
            <xm:f>$I$73</xm:f>
            <x14:dxf>
              <fill>
                <patternFill>
                  <bgColor rgb="FFFF0000"/>
                </patternFill>
              </fill>
            </x14:dxf>
          </x14:cfRule>
          <x14:cfRule type="containsText" priority="344" operator="containsText" id="{1AD5D29F-92BA-4136-A23C-91A742534075}">
            <xm:f>NOT(ISERROR(SEARCH($I$72,X48)))</xm:f>
            <xm:f>$I$72</xm:f>
            <x14:dxf>
              <fill>
                <patternFill>
                  <fgColor rgb="FFFFC000"/>
                  <bgColor rgb="FFFFC000"/>
                </patternFill>
              </fill>
            </x14:dxf>
          </x14:cfRule>
          <x14:cfRule type="containsText" priority="345" operator="containsText" id="{7486B0D7-FAAC-4EB0-A227-D8A47B49EED0}">
            <xm:f>NOT(ISERROR(SEARCH($I$71,X48)))</xm:f>
            <xm:f>$I$71</xm:f>
            <x14:dxf>
              <fill>
                <patternFill>
                  <fgColor rgb="FFFFFF00"/>
                  <bgColor rgb="FFFFFF00"/>
                </patternFill>
              </fill>
            </x14:dxf>
          </x14:cfRule>
          <x14:cfRule type="containsText" priority="346" operator="containsText" id="{14B249EA-3772-4E35-9FE3-46AAB1B2798F}">
            <xm:f>NOT(ISERROR(SEARCH($I$70,X48)))</xm:f>
            <xm:f>$I$70</xm:f>
            <x14:dxf>
              <fill>
                <patternFill>
                  <bgColor theme="0" tint="-0.14996795556505021"/>
                </patternFill>
              </fill>
            </x14:dxf>
          </x14:cfRule>
          <x14:cfRule type="cellIs" priority="347" operator="equal" id="{935561BB-5E35-4231-B406-380A898567B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48" operator="equal" id="{20C319D9-A146-4D8E-91DE-4108B2489BE5}">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33" operator="containsText" id="{1479CFB4-5A93-47D0-A8F8-6C766B00991B}">
            <xm:f>NOT(ISERROR(SEARCH($I$69,X50)))</xm:f>
            <xm:f>$I$69</xm:f>
            <x14:dxf>
              <fill>
                <patternFill>
                  <fgColor rgb="FF92D050"/>
                  <bgColor rgb="FF92D050"/>
                </patternFill>
              </fill>
            </x14:dxf>
          </x14:cfRule>
          <x14:cfRule type="containsText" priority="334" operator="containsText" id="{8AD35E6A-D293-4842-803A-3EBFD229F5A7}">
            <xm:f>NOT(ISERROR(SEARCH($I$70,X50)))</xm:f>
            <xm:f>$I$70</xm:f>
            <x14:dxf>
              <fill>
                <patternFill>
                  <bgColor rgb="FF00B050"/>
                </patternFill>
              </fill>
            </x14:dxf>
          </x14:cfRule>
          <x14:cfRule type="containsText" priority="335" operator="containsText" id="{81B36FE8-070E-4944-802E-0B5B33376733}">
            <xm:f>NOT(ISERROR(SEARCH($I$73,X50)))</xm:f>
            <xm:f>$I$73</xm:f>
            <x14:dxf>
              <fill>
                <patternFill>
                  <bgColor rgb="FFFF0000"/>
                </patternFill>
              </fill>
            </x14:dxf>
          </x14:cfRule>
          <x14:cfRule type="containsText" priority="336" operator="containsText" id="{56450BC4-E96A-4B33-875E-F12DE937CBC7}">
            <xm:f>NOT(ISERROR(SEARCH($I$72,X50)))</xm:f>
            <xm:f>$I$72</xm:f>
            <x14:dxf>
              <fill>
                <patternFill>
                  <fgColor rgb="FFFFC000"/>
                  <bgColor rgb="FFFFC000"/>
                </patternFill>
              </fill>
            </x14:dxf>
          </x14:cfRule>
          <x14:cfRule type="containsText" priority="337" operator="containsText" id="{9C40ED43-29B8-4F35-919F-0C7F661ABA56}">
            <xm:f>NOT(ISERROR(SEARCH($I$71,X50)))</xm:f>
            <xm:f>$I$71</xm:f>
            <x14:dxf>
              <fill>
                <patternFill>
                  <fgColor rgb="FFFFFF00"/>
                  <bgColor rgb="FFFFFF00"/>
                </patternFill>
              </fill>
            </x14:dxf>
          </x14:cfRule>
          <x14:cfRule type="containsText" priority="338" operator="containsText" id="{E855DBFC-152C-4A26-86CA-B7271319CC09}">
            <xm:f>NOT(ISERROR(SEARCH($I$70,X50)))</xm:f>
            <xm:f>$I$70</xm:f>
            <x14:dxf>
              <fill>
                <patternFill>
                  <bgColor theme="0" tint="-0.14996795556505021"/>
                </patternFill>
              </fill>
            </x14:dxf>
          </x14:cfRule>
          <x14:cfRule type="cellIs" priority="339" operator="equal" id="{EE629A42-2B7C-467E-9232-004FD5EE19CB}">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40" operator="equal" id="{ECEDA9C3-CB87-4109-9764-C0224D1C8EDE}">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25" operator="containsText" id="{B8AF1A1D-CF3C-49B0-9CF1-6F4EB1987DB4}">
            <xm:f>NOT(ISERROR(SEARCH($I$69,X51)))</xm:f>
            <xm:f>$I$69</xm:f>
            <x14:dxf>
              <fill>
                <patternFill>
                  <fgColor rgb="FF92D050"/>
                  <bgColor rgb="FF92D050"/>
                </patternFill>
              </fill>
            </x14:dxf>
          </x14:cfRule>
          <x14:cfRule type="containsText" priority="326" operator="containsText" id="{5B336207-5198-43BA-AEA5-EAA8A69D43BA}">
            <xm:f>NOT(ISERROR(SEARCH($I$70,X51)))</xm:f>
            <xm:f>$I$70</xm:f>
            <x14:dxf>
              <fill>
                <patternFill>
                  <bgColor rgb="FF00B050"/>
                </patternFill>
              </fill>
            </x14:dxf>
          </x14:cfRule>
          <x14:cfRule type="containsText" priority="327" operator="containsText" id="{E943C3C6-F668-487D-BBDD-FA7F7D168503}">
            <xm:f>NOT(ISERROR(SEARCH($I$73,X51)))</xm:f>
            <xm:f>$I$73</xm:f>
            <x14:dxf>
              <fill>
                <patternFill>
                  <bgColor rgb="FFFF0000"/>
                </patternFill>
              </fill>
            </x14:dxf>
          </x14:cfRule>
          <x14:cfRule type="containsText" priority="328" operator="containsText" id="{23D2BF4F-6BD0-42B3-9166-EEB1B7114E19}">
            <xm:f>NOT(ISERROR(SEARCH($I$72,X51)))</xm:f>
            <xm:f>$I$72</xm:f>
            <x14:dxf>
              <fill>
                <patternFill>
                  <fgColor rgb="FFFFC000"/>
                  <bgColor rgb="FFFFC000"/>
                </patternFill>
              </fill>
            </x14:dxf>
          </x14:cfRule>
          <x14:cfRule type="containsText" priority="329" operator="containsText" id="{A1A0E3F7-C08F-4404-AD41-CBB1E08FCD2B}">
            <xm:f>NOT(ISERROR(SEARCH($I$71,X51)))</xm:f>
            <xm:f>$I$71</xm:f>
            <x14:dxf>
              <fill>
                <patternFill>
                  <fgColor rgb="FFFFFF00"/>
                  <bgColor rgb="FFFFFF00"/>
                </patternFill>
              </fill>
            </x14:dxf>
          </x14:cfRule>
          <x14:cfRule type="containsText" priority="330" operator="containsText" id="{15903DEB-B039-44C9-8061-C30E9333E173}">
            <xm:f>NOT(ISERROR(SEARCH($I$70,X51)))</xm:f>
            <xm:f>$I$70</xm:f>
            <x14:dxf>
              <fill>
                <patternFill>
                  <bgColor theme="0" tint="-0.14996795556505021"/>
                </patternFill>
              </fill>
            </x14:dxf>
          </x14:cfRule>
          <x14:cfRule type="cellIs" priority="331" operator="equal" id="{80C3F15B-03BD-47D8-95ED-A44AD2950002}">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332" operator="equal" id="{0D81CBA4-4E27-4E37-8808-C5B6B4AF9F5B}">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0" operator="containsText" id="{510D6006-C16C-4218-A42C-B549AF3C1DBD}">
            <xm:f>NOT(ISERROR(SEARCH($K$73,K50)))</xm:f>
            <xm:f>$K$73</xm:f>
            <x14:dxf>
              <fill>
                <patternFill>
                  <bgColor rgb="FFFF0000"/>
                </patternFill>
              </fill>
            </x14:dxf>
          </x14:cfRule>
          <x14:cfRule type="containsText" priority="321" operator="containsText" id="{B532D7C7-2A96-4FCF-9F82-DB261F511209}">
            <xm:f>NOT(ISERROR(SEARCH($K$72,K50)))</xm:f>
            <xm:f>$K$72</xm:f>
            <x14:dxf>
              <fill>
                <patternFill>
                  <bgColor rgb="FFFFC000"/>
                </patternFill>
              </fill>
            </x14:dxf>
          </x14:cfRule>
          <x14:cfRule type="containsText" priority="322" operator="containsText" id="{301B9BCD-9660-4B70-84F6-74861CA7A306}">
            <xm:f>NOT(ISERROR(SEARCH($K$71,K50)))</xm:f>
            <xm:f>$K$71</xm:f>
            <x14:dxf>
              <fill>
                <patternFill>
                  <bgColor rgb="FFFFFF00"/>
                </patternFill>
              </fill>
            </x14:dxf>
          </x14:cfRule>
          <x14:cfRule type="containsText" priority="323" operator="containsText" id="{FF01F42A-BF32-4C54-B731-C8D368378052}">
            <xm:f>NOT(ISERROR(SEARCH($K$70,K50)))</xm:f>
            <xm:f>$K$70</xm:f>
            <x14:dxf>
              <fill>
                <patternFill>
                  <bgColor rgb="FF00B050"/>
                </patternFill>
              </fill>
            </x14:dxf>
          </x14:cfRule>
          <x14:cfRule type="containsText" priority="324" operator="containsText" id="{24352C2B-A5DE-4130-A06B-45E614178277}">
            <xm:f>NOT(ISERROR(SEARCH($K$69,K50)))</xm:f>
            <xm:f>$K$69</xm:f>
            <x14:dxf>
              <fill>
                <patternFill>
                  <bgColor rgb="FF92D050"/>
                </patternFill>
              </fill>
            </x14:dxf>
          </x14:cfRule>
          <xm:sqref>K50</xm:sqref>
        </x14:conditionalFormatting>
        <x14:conditionalFormatting xmlns:xm="http://schemas.microsoft.com/office/excel/2006/main">
          <x14:cfRule type="containsText" priority="315" operator="containsText" id="{60982B27-AB52-4AD8-945B-FA0133D6A0FD}">
            <xm:f>NOT(ISERROR(SEARCH($K$73,K51)))</xm:f>
            <xm:f>$K$73</xm:f>
            <x14:dxf>
              <fill>
                <patternFill>
                  <bgColor rgb="FFFF0000"/>
                </patternFill>
              </fill>
            </x14:dxf>
          </x14:cfRule>
          <x14:cfRule type="containsText" priority="316" operator="containsText" id="{FA4080FB-A15A-4F61-AFF4-D026DB02E45B}">
            <xm:f>NOT(ISERROR(SEARCH($K$72,K51)))</xm:f>
            <xm:f>$K$72</xm:f>
            <x14:dxf>
              <fill>
                <patternFill>
                  <bgColor rgb="FFFFC000"/>
                </patternFill>
              </fill>
            </x14:dxf>
          </x14:cfRule>
          <x14:cfRule type="containsText" priority="317" operator="containsText" id="{D5E6C04C-73ED-43D1-B4FF-B2FD380AB5F8}">
            <xm:f>NOT(ISERROR(SEARCH($K$71,K51)))</xm:f>
            <xm:f>$K$71</xm:f>
            <x14:dxf>
              <fill>
                <patternFill>
                  <bgColor rgb="FFFFFF00"/>
                </patternFill>
              </fill>
            </x14:dxf>
          </x14:cfRule>
          <x14:cfRule type="containsText" priority="318" operator="containsText" id="{23F0071A-01B4-45E0-A842-F2A96D099DEE}">
            <xm:f>NOT(ISERROR(SEARCH($K$70,K51)))</xm:f>
            <xm:f>$K$70</xm:f>
            <x14:dxf>
              <fill>
                <patternFill>
                  <bgColor rgb="FF00B050"/>
                </patternFill>
              </fill>
            </x14:dxf>
          </x14:cfRule>
          <x14:cfRule type="containsText" priority="319" operator="containsText" id="{25CD7A28-8B58-4A12-A156-7F19184EBCAD}">
            <xm:f>NOT(ISERROR(SEARCH($K$69,K51)))</xm:f>
            <xm:f>$K$69</xm:f>
            <x14:dxf>
              <fill>
                <patternFill>
                  <bgColor rgb="FF92D050"/>
                </patternFill>
              </fill>
            </x14:dxf>
          </x14:cfRule>
          <xm:sqref>K51</xm:sqref>
        </x14:conditionalFormatting>
        <x14:conditionalFormatting xmlns:xm="http://schemas.microsoft.com/office/excel/2006/main">
          <x14:cfRule type="containsText" priority="310" operator="containsText" id="{6D19E15F-4E5F-475B-9ACC-6DD4D8CB4D17}">
            <xm:f>NOT(ISERROR(SEARCH($K$73,K48)))</xm:f>
            <xm:f>$K$73</xm:f>
            <x14:dxf>
              <fill>
                <patternFill>
                  <bgColor rgb="FFFF0000"/>
                </patternFill>
              </fill>
            </x14:dxf>
          </x14:cfRule>
          <x14:cfRule type="containsText" priority="311" operator="containsText" id="{445FE33D-A5CD-4ACB-A1AD-2BB78C8D1BF4}">
            <xm:f>NOT(ISERROR(SEARCH($K$72,K48)))</xm:f>
            <xm:f>$K$72</xm:f>
            <x14:dxf>
              <fill>
                <patternFill>
                  <bgColor rgb="FFFFC000"/>
                </patternFill>
              </fill>
            </x14:dxf>
          </x14:cfRule>
          <x14:cfRule type="containsText" priority="312" operator="containsText" id="{32C8B3D6-C7EA-476D-9FA1-B1BCF49F6764}">
            <xm:f>NOT(ISERROR(SEARCH($K$71,K48)))</xm:f>
            <xm:f>$K$71</xm:f>
            <x14:dxf>
              <fill>
                <patternFill>
                  <bgColor rgb="FFFFFF00"/>
                </patternFill>
              </fill>
            </x14:dxf>
          </x14:cfRule>
          <x14:cfRule type="containsText" priority="313" operator="containsText" id="{5499F485-093C-4F42-81F2-F34991AB7BAA}">
            <xm:f>NOT(ISERROR(SEARCH($K$70,K48)))</xm:f>
            <xm:f>$K$70</xm:f>
            <x14:dxf>
              <fill>
                <patternFill>
                  <bgColor rgb="FF00B050"/>
                </patternFill>
              </fill>
            </x14:dxf>
          </x14:cfRule>
          <x14:cfRule type="containsText" priority="314" operator="containsText" id="{200784A4-E85F-49FC-9106-0C6FE2E0662B}">
            <xm:f>NOT(ISERROR(SEARCH($K$69,K48)))</xm:f>
            <xm:f>$K$69</xm:f>
            <x14:dxf>
              <fill>
                <patternFill>
                  <bgColor rgb="FF92D050"/>
                </patternFill>
              </fill>
            </x14:dxf>
          </x14:cfRule>
          <xm:sqref>K48</xm:sqref>
        </x14:conditionalFormatting>
        <x14:conditionalFormatting xmlns:xm="http://schemas.microsoft.com/office/excel/2006/main">
          <x14:cfRule type="containsText" priority="306" operator="containsText" id="{285518C6-A004-4BBF-9835-7735510BFF0F}">
            <xm:f>NOT(ISERROR(SEARCH($M$72,M50)))</xm:f>
            <xm:f>$M$72</xm:f>
            <x14:dxf>
              <fill>
                <patternFill>
                  <bgColor rgb="FFFF0000"/>
                </patternFill>
              </fill>
            </x14:dxf>
          </x14:cfRule>
          <x14:cfRule type="containsText" priority="307" operator="containsText" id="{7F059C4A-76C8-4DF4-AEB2-6305D2E579D2}">
            <xm:f>NOT(ISERROR(SEARCH($M$71,M50)))</xm:f>
            <xm:f>$M$71</xm:f>
            <x14:dxf>
              <fill>
                <patternFill>
                  <bgColor rgb="FFFFC000"/>
                </patternFill>
              </fill>
            </x14:dxf>
          </x14:cfRule>
          <x14:cfRule type="containsText" priority="308" operator="containsText" id="{CED64C89-68C6-4A41-837C-A7DF6BE05422}">
            <xm:f>NOT(ISERROR(SEARCH($M$70,M50)))</xm:f>
            <xm:f>$M$70</xm:f>
            <x14:dxf>
              <fill>
                <patternFill>
                  <bgColor rgb="FFFFFF00"/>
                </patternFill>
              </fill>
            </x14:dxf>
          </x14:cfRule>
          <x14:cfRule type="containsText" priority="309" operator="containsText" id="{435B7A18-0CD8-430E-B9CE-5061FA00627B}">
            <xm:f>NOT(ISERROR(SEARCH($M$69,M50)))</xm:f>
            <xm:f>$M$69</xm:f>
            <x14:dxf>
              <fill>
                <patternFill>
                  <bgColor rgb="FF92D050"/>
                </patternFill>
              </fill>
            </x14:dxf>
          </x14:cfRule>
          <xm:sqref>M50</xm:sqref>
        </x14:conditionalFormatting>
        <x14:conditionalFormatting xmlns:xm="http://schemas.microsoft.com/office/excel/2006/main">
          <x14:cfRule type="containsText" priority="302" operator="containsText" id="{A817BD09-48ED-44B8-90F4-508E9ED34952}">
            <xm:f>NOT(ISERROR(SEARCH($M$72,M48)))</xm:f>
            <xm:f>$M$72</xm:f>
            <x14:dxf>
              <fill>
                <patternFill>
                  <bgColor rgb="FFFF0000"/>
                </patternFill>
              </fill>
            </x14:dxf>
          </x14:cfRule>
          <x14:cfRule type="containsText" priority="303" operator="containsText" id="{2E956DC3-74F2-406F-AE6E-36DC5C375CC9}">
            <xm:f>NOT(ISERROR(SEARCH($M$71,M48)))</xm:f>
            <xm:f>$M$71</xm:f>
            <x14:dxf>
              <fill>
                <patternFill>
                  <bgColor rgb="FFFFC000"/>
                </patternFill>
              </fill>
            </x14:dxf>
          </x14:cfRule>
          <x14:cfRule type="containsText" priority="304" operator="containsText" id="{7F8D62CB-F2EA-4030-8774-F1F65F7165DC}">
            <xm:f>NOT(ISERROR(SEARCH($M$70,M48)))</xm:f>
            <xm:f>$M$70</xm:f>
            <x14:dxf>
              <fill>
                <patternFill>
                  <bgColor rgb="FFFFFF00"/>
                </patternFill>
              </fill>
            </x14:dxf>
          </x14:cfRule>
          <x14:cfRule type="containsText" priority="305" operator="containsText" id="{2696C89D-7A97-4F9E-A62A-7CCC344F5842}">
            <xm:f>NOT(ISERROR(SEARCH($M$69,M48)))</xm:f>
            <xm:f>$M$69</xm:f>
            <x14:dxf>
              <fill>
                <patternFill>
                  <bgColor rgb="FF92D050"/>
                </patternFill>
              </fill>
            </x14:dxf>
          </x14:cfRule>
          <xm:sqref>M48</xm:sqref>
        </x14:conditionalFormatting>
        <x14:conditionalFormatting xmlns:xm="http://schemas.microsoft.com/office/excel/2006/main">
          <x14:cfRule type="containsText" priority="298" operator="containsText" id="{6D74EDA2-C944-4F7B-8C32-FC8BE43B5E3C}">
            <xm:f>NOT(ISERROR(SEARCH($M$72,M51)))</xm:f>
            <xm:f>$M$72</xm:f>
            <x14:dxf>
              <fill>
                <patternFill>
                  <bgColor rgb="FFFF0000"/>
                </patternFill>
              </fill>
            </x14:dxf>
          </x14:cfRule>
          <x14:cfRule type="containsText" priority="299" operator="containsText" id="{5FE98E44-0C15-435B-914F-24A273CFD686}">
            <xm:f>NOT(ISERROR(SEARCH($M$71,M51)))</xm:f>
            <xm:f>$M$71</xm:f>
            <x14:dxf>
              <fill>
                <patternFill>
                  <bgColor rgb="FFFFC000"/>
                </patternFill>
              </fill>
            </x14:dxf>
          </x14:cfRule>
          <x14:cfRule type="containsText" priority="300" operator="containsText" id="{0DDAC7C4-732C-4C16-A652-739401361E98}">
            <xm:f>NOT(ISERROR(SEARCH($M$70,M51)))</xm:f>
            <xm:f>$M$70</xm:f>
            <x14:dxf>
              <fill>
                <patternFill>
                  <bgColor rgb="FFFFFF00"/>
                </patternFill>
              </fill>
            </x14:dxf>
          </x14:cfRule>
          <x14:cfRule type="containsText" priority="301" operator="containsText" id="{69A7E025-CF23-49E8-AD4A-5FB9EEF6CBB8}">
            <xm:f>NOT(ISERROR(SEARCH($M$69,M51)))</xm:f>
            <xm:f>$M$69</xm:f>
            <x14:dxf>
              <fill>
                <patternFill>
                  <bgColor rgb="FF92D050"/>
                </patternFill>
              </fill>
            </x14:dxf>
          </x14:cfRule>
          <xm:sqref>M51</xm:sqref>
        </x14:conditionalFormatting>
        <x14:conditionalFormatting xmlns:xm="http://schemas.microsoft.com/office/excel/2006/main">
          <x14:cfRule type="containsText" priority="294" operator="containsText" id="{1DF877EA-0DE5-4505-B46F-6C8F1A99C6E9}">
            <xm:f>NOT(ISERROR(SEARCH($M$72,AB48)))</xm:f>
            <xm:f>$M$72</xm:f>
            <x14:dxf>
              <fill>
                <patternFill>
                  <bgColor rgb="FFFF0000"/>
                </patternFill>
              </fill>
            </x14:dxf>
          </x14:cfRule>
          <x14:cfRule type="containsText" priority="295" operator="containsText" id="{E12068A0-4EC5-4797-A509-2B7A74F7762B}">
            <xm:f>NOT(ISERROR(SEARCH($M$71,AB48)))</xm:f>
            <xm:f>$M$71</xm:f>
            <x14:dxf>
              <fill>
                <patternFill>
                  <bgColor rgb="FFFFC000"/>
                </patternFill>
              </fill>
            </x14:dxf>
          </x14:cfRule>
          <x14:cfRule type="containsText" priority="296" operator="containsText" id="{FC039351-C695-4011-9926-BF91C99A6F88}">
            <xm:f>NOT(ISERROR(SEARCH($M$70,AB48)))</xm:f>
            <xm:f>$M$70</xm:f>
            <x14:dxf>
              <fill>
                <patternFill>
                  <bgColor rgb="FFFFFF00"/>
                </patternFill>
              </fill>
            </x14:dxf>
          </x14:cfRule>
          <x14:cfRule type="containsText" priority="297" operator="containsText" id="{92415AA3-4412-446C-B0A1-71A26E29A6EB}">
            <xm:f>NOT(ISERROR(SEARCH($M$69,AB48)))</xm:f>
            <xm:f>$M$69</xm:f>
            <x14:dxf>
              <fill>
                <patternFill>
                  <bgColor rgb="FF92D050"/>
                </patternFill>
              </fill>
            </x14:dxf>
          </x14:cfRule>
          <xm:sqref>AB48</xm:sqref>
        </x14:conditionalFormatting>
        <x14:conditionalFormatting xmlns:xm="http://schemas.microsoft.com/office/excel/2006/main">
          <x14:cfRule type="containsText" priority="290" operator="containsText" id="{EB2C783C-3FB4-4AB6-BF4C-4ED5C533D388}">
            <xm:f>NOT(ISERROR(SEARCH($M$72,AB51)))</xm:f>
            <xm:f>$M$72</xm:f>
            <x14:dxf>
              <fill>
                <patternFill>
                  <bgColor rgb="FFFF0000"/>
                </patternFill>
              </fill>
            </x14:dxf>
          </x14:cfRule>
          <x14:cfRule type="containsText" priority="291" operator="containsText" id="{469751C8-2F9C-4E18-B09E-C1E51CC88DC3}">
            <xm:f>NOT(ISERROR(SEARCH($M$71,AB51)))</xm:f>
            <xm:f>$M$71</xm:f>
            <x14:dxf>
              <fill>
                <patternFill>
                  <bgColor rgb="FFFFC000"/>
                </patternFill>
              </fill>
            </x14:dxf>
          </x14:cfRule>
          <x14:cfRule type="containsText" priority="292" operator="containsText" id="{68BE0614-42A1-4785-B833-F8F2BCC5FC4B}">
            <xm:f>NOT(ISERROR(SEARCH($M$70,AB51)))</xm:f>
            <xm:f>$M$70</xm:f>
            <x14:dxf>
              <fill>
                <patternFill>
                  <bgColor rgb="FFFFFF00"/>
                </patternFill>
              </fill>
            </x14:dxf>
          </x14:cfRule>
          <x14:cfRule type="containsText" priority="293" operator="containsText" id="{B9F21D2C-5B41-4F86-AEB2-1621AEE26E2E}">
            <xm:f>NOT(ISERROR(SEARCH($M$69,AB51)))</xm:f>
            <xm:f>$M$69</xm:f>
            <x14:dxf>
              <fill>
                <patternFill>
                  <bgColor rgb="FF92D050"/>
                </patternFill>
              </fill>
            </x14:dxf>
          </x14:cfRule>
          <xm:sqref>AB51</xm:sqref>
        </x14:conditionalFormatting>
        <x14:conditionalFormatting xmlns:xm="http://schemas.microsoft.com/office/excel/2006/main">
          <x14:cfRule type="containsText" priority="286" operator="containsText" id="{D1D8AF27-6E7E-44DC-A649-E7F21A0EE13E}">
            <xm:f>NOT(ISERROR(SEARCH($M$72,AB50)))</xm:f>
            <xm:f>$M$72</xm:f>
            <x14:dxf>
              <fill>
                <patternFill>
                  <bgColor rgb="FFFF0000"/>
                </patternFill>
              </fill>
            </x14:dxf>
          </x14:cfRule>
          <x14:cfRule type="containsText" priority="287" operator="containsText" id="{77440A8B-DAF5-4454-AFBB-68B22EB93882}">
            <xm:f>NOT(ISERROR(SEARCH($M$71,AB50)))</xm:f>
            <xm:f>$M$71</xm:f>
            <x14:dxf>
              <fill>
                <patternFill>
                  <bgColor rgb="FFFFC000"/>
                </patternFill>
              </fill>
            </x14:dxf>
          </x14:cfRule>
          <x14:cfRule type="containsText" priority="288" operator="containsText" id="{26B19812-D60B-404D-A7C1-B67540AADC19}">
            <xm:f>NOT(ISERROR(SEARCH($M$70,AB50)))</xm:f>
            <xm:f>$M$70</xm:f>
            <x14:dxf>
              <fill>
                <patternFill>
                  <bgColor rgb="FFFFFF00"/>
                </patternFill>
              </fill>
            </x14:dxf>
          </x14:cfRule>
          <x14:cfRule type="containsText" priority="289" operator="containsText" id="{7197E741-DD29-4395-90CF-F263211770E2}">
            <xm:f>NOT(ISERROR(SEARCH($M$69,AB50)))</xm:f>
            <xm:f>$M$69</xm:f>
            <x14:dxf>
              <fill>
                <patternFill>
                  <bgColor rgb="FF92D050"/>
                </patternFill>
              </fill>
            </x14:dxf>
          </x14:cfRule>
          <xm:sqref>AB50</xm:sqref>
        </x14:conditionalFormatting>
        <x14:conditionalFormatting xmlns:xm="http://schemas.microsoft.com/office/excel/2006/main">
          <x14:cfRule type="containsText" priority="278" operator="containsText" id="{6C78F8D5-0DA0-4ACB-991A-8C0C5CDEDDEE}">
            <xm:f>NOT(ISERROR(SEARCH($I$69,I53)))</xm:f>
            <xm:f>$I$69</xm:f>
            <x14:dxf>
              <fill>
                <patternFill>
                  <fgColor rgb="FF92D050"/>
                  <bgColor rgb="FF92D050"/>
                </patternFill>
              </fill>
            </x14:dxf>
          </x14:cfRule>
          <x14:cfRule type="containsText" priority="279" operator="containsText" id="{B278745B-D5F1-40B5-A07C-214CF9B9A9D8}">
            <xm:f>NOT(ISERROR(SEARCH($I$70,I53)))</xm:f>
            <xm:f>$I$70</xm:f>
            <x14:dxf>
              <fill>
                <patternFill>
                  <bgColor rgb="FF00B050"/>
                </patternFill>
              </fill>
            </x14:dxf>
          </x14:cfRule>
          <x14:cfRule type="containsText" priority="280" operator="containsText" id="{6E210420-24CA-406B-B281-E4433D7655AB}">
            <xm:f>NOT(ISERROR(SEARCH($I$73,I53)))</xm:f>
            <xm:f>$I$73</xm:f>
            <x14:dxf>
              <fill>
                <patternFill>
                  <bgColor rgb="FFFF0000"/>
                </patternFill>
              </fill>
            </x14:dxf>
          </x14:cfRule>
          <x14:cfRule type="containsText" priority="281" operator="containsText" id="{42463FD8-F7A2-4A8E-AAD9-21568181C336}">
            <xm:f>NOT(ISERROR(SEARCH($I$72,I53)))</xm:f>
            <xm:f>$I$72</xm:f>
            <x14:dxf>
              <fill>
                <patternFill>
                  <fgColor rgb="FFFFC000"/>
                  <bgColor rgb="FFFFC000"/>
                </patternFill>
              </fill>
            </x14:dxf>
          </x14:cfRule>
          <x14:cfRule type="containsText" priority="282" operator="containsText" id="{50D171F3-4CFD-43A8-A6BC-70528244FBE3}">
            <xm:f>NOT(ISERROR(SEARCH($I$71,I53)))</xm:f>
            <xm:f>$I$71</xm:f>
            <x14:dxf>
              <fill>
                <patternFill>
                  <fgColor rgb="FFFFFF00"/>
                  <bgColor rgb="FFFFFF00"/>
                </patternFill>
              </fill>
            </x14:dxf>
          </x14:cfRule>
          <x14:cfRule type="containsText" priority="283" operator="containsText" id="{AB2A1D9B-A410-4825-BA9F-51701C099A22}">
            <xm:f>NOT(ISERROR(SEARCH($I$70,I53)))</xm:f>
            <xm:f>$I$70</xm:f>
            <x14:dxf>
              <fill>
                <patternFill>
                  <bgColor theme="0" tint="-0.14996795556505021"/>
                </patternFill>
              </fill>
            </x14:dxf>
          </x14:cfRule>
          <x14:cfRule type="cellIs" priority="284" operator="equal" id="{053B4021-2FB1-4483-9476-1DFE817BFAD7}">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85" operator="equal" id="{529D3C69-1C88-4ED4-86AE-784C9AF3D712}">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70" operator="containsText" id="{B3BD348B-602B-457F-861E-2F8E72F58426}">
            <xm:f>NOT(ISERROR(SEARCH($I$69,I56)))</xm:f>
            <xm:f>$I$69</xm:f>
            <x14:dxf>
              <fill>
                <patternFill>
                  <fgColor rgb="FF92D050"/>
                  <bgColor rgb="FF92D050"/>
                </patternFill>
              </fill>
            </x14:dxf>
          </x14:cfRule>
          <x14:cfRule type="containsText" priority="271" operator="containsText" id="{A4F315F5-C84B-40EE-8630-307F67AB8A36}">
            <xm:f>NOT(ISERROR(SEARCH($I$70,I56)))</xm:f>
            <xm:f>$I$70</xm:f>
            <x14:dxf>
              <fill>
                <patternFill>
                  <bgColor rgb="FF00B050"/>
                </patternFill>
              </fill>
            </x14:dxf>
          </x14:cfRule>
          <x14:cfRule type="containsText" priority="272" operator="containsText" id="{F5D75281-5EF0-4516-9399-5FEDE32134CE}">
            <xm:f>NOT(ISERROR(SEARCH($I$73,I56)))</xm:f>
            <xm:f>$I$73</xm:f>
            <x14:dxf>
              <fill>
                <patternFill>
                  <bgColor rgb="FFFF0000"/>
                </patternFill>
              </fill>
            </x14:dxf>
          </x14:cfRule>
          <x14:cfRule type="containsText" priority="273" operator="containsText" id="{E85EDF6A-A240-4C69-8B15-547DC6A1BDCD}">
            <xm:f>NOT(ISERROR(SEARCH($I$72,I56)))</xm:f>
            <xm:f>$I$72</xm:f>
            <x14:dxf>
              <fill>
                <patternFill>
                  <fgColor rgb="FFFFC000"/>
                  <bgColor rgb="FFFFC000"/>
                </patternFill>
              </fill>
            </x14:dxf>
          </x14:cfRule>
          <x14:cfRule type="containsText" priority="274" operator="containsText" id="{6BC18704-73DD-427E-AD60-5EB21A58230F}">
            <xm:f>NOT(ISERROR(SEARCH($I$71,I56)))</xm:f>
            <xm:f>$I$71</xm:f>
            <x14:dxf>
              <fill>
                <patternFill>
                  <fgColor rgb="FFFFFF00"/>
                  <bgColor rgb="FFFFFF00"/>
                </patternFill>
              </fill>
            </x14:dxf>
          </x14:cfRule>
          <x14:cfRule type="containsText" priority="275" operator="containsText" id="{5B85D09F-16EE-4392-9872-2DFF93D23CE8}">
            <xm:f>NOT(ISERROR(SEARCH($I$70,I56)))</xm:f>
            <xm:f>$I$70</xm:f>
            <x14:dxf>
              <fill>
                <patternFill>
                  <bgColor theme="0" tint="-0.14996795556505021"/>
                </patternFill>
              </fill>
            </x14:dxf>
          </x14:cfRule>
          <x14:cfRule type="cellIs" priority="276" operator="equal" id="{10494925-9D62-427A-9D5D-754475F22F9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77" operator="equal" id="{CD06602C-E1EE-43E1-9789-497E8254ADD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65" operator="containsText" id="{D03BFB97-4F63-479E-92E7-FDE65DA6BA55}">
            <xm:f>NOT(ISERROR(SEARCH($K$73,K53)))</xm:f>
            <xm:f>$K$73</xm:f>
            <x14:dxf>
              <fill>
                <patternFill>
                  <bgColor rgb="FFFF0000"/>
                </patternFill>
              </fill>
            </x14:dxf>
          </x14:cfRule>
          <x14:cfRule type="containsText" priority="266" operator="containsText" id="{0A2F8D51-64A0-4FC9-86A9-A0736EC89474}">
            <xm:f>NOT(ISERROR(SEARCH($K$72,K53)))</xm:f>
            <xm:f>$K$72</xm:f>
            <x14:dxf>
              <fill>
                <patternFill>
                  <bgColor rgb="FFFFC000"/>
                </patternFill>
              </fill>
            </x14:dxf>
          </x14:cfRule>
          <x14:cfRule type="containsText" priority="267" operator="containsText" id="{3AB3BF11-6722-40DE-84B3-3169E416225D}">
            <xm:f>NOT(ISERROR(SEARCH($K$71,K53)))</xm:f>
            <xm:f>$K$71</xm:f>
            <x14:dxf>
              <fill>
                <patternFill>
                  <bgColor rgb="FFFFFF00"/>
                </patternFill>
              </fill>
            </x14:dxf>
          </x14:cfRule>
          <x14:cfRule type="containsText" priority="268" operator="containsText" id="{57181EDD-65B1-4BBC-82A1-C27EDD525497}">
            <xm:f>NOT(ISERROR(SEARCH($K$70,K53)))</xm:f>
            <xm:f>$K$70</xm:f>
            <x14:dxf>
              <fill>
                <patternFill>
                  <bgColor rgb="FF00B050"/>
                </patternFill>
              </fill>
            </x14:dxf>
          </x14:cfRule>
          <x14:cfRule type="containsText" priority="269" operator="containsText" id="{BA097B7A-657D-4D16-81AF-EA428B2DF69F}">
            <xm:f>NOT(ISERROR(SEARCH($K$69,K53)))</xm:f>
            <xm:f>$K$69</xm:f>
            <x14:dxf>
              <fill>
                <patternFill>
                  <bgColor rgb="FF92D050"/>
                </patternFill>
              </fill>
            </x14:dxf>
          </x14:cfRule>
          <xm:sqref>K53:K56</xm:sqref>
        </x14:conditionalFormatting>
        <x14:conditionalFormatting xmlns:xm="http://schemas.microsoft.com/office/excel/2006/main">
          <x14:cfRule type="containsText" priority="261" operator="containsText" id="{EE8D4CC7-AEF4-46E6-9185-BAA8F0DEECC9}">
            <xm:f>NOT(ISERROR(SEARCH($M$72,M53)))</xm:f>
            <xm:f>$M$72</xm:f>
            <x14:dxf>
              <fill>
                <patternFill>
                  <bgColor rgb="FFFF0000"/>
                </patternFill>
              </fill>
            </x14:dxf>
          </x14:cfRule>
          <x14:cfRule type="containsText" priority="262" operator="containsText" id="{F9F32ED0-A98A-4131-8182-C05F6B175651}">
            <xm:f>NOT(ISERROR(SEARCH($M$71,M53)))</xm:f>
            <xm:f>$M$71</xm:f>
            <x14:dxf>
              <fill>
                <patternFill>
                  <bgColor rgb="FFFFC000"/>
                </patternFill>
              </fill>
            </x14:dxf>
          </x14:cfRule>
          <x14:cfRule type="containsText" priority="263" operator="containsText" id="{76B48E0A-0C86-413F-92A9-32A83976EB5C}">
            <xm:f>NOT(ISERROR(SEARCH($M$70,M53)))</xm:f>
            <xm:f>$M$70</xm:f>
            <x14:dxf>
              <fill>
                <patternFill>
                  <bgColor rgb="FFFFFF00"/>
                </patternFill>
              </fill>
            </x14:dxf>
          </x14:cfRule>
          <x14:cfRule type="containsText" priority="264" operator="containsText" id="{E17DE5B5-1F4E-45C3-A29D-F6FDF0A5DF19}">
            <xm:f>NOT(ISERROR(SEARCH($M$69,M53)))</xm:f>
            <xm:f>$M$69</xm:f>
            <x14:dxf>
              <fill>
                <patternFill>
                  <bgColor rgb="FF92D050"/>
                </patternFill>
              </fill>
            </x14:dxf>
          </x14:cfRule>
          <xm:sqref>M53:M56</xm:sqref>
        </x14:conditionalFormatting>
        <x14:conditionalFormatting xmlns:xm="http://schemas.microsoft.com/office/excel/2006/main">
          <x14:cfRule type="containsText" priority="253" operator="containsText" id="{55E1C6C1-B601-453E-B8A8-611DC0E1E9D3}">
            <xm:f>NOT(ISERROR(SEARCH($I$69,X53)))</xm:f>
            <xm:f>$I$69</xm:f>
            <x14:dxf>
              <fill>
                <patternFill>
                  <fgColor rgb="FF92D050"/>
                  <bgColor rgb="FF92D050"/>
                </patternFill>
              </fill>
            </x14:dxf>
          </x14:cfRule>
          <x14:cfRule type="containsText" priority="254" operator="containsText" id="{F4717621-2AEB-4885-BC02-D9A14362C430}">
            <xm:f>NOT(ISERROR(SEARCH($I$70,X53)))</xm:f>
            <xm:f>$I$70</xm:f>
            <x14:dxf>
              <fill>
                <patternFill>
                  <bgColor rgb="FF00B050"/>
                </patternFill>
              </fill>
            </x14:dxf>
          </x14:cfRule>
          <x14:cfRule type="containsText" priority="255" operator="containsText" id="{F4F375F5-24D7-455E-8344-95AD649DD608}">
            <xm:f>NOT(ISERROR(SEARCH($I$73,X53)))</xm:f>
            <xm:f>$I$73</xm:f>
            <x14:dxf>
              <fill>
                <patternFill>
                  <bgColor rgb="FFFF0000"/>
                </patternFill>
              </fill>
            </x14:dxf>
          </x14:cfRule>
          <x14:cfRule type="containsText" priority="256" operator="containsText" id="{F57C09EC-E431-4394-AA81-3708AC522A01}">
            <xm:f>NOT(ISERROR(SEARCH($I$72,X53)))</xm:f>
            <xm:f>$I$72</xm:f>
            <x14:dxf>
              <fill>
                <patternFill>
                  <fgColor rgb="FFFFC000"/>
                  <bgColor rgb="FFFFC000"/>
                </patternFill>
              </fill>
            </x14:dxf>
          </x14:cfRule>
          <x14:cfRule type="containsText" priority="257" operator="containsText" id="{63121990-94CF-41D5-8285-CA67B7A8F1EA}">
            <xm:f>NOT(ISERROR(SEARCH($I$71,X53)))</xm:f>
            <xm:f>$I$71</xm:f>
            <x14:dxf>
              <fill>
                <patternFill>
                  <fgColor rgb="FFFFFF00"/>
                  <bgColor rgb="FFFFFF00"/>
                </patternFill>
              </fill>
            </x14:dxf>
          </x14:cfRule>
          <x14:cfRule type="containsText" priority="258" operator="containsText" id="{04ED1F1F-42F4-4FC4-B21B-6CAAD8AC34BB}">
            <xm:f>NOT(ISERROR(SEARCH($I$70,X53)))</xm:f>
            <xm:f>$I$70</xm:f>
            <x14:dxf>
              <fill>
                <patternFill>
                  <bgColor theme="0" tint="-0.14996795556505021"/>
                </patternFill>
              </fill>
            </x14:dxf>
          </x14:cfRule>
          <x14:cfRule type="cellIs" priority="259" operator="equal" id="{ACFBFD78-C845-406B-82AB-DF3BDA69DF20}">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60" operator="equal" id="{EFA10663-2B1C-4886-9AAB-709607F8C054}">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45" operator="containsText" id="{D04D3303-232A-4DBB-94B9-52E554C66CB6}">
            <xm:f>NOT(ISERROR(SEARCH($I$69,X56)))</xm:f>
            <xm:f>$I$69</xm:f>
            <x14:dxf>
              <fill>
                <patternFill>
                  <fgColor rgb="FF92D050"/>
                  <bgColor rgb="FF92D050"/>
                </patternFill>
              </fill>
            </x14:dxf>
          </x14:cfRule>
          <x14:cfRule type="containsText" priority="246" operator="containsText" id="{C7BF2893-9DA0-440D-B362-4128CBD6B4F1}">
            <xm:f>NOT(ISERROR(SEARCH($I$70,X56)))</xm:f>
            <xm:f>$I$70</xm:f>
            <x14:dxf>
              <fill>
                <patternFill>
                  <bgColor rgb="FF00B050"/>
                </patternFill>
              </fill>
            </x14:dxf>
          </x14:cfRule>
          <x14:cfRule type="containsText" priority="247" operator="containsText" id="{579325CE-35BA-4CF5-9353-2D07594DB8E4}">
            <xm:f>NOT(ISERROR(SEARCH($I$73,X56)))</xm:f>
            <xm:f>$I$73</xm:f>
            <x14:dxf>
              <fill>
                <patternFill>
                  <bgColor rgb="FFFF0000"/>
                </patternFill>
              </fill>
            </x14:dxf>
          </x14:cfRule>
          <x14:cfRule type="containsText" priority="248" operator="containsText" id="{3CC5582F-0D63-4684-80AC-631AA7EBA127}">
            <xm:f>NOT(ISERROR(SEARCH($I$72,X56)))</xm:f>
            <xm:f>$I$72</xm:f>
            <x14:dxf>
              <fill>
                <patternFill>
                  <fgColor rgb="FFFFC000"/>
                  <bgColor rgb="FFFFC000"/>
                </patternFill>
              </fill>
            </x14:dxf>
          </x14:cfRule>
          <x14:cfRule type="containsText" priority="249" operator="containsText" id="{E777E8AB-2B6C-445B-842E-2A5C3E19A6BC}">
            <xm:f>NOT(ISERROR(SEARCH($I$71,X56)))</xm:f>
            <xm:f>$I$71</xm:f>
            <x14:dxf>
              <fill>
                <patternFill>
                  <fgColor rgb="FFFFFF00"/>
                  <bgColor rgb="FFFFFF00"/>
                </patternFill>
              </fill>
            </x14:dxf>
          </x14:cfRule>
          <x14:cfRule type="containsText" priority="250" operator="containsText" id="{44507A65-0122-4031-B558-693D966ED981}">
            <xm:f>NOT(ISERROR(SEARCH($I$70,X56)))</xm:f>
            <xm:f>$I$70</xm:f>
            <x14:dxf>
              <fill>
                <patternFill>
                  <bgColor theme="0" tint="-0.14996795556505021"/>
                </patternFill>
              </fill>
            </x14:dxf>
          </x14:cfRule>
          <x14:cfRule type="cellIs" priority="251" operator="equal" id="{E3442022-B2D3-4242-B905-65880ADA7B92}">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52" operator="equal" id="{1E26EAEF-3AC6-43D0-95DE-2D48E916063D}">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37" operator="containsText" id="{DD5A206F-6A87-4C5D-A300-F3B978AAC0A4}">
            <xm:f>NOT(ISERROR(SEARCH($I$69,I55)))</xm:f>
            <xm:f>$I$69</xm:f>
            <x14:dxf>
              <fill>
                <patternFill>
                  <fgColor rgb="FF92D050"/>
                  <bgColor rgb="FF92D050"/>
                </patternFill>
              </fill>
            </x14:dxf>
          </x14:cfRule>
          <x14:cfRule type="containsText" priority="238" operator="containsText" id="{F982D1D4-769B-4A6A-B63F-FD144031D630}">
            <xm:f>NOT(ISERROR(SEARCH($I$70,I55)))</xm:f>
            <xm:f>$I$70</xm:f>
            <x14:dxf>
              <fill>
                <patternFill>
                  <bgColor rgb="FF00B050"/>
                </patternFill>
              </fill>
            </x14:dxf>
          </x14:cfRule>
          <x14:cfRule type="containsText" priority="239" operator="containsText" id="{09CC13FA-C134-46F3-8D0A-7486ED98C009}">
            <xm:f>NOT(ISERROR(SEARCH($I$73,I55)))</xm:f>
            <xm:f>$I$73</xm:f>
            <x14:dxf>
              <fill>
                <patternFill>
                  <bgColor rgb="FFFF0000"/>
                </patternFill>
              </fill>
            </x14:dxf>
          </x14:cfRule>
          <x14:cfRule type="containsText" priority="240" operator="containsText" id="{B031CA9E-BA3F-416F-9282-7E43289FF83C}">
            <xm:f>NOT(ISERROR(SEARCH($I$72,I55)))</xm:f>
            <xm:f>$I$72</xm:f>
            <x14:dxf>
              <fill>
                <patternFill>
                  <fgColor rgb="FFFFC000"/>
                  <bgColor rgb="FFFFC000"/>
                </patternFill>
              </fill>
            </x14:dxf>
          </x14:cfRule>
          <x14:cfRule type="containsText" priority="241" operator="containsText" id="{81EA721E-E397-4DAF-825D-019A878D47CE}">
            <xm:f>NOT(ISERROR(SEARCH($I$71,I55)))</xm:f>
            <xm:f>$I$71</xm:f>
            <x14:dxf>
              <fill>
                <patternFill>
                  <fgColor rgb="FFFFFF00"/>
                  <bgColor rgb="FFFFFF00"/>
                </patternFill>
              </fill>
            </x14:dxf>
          </x14:cfRule>
          <x14:cfRule type="containsText" priority="242" operator="containsText" id="{CB6FA92A-D2F4-4AA2-9759-458D1A8D1189}">
            <xm:f>NOT(ISERROR(SEARCH($I$70,I55)))</xm:f>
            <xm:f>$I$70</xm:f>
            <x14:dxf>
              <fill>
                <patternFill>
                  <bgColor theme="0" tint="-0.14996795556505021"/>
                </patternFill>
              </fill>
            </x14:dxf>
          </x14:cfRule>
          <x14:cfRule type="cellIs" priority="243" operator="equal" id="{B1721F24-900F-420D-B35E-3A8B1C88580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44" operator="equal" id="{AEB4604D-BADA-4499-9352-D65282D6E4D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29" operator="containsText" id="{0F706496-5704-4B83-8167-8598B1AC05ED}">
            <xm:f>NOT(ISERROR(SEARCH($I$69,X55)))</xm:f>
            <xm:f>$I$69</xm:f>
            <x14:dxf>
              <fill>
                <patternFill>
                  <fgColor rgb="FF92D050"/>
                  <bgColor rgb="FF92D050"/>
                </patternFill>
              </fill>
            </x14:dxf>
          </x14:cfRule>
          <x14:cfRule type="containsText" priority="230" operator="containsText" id="{14E29AAA-799A-4B5A-83E4-24CAEEE52990}">
            <xm:f>NOT(ISERROR(SEARCH($I$70,X55)))</xm:f>
            <xm:f>$I$70</xm:f>
            <x14:dxf>
              <fill>
                <patternFill>
                  <bgColor rgb="FF00B050"/>
                </patternFill>
              </fill>
            </x14:dxf>
          </x14:cfRule>
          <x14:cfRule type="containsText" priority="231" operator="containsText" id="{179E0AA5-40CB-471B-8D01-4A51ED2253BC}">
            <xm:f>NOT(ISERROR(SEARCH($I$73,X55)))</xm:f>
            <xm:f>$I$73</xm:f>
            <x14:dxf>
              <fill>
                <patternFill>
                  <bgColor rgb="FFFF0000"/>
                </patternFill>
              </fill>
            </x14:dxf>
          </x14:cfRule>
          <x14:cfRule type="containsText" priority="232" operator="containsText" id="{0815D6E8-8F54-4E35-A41B-6448DD8BA145}">
            <xm:f>NOT(ISERROR(SEARCH($I$72,X55)))</xm:f>
            <xm:f>$I$72</xm:f>
            <x14:dxf>
              <fill>
                <patternFill>
                  <fgColor rgb="FFFFC000"/>
                  <bgColor rgb="FFFFC000"/>
                </patternFill>
              </fill>
            </x14:dxf>
          </x14:cfRule>
          <x14:cfRule type="containsText" priority="233" operator="containsText" id="{D0E8918F-10A4-4B31-9125-1E4AE902777B}">
            <xm:f>NOT(ISERROR(SEARCH($I$71,X55)))</xm:f>
            <xm:f>$I$71</xm:f>
            <x14:dxf>
              <fill>
                <patternFill>
                  <fgColor rgb="FFFFFF00"/>
                  <bgColor rgb="FFFFFF00"/>
                </patternFill>
              </fill>
            </x14:dxf>
          </x14:cfRule>
          <x14:cfRule type="containsText" priority="234" operator="containsText" id="{A64BA6D4-083E-45BB-BBB0-7E3684E237AE}">
            <xm:f>NOT(ISERROR(SEARCH($I$70,X55)))</xm:f>
            <xm:f>$I$70</xm:f>
            <x14:dxf>
              <fill>
                <patternFill>
                  <bgColor theme="0" tint="-0.14996795556505021"/>
                </patternFill>
              </fill>
            </x14:dxf>
          </x14:cfRule>
          <x14:cfRule type="cellIs" priority="235" operator="equal" id="{6A946975-CF8C-4648-AF32-4B1839D578E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36" operator="equal" id="{17C8AB4B-783A-4DA9-A476-5970AC3ABECB}">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24" operator="containsText" id="{DBB14F0B-7BD8-4D4D-830F-AD292FB3EB13}">
            <xm:f>NOT(ISERROR(SEARCH($K$73,Z53)))</xm:f>
            <xm:f>$K$73</xm:f>
            <x14:dxf>
              <fill>
                <patternFill>
                  <bgColor rgb="FFFF0000"/>
                </patternFill>
              </fill>
            </x14:dxf>
          </x14:cfRule>
          <x14:cfRule type="containsText" priority="225" operator="containsText" id="{4E51562C-DF01-4859-9549-25D7B2F0E813}">
            <xm:f>NOT(ISERROR(SEARCH($K$72,Z53)))</xm:f>
            <xm:f>$K$72</xm:f>
            <x14:dxf>
              <fill>
                <patternFill>
                  <bgColor rgb="FFFFC000"/>
                </patternFill>
              </fill>
            </x14:dxf>
          </x14:cfRule>
          <x14:cfRule type="containsText" priority="226" operator="containsText" id="{85E98373-F664-410B-8B22-D52C146D31F7}">
            <xm:f>NOT(ISERROR(SEARCH($K$71,Z53)))</xm:f>
            <xm:f>$K$71</xm:f>
            <x14:dxf>
              <fill>
                <patternFill>
                  <bgColor rgb="FFFFFF00"/>
                </patternFill>
              </fill>
            </x14:dxf>
          </x14:cfRule>
          <x14:cfRule type="containsText" priority="227" operator="containsText" id="{F2F81070-AB10-4762-A1DD-623B79E2AACF}">
            <xm:f>NOT(ISERROR(SEARCH($K$70,Z53)))</xm:f>
            <xm:f>$K$70</xm:f>
            <x14:dxf>
              <fill>
                <patternFill>
                  <bgColor rgb="FF00B050"/>
                </patternFill>
              </fill>
            </x14:dxf>
          </x14:cfRule>
          <x14:cfRule type="containsText" priority="228" operator="containsText" id="{FC9A3D7D-F745-4F58-B9C9-FEBE412C7EAA}">
            <xm:f>NOT(ISERROR(SEARCH($K$69,Z53)))</xm:f>
            <xm:f>$K$69</xm:f>
            <x14:dxf>
              <fill>
                <patternFill>
                  <bgColor rgb="FF92D050"/>
                </patternFill>
              </fill>
            </x14:dxf>
          </x14:cfRule>
          <xm:sqref>Z53:Z56</xm:sqref>
        </x14:conditionalFormatting>
        <x14:conditionalFormatting xmlns:xm="http://schemas.microsoft.com/office/excel/2006/main">
          <x14:cfRule type="containsText" priority="220" operator="containsText" id="{D27B04B2-2809-40E9-BB8D-47215CFB21D2}">
            <xm:f>NOT(ISERROR(SEARCH($M$72,AB53)))</xm:f>
            <xm:f>$M$72</xm:f>
            <x14:dxf>
              <fill>
                <patternFill>
                  <bgColor rgb="FFFF0000"/>
                </patternFill>
              </fill>
            </x14:dxf>
          </x14:cfRule>
          <x14:cfRule type="containsText" priority="221" operator="containsText" id="{4F7C15F3-EC05-477A-A644-3C73DCF29CF1}">
            <xm:f>NOT(ISERROR(SEARCH($M$71,AB53)))</xm:f>
            <xm:f>$M$71</xm:f>
            <x14:dxf>
              <fill>
                <patternFill>
                  <bgColor rgb="FFFFC000"/>
                </patternFill>
              </fill>
            </x14:dxf>
          </x14:cfRule>
          <x14:cfRule type="containsText" priority="222" operator="containsText" id="{453B4A04-76DF-4417-8D40-A1556FB1E21C}">
            <xm:f>NOT(ISERROR(SEARCH($M$70,AB53)))</xm:f>
            <xm:f>$M$70</xm:f>
            <x14:dxf>
              <fill>
                <patternFill>
                  <bgColor rgb="FFFFFF00"/>
                </patternFill>
              </fill>
            </x14:dxf>
          </x14:cfRule>
          <x14:cfRule type="containsText" priority="223" operator="containsText" id="{9A1DF852-E8A1-450A-A99A-F766C3526C82}">
            <xm:f>NOT(ISERROR(SEARCH($M$69,AB53)))</xm:f>
            <xm:f>$M$69</xm:f>
            <x14:dxf>
              <fill>
                <patternFill>
                  <bgColor rgb="FF92D050"/>
                </patternFill>
              </fill>
            </x14:dxf>
          </x14:cfRule>
          <xm:sqref>AB53:AB56</xm:sqref>
        </x14:conditionalFormatting>
        <x14:conditionalFormatting xmlns:xm="http://schemas.microsoft.com/office/excel/2006/main">
          <x14:cfRule type="containsText" priority="212" operator="containsText" id="{6483F611-83EE-49D0-BF12-48C1FDCC4E03}">
            <xm:f>NOT(ISERROR(SEARCH($I$69,I59)))</xm:f>
            <xm:f>$I$69</xm:f>
            <x14:dxf>
              <fill>
                <patternFill>
                  <fgColor rgb="FF92D050"/>
                  <bgColor rgb="FF92D050"/>
                </patternFill>
              </fill>
            </x14:dxf>
          </x14:cfRule>
          <x14:cfRule type="containsText" priority="213" operator="containsText" id="{3A3BB2CA-0552-47F1-A084-7D07F89E9616}">
            <xm:f>NOT(ISERROR(SEARCH($I$70,I59)))</xm:f>
            <xm:f>$I$70</xm:f>
            <x14:dxf>
              <fill>
                <patternFill>
                  <bgColor rgb="FF00B050"/>
                </patternFill>
              </fill>
            </x14:dxf>
          </x14:cfRule>
          <x14:cfRule type="containsText" priority="214" operator="containsText" id="{61865B08-6106-4C80-BD4A-3F0DC6522B30}">
            <xm:f>NOT(ISERROR(SEARCH($I$73,I59)))</xm:f>
            <xm:f>$I$73</xm:f>
            <x14:dxf>
              <fill>
                <patternFill>
                  <bgColor rgb="FFFF0000"/>
                </patternFill>
              </fill>
            </x14:dxf>
          </x14:cfRule>
          <x14:cfRule type="containsText" priority="215" operator="containsText" id="{948CCA5D-72F5-4CC0-BF72-31214816BC85}">
            <xm:f>NOT(ISERROR(SEARCH($I$72,I59)))</xm:f>
            <xm:f>$I$72</xm:f>
            <x14:dxf>
              <fill>
                <patternFill>
                  <fgColor rgb="FFFFC000"/>
                  <bgColor rgb="FFFFC000"/>
                </patternFill>
              </fill>
            </x14:dxf>
          </x14:cfRule>
          <x14:cfRule type="containsText" priority="216" operator="containsText" id="{3F037D77-8340-4A19-A912-54A0E86EA7A3}">
            <xm:f>NOT(ISERROR(SEARCH($I$71,I59)))</xm:f>
            <xm:f>$I$71</xm:f>
            <x14:dxf>
              <fill>
                <patternFill>
                  <fgColor rgb="FFFFFF00"/>
                  <bgColor rgb="FFFFFF00"/>
                </patternFill>
              </fill>
            </x14:dxf>
          </x14:cfRule>
          <x14:cfRule type="containsText" priority="217" operator="containsText" id="{6486DE65-C733-4564-8F3A-2A2857A130E2}">
            <xm:f>NOT(ISERROR(SEARCH($I$70,I59)))</xm:f>
            <xm:f>$I$70</xm:f>
            <x14:dxf>
              <fill>
                <patternFill>
                  <bgColor theme="0" tint="-0.14996795556505021"/>
                </patternFill>
              </fill>
            </x14:dxf>
          </x14:cfRule>
          <x14:cfRule type="cellIs" priority="218" operator="equal" id="{911D0D05-459C-4EF2-BD9D-C4541E06C4F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19" operator="equal" id="{F4F46691-770B-4F26-884A-8496F571B846}">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04" operator="containsText" id="{73FA65FB-A82C-442B-8054-E82A4F9C59D1}">
            <xm:f>NOT(ISERROR(SEARCH($I$69,I57)))</xm:f>
            <xm:f>$I$69</xm:f>
            <x14:dxf>
              <fill>
                <patternFill>
                  <fgColor rgb="FF92D050"/>
                  <bgColor rgb="FF92D050"/>
                </patternFill>
              </fill>
            </x14:dxf>
          </x14:cfRule>
          <x14:cfRule type="containsText" priority="205" operator="containsText" id="{49272854-D824-4126-874E-D1DBD3299597}">
            <xm:f>NOT(ISERROR(SEARCH($I$70,I57)))</xm:f>
            <xm:f>$I$70</xm:f>
            <x14:dxf>
              <fill>
                <patternFill>
                  <bgColor rgb="FF00B050"/>
                </patternFill>
              </fill>
            </x14:dxf>
          </x14:cfRule>
          <x14:cfRule type="containsText" priority="206" operator="containsText" id="{21576D87-7FD9-472B-A81E-DBBA5919F894}">
            <xm:f>NOT(ISERROR(SEARCH($I$73,I57)))</xm:f>
            <xm:f>$I$73</xm:f>
            <x14:dxf>
              <fill>
                <patternFill>
                  <bgColor rgb="FFFF0000"/>
                </patternFill>
              </fill>
            </x14:dxf>
          </x14:cfRule>
          <x14:cfRule type="containsText" priority="207" operator="containsText" id="{74B0110F-C6C2-4825-9F83-C4EDD31B0E0C}">
            <xm:f>NOT(ISERROR(SEARCH($I$72,I57)))</xm:f>
            <xm:f>$I$72</xm:f>
            <x14:dxf>
              <fill>
                <patternFill>
                  <fgColor rgb="FFFFC000"/>
                  <bgColor rgb="FFFFC000"/>
                </patternFill>
              </fill>
            </x14:dxf>
          </x14:cfRule>
          <x14:cfRule type="containsText" priority="208" operator="containsText" id="{E9E321DB-712A-47FB-8CDB-1BAC68896FA0}">
            <xm:f>NOT(ISERROR(SEARCH($I$71,I57)))</xm:f>
            <xm:f>$I$71</xm:f>
            <x14:dxf>
              <fill>
                <patternFill>
                  <fgColor rgb="FFFFFF00"/>
                  <bgColor rgb="FFFFFF00"/>
                </patternFill>
              </fill>
            </x14:dxf>
          </x14:cfRule>
          <x14:cfRule type="containsText" priority="209" operator="containsText" id="{8BEFF00F-B03F-4DB5-892C-BD94549B7227}">
            <xm:f>NOT(ISERROR(SEARCH($I$70,I57)))</xm:f>
            <xm:f>$I$70</xm:f>
            <x14:dxf>
              <fill>
                <patternFill>
                  <bgColor theme="0" tint="-0.14996795556505021"/>
                </patternFill>
              </fill>
            </x14:dxf>
          </x14:cfRule>
          <x14:cfRule type="cellIs" priority="210" operator="equal" id="{46F5D718-2F7B-41AF-A71C-6A3AC05B52E3}">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211" operator="equal" id="{927CEF9D-DE72-4F6E-8E83-1647D74C4A41}">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99" operator="containsText" id="{2895AF39-7C47-4105-885B-5D813ACF61D3}">
            <xm:f>NOT(ISERROR(SEARCH($K$73,K59)))</xm:f>
            <xm:f>$K$73</xm:f>
            <x14:dxf>
              <fill>
                <patternFill>
                  <bgColor rgb="FFFF0000"/>
                </patternFill>
              </fill>
            </x14:dxf>
          </x14:cfRule>
          <x14:cfRule type="containsText" priority="200" operator="containsText" id="{F7A9A8A2-FA5F-4C57-B908-53D53D313B9E}">
            <xm:f>NOT(ISERROR(SEARCH($K$72,K59)))</xm:f>
            <xm:f>$K$72</xm:f>
            <x14:dxf>
              <fill>
                <patternFill>
                  <bgColor rgb="FFFFC000"/>
                </patternFill>
              </fill>
            </x14:dxf>
          </x14:cfRule>
          <x14:cfRule type="containsText" priority="201" operator="containsText" id="{7DDB5C78-3B94-4851-B14C-F039CF1F8C86}">
            <xm:f>NOT(ISERROR(SEARCH($K$71,K59)))</xm:f>
            <xm:f>$K$71</xm:f>
            <x14:dxf>
              <fill>
                <patternFill>
                  <bgColor rgb="FFFFFF00"/>
                </patternFill>
              </fill>
            </x14:dxf>
          </x14:cfRule>
          <x14:cfRule type="containsText" priority="202" operator="containsText" id="{57ADBC19-455F-4BA8-B718-FDB4FA23C1A4}">
            <xm:f>NOT(ISERROR(SEARCH($K$70,K59)))</xm:f>
            <xm:f>$K$70</xm:f>
            <x14:dxf>
              <fill>
                <patternFill>
                  <bgColor rgb="FF00B050"/>
                </patternFill>
              </fill>
            </x14:dxf>
          </x14:cfRule>
          <x14:cfRule type="containsText" priority="203" operator="containsText" id="{7B391355-275C-42AF-A726-A80348DE3FEB}">
            <xm:f>NOT(ISERROR(SEARCH($K$69,K59)))</xm:f>
            <xm:f>$K$69</xm:f>
            <x14:dxf>
              <fill>
                <patternFill>
                  <bgColor rgb="FF92D050"/>
                </patternFill>
              </fill>
            </x14:dxf>
          </x14:cfRule>
          <xm:sqref>K59</xm:sqref>
        </x14:conditionalFormatting>
        <x14:conditionalFormatting xmlns:xm="http://schemas.microsoft.com/office/excel/2006/main">
          <x14:cfRule type="containsText" priority="194" operator="containsText" id="{C893771B-7401-45EF-BE72-B8E4A9843C46}">
            <xm:f>NOT(ISERROR(SEARCH($K$73,K57)))</xm:f>
            <xm:f>$K$73</xm:f>
            <x14:dxf>
              <fill>
                <patternFill>
                  <bgColor rgb="FFFF0000"/>
                </patternFill>
              </fill>
            </x14:dxf>
          </x14:cfRule>
          <x14:cfRule type="containsText" priority="195" operator="containsText" id="{8419CF75-0573-46FD-B1E0-71498E45FF28}">
            <xm:f>NOT(ISERROR(SEARCH($K$72,K57)))</xm:f>
            <xm:f>$K$72</xm:f>
            <x14:dxf>
              <fill>
                <patternFill>
                  <bgColor rgb="FFFFC000"/>
                </patternFill>
              </fill>
            </x14:dxf>
          </x14:cfRule>
          <x14:cfRule type="containsText" priority="196" operator="containsText" id="{18379161-0834-452B-A30C-E3D1D72450BA}">
            <xm:f>NOT(ISERROR(SEARCH($K$71,K57)))</xm:f>
            <xm:f>$K$71</xm:f>
            <x14:dxf>
              <fill>
                <patternFill>
                  <bgColor rgb="FFFFFF00"/>
                </patternFill>
              </fill>
            </x14:dxf>
          </x14:cfRule>
          <x14:cfRule type="containsText" priority="197" operator="containsText" id="{4D752245-291E-4211-A77F-576F60677A85}">
            <xm:f>NOT(ISERROR(SEARCH($K$70,K57)))</xm:f>
            <xm:f>$K$70</xm:f>
            <x14:dxf>
              <fill>
                <patternFill>
                  <bgColor rgb="FF00B050"/>
                </patternFill>
              </fill>
            </x14:dxf>
          </x14:cfRule>
          <x14:cfRule type="containsText" priority="198" operator="containsText" id="{D6ED1D3B-0DC5-40A9-AC56-B529473163B9}">
            <xm:f>NOT(ISERROR(SEARCH($K$69,K57)))</xm:f>
            <xm:f>$K$69</xm:f>
            <x14:dxf>
              <fill>
                <patternFill>
                  <bgColor rgb="FF92D050"/>
                </patternFill>
              </fill>
            </x14:dxf>
          </x14:cfRule>
          <xm:sqref>K57</xm:sqref>
        </x14:conditionalFormatting>
        <x14:conditionalFormatting xmlns:xm="http://schemas.microsoft.com/office/excel/2006/main">
          <x14:cfRule type="containsText" priority="189" operator="containsText" id="{6D4D3536-CEF7-465E-AF31-E98C887A6C4C}">
            <xm:f>NOT(ISERROR(SEARCH($K$73,K60)))</xm:f>
            <xm:f>$K$73</xm:f>
            <x14:dxf>
              <fill>
                <patternFill>
                  <bgColor rgb="FFFF0000"/>
                </patternFill>
              </fill>
            </x14:dxf>
          </x14:cfRule>
          <x14:cfRule type="containsText" priority="190" operator="containsText" id="{2E2B826C-1532-4A56-BDA5-3A39EE0710C6}">
            <xm:f>NOT(ISERROR(SEARCH($K$72,K60)))</xm:f>
            <xm:f>$K$72</xm:f>
            <x14:dxf>
              <fill>
                <patternFill>
                  <bgColor rgb="FFFFC000"/>
                </patternFill>
              </fill>
            </x14:dxf>
          </x14:cfRule>
          <x14:cfRule type="containsText" priority="191" operator="containsText" id="{11640F3F-5B62-4B60-B880-8DF0D56F4DAA}">
            <xm:f>NOT(ISERROR(SEARCH($K$71,K60)))</xm:f>
            <xm:f>$K$71</xm:f>
            <x14:dxf>
              <fill>
                <patternFill>
                  <bgColor rgb="FFFFFF00"/>
                </patternFill>
              </fill>
            </x14:dxf>
          </x14:cfRule>
          <x14:cfRule type="containsText" priority="192" operator="containsText" id="{6E16BE01-E00E-4DB6-BCC8-9663C50D8C2A}">
            <xm:f>NOT(ISERROR(SEARCH($K$70,K60)))</xm:f>
            <xm:f>$K$70</xm:f>
            <x14:dxf>
              <fill>
                <patternFill>
                  <bgColor rgb="FF00B050"/>
                </patternFill>
              </fill>
            </x14:dxf>
          </x14:cfRule>
          <x14:cfRule type="containsText" priority="193" operator="containsText" id="{9AB2A445-3A7C-45AB-935C-7DB53280A0F1}">
            <xm:f>NOT(ISERROR(SEARCH($K$69,K60)))</xm:f>
            <xm:f>$K$69</xm:f>
            <x14:dxf>
              <fill>
                <patternFill>
                  <bgColor rgb="FF92D050"/>
                </patternFill>
              </fill>
            </x14:dxf>
          </x14:cfRule>
          <xm:sqref>K60</xm:sqref>
        </x14:conditionalFormatting>
        <x14:conditionalFormatting xmlns:xm="http://schemas.microsoft.com/office/excel/2006/main">
          <x14:cfRule type="containsText" priority="185" operator="containsText" id="{66F61F7E-9B4A-4168-9E51-D1B62A85D219}">
            <xm:f>NOT(ISERROR(SEARCH($M$72,M57)))</xm:f>
            <xm:f>$M$72</xm:f>
            <x14:dxf>
              <fill>
                <patternFill>
                  <bgColor rgb="FFFF0000"/>
                </patternFill>
              </fill>
            </x14:dxf>
          </x14:cfRule>
          <x14:cfRule type="containsText" priority="186" operator="containsText" id="{8BBA3E1C-A231-47B5-A6A5-580BB2CC0513}">
            <xm:f>NOT(ISERROR(SEARCH($M$71,M57)))</xm:f>
            <xm:f>$M$71</xm:f>
            <x14:dxf>
              <fill>
                <patternFill>
                  <bgColor rgb="FFFFC000"/>
                </patternFill>
              </fill>
            </x14:dxf>
          </x14:cfRule>
          <x14:cfRule type="containsText" priority="187" operator="containsText" id="{66EB4C26-AD72-473A-BFF6-F5A50EB98D6D}">
            <xm:f>NOT(ISERROR(SEARCH($M$70,M57)))</xm:f>
            <xm:f>$M$70</xm:f>
            <x14:dxf>
              <fill>
                <patternFill>
                  <bgColor rgb="FFFFFF00"/>
                </patternFill>
              </fill>
            </x14:dxf>
          </x14:cfRule>
          <x14:cfRule type="containsText" priority="188" operator="containsText" id="{5BC14BB8-98C7-4EAC-A073-803A415168F5}">
            <xm:f>NOT(ISERROR(SEARCH($M$69,M57)))</xm:f>
            <xm:f>$M$69</xm:f>
            <x14:dxf>
              <fill>
                <patternFill>
                  <bgColor rgb="FF92D050"/>
                </patternFill>
              </fill>
            </x14:dxf>
          </x14:cfRule>
          <xm:sqref>M57</xm:sqref>
        </x14:conditionalFormatting>
        <x14:conditionalFormatting xmlns:xm="http://schemas.microsoft.com/office/excel/2006/main">
          <x14:cfRule type="containsText" priority="181" operator="containsText" id="{8C1C1151-EC02-45AF-ACEC-95FDDC92259C}">
            <xm:f>NOT(ISERROR(SEARCH($M$72,M59)))</xm:f>
            <xm:f>$M$72</xm:f>
            <x14:dxf>
              <fill>
                <patternFill>
                  <bgColor rgb="FFFF0000"/>
                </patternFill>
              </fill>
            </x14:dxf>
          </x14:cfRule>
          <x14:cfRule type="containsText" priority="182" operator="containsText" id="{A6A106B2-B416-4758-97E3-D29C68069CFE}">
            <xm:f>NOT(ISERROR(SEARCH($M$71,M59)))</xm:f>
            <xm:f>$M$71</xm:f>
            <x14:dxf>
              <fill>
                <patternFill>
                  <bgColor rgb="FFFFC000"/>
                </patternFill>
              </fill>
            </x14:dxf>
          </x14:cfRule>
          <x14:cfRule type="containsText" priority="183" operator="containsText" id="{832CA8A2-BF54-4054-B2CF-77C61F9A6CEA}">
            <xm:f>NOT(ISERROR(SEARCH($M$70,M59)))</xm:f>
            <xm:f>$M$70</xm:f>
            <x14:dxf>
              <fill>
                <patternFill>
                  <bgColor rgb="FFFFFF00"/>
                </patternFill>
              </fill>
            </x14:dxf>
          </x14:cfRule>
          <x14:cfRule type="containsText" priority="184" operator="containsText" id="{D36B1D08-3485-4922-B77C-551C17E43F18}">
            <xm:f>NOT(ISERROR(SEARCH($M$69,M59)))</xm:f>
            <xm:f>$M$69</xm:f>
            <x14:dxf>
              <fill>
                <patternFill>
                  <bgColor rgb="FF92D050"/>
                </patternFill>
              </fill>
            </x14:dxf>
          </x14:cfRule>
          <xm:sqref>M59:M60</xm:sqref>
        </x14:conditionalFormatting>
        <x14:conditionalFormatting xmlns:xm="http://schemas.microsoft.com/office/excel/2006/main">
          <x14:cfRule type="containsText" priority="177" operator="containsText" id="{D15F502F-9583-4AFB-9C3B-15F7FC2F55D2}">
            <xm:f>NOT(ISERROR(SEARCH($M$72,AB57)))</xm:f>
            <xm:f>$M$72</xm:f>
            <x14:dxf>
              <fill>
                <patternFill>
                  <bgColor rgb="FFFF0000"/>
                </patternFill>
              </fill>
            </x14:dxf>
          </x14:cfRule>
          <x14:cfRule type="containsText" priority="178" operator="containsText" id="{73C9A4A1-8DEE-46C7-965A-FC5C0D024295}">
            <xm:f>NOT(ISERROR(SEARCH($M$71,AB57)))</xm:f>
            <xm:f>$M$71</xm:f>
            <x14:dxf>
              <fill>
                <patternFill>
                  <bgColor rgb="FFFFC000"/>
                </patternFill>
              </fill>
            </x14:dxf>
          </x14:cfRule>
          <x14:cfRule type="containsText" priority="179" operator="containsText" id="{E97AE837-E2CA-43F2-A7E2-96CD43732188}">
            <xm:f>NOT(ISERROR(SEARCH($M$70,AB57)))</xm:f>
            <xm:f>$M$70</xm:f>
            <x14:dxf>
              <fill>
                <patternFill>
                  <bgColor rgb="FFFFFF00"/>
                </patternFill>
              </fill>
            </x14:dxf>
          </x14:cfRule>
          <x14:cfRule type="containsText" priority="180" operator="containsText" id="{7C685710-6F85-4C39-9521-078A761E0EEC}">
            <xm:f>NOT(ISERROR(SEARCH($M$69,AB57)))</xm:f>
            <xm:f>$M$69</xm:f>
            <x14:dxf>
              <fill>
                <patternFill>
                  <bgColor rgb="FF92D050"/>
                </patternFill>
              </fill>
            </x14:dxf>
          </x14:cfRule>
          <xm:sqref>AB57</xm:sqref>
        </x14:conditionalFormatting>
        <x14:conditionalFormatting xmlns:xm="http://schemas.microsoft.com/office/excel/2006/main">
          <x14:cfRule type="containsText" priority="173" operator="containsText" id="{196BAEBF-DBFB-4AFB-8331-8F1EEBBC9651}">
            <xm:f>NOT(ISERROR(SEARCH($M$72,AB59)))</xm:f>
            <xm:f>$M$72</xm:f>
            <x14:dxf>
              <fill>
                <patternFill>
                  <bgColor rgb="FFFF0000"/>
                </patternFill>
              </fill>
            </x14:dxf>
          </x14:cfRule>
          <x14:cfRule type="containsText" priority="174" operator="containsText" id="{7AAE8B19-11D4-4104-908D-845C57CEEDC2}">
            <xm:f>NOT(ISERROR(SEARCH($M$71,AB59)))</xm:f>
            <xm:f>$M$71</xm:f>
            <x14:dxf>
              <fill>
                <patternFill>
                  <bgColor rgb="FFFFC000"/>
                </patternFill>
              </fill>
            </x14:dxf>
          </x14:cfRule>
          <x14:cfRule type="containsText" priority="175" operator="containsText" id="{C5641007-5317-43B0-99E6-632D72DC7889}">
            <xm:f>NOT(ISERROR(SEARCH($M$70,AB59)))</xm:f>
            <xm:f>$M$70</xm:f>
            <x14:dxf>
              <fill>
                <patternFill>
                  <bgColor rgb="FFFFFF00"/>
                </patternFill>
              </fill>
            </x14:dxf>
          </x14:cfRule>
          <x14:cfRule type="containsText" priority="176" operator="containsText" id="{CFAE8E9B-C5E2-4F07-807D-10F372E54A20}">
            <xm:f>NOT(ISERROR(SEARCH($M$69,AB59)))</xm:f>
            <xm:f>$M$69</xm:f>
            <x14:dxf>
              <fill>
                <patternFill>
                  <bgColor rgb="FF92D050"/>
                </patternFill>
              </fill>
            </x14:dxf>
          </x14:cfRule>
          <xm:sqref>AB59:AB61</xm:sqref>
        </x14:conditionalFormatting>
        <x14:conditionalFormatting xmlns:xm="http://schemas.microsoft.com/office/excel/2006/main">
          <x14:cfRule type="containsText" priority="168" operator="containsText" id="{5C0C0A4B-B145-49CF-B154-188DE2F03E6A}">
            <xm:f>NOT(ISERROR(SEARCH($H$25,X62)))</xm:f>
            <xm:f>$H$25</xm:f>
            <x14:dxf>
              <fill>
                <patternFill>
                  <bgColor rgb="FFFF0000"/>
                </patternFill>
              </fill>
            </x14:dxf>
          </x14:cfRule>
          <x14:cfRule type="containsText" priority="169" operator="containsText" id="{89B60688-4334-45DF-8F1E-C523BCDB8913}">
            <xm:f>NOT(ISERROR(SEARCH($H$24,X62)))</xm:f>
            <xm:f>$H$24</xm:f>
            <x14:dxf>
              <fill>
                <patternFill>
                  <bgColor rgb="FFFFC000"/>
                </patternFill>
              </fill>
            </x14:dxf>
          </x14:cfRule>
          <x14:cfRule type="containsText" priority="170" operator="containsText" id="{630412B2-B39E-4695-B141-790BAC10B207}">
            <xm:f>NOT(ISERROR(SEARCH($H$23,X62)))</xm:f>
            <xm:f>$H$23</xm:f>
            <x14:dxf>
              <fill>
                <patternFill>
                  <bgColor rgb="FFFFFF00"/>
                </patternFill>
              </fill>
            </x14:dxf>
          </x14:cfRule>
          <x14:cfRule type="containsText" priority="171" operator="containsText" id="{66B5BF70-562D-4F66-8DB8-FE5E80765F57}">
            <xm:f>NOT(ISERROR(SEARCH($H$22,X62)))</xm:f>
            <xm:f>$H$22</xm:f>
            <x14:dxf>
              <fill>
                <patternFill>
                  <bgColor rgb="FF00B050"/>
                </patternFill>
              </fill>
            </x14:dxf>
          </x14:cfRule>
          <x14:cfRule type="containsText" priority="172" operator="containsText" id="{5C2636EC-A495-4F66-A694-CDFE2F3B88A9}">
            <xm:f>NOT(ISERROR(SEARCH($H$21,X62)))</xm:f>
            <xm:f>$H$21</xm:f>
            <x14:dxf>
              <fill>
                <patternFill>
                  <bgColor rgb="FFADDB7B"/>
                </patternFill>
              </fill>
            </x14:dxf>
          </x14:cfRule>
          <xm:sqref>X62:X63</xm:sqref>
        </x14:conditionalFormatting>
        <x14:conditionalFormatting xmlns:xm="http://schemas.microsoft.com/office/excel/2006/main">
          <x14:cfRule type="containsText" priority="163" operator="containsText" id="{E1485700-551D-415C-AF46-648876140B14}">
            <xm:f>NOT(ISERROR(SEARCH($H$25,X61)))</xm:f>
            <xm:f>$H$25</xm:f>
            <x14:dxf>
              <fill>
                <patternFill>
                  <bgColor rgb="FFFF0000"/>
                </patternFill>
              </fill>
            </x14:dxf>
          </x14:cfRule>
          <x14:cfRule type="containsText" priority="164" operator="containsText" id="{43C3589D-6599-483D-B611-4F92EDA220B0}">
            <xm:f>NOT(ISERROR(SEARCH($H$24,X61)))</xm:f>
            <xm:f>$H$24</xm:f>
            <x14:dxf>
              <fill>
                <patternFill>
                  <bgColor rgb="FFFFC000"/>
                </patternFill>
              </fill>
            </x14:dxf>
          </x14:cfRule>
          <x14:cfRule type="containsText" priority="165" operator="containsText" id="{542BFC7B-D99B-4800-A45A-BE584CE2D8DC}">
            <xm:f>NOT(ISERROR(SEARCH($H$23,X61)))</xm:f>
            <xm:f>$H$23</xm:f>
            <x14:dxf>
              <fill>
                <patternFill>
                  <bgColor rgb="FFFFFF00"/>
                </patternFill>
              </fill>
            </x14:dxf>
          </x14:cfRule>
          <x14:cfRule type="containsText" priority="166" operator="containsText" id="{58C12240-4DA9-4D5C-84D0-98F6073BE369}">
            <xm:f>NOT(ISERROR(SEARCH($H$22,X61)))</xm:f>
            <xm:f>$H$22</xm:f>
            <x14:dxf>
              <fill>
                <patternFill>
                  <bgColor rgb="FF00B050"/>
                </patternFill>
              </fill>
            </x14:dxf>
          </x14:cfRule>
          <x14:cfRule type="containsText" priority="167" operator="containsText" id="{10A2621E-5E40-4593-B1BC-20B405D0184D}">
            <xm:f>NOT(ISERROR(SEARCH($H$21,X61)))</xm:f>
            <xm:f>$H$21</xm:f>
            <x14:dxf>
              <fill>
                <patternFill>
                  <bgColor rgb="FFADDB7B"/>
                </patternFill>
              </fill>
            </x14:dxf>
          </x14:cfRule>
          <xm:sqref>X61</xm:sqref>
        </x14:conditionalFormatting>
        <x14:conditionalFormatting xmlns:xm="http://schemas.microsoft.com/office/excel/2006/main">
          <x14:cfRule type="containsText" priority="158" operator="containsText" id="{07368DC7-03EE-4DB2-9F1B-6A23274E691D}">
            <xm:f>NOT(ISERROR(SEARCH($J$25,Z61)))</xm:f>
            <xm:f>$J$25</xm:f>
            <x14:dxf>
              <fill>
                <patternFill>
                  <bgColor rgb="FFFF0000"/>
                </patternFill>
              </fill>
            </x14:dxf>
          </x14:cfRule>
          <x14:cfRule type="containsText" priority="159" operator="containsText" id="{648A029A-D357-40C2-A10E-F01E4D1A6CA0}">
            <xm:f>NOT(ISERROR(SEARCH($J$24,Z61)))</xm:f>
            <xm:f>$J$24</xm:f>
            <x14:dxf>
              <fill>
                <patternFill>
                  <bgColor rgb="FFFFC000"/>
                </patternFill>
              </fill>
            </x14:dxf>
          </x14:cfRule>
          <x14:cfRule type="containsText" priority="160" operator="containsText" id="{EAA56648-0CA5-4DA9-BFAE-CA8520FC734F}">
            <xm:f>NOT(ISERROR(SEARCH($J$23,Z61)))</xm:f>
            <xm:f>$J$23</xm:f>
            <x14:dxf>
              <fill>
                <patternFill>
                  <bgColor rgb="FFFFFF00"/>
                </patternFill>
              </fill>
            </x14:dxf>
          </x14:cfRule>
          <x14:cfRule type="containsText" priority="161" operator="containsText" id="{CCB787D9-CC28-4926-A65F-4707F00ED2D0}">
            <xm:f>NOT(ISERROR(SEARCH($J$22,Z61)))</xm:f>
            <xm:f>$J$22</xm:f>
            <x14:dxf>
              <fill>
                <patternFill>
                  <bgColor rgb="FF00B050"/>
                </patternFill>
              </fill>
            </x14:dxf>
          </x14:cfRule>
          <x14:cfRule type="containsText" priority="162" operator="containsText" id="{A3EDF1DF-F5D8-4F83-A49D-F94C55CD9AB9}">
            <xm:f>NOT(ISERROR(SEARCH($J$21,Z61)))</xm:f>
            <xm:f>$J$21</xm:f>
            <x14:dxf>
              <fill>
                <patternFill>
                  <bgColor rgb="FF92D050"/>
                </patternFill>
              </fill>
            </x14:dxf>
          </x14:cfRule>
          <xm:sqref>Z61</xm:sqref>
        </x14:conditionalFormatting>
        <x14:conditionalFormatting xmlns:xm="http://schemas.microsoft.com/office/excel/2006/main">
          <x14:cfRule type="containsText" priority="153" operator="containsText" id="{6F6C353C-EE1A-4299-A9EB-8522BF99DF0D}">
            <xm:f>NOT(ISERROR(SEARCH($J$25,Z62)))</xm:f>
            <xm:f>$J$25</xm:f>
            <x14:dxf>
              <fill>
                <patternFill>
                  <bgColor rgb="FFFF0000"/>
                </patternFill>
              </fill>
            </x14:dxf>
          </x14:cfRule>
          <x14:cfRule type="containsText" priority="154" operator="containsText" id="{634A97A1-33F9-4C99-8A9B-12C447B58609}">
            <xm:f>NOT(ISERROR(SEARCH($J$24,Z62)))</xm:f>
            <xm:f>$J$24</xm:f>
            <x14:dxf>
              <fill>
                <patternFill>
                  <bgColor rgb="FFFFC000"/>
                </patternFill>
              </fill>
            </x14:dxf>
          </x14:cfRule>
          <x14:cfRule type="containsText" priority="155" operator="containsText" id="{F06A69E9-89B9-4A8A-A3C9-46566C9AE642}">
            <xm:f>NOT(ISERROR(SEARCH($J$23,Z62)))</xm:f>
            <xm:f>$J$23</xm:f>
            <x14:dxf>
              <fill>
                <patternFill>
                  <bgColor rgb="FFFFFF00"/>
                </patternFill>
              </fill>
            </x14:dxf>
          </x14:cfRule>
          <x14:cfRule type="containsText" priority="156" operator="containsText" id="{2934B419-619E-4936-A1F2-000FA0E3367E}">
            <xm:f>NOT(ISERROR(SEARCH($J$22,Z62)))</xm:f>
            <xm:f>$J$22</xm:f>
            <x14:dxf>
              <fill>
                <patternFill>
                  <bgColor rgb="FF00B050"/>
                </patternFill>
              </fill>
            </x14:dxf>
          </x14:cfRule>
          <x14:cfRule type="containsText" priority="157" operator="containsText" id="{CD58A1BE-A204-4404-BCFF-CE0873EBA262}">
            <xm:f>NOT(ISERROR(SEARCH($J$21,Z62)))</xm:f>
            <xm:f>$J$21</xm:f>
            <x14:dxf>
              <fill>
                <patternFill>
                  <bgColor rgb="FF92D050"/>
                </patternFill>
              </fill>
            </x14:dxf>
          </x14:cfRule>
          <xm:sqref>Z62</xm:sqref>
        </x14:conditionalFormatting>
        <x14:conditionalFormatting xmlns:xm="http://schemas.microsoft.com/office/excel/2006/main">
          <x14:cfRule type="containsText" priority="148" operator="containsText" id="{DBC5E0A9-4321-4EA3-8F53-C986F1C4889C}">
            <xm:f>NOT(ISERROR(SEARCH($J$25,Z63)))</xm:f>
            <xm:f>$J$25</xm:f>
            <x14:dxf>
              <fill>
                <patternFill>
                  <bgColor rgb="FFFF0000"/>
                </patternFill>
              </fill>
            </x14:dxf>
          </x14:cfRule>
          <x14:cfRule type="containsText" priority="149" operator="containsText" id="{4AAA9448-5849-484A-A86F-96AABDCB44D2}">
            <xm:f>NOT(ISERROR(SEARCH($J$24,Z63)))</xm:f>
            <xm:f>$J$24</xm:f>
            <x14:dxf>
              <fill>
                <patternFill>
                  <bgColor rgb="FFFFC000"/>
                </patternFill>
              </fill>
            </x14:dxf>
          </x14:cfRule>
          <x14:cfRule type="containsText" priority="150" operator="containsText" id="{C5C97563-8F18-482F-853C-76999B6B2A60}">
            <xm:f>NOT(ISERROR(SEARCH($J$23,Z63)))</xm:f>
            <xm:f>$J$23</xm:f>
            <x14:dxf>
              <fill>
                <patternFill>
                  <bgColor rgb="FFFFFF00"/>
                </patternFill>
              </fill>
            </x14:dxf>
          </x14:cfRule>
          <x14:cfRule type="containsText" priority="151" operator="containsText" id="{42867B31-F1B4-4B17-AEE4-A4D1B9C2EA19}">
            <xm:f>NOT(ISERROR(SEARCH($J$22,Z63)))</xm:f>
            <xm:f>$J$22</xm:f>
            <x14:dxf>
              <fill>
                <patternFill>
                  <bgColor rgb="FF00B050"/>
                </patternFill>
              </fill>
            </x14:dxf>
          </x14:cfRule>
          <x14:cfRule type="containsText" priority="152" operator="containsText" id="{0A5626CD-2C52-4C66-A956-EA22B51C2A4E}">
            <xm:f>NOT(ISERROR(SEARCH($J$21,Z63)))</xm:f>
            <xm:f>$J$21</xm:f>
            <x14:dxf>
              <fill>
                <patternFill>
                  <bgColor rgb="FF92D050"/>
                </patternFill>
              </fill>
            </x14:dxf>
          </x14:cfRule>
          <xm:sqref>Z63</xm:sqref>
        </x14:conditionalFormatting>
        <x14:conditionalFormatting xmlns:xm="http://schemas.microsoft.com/office/excel/2006/main">
          <x14:cfRule type="containsText" priority="140" operator="containsText" id="{C4B9FB47-C122-4AC8-90CB-94B4F5BF72E4}">
            <xm:f>NOT(ISERROR(SEARCH($I$69,I61)))</xm:f>
            <xm:f>$I$69</xm:f>
            <x14:dxf>
              <fill>
                <patternFill>
                  <fgColor rgb="FF92D050"/>
                  <bgColor rgb="FF92D050"/>
                </patternFill>
              </fill>
            </x14:dxf>
          </x14:cfRule>
          <x14:cfRule type="containsText" priority="141" operator="containsText" id="{A5FC446A-3390-4A5E-B4ED-D7640FC13736}">
            <xm:f>NOT(ISERROR(SEARCH($I$70,I61)))</xm:f>
            <xm:f>$I$70</xm:f>
            <x14:dxf>
              <fill>
                <patternFill>
                  <bgColor rgb="FF00B050"/>
                </patternFill>
              </fill>
            </x14:dxf>
          </x14:cfRule>
          <x14:cfRule type="containsText" priority="142" operator="containsText" id="{6E9C9B58-DB7B-4753-9CAF-F7EC27EA057D}">
            <xm:f>NOT(ISERROR(SEARCH($I$73,I61)))</xm:f>
            <xm:f>$I$73</xm:f>
            <x14:dxf>
              <fill>
                <patternFill>
                  <bgColor rgb="FFFF0000"/>
                </patternFill>
              </fill>
            </x14:dxf>
          </x14:cfRule>
          <x14:cfRule type="containsText" priority="143" operator="containsText" id="{01CD8F69-9717-4080-BCE6-805754C54F49}">
            <xm:f>NOT(ISERROR(SEARCH($I$72,I61)))</xm:f>
            <xm:f>$I$72</xm:f>
            <x14:dxf>
              <fill>
                <patternFill>
                  <fgColor rgb="FFFFC000"/>
                  <bgColor rgb="FFFFC000"/>
                </patternFill>
              </fill>
            </x14:dxf>
          </x14:cfRule>
          <x14:cfRule type="containsText" priority="144" operator="containsText" id="{54A4B512-A627-41F1-AE5B-F86928319DB6}">
            <xm:f>NOT(ISERROR(SEARCH($I$71,I61)))</xm:f>
            <xm:f>$I$71</xm:f>
            <x14:dxf>
              <fill>
                <patternFill>
                  <fgColor rgb="FFFFFF00"/>
                  <bgColor rgb="FFFFFF00"/>
                </patternFill>
              </fill>
            </x14:dxf>
          </x14:cfRule>
          <x14:cfRule type="containsText" priority="145" operator="containsText" id="{900C133A-9DF8-4B01-A897-67D12A13E05D}">
            <xm:f>NOT(ISERROR(SEARCH($I$70,I61)))</xm:f>
            <xm:f>$I$70</xm:f>
            <x14:dxf>
              <fill>
                <patternFill>
                  <bgColor theme="0" tint="-0.14996795556505021"/>
                </patternFill>
              </fill>
            </x14:dxf>
          </x14:cfRule>
          <x14:cfRule type="cellIs" priority="146" operator="equal" id="{D6236839-47FD-4CD7-99F2-A58193BE722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47" operator="equal" id="{628D19E1-C042-486E-A212-24AFDF454F9D}">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35" operator="containsText" id="{D8345D0F-C4DA-4274-BB99-D28623D59F48}">
            <xm:f>NOT(ISERROR(SEARCH($K$73,K61)))</xm:f>
            <xm:f>$K$73</xm:f>
            <x14:dxf>
              <fill>
                <patternFill>
                  <bgColor rgb="FFFF0000"/>
                </patternFill>
              </fill>
            </x14:dxf>
          </x14:cfRule>
          <x14:cfRule type="containsText" priority="136" operator="containsText" id="{50306C87-9F4F-490B-A0BB-8C26DF9EB46C}">
            <xm:f>NOT(ISERROR(SEARCH($K$72,K61)))</xm:f>
            <xm:f>$K$72</xm:f>
            <x14:dxf>
              <fill>
                <patternFill>
                  <bgColor rgb="FFFFC000"/>
                </patternFill>
              </fill>
            </x14:dxf>
          </x14:cfRule>
          <x14:cfRule type="containsText" priority="137" operator="containsText" id="{74721F45-9306-4896-9EF1-7347AEA72942}">
            <xm:f>NOT(ISERROR(SEARCH($K$71,K61)))</xm:f>
            <xm:f>$K$71</xm:f>
            <x14:dxf>
              <fill>
                <patternFill>
                  <bgColor rgb="FFFFFF00"/>
                </patternFill>
              </fill>
            </x14:dxf>
          </x14:cfRule>
          <x14:cfRule type="containsText" priority="138" operator="containsText" id="{3C5E0920-B06F-432F-8313-2DCA6D5FE57D}">
            <xm:f>NOT(ISERROR(SEARCH($K$70,K61)))</xm:f>
            <xm:f>$K$70</xm:f>
            <x14:dxf>
              <fill>
                <patternFill>
                  <bgColor rgb="FF00B050"/>
                </patternFill>
              </fill>
            </x14:dxf>
          </x14:cfRule>
          <x14:cfRule type="containsText" priority="139" operator="containsText" id="{575AFB30-D3CE-4FAA-9FC7-EA49D060128B}">
            <xm:f>NOT(ISERROR(SEARCH($K$69,K61)))</xm:f>
            <xm:f>$K$69</xm:f>
            <x14:dxf>
              <fill>
                <patternFill>
                  <bgColor rgb="FF92D050"/>
                </patternFill>
              </fill>
            </x14:dxf>
          </x14:cfRule>
          <xm:sqref>K61</xm:sqref>
        </x14:conditionalFormatting>
        <x14:conditionalFormatting xmlns:xm="http://schemas.microsoft.com/office/excel/2006/main">
          <x14:cfRule type="containsText" priority="130" operator="containsText" id="{F2E1E14B-29CC-4669-BD73-02D60ECA98DD}">
            <xm:f>NOT(ISERROR(SEARCH($K$73,K62)))</xm:f>
            <xm:f>$K$73</xm:f>
            <x14:dxf>
              <fill>
                <patternFill>
                  <bgColor rgb="FFFF0000"/>
                </patternFill>
              </fill>
            </x14:dxf>
          </x14:cfRule>
          <x14:cfRule type="containsText" priority="131" operator="containsText" id="{D97A4343-A111-46EF-9466-A6A88E98D4C4}">
            <xm:f>NOT(ISERROR(SEARCH($K$72,K62)))</xm:f>
            <xm:f>$K$72</xm:f>
            <x14:dxf>
              <fill>
                <patternFill>
                  <bgColor rgb="FFFFC000"/>
                </patternFill>
              </fill>
            </x14:dxf>
          </x14:cfRule>
          <x14:cfRule type="containsText" priority="132" operator="containsText" id="{30D02DCA-3435-47CE-9CAD-CAF75C46C07C}">
            <xm:f>NOT(ISERROR(SEARCH($K$71,K62)))</xm:f>
            <xm:f>$K$71</xm:f>
            <x14:dxf>
              <fill>
                <patternFill>
                  <bgColor rgb="FFFFFF00"/>
                </patternFill>
              </fill>
            </x14:dxf>
          </x14:cfRule>
          <x14:cfRule type="containsText" priority="133" operator="containsText" id="{A7DFE72E-3FE1-42FD-8D36-537D0807B016}">
            <xm:f>NOT(ISERROR(SEARCH($K$70,K62)))</xm:f>
            <xm:f>$K$70</xm:f>
            <x14:dxf>
              <fill>
                <patternFill>
                  <bgColor rgb="FF00B050"/>
                </patternFill>
              </fill>
            </x14:dxf>
          </x14:cfRule>
          <x14:cfRule type="containsText" priority="134" operator="containsText" id="{6025635E-F82E-4D1B-A80E-9D19BD0C5DF3}">
            <xm:f>NOT(ISERROR(SEARCH($K$69,K62)))</xm:f>
            <xm:f>$K$69</xm:f>
            <x14:dxf>
              <fill>
                <patternFill>
                  <bgColor rgb="FF92D050"/>
                </patternFill>
              </fill>
            </x14:dxf>
          </x14:cfRule>
          <xm:sqref>K62</xm:sqref>
        </x14:conditionalFormatting>
        <x14:conditionalFormatting xmlns:xm="http://schemas.microsoft.com/office/excel/2006/main">
          <x14:cfRule type="containsText" priority="125" operator="containsText" id="{E44EA1AC-4AA6-4DDA-93DB-791637659F21}">
            <xm:f>NOT(ISERROR(SEARCH($K$73,K63)))</xm:f>
            <xm:f>$K$73</xm:f>
            <x14:dxf>
              <fill>
                <patternFill>
                  <bgColor rgb="FFFF0000"/>
                </patternFill>
              </fill>
            </x14:dxf>
          </x14:cfRule>
          <x14:cfRule type="containsText" priority="126" operator="containsText" id="{24E9E38B-318C-42AE-91D8-805FAE1119D4}">
            <xm:f>NOT(ISERROR(SEARCH($K$72,K63)))</xm:f>
            <xm:f>$K$72</xm:f>
            <x14:dxf>
              <fill>
                <patternFill>
                  <bgColor rgb="FFFFC000"/>
                </patternFill>
              </fill>
            </x14:dxf>
          </x14:cfRule>
          <x14:cfRule type="containsText" priority="127" operator="containsText" id="{CF04CD1E-C86E-4ED1-BB0C-3CF9CE515487}">
            <xm:f>NOT(ISERROR(SEARCH($K$71,K63)))</xm:f>
            <xm:f>$K$71</xm:f>
            <x14:dxf>
              <fill>
                <patternFill>
                  <bgColor rgb="FFFFFF00"/>
                </patternFill>
              </fill>
            </x14:dxf>
          </x14:cfRule>
          <x14:cfRule type="containsText" priority="128" operator="containsText" id="{7A888675-BCE8-47A0-A0DE-07D54A7579C8}">
            <xm:f>NOT(ISERROR(SEARCH($K$70,K63)))</xm:f>
            <xm:f>$K$70</xm:f>
            <x14:dxf>
              <fill>
                <patternFill>
                  <bgColor rgb="FF00B050"/>
                </patternFill>
              </fill>
            </x14:dxf>
          </x14:cfRule>
          <x14:cfRule type="containsText" priority="129" operator="containsText" id="{7E11C24E-B480-4389-B9B9-6638192614ED}">
            <xm:f>NOT(ISERROR(SEARCH($K$69,K63)))</xm:f>
            <xm:f>$K$69</xm:f>
            <x14:dxf>
              <fill>
                <patternFill>
                  <bgColor rgb="FF92D050"/>
                </patternFill>
              </fill>
            </x14:dxf>
          </x14:cfRule>
          <xm:sqref>K63</xm:sqref>
        </x14:conditionalFormatting>
        <x14:conditionalFormatting xmlns:xm="http://schemas.microsoft.com/office/excel/2006/main">
          <x14:cfRule type="containsText" priority="121" operator="containsText" id="{F046F797-4DEE-4828-92EB-867769346D59}">
            <xm:f>NOT(ISERROR(SEARCH($M$72,M61)))</xm:f>
            <xm:f>$M$72</xm:f>
            <x14:dxf>
              <fill>
                <patternFill>
                  <bgColor rgb="FFFF0000"/>
                </patternFill>
              </fill>
            </x14:dxf>
          </x14:cfRule>
          <x14:cfRule type="containsText" priority="122" operator="containsText" id="{C2ED029E-B45A-48C6-9FC4-83A70CD62038}">
            <xm:f>NOT(ISERROR(SEARCH($M$71,M61)))</xm:f>
            <xm:f>$M$71</xm:f>
            <x14:dxf>
              <fill>
                <patternFill>
                  <bgColor rgb="FFFFC000"/>
                </patternFill>
              </fill>
            </x14:dxf>
          </x14:cfRule>
          <x14:cfRule type="containsText" priority="123" operator="containsText" id="{4C0CB18B-4C51-4864-896C-75F75137802F}">
            <xm:f>NOT(ISERROR(SEARCH($M$70,M61)))</xm:f>
            <xm:f>$M$70</xm:f>
            <x14:dxf>
              <fill>
                <patternFill>
                  <bgColor rgb="FFFFFF00"/>
                </patternFill>
              </fill>
            </x14:dxf>
          </x14:cfRule>
          <x14:cfRule type="containsText" priority="124" operator="containsText" id="{A91DFC05-5AB5-4A34-8B7E-120C9AD2B84A}">
            <xm:f>NOT(ISERROR(SEARCH($M$69,M61)))</xm:f>
            <xm:f>$M$69</xm:f>
            <x14:dxf>
              <fill>
                <patternFill>
                  <bgColor rgb="FF92D050"/>
                </patternFill>
              </fill>
            </x14:dxf>
          </x14:cfRule>
          <xm:sqref>M61</xm:sqref>
        </x14:conditionalFormatting>
        <x14:conditionalFormatting xmlns:xm="http://schemas.microsoft.com/office/excel/2006/main">
          <x14:cfRule type="containsText" priority="117" operator="containsText" id="{B26A4123-6826-4037-A26F-6D718607B19D}">
            <xm:f>NOT(ISERROR(SEARCH($M$72,M62)))</xm:f>
            <xm:f>$M$72</xm:f>
            <x14:dxf>
              <fill>
                <patternFill>
                  <bgColor rgb="FFFF0000"/>
                </patternFill>
              </fill>
            </x14:dxf>
          </x14:cfRule>
          <x14:cfRule type="containsText" priority="118" operator="containsText" id="{35033184-2785-4DFE-9019-9BF5BC86FCAC}">
            <xm:f>NOT(ISERROR(SEARCH($M$71,M62)))</xm:f>
            <xm:f>$M$71</xm:f>
            <x14:dxf>
              <fill>
                <patternFill>
                  <bgColor rgb="FFFFC000"/>
                </patternFill>
              </fill>
            </x14:dxf>
          </x14:cfRule>
          <x14:cfRule type="containsText" priority="119" operator="containsText" id="{B9EFDB6F-5ED7-42CC-BA9A-A9564FB1A48C}">
            <xm:f>NOT(ISERROR(SEARCH($M$70,M62)))</xm:f>
            <xm:f>$M$70</xm:f>
            <x14:dxf>
              <fill>
                <patternFill>
                  <bgColor rgb="FFFFFF00"/>
                </patternFill>
              </fill>
            </x14:dxf>
          </x14:cfRule>
          <x14:cfRule type="containsText" priority="120" operator="containsText" id="{14745858-1BFF-4287-BFC4-62D618243855}">
            <xm:f>NOT(ISERROR(SEARCH($M$69,M62)))</xm:f>
            <xm:f>$M$69</xm:f>
            <x14:dxf>
              <fill>
                <patternFill>
                  <bgColor rgb="FF92D050"/>
                </patternFill>
              </fill>
            </x14:dxf>
          </x14:cfRule>
          <xm:sqref>M62:M63</xm:sqref>
        </x14:conditionalFormatting>
        <x14:conditionalFormatting xmlns:xm="http://schemas.microsoft.com/office/excel/2006/main">
          <x14:cfRule type="containsText" priority="109" operator="containsText" id="{0D344C7F-9A1C-4613-AE17-5EBB0727D573}">
            <xm:f>NOT(ISERROR(SEARCH($I$69,I40)))</xm:f>
            <xm:f>$I$69</xm:f>
            <x14:dxf>
              <fill>
                <patternFill>
                  <fgColor rgb="FF92D050"/>
                  <bgColor rgb="FF92D050"/>
                </patternFill>
              </fill>
            </x14:dxf>
          </x14:cfRule>
          <x14:cfRule type="containsText" priority="110" operator="containsText" id="{3B9EC7E1-BFF6-4DE9-8210-868B0A87D123}">
            <xm:f>NOT(ISERROR(SEARCH($I$70,I40)))</xm:f>
            <xm:f>$I$70</xm:f>
            <x14:dxf>
              <fill>
                <patternFill>
                  <bgColor rgb="FF00B050"/>
                </patternFill>
              </fill>
            </x14:dxf>
          </x14:cfRule>
          <x14:cfRule type="containsText" priority="111" operator="containsText" id="{A7C9F734-6F90-42AF-B54A-3854ECF42404}">
            <xm:f>NOT(ISERROR(SEARCH($I$73,I40)))</xm:f>
            <xm:f>$I$73</xm:f>
            <x14:dxf>
              <fill>
                <patternFill>
                  <bgColor rgb="FFFF0000"/>
                </patternFill>
              </fill>
            </x14:dxf>
          </x14:cfRule>
          <x14:cfRule type="containsText" priority="112" operator="containsText" id="{F0288B38-FDFE-4E3D-976A-11AAE49D507B}">
            <xm:f>NOT(ISERROR(SEARCH($I$72,I40)))</xm:f>
            <xm:f>$I$72</xm:f>
            <x14:dxf>
              <fill>
                <patternFill>
                  <fgColor rgb="FFFFC000"/>
                  <bgColor rgb="FFFFC000"/>
                </patternFill>
              </fill>
            </x14:dxf>
          </x14:cfRule>
          <x14:cfRule type="containsText" priority="113" operator="containsText" id="{814F0572-FF39-47C6-BDC6-233BF352A393}">
            <xm:f>NOT(ISERROR(SEARCH($I$71,I40)))</xm:f>
            <xm:f>$I$71</xm:f>
            <x14:dxf>
              <fill>
                <patternFill>
                  <fgColor rgb="FFFFFF00"/>
                  <bgColor rgb="FFFFFF00"/>
                </patternFill>
              </fill>
            </x14:dxf>
          </x14:cfRule>
          <x14:cfRule type="containsText" priority="114" operator="containsText" id="{59D280DF-E05C-4AFA-BC18-E2D6DE67AC66}">
            <xm:f>NOT(ISERROR(SEARCH($I$70,I40)))</xm:f>
            <xm:f>$I$70</xm:f>
            <x14:dxf>
              <fill>
                <patternFill>
                  <bgColor theme="0" tint="-0.14996795556505021"/>
                </patternFill>
              </fill>
            </x14:dxf>
          </x14:cfRule>
          <x14:cfRule type="cellIs" priority="115" operator="equal" id="{B7F8F407-22B7-4CAB-808B-B33F3EC8F0A9}">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16" operator="equal" id="{906F11AA-1872-4336-8EB5-4EB834E53015}">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01" operator="containsText" id="{A6DEA109-976B-4C98-9B27-56F0900B8C8E}">
            <xm:f>NOT(ISERROR(SEARCH($I$69,I41)))</xm:f>
            <xm:f>$I$69</xm:f>
            <x14:dxf>
              <fill>
                <patternFill>
                  <fgColor rgb="FF92D050"/>
                  <bgColor rgb="FF92D050"/>
                </patternFill>
              </fill>
            </x14:dxf>
          </x14:cfRule>
          <x14:cfRule type="containsText" priority="102" operator="containsText" id="{6077ADCB-91D4-4479-B7EE-AA822C889CB9}">
            <xm:f>NOT(ISERROR(SEARCH($I$70,I41)))</xm:f>
            <xm:f>$I$70</xm:f>
            <x14:dxf>
              <fill>
                <patternFill>
                  <bgColor rgb="FF00B050"/>
                </patternFill>
              </fill>
            </x14:dxf>
          </x14:cfRule>
          <x14:cfRule type="containsText" priority="103" operator="containsText" id="{2DBB3203-876E-4963-8791-5AD74F35C93D}">
            <xm:f>NOT(ISERROR(SEARCH($I$73,I41)))</xm:f>
            <xm:f>$I$73</xm:f>
            <x14:dxf>
              <fill>
                <patternFill>
                  <bgColor rgb="FFFF0000"/>
                </patternFill>
              </fill>
            </x14:dxf>
          </x14:cfRule>
          <x14:cfRule type="containsText" priority="104" operator="containsText" id="{2A1F61BF-389C-4835-A2DB-A626FB9EF769}">
            <xm:f>NOT(ISERROR(SEARCH($I$72,I41)))</xm:f>
            <xm:f>$I$72</xm:f>
            <x14:dxf>
              <fill>
                <patternFill>
                  <fgColor rgb="FFFFC000"/>
                  <bgColor rgb="FFFFC000"/>
                </patternFill>
              </fill>
            </x14:dxf>
          </x14:cfRule>
          <x14:cfRule type="containsText" priority="105" operator="containsText" id="{73033717-7966-443F-8259-03E174C39CEF}">
            <xm:f>NOT(ISERROR(SEARCH($I$71,I41)))</xm:f>
            <xm:f>$I$71</xm:f>
            <x14:dxf>
              <fill>
                <patternFill>
                  <fgColor rgb="FFFFFF00"/>
                  <bgColor rgb="FFFFFF00"/>
                </patternFill>
              </fill>
            </x14:dxf>
          </x14:cfRule>
          <x14:cfRule type="containsText" priority="106" operator="containsText" id="{948CF8D2-D26D-4177-8FF7-1ADA4E655B4B}">
            <xm:f>NOT(ISERROR(SEARCH($I$70,I41)))</xm:f>
            <xm:f>$I$70</xm:f>
            <x14:dxf>
              <fill>
                <patternFill>
                  <bgColor theme="0" tint="-0.14996795556505021"/>
                </patternFill>
              </fill>
            </x14:dxf>
          </x14:cfRule>
          <x14:cfRule type="cellIs" priority="107" operator="equal" id="{1165D2B8-0599-4508-BA1D-89CEEB2B6A5A}">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8" operator="equal" id="{C936F0E8-6DAF-4BEE-B2D6-90F9C4A9C9B5}">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93" operator="containsText" id="{943A09DD-FC20-4F40-8834-8CB4159E9228}">
            <xm:f>NOT(ISERROR(SEARCH($I$69,I42)))</xm:f>
            <xm:f>$I$69</xm:f>
            <x14:dxf>
              <fill>
                <patternFill>
                  <fgColor rgb="FF92D050"/>
                  <bgColor rgb="FF92D050"/>
                </patternFill>
              </fill>
            </x14:dxf>
          </x14:cfRule>
          <x14:cfRule type="containsText" priority="94" operator="containsText" id="{1F5723F9-E799-48ED-A9C1-83E7E7694916}">
            <xm:f>NOT(ISERROR(SEARCH($I$70,I42)))</xm:f>
            <xm:f>$I$70</xm:f>
            <x14:dxf>
              <fill>
                <patternFill>
                  <bgColor rgb="FF00B050"/>
                </patternFill>
              </fill>
            </x14:dxf>
          </x14:cfRule>
          <x14:cfRule type="containsText" priority="95" operator="containsText" id="{FACE478A-35FC-4CF9-AFD3-EA1DB9DFEEAE}">
            <xm:f>NOT(ISERROR(SEARCH($I$73,I42)))</xm:f>
            <xm:f>$I$73</xm:f>
            <x14:dxf>
              <fill>
                <patternFill>
                  <bgColor rgb="FFFF0000"/>
                </patternFill>
              </fill>
            </x14:dxf>
          </x14:cfRule>
          <x14:cfRule type="containsText" priority="96" operator="containsText" id="{3837DBBF-F97A-4DC9-B68A-D7A1ADC4A255}">
            <xm:f>NOT(ISERROR(SEARCH($I$72,I42)))</xm:f>
            <xm:f>$I$72</xm:f>
            <x14:dxf>
              <fill>
                <patternFill>
                  <fgColor rgb="FFFFC000"/>
                  <bgColor rgb="FFFFC000"/>
                </patternFill>
              </fill>
            </x14:dxf>
          </x14:cfRule>
          <x14:cfRule type="containsText" priority="97" operator="containsText" id="{F6FAB58C-FF5B-4CB3-A8DE-305D6B939A90}">
            <xm:f>NOT(ISERROR(SEARCH($I$71,I42)))</xm:f>
            <xm:f>$I$71</xm:f>
            <x14:dxf>
              <fill>
                <patternFill>
                  <fgColor rgb="FFFFFF00"/>
                  <bgColor rgb="FFFFFF00"/>
                </patternFill>
              </fill>
            </x14:dxf>
          </x14:cfRule>
          <x14:cfRule type="containsText" priority="98" operator="containsText" id="{9B8FC91E-1024-423F-96AB-9311A3FE68AF}">
            <xm:f>NOT(ISERROR(SEARCH($I$70,I42)))</xm:f>
            <xm:f>$I$70</xm:f>
            <x14:dxf>
              <fill>
                <patternFill>
                  <bgColor theme="0" tint="-0.14996795556505021"/>
                </patternFill>
              </fill>
            </x14:dxf>
          </x14:cfRule>
          <x14:cfRule type="cellIs" priority="99" operator="equal" id="{21FBA7B2-24CF-474C-86C4-BDF0D165272C}">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00" operator="equal" id="{BF1FADA2-8584-43E7-8A8B-68E3C4128622}">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88" operator="containsText" id="{FC4AA4C3-27DF-4289-871C-5ECE43249886}">
            <xm:f>NOT(ISERROR(SEARCH($K$73,K40)))</xm:f>
            <xm:f>$K$73</xm:f>
            <x14:dxf>
              <fill>
                <patternFill>
                  <bgColor rgb="FFFF0000"/>
                </patternFill>
              </fill>
            </x14:dxf>
          </x14:cfRule>
          <x14:cfRule type="containsText" priority="89" operator="containsText" id="{90BA7D7C-4378-4EC0-A665-BE5656251BA1}">
            <xm:f>NOT(ISERROR(SEARCH($K$72,K40)))</xm:f>
            <xm:f>$K$72</xm:f>
            <x14:dxf>
              <fill>
                <patternFill>
                  <bgColor rgb="FFFFC000"/>
                </patternFill>
              </fill>
            </x14:dxf>
          </x14:cfRule>
          <x14:cfRule type="containsText" priority="90" operator="containsText" id="{6AE919A6-EACF-437E-8E0D-19EA0C7F58BF}">
            <xm:f>NOT(ISERROR(SEARCH($K$71,K40)))</xm:f>
            <xm:f>$K$71</xm:f>
            <x14:dxf>
              <fill>
                <patternFill>
                  <bgColor rgb="FFFFFF00"/>
                </patternFill>
              </fill>
            </x14:dxf>
          </x14:cfRule>
          <x14:cfRule type="containsText" priority="91" operator="containsText" id="{83E6B749-1F62-40C2-8311-DB241F54390D}">
            <xm:f>NOT(ISERROR(SEARCH($K$70,K40)))</xm:f>
            <xm:f>$K$70</xm:f>
            <x14:dxf>
              <fill>
                <patternFill>
                  <bgColor rgb="FF00B050"/>
                </patternFill>
              </fill>
            </x14:dxf>
          </x14:cfRule>
          <x14:cfRule type="containsText" priority="92" operator="containsText" id="{5717E6C8-89DE-44F0-93AE-25CD5967DE4B}">
            <xm:f>NOT(ISERROR(SEARCH($K$69,K40)))</xm:f>
            <xm:f>$K$69</xm:f>
            <x14:dxf>
              <fill>
                <patternFill>
                  <bgColor rgb="FF92D050"/>
                </patternFill>
              </fill>
            </x14:dxf>
          </x14:cfRule>
          <xm:sqref>K40:K41</xm:sqref>
        </x14:conditionalFormatting>
        <x14:conditionalFormatting xmlns:xm="http://schemas.microsoft.com/office/excel/2006/main">
          <x14:cfRule type="containsText" priority="83" operator="containsText" id="{4E81A821-32DA-4E18-98BC-FDBF1DA395B6}">
            <xm:f>NOT(ISERROR(SEARCH($K$73,K42)))</xm:f>
            <xm:f>$K$73</xm:f>
            <x14:dxf>
              <fill>
                <patternFill>
                  <bgColor rgb="FFFF0000"/>
                </patternFill>
              </fill>
            </x14:dxf>
          </x14:cfRule>
          <x14:cfRule type="containsText" priority="84" operator="containsText" id="{3F4E56E9-1254-4306-A592-6C0E94C88879}">
            <xm:f>NOT(ISERROR(SEARCH($K$72,K42)))</xm:f>
            <xm:f>$K$72</xm:f>
            <x14:dxf>
              <fill>
                <patternFill>
                  <bgColor rgb="FFFFC000"/>
                </patternFill>
              </fill>
            </x14:dxf>
          </x14:cfRule>
          <x14:cfRule type="containsText" priority="85" operator="containsText" id="{9CA4B500-AD94-4E71-84CE-FB8895D1543E}">
            <xm:f>NOT(ISERROR(SEARCH($K$71,K42)))</xm:f>
            <xm:f>$K$71</xm:f>
            <x14:dxf>
              <fill>
                <patternFill>
                  <bgColor rgb="FFFFFF00"/>
                </patternFill>
              </fill>
            </x14:dxf>
          </x14:cfRule>
          <x14:cfRule type="containsText" priority="86" operator="containsText" id="{4B708B4F-5BA7-4576-8D75-9B8B7036A8D8}">
            <xm:f>NOT(ISERROR(SEARCH($K$70,K42)))</xm:f>
            <xm:f>$K$70</xm:f>
            <x14:dxf>
              <fill>
                <patternFill>
                  <bgColor rgb="FF00B050"/>
                </patternFill>
              </fill>
            </x14:dxf>
          </x14:cfRule>
          <x14:cfRule type="containsText" priority="87" operator="containsText" id="{98AD9680-D191-44CF-A5DF-AFA85F0B7B26}">
            <xm:f>NOT(ISERROR(SEARCH($K$69,K42)))</xm:f>
            <xm:f>$K$69</xm:f>
            <x14:dxf>
              <fill>
                <patternFill>
                  <bgColor rgb="FF92D050"/>
                </patternFill>
              </fill>
            </x14:dxf>
          </x14:cfRule>
          <xm:sqref>K42:K43</xm:sqref>
        </x14:conditionalFormatting>
        <x14:conditionalFormatting xmlns:xm="http://schemas.microsoft.com/office/excel/2006/main">
          <x14:cfRule type="containsText" priority="79" operator="containsText" id="{5414066B-5792-47C2-9E77-A888AA1D0114}">
            <xm:f>NOT(ISERROR(SEARCH($M$72,M40)))</xm:f>
            <xm:f>$M$72</xm:f>
            <x14:dxf>
              <fill>
                <patternFill>
                  <bgColor rgb="FFFF0000"/>
                </patternFill>
              </fill>
            </x14:dxf>
          </x14:cfRule>
          <x14:cfRule type="containsText" priority="80" operator="containsText" id="{4A7DD385-0159-447F-8908-58381B6510BD}">
            <xm:f>NOT(ISERROR(SEARCH($M$71,M40)))</xm:f>
            <xm:f>$M$71</xm:f>
            <x14:dxf>
              <fill>
                <patternFill>
                  <bgColor rgb="FFFFC000"/>
                </patternFill>
              </fill>
            </x14:dxf>
          </x14:cfRule>
          <x14:cfRule type="containsText" priority="81" operator="containsText" id="{76FF3FF6-CA92-4427-9231-112E402D9F42}">
            <xm:f>NOT(ISERROR(SEARCH($M$70,M40)))</xm:f>
            <xm:f>$M$70</xm:f>
            <x14:dxf>
              <fill>
                <patternFill>
                  <bgColor rgb="FFFFFF00"/>
                </patternFill>
              </fill>
            </x14:dxf>
          </x14:cfRule>
          <x14:cfRule type="containsText" priority="82" operator="containsText" id="{711E3FC7-8957-495B-AF15-63B84C5D8FE9}">
            <xm:f>NOT(ISERROR(SEARCH($M$69,M40)))</xm:f>
            <xm:f>$M$69</xm:f>
            <x14:dxf>
              <fill>
                <patternFill>
                  <bgColor rgb="FF92D050"/>
                </patternFill>
              </fill>
            </x14:dxf>
          </x14:cfRule>
          <xm:sqref>M40</xm:sqref>
        </x14:conditionalFormatting>
        <x14:conditionalFormatting xmlns:xm="http://schemas.microsoft.com/office/excel/2006/main">
          <x14:cfRule type="containsText" priority="75" operator="containsText" id="{38FC27FB-CFFA-40A2-B37C-A7AD16DCDEE4}">
            <xm:f>NOT(ISERROR(SEARCH($M$72,M41)))</xm:f>
            <xm:f>$M$72</xm:f>
            <x14:dxf>
              <fill>
                <patternFill>
                  <bgColor rgb="FFFF0000"/>
                </patternFill>
              </fill>
            </x14:dxf>
          </x14:cfRule>
          <x14:cfRule type="containsText" priority="76" operator="containsText" id="{B7808DE5-145A-438E-9CF5-839D0BEE783D}">
            <xm:f>NOT(ISERROR(SEARCH($M$71,M41)))</xm:f>
            <xm:f>$M$71</xm:f>
            <x14:dxf>
              <fill>
                <patternFill>
                  <bgColor rgb="FFFFC000"/>
                </patternFill>
              </fill>
            </x14:dxf>
          </x14:cfRule>
          <x14:cfRule type="containsText" priority="77" operator="containsText" id="{C618E0D0-4657-4174-A130-352DC9590FA7}">
            <xm:f>NOT(ISERROR(SEARCH($M$70,M41)))</xm:f>
            <xm:f>$M$70</xm:f>
            <x14:dxf>
              <fill>
                <patternFill>
                  <bgColor rgb="FFFFFF00"/>
                </patternFill>
              </fill>
            </x14:dxf>
          </x14:cfRule>
          <x14:cfRule type="containsText" priority="78" operator="containsText" id="{3A68C5E6-37C2-4B9C-80AC-C09525351EF7}">
            <xm:f>NOT(ISERROR(SEARCH($M$69,M41)))</xm:f>
            <xm:f>$M$69</xm:f>
            <x14:dxf>
              <fill>
                <patternFill>
                  <bgColor rgb="FF92D050"/>
                </patternFill>
              </fill>
            </x14:dxf>
          </x14:cfRule>
          <xm:sqref>M41:M42</xm:sqref>
        </x14:conditionalFormatting>
        <x14:conditionalFormatting xmlns:xm="http://schemas.microsoft.com/office/excel/2006/main">
          <x14:cfRule type="containsText" priority="67" operator="containsText" id="{4403F1F8-8FFA-454B-9C85-BBAE120B5EC6}">
            <xm:f>NOT(ISERROR(SEARCH($I$69,X40)))</xm:f>
            <xm:f>$I$69</xm:f>
            <x14:dxf>
              <fill>
                <patternFill>
                  <fgColor rgb="FF92D050"/>
                  <bgColor rgb="FF92D050"/>
                </patternFill>
              </fill>
            </x14:dxf>
          </x14:cfRule>
          <x14:cfRule type="containsText" priority="68" operator="containsText" id="{06E82632-534D-43A4-9774-4919124C3C6B}">
            <xm:f>NOT(ISERROR(SEARCH($I$70,X40)))</xm:f>
            <xm:f>$I$70</xm:f>
            <x14:dxf>
              <fill>
                <patternFill>
                  <bgColor rgb="FF00B050"/>
                </patternFill>
              </fill>
            </x14:dxf>
          </x14:cfRule>
          <x14:cfRule type="containsText" priority="69" operator="containsText" id="{E2441580-307D-4AC0-A341-0A322C63D184}">
            <xm:f>NOT(ISERROR(SEARCH($I$73,X40)))</xm:f>
            <xm:f>$I$73</xm:f>
            <x14:dxf>
              <fill>
                <patternFill>
                  <bgColor rgb="FFFF0000"/>
                </patternFill>
              </fill>
            </x14:dxf>
          </x14:cfRule>
          <x14:cfRule type="containsText" priority="70" operator="containsText" id="{131BB824-BE76-4ED0-8148-2C7E1036A360}">
            <xm:f>NOT(ISERROR(SEARCH($I$72,X40)))</xm:f>
            <xm:f>$I$72</xm:f>
            <x14:dxf>
              <fill>
                <patternFill>
                  <fgColor rgb="FFFFC000"/>
                  <bgColor rgb="FFFFC000"/>
                </patternFill>
              </fill>
            </x14:dxf>
          </x14:cfRule>
          <x14:cfRule type="containsText" priority="71" operator="containsText" id="{FE0AC823-2140-4647-B76B-AD4D7F30544B}">
            <xm:f>NOT(ISERROR(SEARCH($I$71,X40)))</xm:f>
            <xm:f>$I$71</xm:f>
            <x14:dxf>
              <fill>
                <patternFill>
                  <fgColor rgb="FFFFFF00"/>
                  <bgColor rgb="FFFFFF00"/>
                </patternFill>
              </fill>
            </x14:dxf>
          </x14:cfRule>
          <x14:cfRule type="containsText" priority="72" operator="containsText" id="{ACE9D1FE-1616-4544-940F-55B21E7199F1}">
            <xm:f>NOT(ISERROR(SEARCH($I$70,X40)))</xm:f>
            <xm:f>$I$70</xm:f>
            <x14:dxf>
              <fill>
                <patternFill>
                  <bgColor theme="0" tint="-0.14996795556505021"/>
                </patternFill>
              </fill>
            </x14:dxf>
          </x14:cfRule>
          <x14:cfRule type="cellIs" priority="73" operator="equal" id="{43B6352D-F89F-47A1-9F49-7ECEEAAA772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74" operator="equal" id="{612948D0-EBB5-493C-B4E1-C0264CB8E0DA}">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59" operator="containsText" id="{54857903-F2AB-470D-B800-989DE4F01450}">
            <xm:f>NOT(ISERROR(SEARCH($I$69,X41)))</xm:f>
            <xm:f>$I$69</xm:f>
            <x14:dxf>
              <fill>
                <patternFill>
                  <fgColor rgb="FF92D050"/>
                  <bgColor rgb="FF92D050"/>
                </patternFill>
              </fill>
            </x14:dxf>
          </x14:cfRule>
          <x14:cfRule type="containsText" priority="60" operator="containsText" id="{5DBAD082-38B2-4620-BC9C-A3433FB129A1}">
            <xm:f>NOT(ISERROR(SEARCH($I$70,X41)))</xm:f>
            <xm:f>$I$70</xm:f>
            <x14:dxf>
              <fill>
                <patternFill>
                  <bgColor rgb="FF00B050"/>
                </patternFill>
              </fill>
            </x14:dxf>
          </x14:cfRule>
          <x14:cfRule type="containsText" priority="61" operator="containsText" id="{10B651E7-88BD-41C2-9A43-98C5F3C69B96}">
            <xm:f>NOT(ISERROR(SEARCH($I$73,X41)))</xm:f>
            <xm:f>$I$73</xm:f>
            <x14:dxf>
              <fill>
                <patternFill>
                  <bgColor rgb="FFFF0000"/>
                </patternFill>
              </fill>
            </x14:dxf>
          </x14:cfRule>
          <x14:cfRule type="containsText" priority="62" operator="containsText" id="{CCE0BF75-880A-4D28-B097-7C2CA70AFF7A}">
            <xm:f>NOT(ISERROR(SEARCH($I$72,X41)))</xm:f>
            <xm:f>$I$72</xm:f>
            <x14:dxf>
              <fill>
                <patternFill>
                  <fgColor rgb="FFFFC000"/>
                  <bgColor rgb="FFFFC000"/>
                </patternFill>
              </fill>
            </x14:dxf>
          </x14:cfRule>
          <x14:cfRule type="containsText" priority="63" operator="containsText" id="{8AB15011-DC64-4A0A-A8CE-65AAE351E977}">
            <xm:f>NOT(ISERROR(SEARCH($I$71,X41)))</xm:f>
            <xm:f>$I$71</xm:f>
            <x14:dxf>
              <fill>
                <patternFill>
                  <fgColor rgb="FFFFFF00"/>
                  <bgColor rgb="FFFFFF00"/>
                </patternFill>
              </fill>
            </x14:dxf>
          </x14:cfRule>
          <x14:cfRule type="containsText" priority="64" operator="containsText" id="{2F000F55-D8A8-4D5A-93D9-1FCB7C1BB575}">
            <xm:f>NOT(ISERROR(SEARCH($I$70,X41)))</xm:f>
            <xm:f>$I$70</xm:f>
            <x14:dxf>
              <fill>
                <patternFill>
                  <bgColor theme="0" tint="-0.14996795556505021"/>
                </patternFill>
              </fill>
            </x14:dxf>
          </x14:cfRule>
          <x14:cfRule type="cellIs" priority="65" operator="equal" id="{2D665830-3CBC-4FC5-88AA-94095E76D67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66" operator="equal" id="{076B69B0-F058-4A9F-8274-82D7277D03CE}">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54" operator="containsText" id="{E92C7C5D-FF00-456A-BE1E-3D82499CEAA6}">
            <xm:f>NOT(ISERROR(SEARCH($K$73,Z40)))</xm:f>
            <xm:f>$K$73</xm:f>
            <x14:dxf>
              <fill>
                <patternFill>
                  <bgColor rgb="FFFF0000"/>
                </patternFill>
              </fill>
            </x14:dxf>
          </x14:cfRule>
          <x14:cfRule type="containsText" priority="55" operator="containsText" id="{3A82C7D9-E0AA-4821-8292-FCC7097D6160}">
            <xm:f>NOT(ISERROR(SEARCH($K$72,Z40)))</xm:f>
            <xm:f>$K$72</xm:f>
            <x14:dxf>
              <fill>
                <patternFill>
                  <bgColor rgb="FFFFC000"/>
                </patternFill>
              </fill>
            </x14:dxf>
          </x14:cfRule>
          <x14:cfRule type="containsText" priority="56" operator="containsText" id="{67EF149B-4EF4-4C96-BBC8-1C8387958157}">
            <xm:f>NOT(ISERROR(SEARCH($K$71,Z40)))</xm:f>
            <xm:f>$K$71</xm:f>
            <x14:dxf>
              <fill>
                <patternFill>
                  <bgColor rgb="FFFFFF00"/>
                </patternFill>
              </fill>
            </x14:dxf>
          </x14:cfRule>
          <x14:cfRule type="containsText" priority="57" operator="containsText" id="{9237D2F5-F0D0-4CC1-97F5-BA47D469107F}">
            <xm:f>NOT(ISERROR(SEARCH($K$70,Z40)))</xm:f>
            <xm:f>$K$70</xm:f>
            <x14:dxf>
              <fill>
                <patternFill>
                  <bgColor rgb="FF00B050"/>
                </patternFill>
              </fill>
            </x14:dxf>
          </x14:cfRule>
          <x14:cfRule type="containsText" priority="58" operator="containsText" id="{83904269-0D98-4267-94F1-44546E8C82F2}">
            <xm:f>NOT(ISERROR(SEARCH($K$69,Z40)))</xm:f>
            <xm:f>$K$69</xm:f>
            <x14:dxf>
              <fill>
                <patternFill>
                  <bgColor rgb="FF92D050"/>
                </patternFill>
              </fill>
            </x14:dxf>
          </x14:cfRule>
          <xm:sqref>Z40:Z41</xm:sqref>
        </x14:conditionalFormatting>
        <x14:conditionalFormatting xmlns:xm="http://schemas.microsoft.com/office/excel/2006/main">
          <x14:cfRule type="containsText" priority="49" operator="containsText" id="{8D697735-D195-4BCF-A758-E4EB375087D3}">
            <xm:f>NOT(ISERROR(SEARCH($K$73,Z42)))</xm:f>
            <xm:f>$K$73</xm:f>
            <x14:dxf>
              <fill>
                <patternFill>
                  <bgColor rgb="FFFF0000"/>
                </patternFill>
              </fill>
            </x14:dxf>
          </x14:cfRule>
          <x14:cfRule type="containsText" priority="50" operator="containsText" id="{5463A18C-388E-4E0A-AFEE-0D21CD0CF3EB}">
            <xm:f>NOT(ISERROR(SEARCH($K$72,Z42)))</xm:f>
            <xm:f>$K$72</xm:f>
            <x14:dxf>
              <fill>
                <patternFill>
                  <bgColor rgb="FFFFC000"/>
                </patternFill>
              </fill>
            </x14:dxf>
          </x14:cfRule>
          <x14:cfRule type="containsText" priority="51" operator="containsText" id="{6C94414F-5906-4A8C-9CF6-85511A1236EC}">
            <xm:f>NOT(ISERROR(SEARCH($K$71,Z42)))</xm:f>
            <xm:f>$K$71</xm:f>
            <x14:dxf>
              <fill>
                <patternFill>
                  <bgColor rgb="FFFFFF00"/>
                </patternFill>
              </fill>
            </x14:dxf>
          </x14:cfRule>
          <x14:cfRule type="containsText" priority="52" operator="containsText" id="{B3F0EB84-A368-43C0-8738-5C768B64EE7B}">
            <xm:f>NOT(ISERROR(SEARCH($K$70,Z42)))</xm:f>
            <xm:f>$K$70</xm:f>
            <x14:dxf>
              <fill>
                <patternFill>
                  <bgColor rgb="FF00B050"/>
                </patternFill>
              </fill>
            </x14:dxf>
          </x14:cfRule>
          <x14:cfRule type="containsText" priority="53" operator="containsText" id="{AC149458-2965-4704-A3E7-6230B6489E89}">
            <xm:f>NOT(ISERROR(SEARCH($K$69,Z42)))</xm:f>
            <xm:f>$K$69</xm:f>
            <x14:dxf>
              <fill>
                <patternFill>
                  <bgColor rgb="FF92D050"/>
                </patternFill>
              </fill>
            </x14:dxf>
          </x14:cfRule>
          <xm:sqref>Z42:Z43</xm:sqref>
        </x14:conditionalFormatting>
        <x14:conditionalFormatting xmlns:xm="http://schemas.microsoft.com/office/excel/2006/main">
          <x14:cfRule type="containsText" priority="41" operator="containsText" id="{FBF8C277-A67B-404D-AA6C-649563583D93}">
            <xm:f>NOT(ISERROR(SEARCH($I$69,X42)))</xm:f>
            <xm:f>$I$69</xm:f>
            <x14:dxf>
              <fill>
                <patternFill>
                  <fgColor rgb="FF92D050"/>
                  <bgColor rgb="FF92D050"/>
                </patternFill>
              </fill>
            </x14:dxf>
          </x14:cfRule>
          <x14:cfRule type="containsText" priority="42" operator="containsText" id="{A46487BC-1C93-475F-9058-792661262351}">
            <xm:f>NOT(ISERROR(SEARCH($I$70,X42)))</xm:f>
            <xm:f>$I$70</xm:f>
            <x14:dxf>
              <fill>
                <patternFill>
                  <bgColor rgb="FF00B050"/>
                </patternFill>
              </fill>
            </x14:dxf>
          </x14:cfRule>
          <x14:cfRule type="containsText" priority="43" operator="containsText" id="{6ED27955-3493-437A-91C1-8A3060BA6DC9}">
            <xm:f>NOT(ISERROR(SEARCH($I$73,X42)))</xm:f>
            <xm:f>$I$73</xm:f>
            <x14:dxf>
              <fill>
                <patternFill>
                  <bgColor rgb="FFFF0000"/>
                </patternFill>
              </fill>
            </x14:dxf>
          </x14:cfRule>
          <x14:cfRule type="containsText" priority="44" operator="containsText" id="{E6595027-6175-4797-BA28-8F5641D5812B}">
            <xm:f>NOT(ISERROR(SEARCH($I$72,X42)))</xm:f>
            <xm:f>$I$72</xm:f>
            <x14:dxf>
              <fill>
                <patternFill>
                  <fgColor rgb="FFFFC000"/>
                  <bgColor rgb="FFFFC000"/>
                </patternFill>
              </fill>
            </x14:dxf>
          </x14:cfRule>
          <x14:cfRule type="containsText" priority="45" operator="containsText" id="{AB54FA3C-41AD-4973-86A4-0287F4BEE56D}">
            <xm:f>NOT(ISERROR(SEARCH($I$71,X42)))</xm:f>
            <xm:f>$I$71</xm:f>
            <x14:dxf>
              <fill>
                <patternFill>
                  <fgColor rgb="FFFFFF00"/>
                  <bgColor rgb="FFFFFF00"/>
                </patternFill>
              </fill>
            </x14:dxf>
          </x14:cfRule>
          <x14:cfRule type="containsText" priority="46" operator="containsText" id="{18B22543-E318-4A61-AF02-489AA58BBE07}">
            <xm:f>NOT(ISERROR(SEARCH($I$70,X42)))</xm:f>
            <xm:f>$I$70</xm:f>
            <x14:dxf>
              <fill>
                <patternFill>
                  <bgColor theme="0" tint="-0.14996795556505021"/>
                </patternFill>
              </fill>
            </x14:dxf>
          </x14:cfRule>
          <x14:cfRule type="cellIs" priority="47" operator="equal" id="{6240261C-1AF8-4A6D-9A30-E477CAEA27AD}">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48" operator="equal" id="{0BC637B2-455F-4204-AAA2-80247C97B43A}">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37" operator="containsText" id="{4820CD75-5D50-413A-A7FA-7B8E56345DFA}">
            <xm:f>NOT(ISERROR(SEARCH($M$72,AB40)))</xm:f>
            <xm:f>$M$72</xm:f>
            <x14:dxf>
              <fill>
                <patternFill>
                  <bgColor rgb="FFFF0000"/>
                </patternFill>
              </fill>
            </x14:dxf>
          </x14:cfRule>
          <x14:cfRule type="containsText" priority="38" operator="containsText" id="{AF62A7D8-51BF-4529-8192-8C979D13A67E}">
            <xm:f>NOT(ISERROR(SEARCH($M$71,AB40)))</xm:f>
            <xm:f>$M$71</xm:f>
            <x14:dxf>
              <fill>
                <patternFill>
                  <bgColor rgb="FFFFC000"/>
                </patternFill>
              </fill>
            </x14:dxf>
          </x14:cfRule>
          <x14:cfRule type="containsText" priority="39" operator="containsText" id="{527282C6-D64F-4EFB-9A03-072F3FDDC36F}">
            <xm:f>NOT(ISERROR(SEARCH($M$70,AB40)))</xm:f>
            <xm:f>$M$70</xm:f>
            <x14:dxf>
              <fill>
                <patternFill>
                  <bgColor rgb="FFFFFF00"/>
                </patternFill>
              </fill>
            </x14:dxf>
          </x14:cfRule>
          <x14:cfRule type="containsText" priority="40" operator="containsText" id="{213C4BB5-BD94-407C-B5A5-20392E1F7E9A}">
            <xm:f>NOT(ISERROR(SEARCH($M$69,AB40)))</xm:f>
            <xm:f>$M$69</xm:f>
            <x14:dxf>
              <fill>
                <patternFill>
                  <bgColor rgb="FF92D050"/>
                </patternFill>
              </fill>
            </x14:dxf>
          </x14:cfRule>
          <xm:sqref>AB40:AB43</xm:sqref>
        </x14:conditionalFormatting>
        <x14:conditionalFormatting xmlns:xm="http://schemas.microsoft.com/office/excel/2006/main">
          <x14:cfRule type="containsText" priority="1203" operator="containsText" id="{2B2FA849-ECF4-40A1-BEE4-C2AEC5BFEF17}">
            <xm:f>NOT(ISERROR(SEARCH($I$69,I66)))</xm:f>
            <xm:f>$I$69</xm:f>
            <x14:dxf>
              <fill>
                <patternFill>
                  <fgColor rgb="FF92D050"/>
                  <bgColor rgb="FF92D050"/>
                </patternFill>
              </fill>
            </x14:dxf>
          </x14:cfRule>
          <x14:cfRule type="containsText" priority="1204" operator="containsText" id="{B259856A-4D32-4FA0-ADFB-8D24503FB4A6}">
            <xm:f>NOT(ISERROR(SEARCH($I$73,I66)))</xm:f>
            <xm:f>$I$73</xm:f>
            <x14:dxf>
              <fill>
                <patternFill>
                  <bgColor rgb="FFFF0000"/>
                </patternFill>
              </fill>
            </x14:dxf>
          </x14:cfRule>
          <x14:cfRule type="containsText" priority="1205" operator="containsText" id="{85941290-5E46-4F31-ABFB-07079CB0C323}">
            <xm:f>NOT(ISERROR(SEARCH($I$72,I66)))</xm:f>
            <xm:f>$I$72</xm:f>
            <x14:dxf>
              <fill>
                <patternFill>
                  <fgColor rgb="FFFFFF00"/>
                  <bgColor rgb="FFFFFF00"/>
                </patternFill>
              </fill>
            </x14:dxf>
          </x14:cfRule>
          <x14:cfRule type="containsText" priority="1206" operator="containsText" id="{6CF9E651-5443-4E12-91B5-F6700219B95B}">
            <xm:f>NOT(ISERROR(SEARCH($I$71,I66)))</xm:f>
            <xm:f>$I$71</xm:f>
            <x14:dxf>
              <fill>
                <patternFill>
                  <fgColor rgb="FFFFC000"/>
                  <bgColor rgb="FFFFC000"/>
                </patternFill>
              </fill>
            </x14:dxf>
          </x14:cfRule>
          <x14:cfRule type="containsText" priority="1207" operator="containsText" id="{4502FBB5-61B1-41C5-89A1-893ED5E4BA1F}">
            <xm:f>NOT(ISERROR(SEARCH($I$70,I66)))</xm:f>
            <xm:f>$I$70</xm:f>
            <x14:dxf>
              <fill>
                <patternFill>
                  <bgColor theme="0" tint="-0.14996795556505021"/>
                </patternFill>
              </fill>
            </x14:dxf>
          </x14:cfRule>
          <x14:cfRule type="cellIs" priority="1208" operator="equal" id="{4A4216E2-1D63-4337-800F-5040EF46E9F8}">
            <xm:f>'C:\Users\danielarodriguezm\Downloads\Users\marisol.viveros\Desktop\Trabajo en casa\3. Marisol Viveros 2022\Gestion del Mejoramiento\Riesgos\[MAPA_RIESGOS_UAEOS_2022_V3.xlsx]Tabla probabiidad'!#REF!</xm:f>
            <x14:dxf>
              <fill>
                <patternFill>
                  <fgColor theme="6"/>
                </patternFill>
              </fill>
            </x14:dxf>
          </x14:cfRule>
          <x14:cfRule type="cellIs" priority="1209" operator="equal" id="{C1041613-3B13-4AF7-AADA-A68EE7C5B9B0}">
            <xm:f>'C:\Users\danielarodriguezm\Downloads\Users\marisol.viveros\Desktop\Trabajo en casa\3. Marisol Viveros 2022\Gestion del Mejoramiento\Riesgos\[MAPA_RIESGOS_UAEOS_2022_V3.xlsx]Tabla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33" operator="containsText" id="{5F42D46D-CCDC-4168-82DA-7B9CAEB3BCDA}">
            <xm:f>NOT(ISERROR(SEARCH($M$72,AB63)))</xm:f>
            <xm:f>$M$72</xm:f>
            <x14:dxf>
              <fill>
                <patternFill>
                  <bgColor rgb="FFFF0000"/>
                </patternFill>
              </fill>
            </x14:dxf>
          </x14:cfRule>
          <x14:cfRule type="containsText" priority="34" operator="containsText" id="{FE5C6C69-FA28-474C-8256-D0B400E555C0}">
            <xm:f>NOT(ISERROR(SEARCH($M$71,AB63)))</xm:f>
            <xm:f>$M$71</xm:f>
            <x14:dxf>
              <fill>
                <patternFill>
                  <bgColor rgb="FFFFC000"/>
                </patternFill>
              </fill>
            </x14:dxf>
          </x14:cfRule>
          <x14:cfRule type="containsText" priority="35" operator="containsText" id="{D9F949AA-EEE6-486C-864B-5A658A9730E4}">
            <xm:f>NOT(ISERROR(SEARCH($M$70,AB63)))</xm:f>
            <xm:f>$M$70</xm:f>
            <x14:dxf>
              <fill>
                <patternFill>
                  <bgColor rgb="FFFFFF00"/>
                </patternFill>
              </fill>
            </x14:dxf>
          </x14:cfRule>
          <x14:cfRule type="containsText" priority="36" operator="containsText" id="{7F4B0CBA-758D-42E4-BE62-E1759F95FDDC}">
            <xm:f>NOT(ISERROR(SEARCH($M$69,AB63)))</xm:f>
            <xm:f>$M$69</xm:f>
            <x14:dxf>
              <fill>
                <patternFill>
                  <bgColor rgb="FF92D050"/>
                </patternFill>
              </fill>
            </x14:dxf>
          </x14:cfRule>
          <xm:sqref>AB63</xm:sqref>
        </x14:conditionalFormatting>
        <x14:conditionalFormatting xmlns:xm="http://schemas.microsoft.com/office/excel/2006/main">
          <x14:cfRule type="containsText" priority="29" operator="containsText" id="{C91DA6D1-0F37-48C3-BB5B-10A030509C7B}">
            <xm:f>NOT(ISERROR(SEARCH($M$72,AB62)))</xm:f>
            <xm:f>$M$72</xm:f>
            <x14:dxf>
              <fill>
                <patternFill>
                  <bgColor rgb="FFFF0000"/>
                </patternFill>
              </fill>
            </x14:dxf>
          </x14:cfRule>
          <x14:cfRule type="containsText" priority="30" operator="containsText" id="{B915BACE-0DA8-479E-8EF4-675EEECB1362}">
            <xm:f>NOT(ISERROR(SEARCH($M$71,AB62)))</xm:f>
            <xm:f>$M$71</xm:f>
            <x14:dxf>
              <fill>
                <patternFill>
                  <bgColor rgb="FFFFC000"/>
                </patternFill>
              </fill>
            </x14:dxf>
          </x14:cfRule>
          <x14:cfRule type="containsText" priority="31" operator="containsText" id="{F84A0CBF-8C2D-45A6-A879-16F8EFFEC847}">
            <xm:f>NOT(ISERROR(SEARCH($M$70,AB62)))</xm:f>
            <xm:f>$M$70</xm:f>
            <x14:dxf>
              <fill>
                <patternFill>
                  <bgColor rgb="FFFFFF00"/>
                </patternFill>
              </fill>
            </x14:dxf>
          </x14:cfRule>
          <x14:cfRule type="containsText" priority="32" operator="containsText" id="{3253ECBF-1BDB-4937-9379-C030350C4619}">
            <xm:f>NOT(ISERROR(SEARCH($M$69,AB62)))</xm:f>
            <xm:f>$M$69</xm:f>
            <x14:dxf>
              <fill>
                <patternFill>
                  <bgColor rgb="FF92D050"/>
                </patternFill>
              </fill>
            </x14:dxf>
          </x14:cfRule>
          <xm:sqref>AB62</xm:sqref>
        </x14:conditionalFormatting>
        <x14:conditionalFormatting xmlns:xm="http://schemas.microsoft.com/office/excel/2006/main">
          <x14:cfRule type="containsText" priority="25" operator="containsText" id="{0CA4AD64-473F-4FC4-BD8E-61AAB288E2A0}">
            <xm:f>NOT(ISERROR(SEARCH($M$72,AB16)))</xm:f>
            <xm:f>$M$72</xm:f>
            <x14:dxf>
              <fill>
                <patternFill>
                  <bgColor rgb="FFFF0000"/>
                </patternFill>
              </fill>
            </x14:dxf>
          </x14:cfRule>
          <x14:cfRule type="containsText" priority="26" operator="containsText" id="{332F75AA-9661-4FE1-A126-1D112F09C2FD}">
            <xm:f>NOT(ISERROR(SEARCH($M$71,AB16)))</xm:f>
            <xm:f>$M$71</xm:f>
            <x14:dxf>
              <fill>
                <patternFill>
                  <bgColor rgb="FFFFC000"/>
                </patternFill>
              </fill>
            </x14:dxf>
          </x14:cfRule>
          <x14:cfRule type="containsText" priority="27" operator="containsText" id="{22DE9765-0B2D-43AA-8214-351EFD984B56}">
            <xm:f>NOT(ISERROR(SEARCH($M$70,AB16)))</xm:f>
            <xm:f>$M$70</xm:f>
            <x14:dxf>
              <fill>
                <patternFill>
                  <bgColor rgb="FFFFFF00"/>
                </patternFill>
              </fill>
            </x14:dxf>
          </x14:cfRule>
          <x14:cfRule type="containsText" priority="28" operator="containsText" id="{EE54CD80-AC6D-4AA4-AE88-2D55F045B06C}">
            <xm:f>NOT(ISERROR(SEARCH($M$69,AB16)))</xm:f>
            <xm:f>$M$69</xm:f>
            <x14:dxf>
              <fill>
                <patternFill>
                  <bgColor rgb="FF92D050"/>
                </patternFill>
              </fill>
            </x14:dxf>
          </x14:cfRule>
          <xm:sqref>AB16</xm:sqref>
        </x14:conditionalFormatting>
        <x14:conditionalFormatting xmlns:xm="http://schemas.microsoft.com/office/excel/2006/main">
          <x14:cfRule type="containsText" priority="21" operator="containsText" id="{30FD3891-1964-49D0-8982-540C138D9D0A}">
            <xm:f>NOT(ISERROR(SEARCH($M$72,AB15)))</xm:f>
            <xm:f>$M$72</xm:f>
            <x14:dxf>
              <fill>
                <patternFill>
                  <bgColor rgb="FFFF0000"/>
                </patternFill>
              </fill>
            </x14:dxf>
          </x14:cfRule>
          <x14:cfRule type="containsText" priority="22" operator="containsText" id="{098294A6-CDE9-44F6-B04F-C2245EF54655}">
            <xm:f>NOT(ISERROR(SEARCH($M$71,AB15)))</xm:f>
            <xm:f>$M$71</xm:f>
            <x14:dxf>
              <fill>
                <patternFill>
                  <bgColor rgb="FFFFC000"/>
                </patternFill>
              </fill>
            </x14:dxf>
          </x14:cfRule>
          <x14:cfRule type="containsText" priority="23" operator="containsText" id="{BEFD3E91-DB24-44B8-9145-1853CEF490BE}">
            <xm:f>NOT(ISERROR(SEARCH($M$70,AB15)))</xm:f>
            <xm:f>$M$70</xm:f>
            <x14:dxf>
              <fill>
                <patternFill>
                  <bgColor rgb="FFFFFF00"/>
                </patternFill>
              </fill>
            </x14:dxf>
          </x14:cfRule>
          <x14:cfRule type="containsText" priority="24" operator="containsText" id="{0FCABE2B-308F-4427-BA2E-DA966BA1E4A7}">
            <xm:f>NOT(ISERROR(SEARCH($M$69,AB15)))</xm:f>
            <xm:f>$M$69</xm:f>
            <x14:dxf>
              <fill>
                <patternFill>
                  <bgColor rgb="FF92D050"/>
                </patternFill>
              </fill>
            </x14:dxf>
          </x14:cfRule>
          <xm:sqref>AB15</xm:sqref>
        </x14:conditionalFormatting>
        <x14:conditionalFormatting xmlns:xm="http://schemas.microsoft.com/office/excel/2006/main">
          <x14:cfRule type="containsText" priority="17" operator="containsText" id="{FE298130-845B-4AB5-A7DA-045CC14F8130}">
            <xm:f>NOT(ISERROR(SEARCH($M$72,AB13)))</xm:f>
            <xm:f>$M$72</xm:f>
            <x14:dxf>
              <fill>
                <patternFill>
                  <bgColor rgb="FFFF0000"/>
                </patternFill>
              </fill>
            </x14:dxf>
          </x14:cfRule>
          <x14:cfRule type="containsText" priority="18" operator="containsText" id="{D6855E77-5ECF-4359-9D04-37ACCF557BAD}">
            <xm:f>NOT(ISERROR(SEARCH($M$71,AB13)))</xm:f>
            <xm:f>$M$71</xm:f>
            <x14:dxf>
              <fill>
                <patternFill>
                  <bgColor rgb="FFFFC000"/>
                </patternFill>
              </fill>
            </x14:dxf>
          </x14:cfRule>
          <x14:cfRule type="containsText" priority="19" operator="containsText" id="{AD6FF957-85E3-4B5E-B2B1-14A85480C542}">
            <xm:f>NOT(ISERROR(SEARCH($M$70,AB13)))</xm:f>
            <xm:f>$M$70</xm:f>
            <x14:dxf>
              <fill>
                <patternFill>
                  <bgColor rgb="FFFFFF00"/>
                </patternFill>
              </fill>
            </x14:dxf>
          </x14:cfRule>
          <x14:cfRule type="containsText" priority="20" operator="containsText" id="{89EAE50A-D969-40E0-A5F5-1DCD27E428DA}">
            <xm:f>NOT(ISERROR(SEARCH($M$69,AB13)))</xm:f>
            <xm:f>$M$69</xm:f>
            <x14:dxf>
              <fill>
                <patternFill>
                  <bgColor rgb="FF92D050"/>
                </patternFill>
              </fill>
            </x14:dxf>
          </x14:cfRule>
          <xm:sqref>AB13</xm:sqref>
        </x14:conditionalFormatting>
        <x14:conditionalFormatting xmlns:xm="http://schemas.microsoft.com/office/excel/2006/main">
          <x14:cfRule type="containsText" priority="13" operator="containsText" id="{FAB924E8-874C-4C66-B115-311A9EC22062}">
            <xm:f>NOT(ISERROR(SEARCH($M$72,AB12)))</xm:f>
            <xm:f>$M$72</xm:f>
            <x14:dxf>
              <fill>
                <patternFill>
                  <bgColor rgb="FFFF0000"/>
                </patternFill>
              </fill>
            </x14:dxf>
          </x14:cfRule>
          <x14:cfRule type="containsText" priority="14" operator="containsText" id="{FBD2D4B9-8666-43A7-B323-77CCFE69057B}">
            <xm:f>NOT(ISERROR(SEARCH($M$71,AB12)))</xm:f>
            <xm:f>$M$71</xm:f>
            <x14:dxf>
              <fill>
                <patternFill>
                  <bgColor rgb="FFFFC000"/>
                </patternFill>
              </fill>
            </x14:dxf>
          </x14:cfRule>
          <x14:cfRule type="containsText" priority="15" operator="containsText" id="{A74C055C-3FB4-4D6A-9381-F1FBDDE0CF52}">
            <xm:f>NOT(ISERROR(SEARCH($M$70,AB12)))</xm:f>
            <xm:f>$M$70</xm:f>
            <x14:dxf>
              <fill>
                <patternFill>
                  <bgColor rgb="FFFFFF00"/>
                </patternFill>
              </fill>
            </x14:dxf>
          </x14:cfRule>
          <x14:cfRule type="containsText" priority="16" operator="containsText" id="{B3ACACE9-3DD0-42A9-9A79-881342F442DE}">
            <xm:f>NOT(ISERROR(SEARCH($M$69,AB12)))</xm:f>
            <xm:f>$M$69</xm:f>
            <x14:dxf>
              <fill>
                <patternFill>
                  <bgColor rgb="FF92D050"/>
                </patternFill>
              </fill>
            </x14:dxf>
          </x14:cfRule>
          <xm:sqref>AB12</xm:sqref>
        </x14:conditionalFormatting>
        <x14:conditionalFormatting xmlns:xm="http://schemas.microsoft.com/office/excel/2006/main">
          <x14:cfRule type="containsText" priority="9" operator="containsText" id="{85B3D02B-4B9C-42FC-A239-792041AEF5B5}">
            <xm:f>NOT(ISERROR(SEARCH($M$72,AB17)))</xm:f>
            <xm:f>$M$72</xm:f>
            <x14:dxf>
              <fill>
                <patternFill>
                  <bgColor rgb="FFFF0000"/>
                </patternFill>
              </fill>
            </x14:dxf>
          </x14:cfRule>
          <x14:cfRule type="containsText" priority="10" operator="containsText" id="{83B5FE51-3177-407C-83E9-43425D864C18}">
            <xm:f>NOT(ISERROR(SEARCH($M$71,AB17)))</xm:f>
            <xm:f>$M$71</xm:f>
            <x14:dxf>
              <fill>
                <patternFill>
                  <bgColor rgb="FFFFC000"/>
                </patternFill>
              </fill>
            </x14:dxf>
          </x14:cfRule>
          <x14:cfRule type="containsText" priority="11" operator="containsText" id="{209420F9-B0A2-4000-ACE7-9E775039D55C}">
            <xm:f>NOT(ISERROR(SEARCH($M$70,AB17)))</xm:f>
            <xm:f>$M$70</xm:f>
            <x14:dxf>
              <fill>
                <patternFill>
                  <bgColor rgb="FFFFFF00"/>
                </patternFill>
              </fill>
            </x14:dxf>
          </x14:cfRule>
          <x14:cfRule type="containsText" priority="12" operator="containsText" id="{918246F6-BAB8-4DD1-9C76-AC3F2C0889C4}">
            <xm:f>NOT(ISERROR(SEARCH($M$69,AB17)))</xm:f>
            <xm:f>$M$69</xm:f>
            <x14:dxf>
              <fill>
                <patternFill>
                  <bgColor rgb="FF92D050"/>
                </patternFill>
              </fill>
            </x14:dxf>
          </x14:cfRule>
          <xm:sqref>AB17</xm:sqref>
        </x14:conditionalFormatting>
        <x14:conditionalFormatting xmlns:xm="http://schemas.microsoft.com/office/excel/2006/main">
          <x14:cfRule type="containsText" priority="5" operator="containsText" id="{D4B14B21-7229-4CF5-920F-7D9703DBD27B}">
            <xm:f>NOT(ISERROR(SEARCH($M$72,AB18)))</xm:f>
            <xm:f>$M$72</xm:f>
            <x14:dxf>
              <fill>
                <patternFill>
                  <bgColor rgb="FFFF0000"/>
                </patternFill>
              </fill>
            </x14:dxf>
          </x14:cfRule>
          <x14:cfRule type="containsText" priority="6" operator="containsText" id="{85D2302C-91B3-4FAE-9F9F-964E4E6D9721}">
            <xm:f>NOT(ISERROR(SEARCH($M$71,AB18)))</xm:f>
            <xm:f>$M$71</xm:f>
            <x14:dxf>
              <fill>
                <patternFill>
                  <bgColor rgb="FFFFC000"/>
                </patternFill>
              </fill>
            </x14:dxf>
          </x14:cfRule>
          <x14:cfRule type="containsText" priority="7" operator="containsText" id="{28BF2D01-0DEB-4E58-BDFA-1357FDA42E74}">
            <xm:f>NOT(ISERROR(SEARCH($M$70,AB18)))</xm:f>
            <xm:f>$M$70</xm:f>
            <x14:dxf>
              <fill>
                <patternFill>
                  <bgColor rgb="FFFFFF00"/>
                </patternFill>
              </fill>
            </x14:dxf>
          </x14:cfRule>
          <x14:cfRule type="containsText" priority="8" operator="containsText" id="{B69D9BF9-E54C-4B70-9FB1-97E744352B43}">
            <xm:f>NOT(ISERROR(SEARCH($M$69,AB18)))</xm:f>
            <xm:f>$M$69</xm:f>
            <x14:dxf>
              <fill>
                <patternFill>
                  <bgColor rgb="FF92D050"/>
                </patternFill>
              </fill>
            </x14:dxf>
          </x14:cfRule>
          <xm:sqref>AB18:AB19</xm:sqref>
        </x14:conditionalFormatting>
        <x14:conditionalFormatting xmlns:xm="http://schemas.microsoft.com/office/excel/2006/main">
          <x14:cfRule type="containsText" priority="1" operator="containsText" id="{CF3E1C57-5396-4E11-852F-67B04C7D6655}">
            <xm:f>NOT(ISERROR(SEARCH($M$72,M43)))</xm:f>
            <xm:f>$M$72</xm:f>
            <x14:dxf>
              <fill>
                <patternFill>
                  <bgColor rgb="FFFF0000"/>
                </patternFill>
              </fill>
            </x14:dxf>
          </x14:cfRule>
          <x14:cfRule type="containsText" priority="2" operator="containsText" id="{3395F15B-BBA1-41D5-9091-9531BBA21D79}">
            <xm:f>NOT(ISERROR(SEARCH($M$71,M43)))</xm:f>
            <xm:f>$M$71</xm:f>
            <x14:dxf>
              <fill>
                <patternFill>
                  <bgColor rgb="FFFFC000"/>
                </patternFill>
              </fill>
            </x14:dxf>
          </x14:cfRule>
          <x14:cfRule type="containsText" priority="3" operator="containsText" id="{4CA06371-84F6-4265-A1FD-AD6827CA88DF}">
            <xm:f>NOT(ISERROR(SEARCH($M$70,M43)))</xm:f>
            <xm:f>$M$70</xm:f>
            <x14:dxf>
              <fill>
                <patternFill>
                  <bgColor rgb="FFFFFF00"/>
                </patternFill>
              </fill>
            </x14:dxf>
          </x14:cfRule>
          <x14:cfRule type="containsText" priority="4" operator="containsText" id="{ABD4A562-7B46-4EEE-A144-11B041160C36}">
            <xm:f>NOT(ISERROR(SEARCH($M$69,M43)))</xm:f>
            <xm:f>$M$69</xm:f>
            <x14:dxf>
              <fill>
                <patternFill>
                  <bgColor rgb="FF92D050"/>
                </patternFill>
              </fill>
            </x14:dxf>
          </x14:cfRule>
          <xm:sqref>M43</xm:sqref>
        </x14:conditionalFormatting>
      </x14:conditionalFormattings>
    </ext>
    <ext xmlns:x14="http://schemas.microsoft.com/office/spreadsheetml/2009/9/main" uri="{CCE6A557-97BC-4b89-ADB6-D9C93CAAB3DF}">
      <x14:dataValidations xmlns:xm="http://schemas.microsoft.com/office/excel/2006/main" count="22">
        <x14:dataValidation type="list" allowBlank="1" showInputMessage="1" showErrorMessage="1" xr:uid="{64EE104A-0F0E-43E6-BE96-6362EBEFF5EE}">
          <x14:formula1>
            <xm:f>'\Users\danielarodriguezm\Downloads\E:\UAEOS\TRABAJO EN CASA\MAPAS DE RIESGOS\RIESGOS 2021\MAPAS DE RIESGOS DE PROCESO 2021\MAPAS DE RIESGOS GUIA 2021\[MAPA_RIESGOS_G_OCI_UAEOS.xlsx]Clasificacion riesgo'!#REF!</xm:f>
          </x14:formula1>
          <xm:sqref>G61:G63</xm:sqref>
        </x14:dataValidation>
        <x14:dataValidation type="list" allowBlank="1" showInputMessage="1" showErrorMessage="1" xr:uid="{05A0B3EC-E1A7-4EE5-A3C2-93020F2AB05B}">
          <x14:formula1>
            <xm:f>'\Users\danielarodriguezm\Downloads\E:\UAEOS\TRABAJO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83C43E4C-5AC9-4127-868A-FE87D06F6285}">
          <x14:formula1>
            <xm:f>'\Users\danielarodriguezm\Downloads\E:\UAEOS\TRABAJO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1CC0F0D6-38E2-4BCD-AF13-C8B70C699190}">
          <x14:formula1>
            <xm:f>'\Users\danielarodriguezm\Downloads\E:\UAEOS\TRABAJO EN CASA\MAPAS DE RIESGOS\RIESGOS 2021\MAPAS DE RIESGOS DE PROCESO 2021\MAPAS DE RIESGOS GUIA 2021\[MAPA_RIESGOS_G_MEJORAMIENTO_UAEOS_2021.xlsx]Clasificacion riesgo'!#REF!</xm:f>
          </x14:formula1>
          <xm:sqref>G57 G59:G60</xm:sqref>
        </x14:dataValidation>
        <x14:dataValidation type="list" allowBlank="1" showInputMessage="1" showErrorMessage="1" xr:uid="{3B987CE6-DA64-4654-B4C5-8F7A88EA0EEC}">
          <x14:formula1>
            <xm:f>'\Users\danielarodriguezm\Downloads\E:\UAEOS\TRABAJO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EA02CC4C-1DDC-47F0-B6B0-9EF7295B9CF6}">
          <x14:formula1>
            <xm:f>'\Users\danielarodriguezm\Downloads\E:\UAEOS\TRABAJO EN CASA\MAPAS DE RIESGOS\RIESGOS 2021\MAPAS DE RIESGOS DE PROCESO 2021\MAPAS DE RIESGOS GUIA 2021\[MAPA_RIESGOS_G_CONTRACTUAL  JURIDICA_UAEOS_2021.xlsx]Clasificacion riesgo'!#REF!</xm:f>
          </x14:formula1>
          <xm:sqref>G50:G51 G48 G53:G56</xm:sqref>
        </x14:dataValidation>
        <x14:dataValidation type="list" allowBlank="1" showInputMessage="1" showErrorMessage="1" xr:uid="{665DF348-E869-4D77-9B0A-54B99F1E8B10}">
          <x14:formula1>
            <xm:f>'\Users\danielarodriguezm\Downloads\E:\UAEOS\TRABAJO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15386D7A-7E03-4F5C-854E-B36D6E15530E}">
          <x14:formula1>
            <xm:f>'\Users\danielarodriguezm\Downloads\E:\UAEOS\TRABAJO EN CASA\MAPAS DE RIESGOS\RIESGOS 2021\MAPAS DE RIESGOS DE PROCESO 2021\MAPAS DE RIESGOS GUIA 2021\[MAPA_RIESGOS_G_INFORMATICA_UAEOS_2021.xlsx]Clasificacion riesgo'!#REF!</xm:f>
          </x14:formula1>
          <xm:sqref>G44:G47</xm:sqref>
        </x14:dataValidation>
        <x14:dataValidation type="list" allowBlank="1" showInputMessage="1" showErrorMessage="1" xr:uid="{C440A7BD-D8C4-4086-84A6-1ADDBC0DC345}">
          <x14:formula1>
            <xm:f>'\Users\danielarodriguezm\Downloads\C:\Users\Jorge\Documents\UAEOS\TRABAJO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C0FDBFEA-C5D9-46D0-81C9-8748B24DEBDA}">
          <x14:formula1>
            <xm:f>'\Users\danielarodriguezm\Downloads\C:\Users\Jorge\Documents\UAEOS\TRABAJO EN CASA\MAPAS DE RIESGOS\RIESGOS 2021\MAPAS DE RIESGOS DE PROCESO 2021\MAPAS DE RIESGOS GUIA 2021\[MAPA_RIESGOS_G_CONOCIMIENTO_CIUDADANO_UAEOS.xlsx]Clasificacion riesgo'!#REF!</xm:f>
          </x14:formula1>
          <xm:sqref>G20:G24</xm:sqref>
        </x14:dataValidation>
        <x14:dataValidation type="list" allowBlank="1" showInputMessage="1" showErrorMessage="1" xr:uid="{C158B322-081D-45C2-A972-A72143CAF8B1}">
          <x14:formula1>
            <xm:f>'\Users\danielarodriguezm\Downloads\E:\UAEOS\TRABAJO EN CASA\MAPAS DE RIESGOS\RIESGOS 2021\MAPAS DE RIESGOS DE PROCESO 2021\MAPAS DE RIESGOS GUIA 2021\[MAPA_RIESGOS_COMUNICACION_PRENSA_UAEOS_2021.xlsx]Clasificacion riesgo'!#REF!</xm:f>
          </x14:formula1>
          <xm:sqref>G30:G31</xm:sqref>
        </x14:dataValidation>
        <x14:dataValidation type="list" allowBlank="1" showInputMessage="1" showErrorMessage="1" xr:uid="{8E00F085-E24D-4D51-BB49-C85FB8ADB359}">
          <x14:formula1>
            <xm:f>'\Users\danielarodriguezm\Downloads\E:\UAEOS\TRABAJO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A63C6415-BF15-45E3-A6BC-397E0A82B03C}">
          <x14:formula1>
            <xm:f>'\Users\danielarodriguezm\Downloads\E:\UAEOS\TRABAJO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4601711D-580A-4576-BFE1-6FF992212713}">
          <x14:formula1>
            <xm:f>'\Users\danielarodriguezm\Downloads\E:\UAEOS\TRABAJO EN CASA\MAPAS DE RIESGOS\RIESGOS 2021\MAPAS DE RIESGOS DE PROCESO 2021\MAPAS DE RIESGOS GUIA 2021\[2020-11-10_Propuesta_Mapa_riesgos_RH_UAEOS.xlsx]Clasificacion riesgo'!#REF!</xm:f>
          </x14:formula1>
          <xm:sqref>G25:G29</xm:sqref>
        </x14:dataValidation>
        <x14:dataValidation type="list" allowBlank="1" showInputMessage="1" showErrorMessage="1" xr:uid="{8FD2A461-EB66-42DF-8255-548BB66F9689}">
          <x14:formula1>
            <xm:f>'\Users\danielarodriguezm\Downloads\E:\UAEOS\TRABAJO EN CASA\MAPAS DE RIESGOS\RIESGOS 2021\MAPAS DE RIESGOS DE PROCESO 2021\MAPAS DE RIESGOS GUIA 2021\[MAPA_RIESGOS_SEGUIMIENTO Y MEDICION_UAEOS_2021.xlsx]Clasificacion riesgo'!#REF!</xm:f>
          </x14:formula1>
          <xm:sqref>G17 G19</xm:sqref>
        </x14:dataValidation>
        <x14:dataValidation type="list" allowBlank="1" showInputMessage="1" showErrorMessage="1" xr:uid="{5C27BA95-C8D0-4C0F-A4F6-3F614FB88964}">
          <x14:formula1>
            <xm:f>'\Users\danielarodriguezm\Downloads\E:\UAEOS\TRABAJO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67D3833A-DBEB-46A7-B4CE-CFF9199DF9C7}">
          <x14:formula1>
            <xm:f>'\Users\danielarodriguezm\Downloads\E:\UAEOS\TRABAJO EN CASA\MAPAS DE RIESGOS\RIESGOS 2021\MAPAS DE RIESGOS DE PROCESO 2021\MAPAS DE RIESGOS GUIA 2021\[MAPA_RIESGOS_PROGRAMAS Y PROYECTOS_UAEOS_2021.xlsx]Clasificacion riesgo'!#REF!</xm:f>
          </x14:formula1>
          <xm:sqref>G15</xm:sqref>
        </x14:dataValidation>
        <x14:dataValidation type="list" allowBlank="1" showInputMessage="1" showErrorMessage="1" xr:uid="{12AD84BA-0B27-40CB-BB4F-12B742027671}">
          <x14:formula1>
            <xm:f>'\Users\danielarodriguezm\Downloads\E:\UAEOS\TRABAJO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7562C5ED-9703-4F68-B618-2CF077C3BD9B}">
          <x14:formula1>
            <xm:f>'\Users\danielarodriguezm\Downloads\E:\UAEOS\TRABAJO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873CEEB1-40D1-4171-8551-CB85CE8309CA}">
          <x14:formula1>
            <xm:f>'\Users\danielarodriguezm\Downloads\C:\Users\marisol.viveros\Desktop\Trabajo en casa\3. Marisol Viveros 2022\Gestion del Mejoramiento\Riesgos\[MAPA_RIESGOS_UAEOS_2022_V3.xlsx]Atributos controles'!#REF!</xm:f>
          </x14:formula1>
          <xm:sqref>U10:W11 R10:S11</xm:sqref>
        </x14:dataValidation>
        <x14:dataValidation type="list" allowBlank="1" showInputMessage="1" showErrorMessage="1" xr:uid="{374F5B51-4903-4036-83BF-03985C8130E1}">
          <x14:formula1>
            <xm:f>'\Users\danielarodriguezm\Downloads\C:\Users\marisol.viveros\Desktop\Trabajo en casa\3. Marisol Viveros 2022\Gestion del Mejoramiento\Riesgos\[MAPA_RIESGOS_UAEOS_2022_V3.xlsx]Tabla probabiidad'!#REF!</xm:f>
          </x14:formula1>
          <xm:sqref>I10:I13 I17 I19:I38 X50:X51 I50:I51 X53:X56 I53:I57 X10:X38 I65:I66 X64:X65 I59:I63 I40:I48 X40:X48</xm:sqref>
        </x14:dataValidation>
        <x14:dataValidation type="list" allowBlank="1" showInputMessage="1" showErrorMessage="1" xr:uid="{919C999D-CD49-48BC-8704-520E33583953}">
          <x14:formula1>
            <xm:f>'\Users\danielarodriguezm\Downloads\C:\Users\marisol.viveros\Desktop\Trabajo en casa\3. Marisol Viveros 2022\Gestion del Mejoramiento\Riesgos\[MAPA_RIESGOS_UAEOS_2022_V3.xlsx]Clasificacion riesgo'!#REF!</xm:f>
          </x14:formula1>
          <xm:sqref>G10:G11 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PAAC</vt:lpstr>
      <vt:lpstr>Componente 1 Riesgos</vt:lpstr>
      <vt:lpstr>Sheet1</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lpstr>MAPA_DE_RIESGOS_DE_SEGURIDAD_DIGITAL</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Nelson Piñeros</cp:lastModifiedBy>
  <cp:revision/>
  <dcterms:created xsi:type="dcterms:W3CDTF">2021-11-10T20:36:13Z</dcterms:created>
  <dcterms:modified xsi:type="dcterms:W3CDTF">2022-09-14T19:49:11Z</dcterms:modified>
  <cp:category/>
  <cp:contentStatus/>
</cp:coreProperties>
</file>