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DOCUMENTOS\Nel\Trabajo en Casa 2020\"/>
    </mc:Choice>
  </mc:AlternateContent>
  <bookViews>
    <workbookView xWindow="0" yWindow="0" windowWidth="20490" windowHeight="7755" firstSheet="1" activeTab="2"/>
  </bookViews>
  <sheets>
    <sheet name="Gestión Riesgo Corrupción " sheetId="2" state="hidden" r:id="rId1"/>
    <sheet name="PAAC" sheetId="19" r:id="rId2"/>
    <sheet name="1 Gestion de Riesgo Corrupcion " sheetId="9" r:id="rId3"/>
    <sheet name="Estrategias de Racionalizacion" sheetId="10" r:id="rId4"/>
    <sheet name="3 Rendicion de Cuentas" sheetId="11" r:id="rId5"/>
    <sheet name="4 Atencion al Ciudadano  " sheetId="16" r:id="rId6"/>
    <sheet name="5 Transparencia y Acc " sheetId="20" r:id="rId7"/>
    <sheet name="AVANCES" sheetId="7" state="hidden" r:id="rId8"/>
    <sheet name="TOTAL" sheetId="15" state="hidden" r:id="rId9"/>
  </sheets>
  <externalReferences>
    <externalReference r:id="rId10"/>
    <externalReference r:id="rId11"/>
    <externalReference r:id="rId12"/>
    <externalReference r:id="rId13"/>
    <externalReference r:id="rId14"/>
    <externalReference r:id="rId15"/>
  </externalReferences>
  <definedNames>
    <definedName name="_xlnm._FilterDatabase" localSheetId="6" hidden="1">'5 Transparencia y Acc '!$A$7:$S$18</definedName>
    <definedName name="_xlnm._FilterDatabase" localSheetId="0" hidden="1">'Gestión Riesgo Corrupción '!$A$3:$G$14</definedName>
    <definedName name="A_Obj1" localSheetId="4">OFFSET(#REF!,0,0,COUNTA(#REF!)-1,1)</definedName>
    <definedName name="A_Obj1" localSheetId="5">OFFSET(#REF!,0,0,COUNTA(#REF!)-1,1)</definedName>
    <definedName name="A_Obj1" localSheetId="6">OFFSET(#REF!,0,0,COUNTA(#REF!)-1,1)</definedName>
    <definedName name="A_Obj1" localSheetId="3">OFFSET(#REF!,0,0,COUNTA(#REF!)-1,1)</definedName>
    <definedName name="A_Obj1" localSheetId="8">OFFSET(#REF!,0,0,COUNTA(#REF!)-1,1)</definedName>
    <definedName name="A_Obj1">OFFSET(#REF!,0,0,COUNTA(#REF!)-1,1)</definedName>
    <definedName name="A_Obj2" localSheetId="5">OFFSET(#REF!,0,0,COUNTA(#REF!)-1,1)</definedName>
    <definedName name="A_Obj2" localSheetId="3">OFFSET(#REF!,0,0,COUNTA(#REF!)-1,1)</definedName>
    <definedName name="A_Obj2" localSheetId="8">OFFSET(#REF!,0,0,COUNTA(#REF!)-1,1)</definedName>
    <definedName name="A_Obj2">OFFSET(#REF!,0,0,COUNTA(#REF!)-1,1)</definedName>
    <definedName name="A_Obj3" localSheetId="5">OFFSET(#REF!,0,0,COUNTA(#REF!)-1,1)</definedName>
    <definedName name="A_Obj3" localSheetId="3">OFFSET(#REF!,0,0,COUNTA(#REF!)-1,1)</definedName>
    <definedName name="A_Obj3" localSheetId="8">OFFSET(#REF!,0,0,COUNTA(#REF!)-1,1)</definedName>
    <definedName name="A_Obj3">OFFSET(#REF!,0,0,COUNTA(#REF!)-1,1)</definedName>
    <definedName name="A_Obj4" localSheetId="5">OFFSET(#REF!,0,0,COUNTA(#REF!)-1,1)</definedName>
    <definedName name="A_Obj4" localSheetId="3">OFFSET(#REF!,0,0,COUNTA(#REF!)-1,1)</definedName>
    <definedName name="A_Obj4" localSheetId="8">OFFSET(#REF!,0,0,COUNTA(#REF!)-1,1)</definedName>
    <definedName name="A_Obj4">OFFSET(#REF!,0,0,COUNTA(#REF!)-1,1)</definedName>
    <definedName name="Acc_1" localSheetId="4">#REF!</definedName>
    <definedName name="Acc_1" localSheetId="5">#REF!</definedName>
    <definedName name="Acc_1" localSheetId="6">#REF!</definedName>
    <definedName name="Acc_1" localSheetId="3">#REF!</definedName>
    <definedName name="Acc_1" localSheetId="8">#REF!</definedName>
    <definedName name="Acc_1">#REF!</definedName>
    <definedName name="Acc_2" localSheetId="4">#REF!</definedName>
    <definedName name="Acc_2" localSheetId="5">#REF!</definedName>
    <definedName name="Acc_2" localSheetId="6">#REF!</definedName>
    <definedName name="Acc_2" localSheetId="3">#REF!</definedName>
    <definedName name="Acc_2" localSheetId="8">#REF!</definedName>
    <definedName name="Acc_2">#REF!</definedName>
    <definedName name="Acc_3" localSheetId="5">#REF!</definedName>
    <definedName name="Acc_3" localSheetId="3">#REF!</definedName>
    <definedName name="Acc_3" localSheetId="8">#REF!</definedName>
    <definedName name="Acc_3">#REF!</definedName>
    <definedName name="Acc_4" localSheetId="5">#REF!</definedName>
    <definedName name="Acc_4" localSheetId="3">#REF!</definedName>
    <definedName name="Acc_4" localSheetId="8">#REF!</definedName>
    <definedName name="Acc_4">#REF!</definedName>
    <definedName name="Acc_5" localSheetId="5">#REF!</definedName>
    <definedName name="Acc_5" localSheetId="3">#REF!</definedName>
    <definedName name="Acc_5" localSheetId="8">#REF!</definedName>
    <definedName name="Acc_5">#REF!</definedName>
    <definedName name="Acc_6" localSheetId="5">#REF!</definedName>
    <definedName name="Acc_6" localSheetId="3">#REF!</definedName>
    <definedName name="Acc_6" localSheetId="8">#REF!</definedName>
    <definedName name="Acc_6">#REF!</definedName>
    <definedName name="Acc_7" localSheetId="5">#REF!</definedName>
    <definedName name="Acc_7" localSheetId="3">#REF!</definedName>
    <definedName name="Acc_7" localSheetId="8">#REF!</definedName>
    <definedName name="Acc_7">#REF!</definedName>
    <definedName name="Acc_8" localSheetId="5">#REF!</definedName>
    <definedName name="Acc_8" localSheetId="3">#REF!</definedName>
    <definedName name="Acc_8" localSheetId="8">#REF!</definedName>
    <definedName name="Acc_8">#REF!</definedName>
    <definedName name="Acc_9" localSheetId="5">#REF!</definedName>
    <definedName name="Acc_9" localSheetId="3">#REF!</definedName>
    <definedName name="Acc_9" localSheetId="8">#REF!</definedName>
    <definedName name="Acc_9">#REF!</definedName>
    <definedName name="Admin" localSheetId="5">[1]TABLA!$Q$2:$Q$3</definedName>
    <definedName name="Admin" localSheetId="3">[2]TABLA!$Q$2:$Q$3</definedName>
    <definedName name="Admin" localSheetId="8">[3]TABLA!$Q$2:$Q$3</definedName>
    <definedName name="Admin">[4]TABLA!$Q$2:$Q$3</definedName>
    <definedName name="Agricultura" localSheetId="5">[1]TABLA!#REF!</definedName>
    <definedName name="Agricultura" localSheetId="6">[4]TABLA!#REF!</definedName>
    <definedName name="Agricultura" localSheetId="3">[2]TABLA!#REF!</definedName>
    <definedName name="Agricultura" localSheetId="8">[3]TABLA!#REF!</definedName>
    <definedName name="Agricultura">[4]TABLA!#REF!</definedName>
    <definedName name="Agricultura_y_Desarrollo_Rural" localSheetId="5">[1]TABLA!#REF!</definedName>
    <definedName name="Agricultura_y_Desarrollo_Rural" localSheetId="6">[4]TABLA!#REF!</definedName>
    <definedName name="Agricultura_y_Desarrollo_Rural" localSheetId="3">[2]TABLA!#REF!</definedName>
    <definedName name="Agricultura_y_Desarrollo_Rural" localSheetId="8">[3]TABLA!#REF!</definedName>
    <definedName name="Agricultura_y_Desarrollo_Rural">[4]TABLA!#REF!</definedName>
    <definedName name="Ambiental" localSheetId="5">'[1]Tablas instituciones'!$D$2:$D$9</definedName>
    <definedName name="Ambiental" localSheetId="3">'[2]Tablas instituciones'!$D$2:$D$9</definedName>
    <definedName name="Ambiental" localSheetId="8">'[3]Tablas instituciones'!$D$2:$D$9</definedName>
    <definedName name="Ambiental">'[4]Tablas instituciones'!$D$2:$D$9</definedName>
    <definedName name="ambiente" localSheetId="5">[1]TABLA!#REF!</definedName>
    <definedName name="ambiente" localSheetId="6">[4]TABLA!#REF!</definedName>
    <definedName name="ambiente" localSheetId="3">[2]TABLA!#REF!</definedName>
    <definedName name="ambiente" localSheetId="8">[3]TABLA!#REF!</definedName>
    <definedName name="ambiente">[4]TABLA!#REF!</definedName>
    <definedName name="Ambiente_y_Desarrollo_Sostenible" localSheetId="5">[1]TABLA!#REF!</definedName>
    <definedName name="Ambiente_y_Desarrollo_Sostenible" localSheetId="6">[4]TABLA!#REF!</definedName>
    <definedName name="Ambiente_y_Desarrollo_Sostenible" localSheetId="3">[2]TABLA!#REF!</definedName>
    <definedName name="Ambiente_y_Desarrollo_Sostenible" localSheetId="8">[3]TABLA!#REF!</definedName>
    <definedName name="Ambiente_y_Desarrollo_Sostenible">[4]TABLA!#REF!</definedName>
    <definedName name="_xlnm.Print_Area" localSheetId="3">'Estrategias de Racionalizacion'!$A$5:$J$31</definedName>
    <definedName name="_xlnm.Print_Area" localSheetId="0">'Gestión Riesgo Corrupción '!$A$1:$H$14</definedName>
    <definedName name="Ciencia__Tecnología_e_innovación" localSheetId="4">[4]TABLA!#REF!</definedName>
    <definedName name="Ciencia__Tecnología_e_innovación" localSheetId="5">[1]TABLA!#REF!</definedName>
    <definedName name="Ciencia__Tecnología_e_innovación" localSheetId="6">[4]TABLA!#REF!</definedName>
    <definedName name="Ciencia__Tecnología_e_innovación" localSheetId="3">[2]TABLA!#REF!</definedName>
    <definedName name="Ciencia__Tecnología_e_innovación" localSheetId="8">[3]TABLA!#REF!</definedName>
    <definedName name="Ciencia__Tecnología_e_innovación">[4]TABLA!#REF!</definedName>
    <definedName name="clases1">[5]TABLA!$G$2:$G$5</definedName>
    <definedName name="Comercio__Industria_y_Turismo" localSheetId="5">[1]TABLA!#REF!</definedName>
    <definedName name="Comercio__Industria_y_Turismo" localSheetId="6">[4]TABLA!#REF!</definedName>
    <definedName name="Comercio__Industria_y_Turismo" localSheetId="3">[2]TABLA!#REF!</definedName>
    <definedName name="Comercio__Industria_y_Turismo" localSheetId="8">[3]TABLA!#REF!</definedName>
    <definedName name="Comercio__Industria_y_Turismo">[4]TABLA!#REF!</definedName>
    <definedName name="Departamentos" localSheetId="4">#REF!</definedName>
    <definedName name="Departamentos" localSheetId="5">#REF!</definedName>
    <definedName name="Departamentos" localSheetId="6">#REF!</definedName>
    <definedName name="departamentos" localSheetId="3">[2]TABLA!$D$2:$D$36</definedName>
    <definedName name="Departamentos" localSheetId="8">#REF!</definedName>
    <definedName name="Departamentos">#REF!</definedName>
    <definedName name="fdqs">'[1]Tablas instituciones'!$D$2:$D$9</definedName>
    <definedName name="Fuentes" localSheetId="4">#REF!</definedName>
    <definedName name="Fuentes" localSheetId="5">#REF!</definedName>
    <definedName name="Fuentes" localSheetId="6">#REF!</definedName>
    <definedName name="Fuentes" localSheetId="3">#REF!</definedName>
    <definedName name="Fuentes" localSheetId="8">#REF!</definedName>
    <definedName name="Fuentes">#REF!</definedName>
    <definedName name="Indicadores" localSheetId="4">#REF!</definedName>
    <definedName name="Indicadores" localSheetId="5">#REF!</definedName>
    <definedName name="Indicadores" localSheetId="6">#REF!</definedName>
    <definedName name="Indicadores" localSheetId="3">#REF!</definedName>
    <definedName name="Indicadores" localSheetId="8">#REF!</definedName>
    <definedName name="Indicadores">#REF!</definedName>
    <definedName name="nivel" localSheetId="5">[1]TABLA!$C$2:$C$3</definedName>
    <definedName name="nivel" localSheetId="3">[2]TABLA!$C$2:$C$3</definedName>
    <definedName name="nivel" localSheetId="8">[3]TABLA!$C$2:$C$3</definedName>
    <definedName name="nivel">[4]TABLA!$C$2:$C$3</definedName>
    <definedName name="Objetivos" localSheetId="4">OFFSET(#REF!,0,0,COUNTA(#REF!)-1,1)</definedName>
    <definedName name="Objetivos" localSheetId="5">OFFSET(#REF!,0,0,COUNTA(#REF!)-1,1)</definedName>
    <definedName name="Objetivos" localSheetId="6">OFFSET(#REF!,0,0,COUNTA(#REF!)-1,1)</definedName>
    <definedName name="Objetivos" localSheetId="8">OFFSET(#REF!,0,0,COUNTA(#REF!)-1,1)</definedName>
    <definedName name="Objetivos">OFFSET(#REF!,0,0,COUNTA(#REF!)-1,1)</definedName>
    <definedName name="orden" localSheetId="5">[1]TABLA!$A$3:$A$4</definedName>
    <definedName name="orden" localSheetId="3">[2]TABLA!$A$3:$A$4</definedName>
    <definedName name="orden" localSheetId="8">[3]TABLA!$A$3:$A$4</definedName>
    <definedName name="orden">[4]TABLA!$A$3:$A$4</definedName>
    <definedName name="sector" localSheetId="5">[1]TABLA!$B$2:$B$26</definedName>
    <definedName name="sector" localSheetId="3">[2]TABLA!$B$2:$B$26</definedName>
    <definedName name="sector" localSheetId="8">[3]TABLA!$B$2:$B$26</definedName>
    <definedName name="sector">[4]TABLA!$B$2:$B$26</definedName>
    <definedName name="Tipos" localSheetId="5">[1]TABLA!$G$2:$G$4</definedName>
    <definedName name="Tipos" localSheetId="3">[2]TABLA!$G$2:$G$4</definedName>
    <definedName name="Tipos" localSheetId="8">[3]TABLA!$G$2:$G$4</definedName>
    <definedName name="Tipos">[4]TABLA!$G$2:$G$4</definedName>
    <definedName name="_xlnm.Print_Titles" localSheetId="3">'Estrategias de Racionalizacion'!$5:$16</definedName>
    <definedName name="_xlnm.Print_Titles" localSheetId="0">'Gestión Riesgo Corrupción '!$1:$3</definedName>
    <definedName name="vigencias" localSheetId="5">[1]TABLA!$E$2:$E$7</definedName>
    <definedName name="vigencias" localSheetId="3">[2]TABLA!$E$2:$E$7</definedName>
    <definedName name="vigencias" localSheetId="8">[3]TABLA!$E$2:$E$7</definedName>
    <definedName name="vigencias">[4]TABLA!$E$2:$E$7</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21" i="20" l="1"/>
  <c r="O19" i="20"/>
  <c r="O12" i="20"/>
  <c r="O8" i="16"/>
  <c r="N7" i="11"/>
  <c r="N8" i="9"/>
  <c r="O10" i="9"/>
  <c r="O13" i="20"/>
  <c r="P13" i="20"/>
  <c r="D9" i="7"/>
  <c r="F27" i="15"/>
  <c r="D27" i="15"/>
  <c r="O7" i="11"/>
  <c r="O8" i="11"/>
  <c r="O9" i="11"/>
  <c r="O10" i="11"/>
  <c r="O11" i="11"/>
  <c r="O12" i="11"/>
  <c r="O13" i="11"/>
  <c r="O14" i="11"/>
  <c r="O15" i="11"/>
  <c r="O8" i="9"/>
  <c r="O9" i="9"/>
  <c r="O11" i="9"/>
  <c r="O12" i="9"/>
  <c r="O13" i="9"/>
  <c r="O14" i="9"/>
  <c r="O15" i="9"/>
  <c r="O16" i="9"/>
  <c r="O17" i="9"/>
  <c r="O18" i="9"/>
  <c r="O19" i="9"/>
  <c r="O20" i="9"/>
  <c r="O21" i="9"/>
  <c r="O22" i="9"/>
  <c r="O23" i="9"/>
  <c r="O24" i="9"/>
  <c r="O25" i="9"/>
  <c r="O26" i="9"/>
  <c r="P7" i="11" l="1"/>
  <c r="O28" i="9"/>
  <c r="P21" i="20"/>
  <c r="Q21" i="20" s="1"/>
  <c r="P12" i="20"/>
  <c r="O8" i="20"/>
  <c r="P8" i="20"/>
  <c r="O9" i="20"/>
  <c r="P9" i="20"/>
  <c r="O10" i="20"/>
  <c r="P10" i="20"/>
  <c r="Q10" i="20"/>
  <c r="O11" i="20"/>
  <c r="P11" i="20"/>
  <c r="Q13" i="20"/>
  <c r="O14" i="20"/>
  <c r="P14" i="20"/>
  <c r="O15" i="20"/>
  <c r="P15" i="20"/>
  <c r="O16" i="20"/>
  <c r="P16" i="20"/>
  <c r="Q16" i="20" s="1"/>
  <c r="O17" i="20"/>
  <c r="P17" i="20"/>
  <c r="Q17" i="20" s="1"/>
  <c r="O18" i="20"/>
  <c r="P18" i="20"/>
  <c r="P19" i="20"/>
  <c r="Q19" i="20"/>
  <c r="O20" i="20"/>
  <c r="P20" i="20"/>
  <c r="Q9" i="20" l="1"/>
  <c r="Q20" i="20"/>
  <c r="Q11" i="20"/>
  <c r="Q8" i="20"/>
  <c r="Q18" i="20"/>
  <c r="Q14" i="20"/>
  <c r="Q15" i="20"/>
  <c r="N16" i="9"/>
  <c r="Q22" i="20" l="1"/>
  <c r="D12" i="7" s="1"/>
  <c r="P16" i="9"/>
  <c r="N15" i="11"/>
  <c r="N23" i="9"/>
  <c r="P23" i="9" s="1"/>
  <c r="P15" i="11" l="1"/>
  <c r="P9" i="16"/>
  <c r="P10" i="16"/>
  <c r="P11" i="16"/>
  <c r="P12" i="16"/>
  <c r="O9" i="16"/>
  <c r="Q9" i="16" s="1"/>
  <c r="P8" i="16"/>
  <c r="Q8" i="16" s="1"/>
  <c r="O12" i="16"/>
  <c r="O11" i="16"/>
  <c r="O10" i="16"/>
  <c r="Q12" i="16" l="1"/>
  <c r="Q10" i="16"/>
  <c r="Q11" i="16"/>
  <c r="Q13" i="16" l="1"/>
  <c r="D11" i="7" s="1"/>
  <c r="R17" i="10"/>
  <c r="Q17" i="10"/>
  <c r="N9" i="9" l="1"/>
  <c r="P9" i="9" l="1"/>
  <c r="N19" i="9"/>
  <c r="N15" i="9"/>
  <c r="N14" i="9"/>
  <c r="N13" i="9"/>
  <c r="N10" i="9"/>
  <c r="P19" i="9" l="1"/>
  <c r="P14" i="9"/>
  <c r="P15" i="9"/>
  <c r="P10" i="9"/>
  <c r="P13" i="9"/>
  <c r="N11" i="9" l="1"/>
  <c r="P11" i="9" l="1"/>
  <c r="N9" i="11" l="1"/>
  <c r="N8" i="11" l="1"/>
  <c r="P9" i="11"/>
  <c r="N10" i="11"/>
  <c r="N11" i="11"/>
  <c r="N12" i="11"/>
  <c r="N13" i="11"/>
  <c r="N14" i="11"/>
  <c r="N12" i="9"/>
  <c r="N17" i="9"/>
  <c r="N18" i="9"/>
  <c r="N20" i="9"/>
  <c r="N21" i="9"/>
  <c r="N22" i="9"/>
  <c r="N24" i="9"/>
  <c r="N25" i="9"/>
  <c r="N26" i="9"/>
  <c r="N28" i="9" l="1"/>
  <c r="P28" i="9" s="1"/>
  <c r="D8" i="7" s="1"/>
  <c r="P14" i="11"/>
  <c r="P8" i="9"/>
  <c r="P10" i="11"/>
  <c r="P12" i="11"/>
  <c r="P13" i="11"/>
  <c r="P11" i="11"/>
  <c r="P8" i="11"/>
  <c r="F31" i="15"/>
  <c r="F30" i="15"/>
  <c r="F29" i="15"/>
  <c r="D29" i="15"/>
  <c r="F28" i="15"/>
  <c r="C8" i="15"/>
  <c r="F8" i="15" s="1"/>
  <c r="C7" i="15"/>
  <c r="F7" i="15" s="1"/>
  <c r="C6" i="15"/>
  <c r="F6" i="15" s="1"/>
  <c r="C5" i="15"/>
  <c r="F5" i="15" s="1"/>
  <c r="C4" i="15"/>
  <c r="F4" i="15" s="1"/>
  <c r="P16" i="11" l="1"/>
  <c r="D10" i="7" s="1"/>
  <c r="F9" i="15"/>
  <c r="F32" i="15"/>
  <c r="D30" i="15"/>
  <c r="D31" i="15"/>
  <c r="D28" i="15"/>
  <c r="E13" i="7" l="1"/>
  <c r="F12" i="7"/>
  <c r="F11" i="7"/>
  <c r="F10" i="7"/>
  <c r="F9" i="7"/>
  <c r="F8" i="7"/>
  <c r="K19" i="10"/>
  <c r="P26" i="9"/>
  <c r="P25" i="9"/>
  <c r="P24" i="9"/>
  <c r="P22" i="9"/>
  <c r="P21" i="9"/>
  <c r="P20" i="9"/>
  <c r="P18" i="9"/>
  <c r="P17" i="9"/>
  <c r="P12" i="9"/>
  <c r="L14" i="2"/>
  <c r="O14" i="2" s="1"/>
  <c r="P14" i="2" s="1"/>
  <c r="L13" i="2"/>
  <c r="O13" i="2" s="1"/>
  <c r="P13" i="2" s="1"/>
  <c r="L12" i="2"/>
  <c r="O12" i="2" s="1"/>
  <c r="P12" i="2" s="1"/>
  <c r="L11" i="2"/>
  <c r="O11" i="2" s="1"/>
  <c r="P11" i="2" s="1"/>
  <c r="L10" i="2"/>
  <c r="O10" i="2" s="1"/>
  <c r="P10" i="2" s="1"/>
  <c r="L9" i="2"/>
  <c r="O9" i="2" s="1"/>
  <c r="P9" i="2" s="1"/>
  <c r="L8" i="2"/>
  <c r="O8" i="2" s="1"/>
  <c r="P8" i="2" s="1"/>
  <c r="L7" i="2"/>
  <c r="O7" i="2" s="1"/>
  <c r="P7" i="2" s="1"/>
  <c r="L6" i="2"/>
  <c r="O6" i="2" s="1"/>
  <c r="P6" i="2" s="1"/>
  <c r="L5" i="2"/>
  <c r="O5" i="2" s="1"/>
  <c r="P5" i="2" s="1"/>
  <c r="L4" i="2"/>
  <c r="O4" i="2" s="1"/>
  <c r="P4" i="2" s="1"/>
  <c r="F13" i="7" l="1"/>
  <c r="D13" i="7"/>
</calcChain>
</file>

<file path=xl/comments1.xml><?xml version="1.0" encoding="utf-8"?>
<comments xmlns="http://schemas.openxmlformats.org/spreadsheetml/2006/main">
  <authors>
    <author>Luz Miriam Diaz Diaz</author>
    <author>mprada</author>
    <author>Jaime Orlando Delgado Gordillo</author>
    <author>Jorge Chávez</author>
  </authors>
  <commentList>
    <comment ref="C6" authorId="0" shapeId="0">
      <text>
        <r>
          <rPr>
            <sz val="12"/>
            <color indexed="81"/>
            <rFont val="Tahoma"/>
            <family val="2"/>
          </rPr>
          <t>Escriba el nombre completo de la entidad</t>
        </r>
      </text>
    </comment>
    <comment ref="C8" authorId="0" shapeId="0">
      <text>
        <r>
          <rPr>
            <sz val="10"/>
            <color indexed="81"/>
            <rFont val="Tahoma"/>
            <family val="2"/>
          </rPr>
          <t>Seleccione el sector al que pertenece la entidad (sólo para entidades del orden nacional)</t>
        </r>
      </text>
    </comment>
    <comment ref="H8" authorId="0" shapeId="0">
      <text>
        <r>
          <rPr>
            <sz val="10"/>
            <color indexed="81"/>
            <rFont val="Tahoma"/>
            <family val="2"/>
          </rPr>
          <t>Seleccione el orden al que pertenece la entidad (nacional o territorial)</t>
        </r>
        <r>
          <rPr>
            <sz val="9"/>
            <color indexed="81"/>
            <rFont val="Tahoma"/>
            <family val="2"/>
          </rPr>
          <t xml:space="preserve">
</t>
        </r>
      </text>
    </comment>
    <comment ref="C10" authorId="0" shapeId="0">
      <text>
        <r>
          <rPr>
            <sz val="10"/>
            <color indexed="81"/>
            <rFont val="Tahoma"/>
            <family val="2"/>
          </rPr>
          <t>Seleccione el departamento donde está ubicada la entidad (solo para entidades del orden territorial)</t>
        </r>
      </text>
    </comment>
    <comment ref="H10" authorId="0" shapeId="0">
      <text>
        <r>
          <rPr>
            <sz val="10"/>
            <color indexed="81"/>
            <rFont val="Tahoma"/>
            <family val="2"/>
          </rPr>
          <t>Seleccione el año en que va a presentar la propuesta de racionalización</t>
        </r>
        <r>
          <rPr>
            <sz val="9"/>
            <color indexed="81"/>
            <rFont val="Tahoma"/>
            <family val="2"/>
          </rPr>
          <t xml:space="preserve">
</t>
        </r>
      </text>
    </comment>
    <comment ref="C12" authorId="0" shapeId="0">
      <text>
        <r>
          <rPr>
            <sz val="12"/>
            <color indexed="81"/>
            <rFont val="Tahoma"/>
            <family val="2"/>
          </rPr>
          <t>Escriba el nombre del Municipio donde se ubica la entidad (sólo para entidades del orden territorial)</t>
        </r>
      </text>
    </comment>
    <comment ref="C15" authorId="0" shapeId="0">
      <text>
        <r>
          <rPr>
            <sz val="12"/>
            <color indexed="81"/>
            <rFont val="Tahoma"/>
            <family val="2"/>
          </rPr>
          <t>Seleccione la modalidad de la mejora a realizar (normativa, administrativa o tecnológica)</t>
        </r>
      </text>
    </comment>
    <comment ref="D15" authorId="0" shapeId="0">
      <text>
        <r>
          <rPr>
            <sz val="12"/>
            <color indexed="81"/>
            <rFont val="Tahoma"/>
            <family val="2"/>
          </rPr>
          <t>Seleccione la opción de racionalización que aplica, según el tipo de racionalización elegido</t>
        </r>
      </text>
    </comment>
    <comment ref="E15" authorId="0" shapeId="0">
      <text>
        <r>
          <rPr>
            <sz val="12"/>
            <color indexed="81"/>
            <rFont val="Tahoma"/>
            <family val="2"/>
          </rPr>
          <t>De manera concreta describa como está u opera actualmente el trámite, proceso o procedimiento, es decir, antes de realizar la mejora a proponer</t>
        </r>
      </text>
    </comment>
    <comment ref="F15" authorId="1" shapeId="0">
      <text>
        <r>
          <rPr>
            <sz val="12"/>
            <color indexed="81"/>
            <rFont val="Tahoma"/>
            <family val="2"/>
          </rPr>
          <t>De manera concreta describa en qué consiste la acción de mejora o racionalización a realizar al trámite, proceso o procedimiento.</t>
        </r>
      </text>
    </comment>
    <comment ref="G15" authorId="0" shapeId="0">
      <text>
        <r>
          <rPr>
            <sz val="12"/>
            <color indexed="81"/>
            <rFont val="Tahoma"/>
            <family val="2"/>
          </rPr>
          <t>De manera concreta describa el impacto que tiene la mejora en el ciudadano y/o la entidad, expresada en reducción de tiempo o costos</t>
        </r>
      </text>
    </comment>
    <comment ref="H15" authorId="2" shapeId="0">
      <text>
        <r>
          <rPr>
            <sz val="12"/>
            <color indexed="81"/>
            <rFont val="Tahoma"/>
            <family val="2"/>
          </rPr>
          <t>Ärea dentro de la entidad que lidera la racionalización del trámite, proceso o procedimiento</t>
        </r>
      </text>
    </comment>
    <comment ref="I16" authorId="2" shapeId="0">
      <text>
        <r>
          <rPr>
            <sz val="12"/>
            <color indexed="81"/>
            <rFont val="Tahoma"/>
            <family val="2"/>
          </rPr>
          <t>Indique la fecha de inicio de las acciones de racionalización a realizar</t>
        </r>
      </text>
    </comment>
    <comment ref="J16" authorId="2" shapeId="0">
      <text>
        <r>
          <rPr>
            <sz val="12"/>
            <color indexed="81"/>
            <rFont val="Tahoma"/>
            <family val="2"/>
          </rPr>
          <t>Indique la fecha de terminación de las acciones de racionalización a realizar</t>
        </r>
      </text>
    </comment>
    <comment ref="C21" authorId="3" shapeId="0">
      <text>
        <r>
          <rPr>
            <b/>
            <sz val="9"/>
            <color indexed="81"/>
            <rFont val="Tahoma"/>
            <family val="2"/>
          </rPr>
          <t>Jorge Chávez:</t>
        </r>
        <r>
          <rPr>
            <sz val="9"/>
            <color indexed="81"/>
            <rFont val="Tahoma"/>
            <family val="2"/>
          </rPr>
          <t xml:space="preserve">
Relacionar el nombre del responsable del tramite, proceso o procedimeinto</t>
        </r>
      </text>
    </comment>
    <comment ref="I21" authorId="3" shapeId="0">
      <text>
        <r>
          <rPr>
            <b/>
            <sz val="9"/>
            <color indexed="81"/>
            <rFont val="Tahoma"/>
            <family val="2"/>
          </rPr>
          <t>Jorge Chávez:</t>
        </r>
        <r>
          <rPr>
            <sz val="9"/>
            <color indexed="81"/>
            <rFont val="Tahoma"/>
            <family val="2"/>
          </rPr>
          <t xml:space="preserve">
Relacionar el numero de telefono del responsable</t>
        </r>
      </text>
    </comment>
    <comment ref="C23" authorId="3" shapeId="0">
      <text>
        <r>
          <rPr>
            <b/>
            <sz val="9"/>
            <color indexed="81"/>
            <rFont val="Tahoma"/>
            <family val="2"/>
          </rPr>
          <t>Jorge Chávez:</t>
        </r>
        <r>
          <rPr>
            <sz val="9"/>
            <color indexed="81"/>
            <rFont val="Tahoma"/>
            <family val="2"/>
          </rPr>
          <t xml:space="preserve">
Relacionar el correo electronico del responsable</t>
        </r>
      </text>
    </comment>
    <comment ref="I23" authorId="3" shapeId="0">
      <text>
        <r>
          <rPr>
            <b/>
            <sz val="9"/>
            <color indexed="81"/>
            <rFont val="Tahoma"/>
            <family val="2"/>
          </rPr>
          <t>Jorge Chávez:</t>
        </r>
        <r>
          <rPr>
            <sz val="9"/>
            <color indexed="81"/>
            <rFont val="Tahoma"/>
            <family val="2"/>
          </rPr>
          <t xml:space="preserve">
relacionar la fecha de aprobacion del plan</t>
        </r>
      </text>
    </comment>
  </commentList>
</comments>
</file>

<file path=xl/sharedStrings.xml><?xml version="1.0" encoding="utf-8"?>
<sst xmlns="http://schemas.openxmlformats.org/spreadsheetml/2006/main" count="627" uniqueCount="390">
  <si>
    <t xml:space="preserve">Plan Anticorrupción y de Atención al Ciudadano                                                                                                                                                                                   </t>
  </si>
  <si>
    <t>Componente 1: Gestión del Riesgo de Corrupción</t>
  </si>
  <si>
    <t>Subcomponente</t>
  </si>
  <si>
    <t xml:space="preserve"> Actividades</t>
  </si>
  <si>
    <t>Meta o producto</t>
  </si>
  <si>
    <t>Fecha programada</t>
  </si>
  <si>
    <t>Política de Administración de Riesgos de Corrupción</t>
  </si>
  <si>
    <t>1.1</t>
  </si>
  <si>
    <t>Director de Investigaciones y Planeación, y Coordinación de Planeación y Estadística.</t>
  </si>
  <si>
    <t>Construcción del Mapa de Riesgos de Corrupción</t>
  </si>
  <si>
    <t>2.1</t>
  </si>
  <si>
    <t>Coordinación de Planeación y Estadística y Líderes de procesos</t>
  </si>
  <si>
    <t>2.2</t>
  </si>
  <si>
    <t>Consolidación y publicación de la matriz de riesgos de corrupción para consulta de la ciudadanía</t>
  </si>
  <si>
    <t>Coordinación de Planeación y Estadística.</t>
  </si>
  <si>
    <t xml:space="preserve"> Consulta y divulgación </t>
  </si>
  <si>
    <t>3.1</t>
  </si>
  <si>
    <t>Recibir y consoldidar las observaciones enviadas por parte la ciudadanía con respecto al mapa de riesgos de corrupción</t>
  </si>
  <si>
    <t>3.2</t>
  </si>
  <si>
    <t>Publicación en firme del mapa de riesgos de corrupción pagina Web de la Entidad y en la pagina Gobierno en Línea- GEL</t>
  </si>
  <si>
    <t xml:space="preserve"> Monitoreo o revisión</t>
  </si>
  <si>
    <t>4.1</t>
  </si>
  <si>
    <t>Mapas de riesgo de los procesos con monitoreo y revisión diligenciado</t>
  </si>
  <si>
    <t>Líderes de proceso</t>
  </si>
  <si>
    <t>4.2</t>
  </si>
  <si>
    <t>4.3</t>
  </si>
  <si>
    <t>Seguimiento</t>
  </si>
  <si>
    <t>Seguimiento Oficina de control interno</t>
  </si>
  <si>
    <t>Jefe de Control Interno</t>
  </si>
  <si>
    <t>Enero - Marzo</t>
  </si>
  <si>
    <t>Abril - Junio</t>
  </si>
  <si>
    <t>Julio - Septiembre</t>
  </si>
  <si>
    <t>Octubre - Diciembre</t>
  </si>
  <si>
    <t>AVANCES</t>
  </si>
  <si>
    <t>META</t>
  </si>
  <si>
    <t>Ponderación actividad específica</t>
  </si>
  <si>
    <t>TOTAL Ejecutado</t>
  </si>
  <si>
    <t>Avance por Actividad Específica</t>
  </si>
  <si>
    <t>Descripción de Avance</t>
  </si>
  <si>
    <t>Avance por Actividad General</t>
  </si>
  <si>
    <t>5.1</t>
  </si>
  <si>
    <t>5.2</t>
  </si>
  <si>
    <t>COMPONENTES</t>
  </si>
  <si>
    <t>Ponderación de cada componente</t>
  </si>
  <si>
    <t>Gestión Riesgo de Corrupción</t>
  </si>
  <si>
    <t>Racionalización de Trámites</t>
  </si>
  <si>
    <t>Rendición de Cuentas</t>
  </si>
  <si>
    <t>Atención al Ciudadano</t>
  </si>
  <si>
    <t>Avance de cada Componente</t>
  </si>
  <si>
    <t>Avance Total</t>
  </si>
  <si>
    <t>Transparencia y Acceso a la Información</t>
  </si>
  <si>
    <t>Grupo</t>
  </si>
  <si>
    <t>Responsable</t>
  </si>
  <si>
    <t>5.3</t>
  </si>
  <si>
    <t>Realizar primer monitoreo a Mapas de riesgo de corrupción del proceso</t>
  </si>
  <si>
    <t>Realizar segundo monitoreo a Mapas de riesgo de corrupción del proceso</t>
  </si>
  <si>
    <t>Realizar tercer monitoreo a Mapas de riesgo de corrupción del proceso</t>
  </si>
  <si>
    <t>Realizar primer seguimiento a Mapas de riesgo de corrupción</t>
  </si>
  <si>
    <t>Realizar segundo seguimiento a Mapas de riesgo de corrupción</t>
  </si>
  <si>
    <t>Realizar tercer seguimiento a Mapas de riesgo de corrupción</t>
  </si>
  <si>
    <t>Revisión de la actual politica de administración de riesgos de la Unidad, para su actualizacion permanente</t>
  </si>
  <si>
    <t>Una Política de Administración de riesgos actualizada</t>
  </si>
  <si>
    <t xml:space="preserve">Una Matriz de riesgos de corrupción publicada en la página web de la Unidad www.orgsolidarias.gov.co </t>
  </si>
  <si>
    <t>Un documento de identificación y valoración de riesgos de corrupción por procesos</t>
  </si>
  <si>
    <t>Un documento de consolidación de las observaciones recibidas</t>
  </si>
  <si>
    <t>Un Mapa de riesgos de corrupción publicado</t>
  </si>
  <si>
    <t xml:space="preserve">Coordinador de Planeacion y Estadistica
</t>
  </si>
  <si>
    <t xml:space="preserve">Director de Investigaciones y Planeación 
Coordinador de Planeacion y Estadistica
</t>
  </si>
  <si>
    <t>Revisar y actualizar la identificación y valoración de los riesgos de corrupción de conformidad con la guia para la gestión del riesgo de corrupción 2018</t>
  </si>
  <si>
    <t>Revisión  de la política de administración de riesgos de la Unidad, para su actualización permanente</t>
  </si>
  <si>
    <t>Director Técnico</t>
  </si>
  <si>
    <t xml:space="preserve">Coordinador </t>
  </si>
  <si>
    <t>Revisar y actualizar la identificación y valoración de los riesgos de corrupción de conformidad con la guía para la gestión del riesgo de corrupción 2018</t>
  </si>
  <si>
    <t>Planeación y Estadística</t>
  </si>
  <si>
    <t>Recibir y consolidar las observaciones enviadas por parte la ciudadanía con respecto al mapa de riesgos de corrupción</t>
  </si>
  <si>
    <t>Publicación en firme del mapa de riesgos de corrupción página Web de la Entidad y en la página Gobierno en Línea- GEL</t>
  </si>
  <si>
    <t>Control Interno</t>
  </si>
  <si>
    <t>PLAN ANTICORRUPCIÓN Y DE ATENCIÓN AL CIUDADANO</t>
  </si>
  <si>
    <t>VERSIÓN 06</t>
  </si>
  <si>
    <t>CÓDIGO UAEOS-FO-PDE-03</t>
  </si>
  <si>
    <t>FECHA EDICIÓN 30/01/2019</t>
  </si>
  <si>
    <t>Nombre de la entidad</t>
  </si>
  <si>
    <t>Unidad Administrativa Especial de Organizaciones Solidarias</t>
  </si>
  <si>
    <t>Sector Administrativo</t>
  </si>
  <si>
    <t>Trabajo</t>
  </si>
  <si>
    <t>Orden</t>
  </si>
  <si>
    <t>Nacional</t>
  </si>
  <si>
    <t>Departamento:</t>
  </si>
  <si>
    <t>Cundinamarca</t>
  </si>
  <si>
    <t>Año Vigencia:</t>
  </si>
  <si>
    <t>Municipio:</t>
  </si>
  <si>
    <t>Bogotá D.C.</t>
  </si>
  <si>
    <t>PLANEACION DE LA ESTRATEGIA DE RACIONALIZACIÓN</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</si>
  <si>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</si>
  <si>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</si>
  <si>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</si>
  <si>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</si>
  <si>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</si>
  <si>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</si>
  <si>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</si>
  <si>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</si>
  <si>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</si>
  <si>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INICIO
dd/mm/aa</t>
  </si>
  <si>
    <t>FIN
dd/mm/aa</t>
  </si>
  <si>
    <t>Acreditación</t>
  </si>
  <si>
    <t>INTERCAMBIO DE INFORMACIÓN (CADENAS DE TRÁMITES - VENTANILLAS ÚNICAS)</t>
  </si>
  <si>
    <t>Nombre del responsable:</t>
  </si>
  <si>
    <t>Número de teléfono:</t>
  </si>
  <si>
    <t>Correo electrónico:</t>
  </si>
  <si>
    <t>Fecha aprobación del plan:</t>
  </si>
  <si>
    <t>Dirección de Investigación y Planeación</t>
  </si>
  <si>
    <t>Grupo de Educación e Investigación</t>
  </si>
  <si>
    <t xml:space="preserve">Plan Anticorrupción y de Atención al Ciudadano                                                                                                                                                                                                                                        </t>
  </si>
  <si>
    <t>Componente 3: Rendición de cuentas</t>
  </si>
  <si>
    <t xml:space="preserve">Subcomponente </t>
  </si>
  <si>
    <t>Actividades</t>
  </si>
  <si>
    <t xml:space="preserve">Responsable </t>
  </si>
  <si>
    <t xml:space="preserve">Grupo </t>
  </si>
  <si>
    <t xml:space="preserve"> Información de calidad y en lenguaje comprensible</t>
  </si>
  <si>
    <t>Elaborar y publicar informes de atención al ciudadano, que incluya la medición de la satisfacción de los mismos</t>
  </si>
  <si>
    <t>1.2</t>
  </si>
  <si>
    <t>Se elaborarán y publicarán piezas divulgativas con lenguaje ciudadano en los canales propios de la Unidad Administrativa sobre  la gestión y  resultados  de la planeación estratégica de la entidad, compromisos relacionados con la estabilización de la PAZ</t>
  </si>
  <si>
    <t>Grupo de Comunicaciones y Prensa</t>
  </si>
  <si>
    <t>1.3</t>
  </si>
  <si>
    <t xml:space="preserve">1 documento </t>
  </si>
  <si>
    <t>1.4</t>
  </si>
  <si>
    <t>Se gestionará con los entes encargados de la televisión pública y privada, la inclusión de espacios promocionales que divulguen la Economía Solidaria, teniendo en cuenta, además, la disponibilidad presupuestal para el año en curso</t>
  </si>
  <si>
    <t>2 códigos cívicos gestionados</t>
  </si>
  <si>
    <t>Coordinador</t>
  </si>
  <si>
    <t xml:space="preserve"> Diálogo de doble vía con la ciudadanía y sus organizaciones</t>
  </si>
  <si>
    <t>Consultará con la ciudadanía propuestas, necesidades, problemáticas, etc., por medio de foros virtuales dispuestos en la página web.</t>
  </si>
  <si>
    <t>2.4</t>
  </si>
  <si>
    <t>La Entidad seguirá los lineamientos establecidos para la realización de la audiencia pública, garantizando la participación de la ciudadanía en todo el proceso.</t>
  </si>
  <si>
    <t>Una audiencia realizada</t>
  </si>
  <si>
    <t xml:space="preserve">Responsabilidad </t>
  </si>
  <si>
    <t>2 informes de evidencias sobre las publicaciones en la WEB</t>
  </si>
  <si>
    <t>Se realizará seguimiento semestral para evaluar la participación de los ciudadanos y crear planes de mejoramiento que permitan mejorar y aumentar dicha participación</t>
  </si>
  <si>
    <t>2 Informes de seguimiento</t>
  </si>
  <si>
    <t>Plan Anticorrupción y de Atención al Ciudadano</t>
  </si>
  <si>
    <t>Componente 4: Atención al Ciudadano</t>
  </si>
  <si>
    <t>Actividad General</t>
  </si>
  <si>
    <t>Estructura administrativa y direccionamiento Estratégico</t>
  </si>
  <si>
    <t>Educación e Investigación</t>
  </si>
  <si>
    <t>Normativo y procedimental</t>
  </si>
  <si>
    <t>Realizar campañas informativas sobre la responsabilidad de los servidores públicos frente a los derechos de los ciudadanos</t>
  </si>
  <si>
    <t>Diseñar piezas comunicativas para ser divulgadas al interior de la Unidad sobre temáticas que permitan dar a conocer la responsabilidad de los servidores públicos frente a los derechos de los ciudadanos</t>
  </si>
  <si>
    <t>Relacionamiento con el ciudadano</t>
  </si>
  <si>
    <t>Componente 5: Transparencia y Acceso a la Información</t>
  </si>
  <si>
    <t>Indicadores</t>
  </si>
  <si>
    <t>Lineamientos de Transparencia Activa</t>
  </si>
  <si>
    <t xml:space="preserve">Número de informes publicados </t>
  </si>
  <si>
    <t>(Información mínima publicada / Información mínima obligada a publicar por la Ley) *100</t>
  </si>
  <si>
    <t>Oficina de Control Interno</t>
  </si>
  <si>
    <t>Conjunto de datos publicado en web y en datos.gov.co / Conjunto de datos abiertos obligado a publicar por Ley</t>
  </si>
  <si>
    <t>Grupo de Tecnologías de la Información</t>
  </si>
  <si>
    <t>3 reportes</t>
  </si>
  <si>
    <t>Verificar la publicación de la Información sobre Contratación Pública en SECOP II</t>
  </si>
  <si>
    <t>Información sobre Contratación Pública registrada en SECOP / Información sobre Contratación Pública Total de la Entidad</t>
  </si>
  <si>
    <t>Jefe Oficina Asesora Jurídica</t>
  </si>
  <si>
    <t>Oficina Asesora Jurídica</t>
  </si>
  <si>
    <t>Lineamientos de Transparencia Pasiva</t>
  </si>
  <si>
    <t>Elaboración los Instrumentos de Gestión de la Información</t>
  </si>
  <si>
    <t>Publicar, Revisar y/o actualizar, el inventario de activos de Información, de acuerdo a los cambios identificados.</t>
  </si>
  <si>
    <t>Reporte de Actualización y Publicación del Inventario de Activos de Información de la Entidad</t>
  </si>
  <si>
    <t>Publicación de Inventarios Documentales de conformidad con los criterios establecidos en la estrategia GEL y ley 1712 de 2014.</t>
  </si>
  <si>
    <t>16 Transferencias documentales primarias publicadas en la web institucional.</t>
  </si>
  <si>
    <t>Grado de implementación de TRD.</t>
  </si>
  <si>
    <t>Grupo de Gestión Administrativa</t>
  </si>
  <si>
    <t>3.3</t>
  </si>
  <si>
    <t xml:space="preserve">Actualización y Publicación de la Información mínima exigida por la Ley 1712 de 2014 relacionada con Gestión Documental. </t>
  </si>
  <si>
    <t>((Información Mínima Publicada /Información Mínima Obligada a Publicar por la Ley) *100)</t>
  </si>
  <si>
    <t>Monitoreo del Acceso a la Información Pública</t>
  </si>
  <si>
    <t>TOTAL</t>
  </si>
  <si>
    <t>PORCENTAJE CUMPLIDO</t>
  </si>
  <si>
    <t>EJECUTADO</t>
  </si>
  <si>
    <t xml:space="preserve">ESPERADO </t>
  </si>
  <si>
    <t xml:space="preserve">Dimension </t>
  </si>
  <si>
    <t>Cumplimiento</t>
  </si>
  <si>
    <t>Ponderacion</t>
  </si>
  <si>
    <t xml:space="preserve">Porcentaje </t>
  </si>
  <si>
    <t xml:space="preserve">Gestion de Riesgo de Corrupcion </t>
  </si>
  <si>
    <t>Estrategias de Razonalizacion</t>
  </si>
  <si>
    <t>Rendicion de Cuentas</t>
  </si>
  <si>
    <t>Atencion al ciudadano</t>
  </si>
  <si>
    <t>Transparencia y Acc. Info</t>
  </si>
  <si>
    <t>Esperado</t>
  </si>
  <si>
    <t>CUATRIMESTRE 1</t>
  </si>
  <si>
    <t>CUATRIMESTRE 2</t>
  </si>
  <si>
    <t>CUATRIMESTRE 3</t>
  </si>
  <si>
    <t>DESCRIPCION DEL AVANCE 1ER CUATRIMESTRE</t>
  </si>
  <si>
    <t>DESCRIPCION AVANCE 1ER CUATRIMESTRE</t>
  </si>
  <si>
    <t xml:space="preserve">Enero 30 de Abril </t>
  </si>
  <si>
    <t xml:space="preserve">Mayo 30 de Agosto </t>
  </si>
  <si>
    <t xml:space="preserve">Septiembre a 30 Diciembre </t>
  </si>
  <si>
    <t>24/01/2020
24/07/2020</t>
  </si>
  <si>
    <t>01/02/2020 a 31/12/2020</t>
  </si>
  <si>
    <t>16/07/2020
30/11/2020</t>
  </si>
  <si>
    <t>16/07/2020
31/12/2020</t>
  </si>
  <si>
    <t>1/07/2020
20/12/2020</t>
  </si>
  <si>
    <t>2.3</t>
  </si>
  <si>
    <t>Mapas de riesgos construidos</t>
  </si>
  <si>
    <t>Plan Anticorrupción 
 y de Atención al Ciudadano</t>
  </si>
  <si>
    <t xml:space="preserve">      Componentes:</t>
  </si>
  <si>
    <t xml:space="preserve">
Profesional Especializado grado 17 </t>
  </si>
  <si>
    <t xml:space="preserve">Informes de monitoreo </t>
  </si>
  <si>
    <t xml:space="preserve">Informe de monitoreo </t>
  </si>
  <si>
    <t>Director Técnico
Coordinador
Profesionl especializado grado 17</t>
  </si>
  <si>
    <t>Profesionl especializado grado 17</t>
  </si>
  <si>
    <t>Aprobar documento por parte del Comité</t>
  </si>
  <si>
    <t>Estructurar requerimientos a TIC, para ajuste Modulo de Riesgos en SGI acorde a la nueva guía para la administración de riesgos (Lineamientos de Corrupción), Política y metodología de Riesgos de FP</t>
  </si>
  <si>
    <t>Documento requerimientos Modulo de Riesgos de SGI</t>
  </si>
  <si>
    <t>2.5</t>
  </si>
  <si>
    <t>Acompañar y validar requerimientos en Modulo de Riesgos entregado por TIC</t>
  </si>
  <si>
    <t>Modulo de Riesgos en SGI</t>
  </si>
  <si>
    <t>Capacitar grupo de mejoramiento, política, metodología y modulo de riesgos en SGI lineamientos Corrupción</t>
  </si>
  <si>
    <t>Mapa de Riesgos de Corrupción</t>
  </si>
  <si>
    <t>Elaborar banner informativo a Grupos de valor para consulta del Mapa de Riesgos de Corrupción</t>
  </si>
  <si>
    <t>Banner Informativo en Pagina Web</t>
  </si>
  <si>
    <t xml:space="preserve">Comité de Control Interno </t>
  </si>
  <si>
    <t>01/12/2019 a 10/01/2020</t>
  </si>
  <si>
    <t xml:space="preserve">
Profesional Especializado grado 17 
 </t>
  </si>
  <si>
    <t>Acompañamiento y asesorÍa en la construcciónn de mapa de riesgos de procesos y de corrupción 2020</t>
  </si>
  <si>
    <t xml:space="preserve">Una propuesta de Matriz de riesgos de corrupcion y proceso publicada en la página web de la Unidad www.orgsolidarias.gov.co </t>
  </si>
  <si>
    <t xml:space="preserve">Consulta y divulgación </t>
  </si>
  <si>
    <t>3.4</t>
  </si>
  <si>
    <t xml:space="preserve">Socializaciar la propuesta de mapa de riesgo para  retralimentaicón de  la ciudadania </t>
  </si>
  <si>
    <t xml:space="preserve">Verificar el cumplimiento de Política  de riesgos </t>
  </si>
  <si>
    <t>01/01/2020 al 7/01/2020</t>
  </si>
  <si>
    <t xml:space="preserve">Realizar primer monitoreo a Mapas de riesgo de corrupción </t>
  </si>
  <si>
    <t xml:space="preserve">Realizar tercer monitoreo a Mapas de riesgo de corrupción </t>
  </si>
  <si>
    <t xml:space="preserve">Realizar monitoreo a Mapas de riesgo de proceso </t>
  </si>
  <si>
    <t>30/06/2020
15/12/2020</t>
  </si>
  <si>
    <t>Lideres
Director Técnico
Coordinador
Profesionl especializado grado 17</t>
  </si>
  <si>
    <t xml:space="preserve">
Lideres
Director Técnico
Coordinador
Profesionl especializado grado 17</t>
  </si>
  <si>
    <t xml:space="preserve">Director de Investigaciones y Planeación, y Coordinación de Planeación y Estadística y lideres de proceso </t>
  </si>
  <si>
    <t xml:space="preserve">Profesionl especializado grado 17
Profesional Grupo TIC </t>
  </si>
  <si>
    <t>Planeación y Estadística
TIC</t>
  </si>
  <si>
    <t xml:space="preserve">Grupo de Planeación y Estadística
Grupo de Comunicaciones y Prensa </t>
  </si>
  <si>
    <t>Administrativa</t>
  </si>
  <si>
    <t xml:space="preserve">Grupo de Educación e Investigación
Grupo de Comunicaciones y Prensa </t>
  </si>
  <si>
    <t>Facilidad para la comprensión del manual de usuario del SIIA, pasando del documento escrito de uso a otras formas para pedagogizar su uso</t>
  </si>
  <si>
    <t>Socialización para el adecuado manejo de la plataforma SIIA</t>
  </si>
  <si>
    <t>Carolina Bonilla Cortés   -  José Efraín Cuy Esteban</t>
  </si>
  <si>
    <t>carolina.bonilla@orgsolidarias.gov.co -  jose.cuy@orgsolidarias.gov.co</t>
  </si>
  <si>
    <t>3275252 Ext 230 y 217</t>
  </si>
  <si>
    <t xml:space="preserve">Coordinadores </t>
  </si>
  <si>
    <t xml:space="preserve">Actualizar a lenguaje ciudadano las pautas mínimas de elaboración de respuestas escritas dirigidas a los ciudadanos </t>
  </si>
  <si>
    <t>Educación e investigación</t>
  </si>
  <si>
    <t xml:space="preserve">Archivo maestro para uso de servidores públicos con orientaciones para la gestión de peticiones </t>
  </si>
  <si>
    <t xml:space="preserve">Actualizar el archivo de respuestas para el  servicio al ciudadano en todos los canales de atención, atendiendo las premisas de lenguaje claro </t>
  </si>
  <si>
    <t>Actualizar a lenguaje ciudadano las pautas mínimas de elaboración de respuestas escritas que froman parte del proceso de evaluación del trámite de acreditación</t>
  </si>
  <si>
    <t>Archivo maestro para uso de servidores públicos evaluadores del trámite de acreditación</t>
  </si>
  <si>
    <t xml:space="preserve">Actualizar el archivo de respuestas para el  servicio al ciudadano en el procedimiento de Acreditación, atendiendo las premisas de lenguaje claro </t>
  </si>
  <si>
    <t xml:space="preserve">Coordinador Profesional </t>
  </si>
  <si>
    <t xml:space="preserve">Durante la vigencia 2018 se puso en producción el aplicativo SIIA, que permite un mayor  dinamismo para el trámite de acreditación; en su momento esta acción se trabajó como un tipo de racionalización tecnológica. Un año despues de la entrada a producción de este desarrollo tecnológico observamos que ha sido dispendioso para los ciudadanos familiarizarse con el  uso de la plataforma lo que ha originado demoras en el proceso de registro de la información para su evaluación, generando la percepción ciudadana de haber complejizado el trámite. </t>
  </si>
  <si>
    <t>Realización y divulgación de por lo menos dos piezas multimedia y/o digitales, que orienten al adecuado manejo de la plataforma SIIA, atendiendo las premisas de lenguaje claro</t>
  </si>
  <si>
    <t>Realizar acciones de divulgación donde se informe a la ciudadanía sobre la gratuidad de los productos, servicios y trámite de la Entidad</t>
  </si>
  <si>
    <t xml:space="preserve">2 piezas de divulgación elaboradas y socializadas por medios web </t>
  </si>
  <si>
    <t xml:space="preserve">Número de piezas publicadas </t>
  </si>
  <si>
    <t>Educación e investigación (elaboración)
Comunicaciones y Prensa (publicación)</t>
  </si>
  <si>
    <t>24/03/2020
24/09/2020</t>
  </si>
  <si>
    <t>Profesional 
Coordinador</t>
  </si>
  <si>
    <t>En los diez primeros días hábiles de cada mes</t>
  </si>
  <si>
    <t>2 informes elaborados y publicados (último 2019 y primer semestre 2020)</t>
  </si>
  <si>
    <t>2 ferias de posicionamiento  de la Unidad y del sector solidario realizadas</t>
  </si>
  <si>
    <t>30/06/2020
31/10/2020</t>
  </si>
  <si>
    <t>,1/10/2020 a 31/11/2020</t>
  </si>
  <si>
    <t>2  actividades de socialización del proceso de servicio al ciudadano una interna y otra externa</t>
  </si>
  <si>
    <t>Identificar y definir  los temas  recurrentes, para publicarlos a través de ayudas audiovisuales en el portal web</t>
  </si>
  <si>
    <t xml:space="preserve">2 actividades de publicación de ayudas audiovisuales </t>
  </si>
  <si>
    <t>Publicar ayudas audiovisuales en el portal web los temas  recurrentes</t>
  </si>
  <si>
    <t>4 foros  virtuales realizados</t>
  </si>
  <si>
    <t xml:space="preserve">Dirección de Investigación y Planeación
Grupo de Comunicaciones y Prensa
Grupo de Planeación Estadística </t>
  </si>
  <si>
    <t>Evaluar y verificar, por parte de la oficina de control interno, el cumplimiento de la estrategia de  rendición de cuentas incluyendo la eficacia y pertinencia de los mecanismos de participación ciudadana establecidos en el cronograma.</t>
  </si>
  <si>
    <t xml:space="preserve">Jefe de Control Interno </t>
  </si>
  <si>
    <t>Grupo de Comunicaciones y Prensa - Grupo de Tecnologías de la Información</t>
  </si>
  <si>
    <t>1 informe de capacitaciones y reporte de la publicación de los tips.</t>
  </si>
  <si>
    <t>1 capacitación y  6 tips en la intranet</t>
  </si>
  <si>
    <t>Realizar capacitaciones y sensibilización a funcionarios de la UAEOS sobre ley 1712 ley de transparencia y acceso a la información Pública</t>
  </si>
  <si>
    <t>30/04/2020
31/08/2020
31/12/2020</t>
  </si>
  <si>
    <t>Informe de cumplimiento botón  del transparencia de la información pública.</t>
  </si>
  <si>
    <t xml:space="preserve">3 informes </t>
  </si>
  <si>
    <t>Revisar y actualizar el botón de transparencia de la pagina Web de la entidad.</t>
  </si>
  <si>
    <t>Informe de actualización y publicación del esquema</t>
  </si>
  <si>
    <t>Actualizar y publicar el esquema de publicación de información. Permite identificar la información que debe ser publicada en la pagina web y la frecuencia con la que se debe actualizar esta información.</t>
  </si>
  <si>
    <t>Grupo de Planeación - Grupo de Tecnologías de la Información</t>
  </si>
  <si>
    <t>3 reportes de actualización de las bases de datos registradas ante la SIC</t>
  </si>
  <si>
    <t xml:space="preserve">1 encuesta de satisfacción </t>
  </si>
  <si>
    <t>31/06/2020</t>
  </si>
  <si>
    <t>Verificar la publicación de la información mínima obligatoria de la Entidad en las secciones de la Web Institucional que determina la Ley 1712 de 2014 y la resolución 3564 de 2015 de Min TIC, en el marco de la auditoría de evaluación independiente.</t>
  </si>
  <si>
    <t>Educación e investigación 
Comunicaciones y Prensa</t>
  </si>
  <si>
    <r>
      <rPr>
        <i/>
        <sz val="9"/>
        <color theme="1"/>
        <rFont val="Calibri Light"/>
        <family val="2"/>
        <scheme val="major"/>
      </rPr>
      <t>2</t>
    </r>
    <r>
      <rPr>
        <b/>
        <i/>
        <sz val="9"/>
        <color theme="1"/>
        <rFont val="Calibri Light"/>
        <family val="2"/>
        <scheme val="major"/>
      </rPr>
      <t xml:space="preserve"> </t>
    </r>
    <r>
      <rPr>
        <i/>
        <sz val="9"/>
        <color theme="1"/>
        <rFont val="Calibri Light"/>
        <family val="2"/>
        <scheme val="major"/>
      </rPr>
      <t>actividades informativas realizadas sobre  responsabilidad de los servidores públicos frente a los derechos de los ciudadanos</t>
    </r>
  </si>
  <si>
    <t xml:space="preserve">Grupo de Planeación - Grupo de Tecnologías de la Información-Grupo de Comunicaciones y Prensa </t>
  </si>
  <si>
    <t>Verificar que  los conjuntos de Datos abiertos sean publicados tanto en la web institucional como en el portal datos.gov.co</t>
  </si>
  <si>
    <t>Elaborar encuesta de satisfacción del ciudadana sobre transparencia de información pública en la página web de la entidad</t>
  </si>
  <si>
    <t xml:space="preserve">Revisar los estándares de oportunidad de las respuestas a las peticiones formuladas por los ciudadanos, acorde al tipo de petición </t>
  </si>
  <si>
    <t>5. 3</t>
  </si>
  <si>
    <t xml:space="preserve">100% estrategia de Comunicaciones implementada </t>
  </si>
  <si>
    <t>Grupo de Educación e Investigación - Grupo de Comunicaciones y Prensa</t>
  </si>
  <si>
    <t xml:space="preserve">Se estructuró requerimientos  de TIC, esta en proceso actualizacion de  mapa de riesgos </t>
  </si>
  <si>
    <t>El 24 de enero de 2020 la UAEOS publicó la planeación 2020 y la resolución por medio de la cual se adoptó el plan de acción institucional, así como los demás planes que lo integran en cumplimiento de la Ley 1474 de 2011 y Decreto 612 de 2018, así mismo se publicaron se publicaron los mapas de riesgo 2020: de proceso y de corrupción</t>
  </si>
  <si>
    <t xml:space="preserve">El 24 de enero de 2020 la UAEOS publicó la planeación 2020 y la resolución por medio de la cual se adoptó el plan de acción institucional, así como los demás planes que lo integran en cumplimiento de la Ley 1474 de 2011 y Decreto 612 de 2018, así mismo se publicaron se publicaron los mapas de riesgo 2020: de proceso y de corrupción, se informo a tráves de banner y redes sociales </t>
  </si>
  <si>
    <t xml:space="preserve">El profesional especializado brindó asesoria a  los lideres para el levantmaiento de mapas de riesgo 2020 y al grupo de Planeacion para la actualizacion de los riesgos del proceso de seguimeinto y medicion y esta asesorando la actualizacion de riesgos  de TIC . Durante le segundo semestre se realizará jornada a los grupos </t>
  </si>
  <si>
    <t>Revisado el documento con respecto al componente de gestión del Riesgo a la Política de Administración de Riesgos, data de fecha 19 de febrero de 2.019, la cual se ajustó a todo lo contemplado y estipulado en la "Guía de Administración de Riesgos y Diseño de Controles" del DAFP, de fecha octubre de 2.018. A la fecha no hay versiones nuevas de dicha Guía, ni directiva en tal sentido. Por lo que la Política se encuentra actualizada conforme a necesidades y a la última Guía para la Administración del Riesgo. Por ende, los Mapas de Riesgos de Proceso y de Corrupción para la actual vigencia 2020, se encuentra actualizados y publicados a la fecha.</t>
  </si>
  <si>
    <t>La actual política  de Administración de riesgos se encuentra actualizada y aprobada</t>
  </si>
  <si>
    <t xml:space="preserve">A la fecha se han realizado las actividades de construcción de mapas de riesgo de la UAEOS, seguimientos de acuerdo a cada linea de defensa, se ha brindado acompañamiento a los lideres de proceso en la revisión de los riesgos para su actualización </t>
  </si>
  <si>
    <t>Se adelantó acompañamiento y asesoria para la definición de matrices de riesgos 2020  bajo la metodologia establecida por Función Pública , las cuales se encuentran publicadas en la página web de la UAEOS https://www.orgsolidarias.gov.co/Planeaci%C3%B3n-gesti%C3%B3n-y-control/Planeaci%C3%B3n/Riesgos/Mapa-de-riesgos-2020</t>
  </si>
  <si>
    <t xml:space="preserve">El profesional especializado  grado 17 del  grupo de planeación que acompa el seguimiennto a la politica de riesgos asesoró y esta trabajndo de la mano con el Grupo TIC la actualizacion d elos riesgos </t>
  </si>
  <si>
    <t>Para la construcción de los Planes 2020 la Unidad Administrativa Especial de Organizaciones Solidarias tuvo en cuenta la opinión de la ciudadana, se socializó la propuesta de planeación 2020 a través de un formulario virtual dispuesto en el portal web www.orgsolidarias.gov del 20 de diciembre de 2019 a 15 de enero de 2020, la ciudadanía envió sugerencias y observaciones que fueron analizados por los grupos a quienes hacía referencia.</t>
  </si>
  <si>
    <t xml:space="preserve">Con corte a 30 de abril se solicitó  a todos los lideres el seguimiento a mapa de riesgo de corrupción el cual se consolidará durante los 10 primeros dias del mes de mayo </t>
  </si>
  <si>
    <t xml:space="preserve">No se esperaba avance en el diseño de piezas para este cuatrimetre.
Se proponen 2 piezas mejoradas en lenguaje claro, para el trabajo, que son:
* Observaciones al procedimiento de evaluación como parte del trámite
* Mejora al instructivo SIIA, posiblemente video tutorial.
De enero a abril,  se adelantó un archivo en excel en el que se proponen ajustes de las observaciones que se encuentran en la plataforma, para revisión del cumplimiento mínimo de requisitos teniendo en cuenta las premisas de lenguaje claro. </t>
  </si>
  <si>
    <t>Se puede evidenciar que a la fecha se encuentran publicado en aplicativo secoop el 100% de los contratos que se han suscrito en la Entidad.</t>
  </si>
  <si>
    <t>Se realiza la revisión de las bases de datos consignadas en el aplicativo de la SIC. Hasta el momento las bases de datos no requiren de actualización. Se identificarón 3 bases de datos a registrar que son: registro biométrico, cámaras de vigilancia y PQRDS. Estas bases deben registrarse en el aplicativo.  
N:\ARCHIVO GTI_TRD_2020\GESTION_GEL_2020\Sic\Reporte 1</t>
  </si>
  <si>
    <t>Constantemente se realiza la alcalización y la publicación en a pagina Web, evidencia que reposa en la carpeta de comunicaciones. 
https://www.orgsolidarias.gov.co/Planeaci%C3%B3n-gesti%C3%B3n-y-control/Gesti%C3%B3n/gestion-de-informacion/Administraci%C3%B3n-Web
Se realizó revisión del esquema de publicación de la información 2020, se identifica la información que por ley de transparencia 1712 de 2014 se debe publicar en la página web en la sección de transparencia.  El esquema se encuentra en revisión y disponible en: N:\ARCHIVO GTI_TRD_2020\GESTION_GEL_2020\Transparencia</t>
  </si>
  <si>
    <t>Se realiza recisoin en el boton de tranparencia y acceso ala informacion de la pagina web, los hallazgos se envuentran en el informame. Hallazgos Boton de Transparencia y la ruta informae del Informe del boton de tranparencia de acuerod a lo revisado por Tics. 
N:\ARCHIVO GTI_TRD_2020\GESTION_GEL_2020\Transparencia</t>
  </si>
  <si>
    <t>Se elaboró y envíó informe para publicación, la cual se efctúa el día 15 de enero de 2020. 
Las evidencias se encuentran en el one drive del grupo de educación y en la pagina web 
https://www.orgsolidarias.gov.co/Atenci%C3%B3n-al-ciudadano/Mecanismos-de-participaci%C3%B3n/resultados-de-mediciones-satisfacci%C3%B3n-ciudadana/Informe-consolidado-2019
https://www.orgsolidarias.gov.co/Atenci%C3%B3n-al-ciudadano/Mecanismos-de-participaci%C3%B3n/resultados-de-mediciones-satisfacci%C3%B3n-ciudadana/Informe-consolidado-2019</t>
  </si>
  <si>
    <t>el segundo seguimiento se hara en el  segundo cuatrimestre del 2020</t>
  </si>
  <si>
    <t>el tercer seguimiento se hara en el ultimo cuatrimestre del 2020</t>
  </si>
  <si>
    <t>se hara el monitoreo de los mapas de riesgo en el segundo cuatrimestre del 2020</t>
  </si>
  <si>
    <t>Se desarrollan dos Microvideos: 
*¡Gracias por su labor! fue enviado al correo de las y los funcionarios y fue publicado en redes el día 27-03-2020. 
*Y tú ¿también eres héroe del servicio? fue enviado al correo de las y los funcionarios y fue publicado en redes el día 30-03-2020. 
Estos dos microvideos responden a los derechos de las y los ciudadanos: 
*Obtener respuesta oportuna y eficaz a sus peticiones en los plazos establecidos para el efecto.
*Ser tratado con el respeto y la consideración debida a la dignidad de la persona.
Se revisa la carta de derechos y deberes ciudadanos, se está preparando una manera más didáctica o pedagógica para presentarla de cara a la ciudadanía. 
Se expide circular interna N. 03 de 2020 donde se señalan las medidas para la contención del COVID - 19 y los servicios que continúan en Atención al ciudadano.</t>
  </si>
  <si>
    <t>No se esperaban avances para este primer cuatrimestre, la fecha de la acción está para el mes de junio de 2020.</t>
  </si>
  <si>
    <t xml:space="preserve">Se adelanta archivo en excel en el que se proponen ajustes de las observaciones que se encuentran en la plataforma para revisión del cumplimiento mínimo de requisitos teniendo en cuenta las premisas de lenguaje claro. </t>
  </si>
  <si>
    <t>el informe se presentara en el ultimo cuatrimestre del 2020</t>
  </si>
  <si>
    <t>La Oficina de Control Interno realizó seguimiento a la gestión de los riesgos de corrupción identificados en la Unidad, de lo cual se evidenció un total de 25 riesgos de corrupción de los cuales 5 se encuentran en riesgo resudual extremo, 7 en riesgo alto y 13 en riesgo moderado. Se evidenció con base en el reporte del grupo de planeación y estadística que durante el primer trimestre de 2020 no se tuvo registro de materualización de ninguno de los riesgos de corrupción. Esta información fue presentada por el Jefe de Control Interno a los Miembros del Comité Institucional de Control Interno, en sesión dearrolladas el 3 de marzo de 2020, El Director Nacional asignó un asesor para apoyar el seguimiento y control de los riesgos identificados con riesgo resudual en nivel extremo.</t>
  </si>
  <si>
    <t>Las ferias se realizaran el ultimo cuatrimestre del 2020</t>
  </si>
  <si>
    <t>La audiencia se realizara en el ultimo cuatrimestre del 2020</t>
  </si>
  <si>
    <t>El informe de seguimiento se reportara en el ultimo cuatrimestre 2020</t>
  </si>
  <si>
    <t>Realizar acciones que propicien encuentros con grupos de ciudadanos, ferias sociempresariales y presentación de oferta institucionales</t>
  </si>
  <si>
    <t xml:space="preserve">Comunicaciones y prensa </t>
  </si>
  <si>
    <t xml:space="preserve">Publicar los informes  de tareas y compromisos de la entidad  como aporte a la estabilización y consolidación de  la PAZ  </t>
  </si>
  <si>
    <t xml:space="preserve">Se realizó un foro virtual con la ciudadanía “Encuesta virtual: nuevo espacio de educación solidaria”. </t>
  </si>
  <si>
    <t>Director Técnico
Coordinadores</t>
  </si>
  <si>
    <t>Publicaciones de experiencias solidarias en la página WEB de la entidad y en revistas publicadas en el año</t>
  </si>
  <si>
    <t>se realizo la publicación de rendición de cuentas paz, se organizo la información de rendición de cuentas paz 2017, 2018 y 2019. Anexo link https://www.orgsolidarias.gov.co/atenci%C3%B3n-al-ciudadano/transparencia-y-acceso-la-informaci%C3%B3n-p%C3%BAblica/Informes-de-gesti%C3%B3n%2Cevaluaci%C3%B3n-y-auditor%C3%ADa/Informe-rendici%C3%B3n-de-cuentas-de-Paz</t>
  </si>
  <si>
    <t>Se publico a solicitud de la función pública el informe de rendición de cuentas paz  vigencia 2019 en el link https://www.orgsolidarias.gov.co/atenci%C3%B3n-al-ciudadano/transparencia-y-acceso-la-informaci%C3%B3n-p%C3%BAblica/Informes-de-gesti%C3%B3n%2Cevaluaci%C3%B3n-y-auditor%C3%ADa/Informe-rendici%C3%B3n-de-cuentas-de-Paz</t>
  </si>
  <si>
    <t>Las publicaciones iniciaran  el segundo cuatrimestre del 2020</t>
  </si>
  <si>
    <t xml:space="preserve">Se tiene los dos  videos editados, se están adelantando las  gestiones necesarias del lenguaje de señas, para enviar a Presidencia. </t>
  </si>
  <si>
    <t>El primer seguimiento se presentar en el segundo cuatrimestre de 2020</t>
  </si>
  <si>
    <t xml:space="preserve">1  informes de seguimiento </t>
  </si>
  <si>
    <t xml:space="preserve">Jefe de área </t>
  </si>
  <si>
    <t xml:space="preserve">Comunicaciones y Prensa
Planeación y Estadística </t>
  </si>
  <si>
    <t>El grupo de educación solicitó, debido a la contingencia presentada por el COVID - 19, al grupo de comunicaciones la publicación de  piezas comunicativas que facilitarán la respuesta a la pregunta frecuente de ¿cómo acceder a los servicios y trámite de la Unidad en medio de l situación de aislamiento?
Lo anterior llevó a tener piezas comunicativas que permitieran recordar el trámite en línea y la gratuidad de los servicios apoyando además la campaña QuédateenCasa. Estas se publicaron en redes a partir del 18 de marzo de 2020 y se fueron publicando periódicamente.</t>
  </si>
  <si>
    <t>El grupo de comunicaciones y prensa, reporta:
Campaña con 2 piezas comunicativas que son: a). Tema Trámite de Acreditación, compartido externamente en redes sociales, Facebook, Instagram, Twitter el día 24 de abril de 2020. b). Servicios de Educación e investigación, compartido externamente en redes sociales, Facebook, Instagram, Twitter el día 24 de abril de 2020. 
La relación de las piezas comunicativas con protocolos de atención se centró en canales virtuales y socialización del número de la línea móvil para la atención canal telefónico.
Las evidencias se encuentran en el one drive del grupo de educación y también en archivos de gestión del grupo de comunicaciones</t>
  </si>
  <si>
    <t xml:space="preserve">Socializar la política de servicio al ciudadano y  protocolos de atención </t>
  </si>
  <si>
    <t>Diseñar piezas comunicativas de las política de servicio al ciudadano y  protocolos de atención , para ser divulgadas por los diferentes canales digitales hacia la ciudadanía en general.</t>
  </si>
  <si>
    <t>Se realiza la publicación en el portal de datos abiertos del conjunto de datos de entidades Acreditadas, en las siguientes fechas 24 de enero, 11 de marzo y 20 de abril 2020
El conjunto de datos abiertos del 20 de abril presenta la siguiente información:
Vistas: 13
Descargas: 2
https://www.datos.gov.co/browse?q=Entidades%20Acreditadas%20SIIA&amp;sortBy=relevance
El índice de información clasificada y reservada así como el inventario de activos de información que se encuentran publicados en el portal de datos abiertos, se actualizan semestralmente.</t>
  </si>
  <si>
    <t>11 informes de la gestión de peticiones que relacionen los tiempos de respuesta por petición</t>
  </si>
  <si>
    <t>Número de informes remitidos a la Dirección técnica</t>
  </si>
  <si>
    <t xml:space="preserve">Enero: se reporta  en comité directivo el 4 de febrero y se envía a Dirección de Planeación vía correo electrónico el 10 de febrero. 
Febrero: se reporta  en comité directivo el 3 de marzo y se envía a Dirección de Planeación vía correo electrónico el 10 de marzo.
Marzo:  se reporta  en comité directivo el 14 de abril y se envía a Dirección de Planeación vía correo electrónico el 17 de abril (días hábiles después del 10 de abril con ocasión de semana mayor)
Abril: Se reporta en los 10 primeros días hábiles del mes de mayo, el 4 de mayo se envió información para el comité directivo citado para el día 5 de mayo y se espera enviar informe a Dirección de Planeación el día 15 de mayo como fecha límite.  
Las evidencias se encuentran en el one drive del grupo de educación. </t>
  </si>
  <si>
    <t>Realizar la actualización de las bases de datos que contienen información personal en el aplicativo RNBD de la Supertientencia de Industria y Comercio.</t>
  </si>
  <si>
    <t>la verificación se realizará en el ultimo cuatrimestre del 2020</t>
  </si>
  <si>
    <t>La encuesta se realizará en el segundo cuatrimestre del 2020</t>
  </si>
  <si>
    <t xml:space="preserve">Se adelantaron campañas con 2 piezas comunicativas que son: a). Tema Gratuidad Trámite de Acreditación, compartido externamente en redes sociales, facebook, instagram, twitter el día 24 de abril de 2020. b). Gratuidad Productos y servicios de Educación e investigación, compartido externamente en redes sociales, facebook, instagram, twitter el día 24 de abril de 2020. 
Las evidencias se encuentran en el one drive del grupo de educación. 
Comunicaciones - Se realizaron dos micro comerciales de "Educación Solidaria y de Acreditación" los cuales se socializaron en las redes sociales de la Unidad Administrativa. </t>
  </si>
  <si>
    <t>El primer reporte se realizará en el segundo cuatrimestre del 2020</t>
  </si>
  <si>
    <t xml:space="preserve">TOTAL Alcanzado </t>
  </si>
  <si>
    <t>SEGUIMIENTO CONTROL INTERNO</t>
  </si>
  <si>
    <t>Se evidenció acompañamiento a los lideres de proceso en la actualización de los mapas de riesgos de proceso y de corrupción, en cual se encuentran publicados en la pagina web de la unidad</t>
  </si>
  <si>
    <t>Se evidenció acompañamiento a los lideres de proceso en la identificación y valoración de los mapas de riesgos de corrupción, el cual se encuentran publicados en la pagina web de la unidad</t>
  </si>
  <si>
    <t>Se evidenció la publicación de matriz de riesgos de corrupción y de proceso en la pagina web de la unidad, en el periodo comprendido entre el 20 de diciembre de 2019 y el 15 de enero de 2020.</t>
  </si>
  <si>
    <t>Se evidenció mapa de riesgos de corrupción publicado en el link: https://www.orgsolidarias.gov.co/Planeaci%C3%B3n-gesti%C3%B3n-y-control/Planeaci%C3%B3n/Riesgos/Mapa-de-riesgos-2020</t>
  </si>
  <si>
    <t>Se evidenció publicación de piezas divulgativas sobre la gestión de la unidad y se encuentran publicadas en el link de prensa en la pagina web de la unidad, donde se pueden observar noticias, boletines virtuales, revistas, entre otros.</t>
  </si>
  <si>
    <t>Se evidenció documento de aporte a la estabilización de la paz, publicado en el link: https://www.orgsolidarias.gov.co/atenci%C3%B3n-al-ciudadano/rendici%C3%B3n-de-cuentas/Vigencia-2019/Informe-de-Rendici%C3%B3n-de-Cuentas-Paz</t>
  </si>
  <si>
    <t xml:space="preserve">SEGUIMEINTO CONTROL INTERNO </t>
  </si>
  <si>
    <t>Se evidenció publicación en la pagina web de la unidad link de datos abiertos: https://www.orgsolidarias.gov.co/tr%C3%A1mites-y-servicios/atenci%C3%B3n/atenci%C3%B3n-al-ciudadano/datos-abiertos
Así mismo se evidenció publicación de entidades acreditadas en el link: https://www.datos.gov.co/Trabajo/Organizaciones-Entidades-Aplicaci-n-SIIA-Acreditad/2tsa-2de2
https://www.datos.gov.co/Trabajo/Organizaciones-Entidades-Aplicaci-n-SIIA-Acreditad/2tsa-2de2</t>
  </si>
  <si>
    <t>A la fecha se han suscrito 54 contratos, de los cuales su totalidad se encuentra Secop II.</t>
  </si>
  <si>
    <t>En el marco de las auditorias de evaluación independiente se realiza seguimiento a los mapas de riesgos de corrupción por parte de la oficina de control interno.</t>
  </si>
  <si>
    <t>Se evidenció la aprobación de la politica de administración de riesgos, el cual fue aprobada en comite de control interno en la vigencia 2019.</t>
  </si>
  <si>
    <t>Actividad programada para el segundo cuatrimestre</t>
  </si>
  <si>
    <t>Se evidenciaron 2 videos promocionales de la economía solidaria terminados, pendiente por agregar el lenguaje de señas.</t>
  </si>
  <si>
    <t>Se evidenció la revisión de requerimientosTIC,  para determinar que se debe tener en cuenta al incluir en el mapa de riesgos de corrupción riesgos del Sistema de Gestión de la Información.</t>
  </si>
  <si>
    <t>El modulo se encuentra publciado en el link: https://www.orgsolidarias.gov.co/Planeaci%C3%B3n-gesti%C3%B3n-y-control/Planeaci%C3%B3n/Planes/Planes-integrados-2020/Plan-de-Tratamiento-de-Riesgos-de-Seguridad-y-Privacidad-de-la-Informaci%C3%B3n</t>
  </si>
  <si>
    <t>Se evidenció capacitación a los lideres de proceso para el levantamiento y actualización del mapa de riesgos, esta capacitación fue realizada por el profesional del grupo de planeación.  Se tiene contemplado para el segundo semestre de la presente vigencia realizar jornadas de capacitción a todos los lideres de proceso acerca de riesgos de corrupción.</t>
  </si>
  <si>
    <t>Se evidenció la realización de dos piezas comunicativas que fueron publicados en redes sociales, facebook, instagram, twitter el día 24 de abril de 2020. Una pieza se denomino Gratuidad Trámite de Acreditación y la otra Gratuidad Productos y servicios de Educación e investigación.</t>
  </si>
  <si>
    <t>Se evidenciarón 4 reportes de gestión de peticiones de los meses de enero, febrero, marzo y abril de 2020.  Este reporte es presentado en cada uno de los comites directivo, con el fin de realizar seguimiento a cada una de las peticiones.</t>
  </si>
  <si>
    <t xml:space="preserve">Se evidenció primer reporte y revisión de las bases de datos resgitstradas en la SIC y a la fecha no se requirió de actualziacón. </t>
  </si>
  <si>
    <t>Sin avances a 30 de abril de 2020</t>
  </si>
  <si>
    <t>Se evidenció informe de actualziación y publicación del esquema, el cual se encuentra publicado en el link: https://www.orgsolidarias.gov.co/Planeaci%C3%B3n-gesti%C3%B3n-y-control/Gesti%C3%B3n/gestion-de-informacion/Administraci%C3%B3n-Web</t>
  </si>
  <si>
    <t>Se evidenció la publicación del primer informe de atención al ciaudadano correspondiente al segundo semestre de 2019, el cual se encuentra en el link: https://www.orgsolidarias.gov.co/Atenci%C3%B3n-al-ciudadano/Mecanismos-de-participaci%C3%B3n/resultados-de-mediciones-satisfacci%C3%B3n-ciudadana/Informe-consolidado-2019</t>
  </si>
  <si>
    <t>Se evidenció la realización de piezas comunicativas recordando el tramite en linea y la gratuidad de los servicios, estas piezas se fueron publicando desde el 18 de marzo de 2020</t>
  </si>
  <si>
    <t>Se evidenció el diseño de las siguientes piezas comunicativas: 1, Tramite de acreditación, 2. Servicios de educación e investigación.  Estas piezas fueron compartidas en redes sociales el día 24 de abril de 2020</t>
  </si>
  <si>
    <t xml:space="preserve">Se evidenció el desarrollo de dos Microvideos: 
*¡Gracias por su labor! fue enviado al correo de las y los funcionarios y fue publicado en redes el día 27-03-2020. 
*Y tú ¿también eres héroe del servicio? fue enviado al correo de las y los funcionarios y fue publicado en redes el día 30-03-2020. 
</t>
  </si>
  <si>
    <t>Activiadad programada para el mes de junio</t>
  </si>
  <si>
    <t>Se evidenció archivo en excel con propuestas a las observaciones de la plataforma que serán revisadas con el fin de cumplir con los requisitos del lenguaje claro.</t>
  </si>
  <si>
    <t>Se evidenció revisión de la politica de administración de riesgos por parte del profesional encargado y se encuentra publicado en el aplicativo Isolución en el proceso Pensmiento y direccionamiento estrategico y en el link: https://www.orgsolidarias.gov.co/Planeaci%C3%B3n-gesti%C3%B3n-y-control/Planeaci%C3%B3n/Riesgos/Mapa-de-riesgos-2020, se puede evidenciar la publicación de los mapas de riesgos.</t>
  </si>
  <si>
    <t>Se evidenció actividades de seguimiento a la politica de riesgos, mediante el cual se realizó la actualización de los mapas de riesgos de la unidad</t>
  </si>
  <si>
    <t>Se evidenció informe de consolidación de las observaciones recibidas por parte de la ciudadanía.</t>
  </si>
  <si>
    <t>Se evidenció publicación de banner informativo de mapas de riesgos de corrupción el día 24 de enero de 2020.  Alli se invita a la ciudadanía a realizar observaciones.</t>
  </si>
  <si>
    <t>Se evidenció primer monitoreo al mapa de riesgos de corrupción.</t>
  </si>
  <si>
    <t>Se realizó foro virtual denominado "Encuesta Virtual nuevo espacio de educación solidaria", realizado el 20 de febrero de 2020</t>
  </si>
  <si>
    <t>Se evidenció informe de cumplimiento botón de transparencia de la información pública.  Este informe se realiza en articulación el grupo de Tecnologías de la Información, el cual contempla observaciones encontradas en la pagina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</si>
</sst>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164" formatCode="0.0%"/>
    <numFmt numFmtId="165" formatCode="dd/mm/yyyy;@"/>
  </numFmts>
  <fonts count="66"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sz val="12"/>
      <color theme="1"/>
      <name val="Calibri"/>
      <family val="2"/>
      <scheme val="minor"/>
    </font>
    <font>
      <b/>
      <i/>
      <sz val="11"/>
      <color theme="1"/>
      <name val="Calibri"/>
      <family val="2"/>
      <scheme val="minor"/>
    </font>
    <font>
      <i/>
      <sz val="11"/>
      <color theme="1"/>
      <name val="Calibri"/>
      <family val="2"/>
    </font>
    <font>
      <i/>
      <sz val="11"/>
      <name val="Calibri"/>
      <family val="2"/>
    </font>
    <font>
      <sz val="11"/>
      <color theme="1"/>
      <name val="Calibri"/>
      <family val="2"/>
    </font>
    <font>
      <i/>
      <sz val="11"/>
      <color theme="1"/>
      <name val="Calibri"/>
      <family val="2"/>
      <scheme val="minor"/>
    </font>
    <font>
      <sz val="10"/>
      <color theme="1"/>
      <name val="Calibri"/>
      <family val="2"/>
      <scheme val="minor"/>
    </font>
    <font>
      <sz val="10"/>
      <name val="Arial"/>
      <family val="2"/>
    </font>
    <font>
      <sz val="11"/>
      <color theme="1"/>
      <name val="Calibri Light"/>
      <family val="2"/>
      <scheme val="major"/>
    </font>
    <font>
      <sz val="10"/>
      <color theme="1"/>
      <name val="Calibri Light"/>
      <family val="2"/>
      <scheme val="major"/>
    </font>
    <font>
      <b/>
      <sz val="10"/>
      <color theme="0"/>
      <name val="Calibri Light"/>
      <family val="2"/>
      <scheme val="major"/>
    </font>
    <font>
      <b/>
      <sz val="10"/>
      <color rgb="FF000000"/>
      <name val="Arial Narrow"/>
      <family val="2"/>
    </font>
    <font>
      <i/>
      <sz val="10"/>
      <color rgb="FF000000"/>
      <name val="Arial Narrow"/>
      <family val="2"/>
    </font>
    <font>
      <i/>
      <sz val="10"/>
      <color theme="1"/>
      <name val="Arial Narrow"/>
      <family val="2"/>
    </font>
    <font>
      <sz val="10"/>
      <color rgb="FF000000"/>
      <name val="Arial Narrow"/>
      <family val="2"/>
    </font>
    <font>
      <b/>
      <i/>
      <sz val="10"/>
      <color rgb="FF000000"/>
      <name val="Arial Narrow"/>
      <family val="2"/>
    </font>
    <font>
      <sz val="12"/>
      <color theme="1"/>
      <name val="Arial"/>
      <family val="2"/>
    </font>
    <font>
      <b/>
      <i/>
      <sz val="12"/>
      <color theme="1"/>
      <name val="Arial"/>
      <family val="2"/>
    </font>
    <font>
      <b/>
      <sz val="8"/>
      <color theme="1"/>
      <name val="Arial"/>
      <family val="2"/>
    </font>
    <font>
      <b/>
      <sz val="12"/>
      <name val="Arial"/>
      <family val="2"/>
    </font>
    <font>
      <b/>
      <sz val="10"/>
      <color indexed="8"/>
      <name val="Arial"/>
      <family val="2"/>
    </font>
    <font>
      <sz val="10"/>
      <color indexed="8"/>
      <name val="Arial Narrow"/>
      <family val="2"/>
    </font>
    <font>
      <b/>
      <sz val="20"/>
      <color indexed="21"/>
      <name val="Arial Narrow"/>
      <family val="2"/>
    </font>
    <font>
      <b/>
      <sz val="12"/>
      <color indexed="8"/>
      <name val="Arial Narrow"/>
      <family val="2"/>
    </font>
    <font>
      <b/>
      <sz val="12"/>
      <color indexed="8"/>
      <name val="Arial"/>
      <family val="2"/>
    </font>
    <font>
      <b/>
      <sz val="10"/>
      <name val="Arial"/>
      <family val="2"/>
    </font>
    <font>
      <sz val="10"/>
      <name val="Arial Narrow"/>
      <family val="2"/>
    </font>
    <font>
      <b/>
      <sz val="10"/>
      <color indexed="9"/>
      <name val="Arial Narrow"/>
      <family val="2"/>
    </font>
    <font>
      <sz val="11"/>
      <color indexed="8"/>
      <name val="Arial"/>
      <family val="2"/>
    </font>
    <font>
      <sz val="12"/>
      <color indexed="8"/>
      <name val="Arial"/>
      <family val="2"/>
    </font>
    <font>
      <b/>
      <sz val="9"/>
      <color indexed="8"/>
      <name val="Arial"/>
      <family val="2"/>
    </font>
    <font>
      <b/>
      <sz val="14"/>
      <name val="Arial"/>
      <family val="2"/>
    </font>
    <font>
      <sz val="11"/>
      <name val="Arial"/>
      <family val="2"/>
    </font>
    <font>
      <b/>
      <sz val="11"/>
      <name val="Arial"/>
      <family val="2"/>
    </font>
    <font>
      <sz val="14"/>
      <name val="Arial"/>
      <family val="2"/>
    </font>
    <font>
      <sz val="12"/>
      <color indexed="81"/>
      <name val="Tahoma"/>
      <family val="2"/>
    </font>
    <font>
      <sz val="10"/>
      <color indexed="81"/>
      <name val="Tahoma"/>
      <family val="2"/>
    </font>
    <font>
      <sz val="9"/>
      <color indexed="81"/>
      <name val="Tahoma"/>
      <family val="2"/>
    </font>
    <font>
      <b/>
      <sz val="9"/>
      <color indexed="81"/>
      <name val="Tahoma"/>
      <family val="2"/>
    </font>
    <font>
      <b/>
      <sz val="10"/>
      <color theme="1"/>
      <name val="Arial Narrow"/>
      <family val="2"/>
    </font>
    <font>
      <b/>
      <i/>
      <sz val="10"/>
      <color theme="1"/>
      <name val="Arial Narrow"/>
      <family val="2"/>
    </font>
    <font>
      <sz val="10"/>
      <color theme="1"/>
      <name val="Arial Narrow"/>
      <family val="2"/>
    </font>
    <font>
      <sz val="11"/>
      <name val="Calibri"/>
      <family val="2"/>
      <scheme val="minor"/>
    </font>
    <font>
      <b/>
      <sz val="9"/>
      <color theme="0"/>
      <name val="Calibri Light"/>
      <family val="2"/>
      <scheme val="major"/>
    </font>
    <font>
      <b/>
      <sz val="9"/>
      <color rgb="FF000000"/>
      <name val="Calibri Light"/>
      <family val="2"/>
      <scheme val="major"/>
    </font>
    <font>
      <b/>
      <i/>
      <sz val="9"/>
      <color theme="1"/>
      <name val="Calibri Light"/>
      <family val="2"/>
      <scheme val="major"/>
    </font>
    <font>
      <b/>
      <i/>
      <sz val="9"/>
      <color rgb="FF000000"/>
      <name val="Calibri Light"/>
      <family val="2"/>
      <scheme val="major"/>
    </font>
    <font>
      <sz val="11"/>
      <color theme="4"/>
      <name val="Calibri"/>
      <family val="2"/>
      <scheme val="minor"/>
    </font>
    <font>
      <b/>
      <sz val="28"/>
      <color rgb="FF3366CC"/>
      <name val="Calibri"/>
      <family val="2"/>
      <scheme val="minor"/>
    </font>
    <font>
      <b/>
      <sz val="16"/>
      <color rgb="FF3366CC"/>
      <name val="Calibri"/>
      <family val="2"/>
      <scheme val="minor"/>
    </font>
    <font>
      <b/>
      <sz val="18"/>
      <color rgb="FF3366CC"/>
      <name val="Calibri"/>
      <family val="2"/>
      <scheme val="minor"/>
    </font>
    <font>
      <sz val="10"/>
      <color rgb="FF00B050"/>
      <name val="Arial"/>
      <family val="2"/>
    </font>
    <font>
      <b/>
      <sz val="10"/>
      <color rgb="FF00B050"/>
      <name val="Arial"/>
      <family val="2"/>
    </font>
    <font>
      <sz val="11"/>
      <color rgb="FF00B050"/>
      <name val="Arial"/>
      <family val="2"/>
    </font>
    <font>
      <b/>
      <sz val="9"/>
      <color rgb="FF00B050"/>
      <name val="Arial"/>
      <family val="2"/>
    </font>
    <font>
      <sz val="12"/>
      <color rgb="FF00B050"/>
      <name val="Arial"/>
      <family val="2"/>
    </font>
    <font>
      <i/>
      <sz val="9"/>
      <color theme="1"/>
      <name val="Calibri Light"/>
      <family val="2"/>
      <scheme val="major"/>
    </font>
    <font>
      <sz val="11"/>
      <color rgb="FF000000"/>
      <name val="Arial Narrow"/>
      <family val="2"/>
    </font>
    <font>
      <sz val="11"/>
      <color theme="1"/>
      <name val="Arial Narrow"/>
      <family val="2"/>
    </font>
    <font>
      <sz val="8"/>
      <name val="Calibri"/>
      <family val="2"/>
      <scheme val="minor"/>
    </font>
    <font>
      <i/>
      <sz val="10"/>
      <name val="Arial Narrow"/>
      <family val="2"/>
    </font>
  </fonts>
  <fills count="16">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0070C0"/>
        <bgColor indexed="64"/>
      </patternFill>
    </fill>
    <fill>
      <patternFill patternType="solid">
        <fgColor indexed="9"/>
        <bgColor indexed="64"/>
      </patternFill>
    </fill>
    <fill>
      <patternFill patternType="solid">
        <fgColor theme="3" tint="0.59999389629810485"/>
        <bgColor indexed="64"/>
      </patternFill>
    </fill>
    <fill>
      <patternFill patternType="solid">
        <fgColor indexed="41"/>
        <bgColor indexed="64"/>
      </patternFill>
    </fill>
    <fill>
      <patternFill patternType="solid">
        <fgColor rgb="FFFFFF00"/>
        <bgColor indexed="64"/>
      </patternFill>
    </fill>
    <fill>
      <patternFill patternType="solid">
        <fgColor rgb="FFFFFFFF"/>
        <bgColor indexed="64"/>
      </patternFill>
    </fill>
    <fill>
      <patternFill patternType="solid">
        <fgColor rgb="FFB4C6E7"/>
        <bgColor indexed="64"/>
      </patternFill>
    </fill>
    <fill>
      <patternFill patternType="solid">
        <fgColor rgb="FFB8CCE4"/>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3"/>
        <bgColor indexed="64"/>
      </patternFill>
    </fill>
    <fill>
      <patternFill patternType="solid">
        <fgColor theme="4" tint="0.79998168889431442"/>
        <bgColor indexed="64"/>
      </patternFill>
    </fill>
  </fills>
  <borders count="104">
    <border>
      <left/>
      <right/>
      <top/>
      <bottom/>
      <diagonal/>
    </border>
    <border>
      <left style="medium">
        <color theme="3"/>
      </left>
      <right/>
      <top style="medium">
        <color theme="3"/>
      </top>
      <bottom style="medium">
        <color theme="3"/>
      </bottom>
      <diagonal/>
    </border>
    <border>
      <left/>
      <right style="medium">
        <color theme="3"/>
      </right>
      <top style="medium">
        <color theme="3"/>
      </top>
      <bottom style="medium">
        <color theme="3"/>
      </bottom>
      <diagonal/>
    </border>
    <border>
      <left style="medium">
        <color theme="3"/>
      </left>
      <right style="thin">
        <color theme="3"/>
      </right>
      <top/>
      <bottom style="thin">
        <color theme="3"/>
      </bottom>
      <diagonal/>
    </border>
    <border>
      <left style="thin">
        <color theme="3"/>
      </left>
      <right style="thin">
        <color theme="3"/>
      </right>
      <top/>
      <bottom style="thin">
        <color theme="3"/>
      </bottom>
      <diagonal/>
    </border>
    <border>
      <left style="medium">
        <color theme="3"/>
      </left>
      <right style="thin">
        <color theme="3"/>
      </right>
      <top style="thin">
        <color theme="3"/>
      </top>
      <bottom style="thin">
        <color theme="3"/>
      </bottom>
      <diagonal/>
    </border>
    <border>
      <left style="thin">
        <color theme="3"/>
      </left>
      <right style="thin">
        <color theme="3"/>
      </right>
      <top style="thin">
        <color theme="3"/>
      </top>
      <bottom style="thin">
        <color theme="3"/>
      </bottom>
      <diagonal/>
    </border>
    <border>
      <left style="thin">
        <color theme="3"/>
      </left>
      <right style="medium">
        <color theme="3"/>
      </right>
      <top style="thin">
        <color theme="3"/>
      </top>
      <bottom style="thin">
        <color theme="3"/>
      </bottom>
      <diagonal/>
    </border>
    <border>
      <left style="medium">
        <color theme="3"/>
      </left>
      <right style="thin">
        <color theme="3"/>
      </right>
      <top style="thin">
        <color theme="3"/>
      </top>
      <bottom style="medium">
        <color theme="3"/>
      </bottom>
      <diagonal/>
    </border>
    <border>
      <left style="thin">
        <color theme="3"/>
      </left>
      <right style="thin">
        <color theme="3"/>
      </right>
      <top style="thin">
        <color theme="3"/>
      </top>
      <bottom style="medium">
        <color theme="3"/>
      </bottom>
      <diagonal/>
    </border>
    <border>
      <left style="thin">
        <color theme="3"/>
      </left>
      <right style="medium">
        <color theme="3"/>
      </right>
      <top style="thin">
        <color theme="3"/>
      </top>
      <bottom style="medium">
        <color theme="3"/>
      </bottom>
      <diagonal/>
    </border>
    <border>
      <left style="thin">
        <color indexed="64"/>
      </left>
      <right style="thin">
        <color indexed="64"/>
      </right>
      <top style="thin">
        <color indexed="64"/>
      </top>
      <bottom style="thin">
        <color indexed="64"/>
      </bottom>
      <diagonal/>
    </border>
    <border>
      <left style="thin">
        <color theme="3"/>
      </left>
      <right/>
      <top/>
      <bottom style="thin">
        <color theme="3"/>
      </bottom>
      <diagonal/>
    </border>
    <border>
      <left style="thin">
        <color theme="3"/>
      </left>
      <right/>
      <top style="thin">
        <color theme="3"/>
      </top>
      <bottom style="thin">
        <color theme="3"/>
      </bottom>
      <diagonal/>
    </border>
    <border>
      <left style="thin">
        <color theme="3"/>
      </left>
      <right/>
      <top style="thin">
        <color theme="3"/>
      </top>
      <bottom style="medium">
        <color theme="3"/>
      </bottom>
      <diagonal/>
    </border>
    <border>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theme="3"/>
      </left>
      <right style="thin">
        <color theme="3"/>
      </right>
      <top style="medium">
        <color theme="3"/>
      </top>
      <bottom style="thin">
        <color theme="3"/>
      </bottom>
      <diagonal/>
    </border>
    <border>
      <left style="thin">
        <color theme="3"/>
      </left>
      <right style="medium">
        <color theme="3"/>
      </right>
      <top style="medium">
        <color theme="3"/>
      </top>
      <bottom style="thin">
        <color theme="3"/>
      </bottom>
      <diagonal/>
    </border>
    <border>
      <left style="medium">
        <color theme="3"/>
      </left>
      <right style="medium">
        <color theme="3"/>
      </right>
      <top style="medium">
        <color theme="3"/>
      </top>
      <bottom style="medium">
        <color theme="3"/>
      </bottom>
      <diagonal/>
    </border>
    <border>
      <left style="medium">
        <color theme="3"/>
      </left>
      <right style="medium">
        <color theme="3"/>
      </right>
      <top/>
      <bottom style="thin">
        <color indexed="64"/>
      </bottom>
      <diagonal/>
    </border>
    <border>
      <left style="medium">
        <color theme="3"/>
      </left>
      <right style="medium">
        <color theme="3"/>
      </right>
      <top/>
      <bottom style="medium">
        <color theme="3"/>
      </bottom>
      <diagonal/>
    </border>
    <border>
      <left style="medium">
        <color theme="3"/>
      </left>
      <right/>
      <top/>
      <bottom style="thin">
        <color indexed="64"/>
      </bottom>
      <diagonal/>
    </border>
    <border>
      <left style="medium">
        <color theme="3"/>
      </left>
      <right/>
      <top style="thin">
        <color indexed="64"/>
      </top>
      <bottom style="thin">
        <color indexed="64"/>
      </bottom>
      <diagonal/>
    </border>
    <border>
      <left style="medium">
        <color theme="3"/>
      </left>
      <right/>
      <top style="thin">
        <color indexed="64"/>
      </top>
      <bottom style="medium">
        <color theme="3"/>
      </bottom>
      <diagonal/>
    </border>
    <border>
      <left style="medium">
        <color theme="3"/>
      </left>
      <right style="medium">
        <color theme="3"/>
      </right>
      <top style="thin">
        <color indexed="64"/>
      </top>
      <bottom style="thin">
        <color indexed="64"/>
      </bottom>
      <diagonal/>
    </border>
    <border>
      <left style="medium">
        <color theme="3"/>
      </left>
      <right style="medium">
        <color theme="3"/>
      </right>
      <top style="thin">
        <color indexed="64"/>
      </top>
      <bottom style="medium">
        <color theme="3"/>
      </bottom>
      <diagonal/>
    </border>
    <border>
      <left style="thin">
        <color theme="3"/>
      </left>
      <right style="thin">
        <color theme="3"/>
      </right>
      <top/>
      <bottom style="medium">
        <color theme="3"/>
      </bottom>
      <diagonal/>
    </border>
    <border>
      <left/>
      <right style="thin">
        <color theme="3"/>
      </right>
      <top style="medium">
        <color theme="3"/>
      </top>
      <bottom style="thin">
        <color theme="3"/>
      </bottom>
      <diagonal/>
    </border>
    <border>
      <left/>
      <right style="thin">
        <color theme="3"/>
      </right>
      <top style="thin">
        <color theme="3"/>
      </top>
      <bottom style="thin">
        <color theme="3"/>
      </bottom>
      <diagonal/>
    </border>
    <border>
      <left/>
      <right style="thin">
        <color theme="3"/>
      </right>
      <top style="thin">
        <color theme="3"/>
      </top>
      <bottom style="medium">
        <color theme="3"/>
      </bottom>
      <diagonal/>
    </border>
    <border>
      <left style="medium">
        <color theme="3"/>
      </left>
      <right/>
      <top/>
      <bottom style="medium">
        <color theme="3"/>
      </bottom>
      <diagonal/>
    </border>
    <border>
      <left/>
      <right/>
      <top/>
      <bottom style="medium">
        <color theme="3"/>
      </bottom>
      <diagonal/>
    </border>
    <border>
      <left style="thin">
        <color theme="3"/>
      </left>
      <right style="medium">
        <color theme="4" tint="-0.24994659260841701"/>
      </right>
      <top/>
      <bottom style="medium">
        <color theme="3"/>
      </bottom>
      <diagonal/>
    </border>
    <border>
      <left style="medium">
        <color theme="4" tint="-0.24994659260841701"/>
      </left>
      <right style="thin">
        <color theme="3"/>
      </right>
      <top/>
      <bottom style="medium">
        <color theme="3"/>
      </bottom>
      <diagonal/>
    </border>
    <border>
      <left style="thin">
        <color indexed="64"/>
      </left>
      <right/>
      <top/>
      <bottom/>
      <diagonal/>
    </border>
    <border>
      <left style="thin">
        <color indexed="64"/>
      </left>
      <right style="medium">
        <color theme="3"/>
      </right>
      <top/>
      <bottom/>
      <diagonal/>
    </border>
    <border>
      <left/>
      <right/>
      <top/>
      <bottom style="medium">
        <color rgb="FF44546A"/>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rgb="FF44546A"/>
      </left>
      <right/>
      <top/>
      <bottom style="medium">
        <color rgb="FF44546A"/>
      </bottom>
      <diagonal/>
    </border>
    <border>
      <left/>
      <right style="medium">
        <color rgb="FF44546A"/>
      </right>
      <top/>
      <bottom/>
      <diagonal/>
    </border>
    <border>
      <left style="medium">
        <color indexed="64"/>
      </left>
      <right style="medium">
        <color indexed="64"/>
      </right>
      <top style="medium">
        <color indexed="64"/>
      </top>
      <bottom/>
      <diagonal/>
    </border>
    <border>
      <left style="medium">
        <color rgb="FF44546A"/>
      </left>
      <right style="medium">
        <color rgb="FF44546A"/>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44546A"/>
      </left>
      <right/>
      <top/>
      <bottom/>
      <diagonal/>
    </border>
    <border>
      <left style="double">
        <color theme="4"/>
      </left>
      <right/>
      <top style="double">
        <color theme="4"/>
      </top>
      <bottom/>
      <diagonal/>
    </border>
    <border>
      <left/>
      <right/>
      <top style="double">
        <color theme="4"/>
      </top>
      <bottom/>
      <diagonal/>
    </border>
    <border>
      <left/>
      <right style="double">
        <color theme="4"/>
      </right>
      <top style="double">
        <color theme="4"/>
      </top>
      <bottom/>
      <diagonal/>
    </border>
    <border>
      <left style="double">
        <color theme="4"/>
      </left>
      <right/>
      <top/>
      <bottom/>
      <diagonal/>
    </border>
    <border>
      <left/>
      <right style="double">
        <color theme="4"/>
      </right>
      <top/>
      <bottom/>
      <diagonal/>
    </border>
    <border>
      <left style="double">
        <color theme="4"/>
      </left>
      <right/>
      <top/>
      <bottom style="double">
        <color theme="4"/>
      </bottom>
      <diagonal/>
    </border>
    <border>
      <left/>
      <right/>
      <top/>
      <bottom style="double">
        <color theme="4"/>
      </bottom>
      <diagonal/>
    </border>
    <border>
      <left/>
      <right style="double">
        <color theme="4"/>
      </right>
      <top/>
      <bottom style="double">
        <color theme="4"/>
      </bottom>
      <diagonal/>
    </border>
    <border>
      <left style="medium">
        <color rgb="FF44546A"/>
      </left>
      <right/>
      <top style="medium">
        <color indexed="64"/>
      </top>
      <bottom/>
      <diagonal/>
    </border>
    <border>
      <left/>
      <right style="medium">
        <color rgb="FF44546A"/>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rgb="FF44546A"/>
      </left>
      <right/>
      <top style="medium">
        <color rgb="FF44546A"/>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s>
  <cellStyleXfs count="5">
    <xf numFmtId="0" fontId="0" fillId="0" borderId="0"/>
    <xf numFmtId="9" fontId="1" fillId="0" borderId="0" applyFont="0" applyFill="0" applyBorder="0" applyAlignment="0" applyProtection="0"/>
    <xf numFmtId="0" fontId="12" fillId="0" borderId="0"/>
    <xf numFmtId="0" fontId="12" fillId="0" borderId="0"/>
    <xf numFmtId="41" fontId="1" fillId="0" borderId="0" applyFont="0" applyFill="0" applyBorder="0" applyAlignment="0" applyProtection="0"/>
  </cellStyleXfs>
  <cellXfs count="544">
    <xf numFmtId="0" fontId="0" fillId="0" borderId="0" xfId="0"/>
    <xf numFmtId="0" fontId="0" fillId="2" borderId="0" xfId="0" applyFill="1"/>
    <xf numFmtId="0" fontId="6" fillId="3"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7" fillId="2" borderId="4" xfId="0" applyFont="1" applyFill="1" applyBorder="1" applyAlignment="1">
      <alignment horizontal="justify" vertical="center" wrapText="1"/>
    </xf>
    <xf numFmtId="0" fontId="2" fillId="2" borderId="6" xfId="0" applyFont="1" applyFill="1" applyBorder="1" applyAlignment="1">
      <alignment horizontal="center" vertical="center" wrapText="1"/>
    </xf>
    <xf numFmtId="0" fontId="7" fillId="2" borderId="6" xfId="0" applyFont="1" applyFill="1" applyBorder="1" applyAlignment="1">
      <alignment horizontal="justify" vertical="center" wrapText="1"/>
    </xf>
    <xf numFmtId="0" fontId="0" fillId="2" borderId="0" xfId="0" applyFill="1" applyAlignment="1">
      <alignment horizontal="center"/>
    </xf>
    <xf numFmtId="9" fontId="11" fillId="2" borderId="6" xfId="1" applyFont="1" applyFill="1" applyBorder="1" applyAlignment="1" applyProtection="1">
      <alignment horizontal="center" vertical="center"/>
      <protection locked="0"/>
    </xf>
    <xf numFmtId="9" fontId="11" fillId="2" borderId="6" xfId="1" applyFont="1" applyFill="1" applyBorder="1" applyAlignment="1">
      <alignment horizontal="center" vertical="center"/>
    </xf>
    <xf numFmtId="9" fontId="11" fillId="2" borderId="6" xfId="0" applyNumberFormat="1" applyFont="1" applyFill="1" applyBorder="1" applyAlignment="1">
      <alignment horizontal="center" vertical="center"/>
    </xf>
    <xf numFmtId="9" fontId="11" fillId="2" borderId="18" xfId="1" applyFont="1" applyFill="1" applyBorder="1" applyAlignment="1" applyProtection="1">
      <alignment horizontal="center" vertical="center"/>
      <protection locked="0"/>
    </xf>
    <xf numFmtId="9" fontId="11" fillId="2" borderId="18" xfId="1" applyFont="1" applyFill="1" applyBorder="1" applyAlignment="1">
      <alignment horizontal="center" vertical="center"/>
    </xf>
    <xf numFmtId="9" fontId="11" fillId="2" borderId="18" xfId="0" applyNumberFormat="1" applyFont="1" applyFill="1" applyBorder="1" applyAlignment="1">
      <alignment horizontal="center" vertical="center"/>
    </xf>
    <xf numFmtId="9" fontId="11" fillId="2" borderId="9" xfId="1" applyFont="1" applyFill="1" applyBorder="1" applyAlignment="1" applyProtection="1">
      <alignment horizontal="center" vertical="center"/>
      <protection locked="0"/>
    </xf>
    <xf numFmtId="9" fontId="11" fillId="2" borderId="9" xfId="1" applyFont="1" applyFill="1" applyBorder="1" applyAlignment="1">
      <alignment horizontal="center" vertical="center"/>
    </xf>
    <xf numFmtId="9" fontId="11" fillId="2" borderId="9" xfId="0" applyNumberFormat="1" applyFont="1" applyFill="1" applyBorder="1" applyAlignment="1">
      <alignment horizontal="center" vertical="center"/>
    </xf>
    <xf numFmtId="0" fontId="13" fillId="0" borderId="23" xfId="0" applyFont="1" applyBorder="1"/>
    <xf numFmtId="0" fontId="13" fillId="0" borderId="24" xfId="0" applyFont="1" applyBorder="1"/>
    <xf numFmtId="0" fontId="13" fillId="0" borderId="25" xfId="0" applyFont="1" applyBorder="1"/>
    <xf numFmtId="164" fontId="14" fillId="0" borderId="21" xfId="0" applyNumberFormat="1" applyFont="1" applyBorder="1" applyAlignment="1">
      <alignment horizontal="center"/>
    </xf>
    <xf numFmtId="9" fontId="14" fillId="0" borderId="21" xfId="0" applyNumberFormat="1" applyFont="1" applyBorder="1" applyAlignment="1">
      <alignment horizontal="center"/>
    </xf>
    <xf numFmtId="164" fontId="14" fillId="0" borderId="21" xfId="1" applyNumberFormat="1" applyFont="1" applyBorder="1" applyAlignment="1">
      <alignment horizontal="center"/>
    </xf>
    <xf numFmtId="164" fontId="14" fillId="0" borderId="26" xfId="0" applyNumberFormat="1" applyFont="1" applyBorder="1" applyAlignment="1">
      <alignment horizontal="center"/>
    </xf>
    <xf numFmtId="164" fontId="14" fillId="0" borderId="27" xfId="0" applyNumberFormat="1" applyFont="1" applyBorder="1" applyAlignment="1">
      <alignment horizontal="center"/>
    </xf>
    <xf numFmtId="9" fontId="14" fillId="0" borderId="22" xfId="0" applyNumberFormat="1" applyFont="1" applyBorder="1" applyAlignment="1">
      <alignment horizontal="center"/>
    </xf>
    <xf numFmtId="164" fontId="14" fillId="0" borderId="22" xfId="1" applyNumberFormat="1" applyFont="1" applyBorder="1" applyAlignment="1">
      <alignment horizontal="center"/>
    </xf>
    <xf numFmtId="164" fontId="14" fillId="2" borderId="1" xfId="0" applyNumberFormat="1" applyFont="1" applyFill="1" applyBorder="1" applyAlignment="1">
      <alignment horizontal="center" vertical="center"/>
    </xf>
    <xf numFmtId="9" fontId="14" fillId="2" borderId="20" xfId="0" applyNumberFormat="1" applyFont="1" applyFill="1" applyBorder="1" applyAlignment="1">
      <alignment horizontal="center" vertical="center"/>
    </xf>
    <xf numFmtId="164" fontId="14" fillId="2" borderId="2" xfId="0" applyNumberFormat="1" applyFont="1" applyFill="1" applyBorder="1" applyAlignment="1">
      <alignment horizontal="center" vertical="center"/>
    </xf>
    <xf numFmtId="0" fontId="15" fillId="4" borderId="1" xfId="0" applyFont="1" applyFill="1" applyBorder="1" applyAlignment="1">
      <alignment horizontal="center" vertical="center"/>
    </xf>
    <xf numFmtId="0" fontId="15" fillId="4" borderId="20" xfId="0" applyFont="1" applyFill="1" applyBorder="1" applyAlignment="1">
      <alignment horizontal="center" vertical="center" wrapText="1"/>
    </xf>
    <xf numFmtId="0" fontId="10" fillId="2" borderId="19" xfId="0" applyFont="1" applyFill="1" applyBorder="1" applyAlignment="1" applyProtection="1">
      <alignment horizontal="justify" vertical="center" wrapText="1"/>
      <protection locked="0"/>
    </xf>
    <xf numFmtId="0" fontId="10" fillId="2" borderId="7" xfId="0" applyFont="1" applyFill="1" applyBorder="1" applyAlignment="1" applyProtection="1">
      <alignment horizontal="justify" vertical="center" wrapText="1"/>
      <protection locked="0"/>
    </xf>
    <xf numFmtId="0" fontId="10" fillId="2" borderId="10" xfId="0" applyFont="1" applyFill="1" applyBorder="1" applyAlignment="1" applyProtection="1">
      <alignment horizontal="justify" vertical="center" wrapText="1"/>
      <protection locked="0"/>
    </xf>
    <xf numFmtId="0" fontId="7" fillId="2" borderId="12" xfId="0" applyFont="1" applyFill="1" applyBorder="1" applyAlignment="1">
      <alignment horizontal="justify" vertical="center" wrapText="1"/>
    </xf>
    <xf numFmtId="0" fontId="7" fillId="2" borderId="13" xfId="0" applyFont="1" applyFill="1" applyBorder="1" applyAlignment="1">
      <alignment horizontal="justify" vertical="center" wrapText="1"/>
    </xf>
    <xf numFmtId="0" fontId="7" fillId="2" borderId="13" xfId="0" applyFont="1" applyFill="1" applyBorder="1" applyAlignment="1">
      <alignment horizontal="justify" vertical="center"/>
    </xf>
    <xf numFmtId="0" fontId="7" fillId="2" borderId="13" xfId="0" applyFont="1" applyFill="1" applyBorder="1" applyAlignment="1">
      <alignment horizontal="center" vertical="center"/>
    </xf>
    <xf numFmtId="9" fontId="11" fillId="2" borderId="29" xfId="1" applyFont="1" applyFill="1" applyBorder="1" applyAlignment="1" applyProtection="1">
      <alignment horizontal="center" vertical="center"/>
      <protection locked="0"/>
    </xf>
    <xf numFmtId="9" fontId="11" fillId="2" borderId="30" xfId="1" applyFont="1" applyFill="1" applyBorder="1" applyAlignment="1" applyProtection="1">
      <alignment horizontal="center" vertical="center"/>
      <protection locked="0"/>
    </xf>
    <xf numFmtId="9" fontId="11" fillId="2" borderId="31" xfId="1" applyFont="1" applyFill="1" applyBorder="1" applyAlignment="1" applyProtection="1">
      <alignment horizontal="center" vertical="center"/>
      <protection locked="0"/>
    </xf>
    <xf numFmtId="14" fontId="8" fillId="0" borderId="11" xfId="0" applyNumberFormat="1" applyFont="1" applyFill="1" applyBorder="1" applyAlignment="1">
      <alignment horizontal="center" vertical="center"/>
    </xf>
    <xf numFmtId="14" fontId="7" fillId="2" borderId="11" xfId="0" applyNumberFormat="1" applyFont="1" applyFill="1" applyBorder="1" applyAlignment="1">
      <alignment horizontal="center" vertical="center"/>
    </xf>
    <xf numFmtId="0" fontId="10" fillId="2" borderId="17" xfId="0" applyFont="1" applyFill="1" applyBorder="1" applyAlignment="1">
      <alignment horizontal="center" vertical="center" wrapText="1"/>
    </xf>
    <xf numFmtId="0" fontId="6" fillId="2" borderId="32" xfId="0" applyFont="1" applyFill="1" applyBorder="1" applyAlignment="1">
      <alignment horizontal="center" vertical="center"/>
    </xf>
    <xf numFmtId="0" fontId="6" fillId="2" borderId="33" xfId="0" applyFont="1" applyFill="1" applyBorder="1" applyAlignment="1">
      <alignment horizontal="center" vertical="center" wrapText="1"/>
    </xf>
    <xf numFmtId="0" fontId="6" fillId="2" borderId="28" xfId="0" applyFont="1" applyFill="1" applyBorder="1" applyAlignment="1">
      <alignment horizontal="center" vertical="center" wrapText="1"/>
    </xf>
    <xf numFmtId="0" fontId="6" fillId="2" borderId="28" xfId="0" applyFont="1" applyFill="1" applyBorder="1" applyAlignment="1">
      <alignment horizontal="center" vertical="center"/>
    </xf>
    <xf numFmtId="0" fontId="6" fillId="2" borderId="15" xfId="0" applyFont="1" applyFill="1" applyBorder="1" applyAlignment="1">
      <alignment horizontal="center" vertical="center" wrapText="1"/>
    </xf>
    <xf numFmtId="0" fontId="10" fillId="2" borderId="16" xfId="0" applyFont="1" applyFill="1" applyBorder="1" applyAlignment="1">
      <alignment horizontal="center" vertical="center"/>
    </xf>
    <xf numFmtId="0" fontId="10" fillId="2" borderId="17" xfId="0" applyFont="1" applyFill="1" applyBorder="1" applyAlignment="1">
      <alignment horizontal="center" vertical="center"/>
    </xf>
    <xf numFmtId="0" fontId="10" fillId="2" borderId="36" xfId="0" applyFont="1" applyFill="1" applyBorder="1" applyAlignment="1">
      <alignment horizontal="center" vertical="center" wrapText="1"/>
    </xf>
    <xf numFmtId="0" fontId="10" fillId="2" borderId="37" xfId="0" applyFont="1" applyFill="1" applyBorder="1" applyAlignment="1">
      <alignment horizontal="center" vertical="center" wrapText="1"/>
    </xf>
    <xf numFmtId="0" fontId="7" fillId="2" borderId="4" xfId="0" applyFont="1" applyFill="1" applyBorder="1" applyAlignment="1">
      <alignment horizontal="left" vertical="center" wrapText="1"/>
    </xf>
    <xf numFmtId="0" fontId="7" fillId="2" borderId="13" xfId="0" applyFont="1" applyFill="1" applyBorder="1" applyAlignment="1">
      <alignment horizontal="left" vertical="center"/>
    </xf>
    <xf numFmtId="0" fontId="2" fillId="0" borderId="6" xfId="0" applyFont="1" applyFill="1" applyBorder="1" applyAlignment="1">
      <alignment horizontal="center" vertical="center" wrapText="1"/>
    </xf>
    <xf numFmtId="0" fontId="7" fillId="0" borderId="6" xfId="0" applyFont="1" applyFill="1" applyBorder="1" applyAlignment="1">
      <alignment horizontal="justify" vertical="center" wrapText="1"/>
    </xf>
    <xf numFmtId="0" fontId="7" fillId="0" borderId="9" xfId="0" applyFont="1" applyFill="1" applyBorder="1" applyAlignment="1">
      <alignment horizontal="justify" vertical="center" wrapText="1"/>
    </xf>
    <xf numFmtId="0" fontId="7" fillId="0" borderId="13" xfId="0" applyFont="1" applyFill="1" applyBorder="1" applyAlignment="1">
      <alignment horizontal="center" vertical="center"/>
    </xf>
    <xf numFmtId="14" fontId="7" fillId="0" borderId="11" xfId="0" applyNumberFormat="1" applyFont="1" applyFill="1" applyBorder="1" applyAlignment="1">
      <alignment horizontal="center" vertical="center"/>
    </xf>
    <xf numFmtId="0" fontId="2" fillId="0" borderId="9" xfId="0" applyFont="1" applyFill="1" applyBorder="1" applyAlignment="1">
      <alignment horizontal="center" vertical="center" wrapText="1"/>
    </xf>
    <xf numFmtId="0" fontId="9" fillId="0" borderId="14" xfId="0" applyFont="1" applyFill="1" applyBorder="1" applyAlignment="1">
      <alignment horizontal="center" vertical="center"/>
    </xf>
    <xf numFmtId="14" fontId="9" fillId="0" borderId="11" xfId="0" applyNumberFormat="1" applyFont="1" applyFill="1" applyBorder="1" applyAlignment="1">
      <alignment horizontal="center" vertical="center"/>
    </xf>
    <xf numFmtId="14" fontId="8" fillId="2" borderId="11" xfId="0" applyNumberFormat="1" applyFont="1" applyFill="1" applyBorder="1" applyAlignment="1">
      <alignment horizontal="center" vertical="center"/>
    </xf>
    <xf numFmtId="0" fontId="12" fillId="0" borderId="0" xfId="3"/>
    <xf numFmtId="0" fontId="24" fillId="0" borderId="51" xfId="3" applyFont="1" applyBorder="1" applyAlignment="1" applyProtection="1">
      <alignment horizontal="center" vertical="center" wrapText="1"/>
    </xf>
    <xf numFmtId="0" fontId="24" fillId="0" borderId="0" xfId="3" applyFont="1" applyBorder="1" applyAlignment="1" applyProtection="1">
      <alignment horizontal="center" vertical="center" wrapText="1"/>
    </xf>
    <xf numFmtId="0" fontId="24" fillId="0" borderId="15" xfId="3" applyFont="1" applyBorder="1" applyAlignment="1" applyProtection="1">
      <alignment horizontal="center" vertical="center" wrapText="1"/>
    </xf>
    <xf numFmtId="0" fontId="12" fillId="0" borderId="51" xfId="3" applyBorder="1" applyProtection="1"/>
    <xf numFmtId="0" fontId="25" fillId="5" borderId="0" xfId="3" applyFont="1" applyFill="1" applyBorder="1" applyAlignment="1" applyProtection="1">
      <alignment vertical="center" wrapText="1"/>
    </xf>
    <xf numFmtId="0" fontId="12" fillId="0" borderId="0" xfId="3" applyBorder="1" applyProtection="1"/>
    <xf numFmtId="0" fontId="26" fillId="0" borderId="51" xfId="3" applyFont="1" applyBorder="1" applyAlignment="1" applyProtection="1">
      <alignment horizontal="justify" vertical="top" wrapText="1"/>
    </xf>
    <xf numFmtId="0" fontId="27" fillId="0" borderId="0" xfId="3" applyFont="1" applyBorder="1" applyAlignment="1" applyProtection="1">
      <alignment horizontal="center" vertical="center" wrapText="1"/>
    </xf>
    <xf numFmtId="0" fontId="27" fillId="0" borderId="15" xfId="3" applyFont="1" applyBorder="1" applyAlignment="1" applyProtection="1">
      <alignment horizontal="center" vertical="center" wrapText="1"/>
    </xf>
    <xf numFmtId="0" fontId="25" fillId="0" borderId="0" xfId="3" applyFont="1" applyBorder="1" applyAlignment="1" applyProtection="1">
      <alignment vertical="center" wrapText="1"/>
    </xf>
    <xf numFmtId="0" fontId="25" fillId="0" borderId="0" xfId="3" applyFont="1" applyBorder="1" applyAlignment="1" applyProtection="1">
      <alignment horizontal="right" vertical="center" wrapText="1"/>
    </xf>
    <xf numFmtId="0" fontId="25" fillId="0" borderId="11" xfId="3" applyFont="1" applyFill="1" applyBorder="1" applyAlignment="1" applyProtection="1">
      <alignment horizontal="center" vertical="center" wrapText="1"/>
    </xf>
    <xf numFmtId="0" fontId="12" fillId="0" borderId="15" xfId="3" applyBorder="1" applyProtection="1"/>
    <xf numFmtId="0" fontId="28" fillId="0" borderId="51" xfId="3" applyFont="1" applyBorder="1" applyAlignment="1" applyProtection="1">
      <alignment horizontal="justify" vertical="top" wrapText="1"/>
    </xf>
    <xf numFmtId="0" fontId="29" fillId="5" borderId="0" xfId="3" applyFont="1" applyFill="1" applyBorder="1" applyAlignment="1" applyProtection="1">
      <alignment horizontal="left" vertical="center" wrapText="1"/>
    </xf>
    <xf numFmtId="0" fontId="29" fillId="0" borderId="0" xfId="3" applyFont="1" applyFill="1" applyBorder="1" applyAlignment="1" applyProtection="1">
      <alignment horizontal="left" vertical="center" wrapText="1"/>
    </xf>
    <xf numFmtId="0" fontId="12" fillId="0" borderId="0" xfId="3" applyFill="1" applyBorder="1"/>
    <xf numFmtId="0" fontId="28" fillId="0" borderId="15" xfId="3" applyFont="1" applyFill="1" applyBorder="1" applyAlignment="1" applyProtection="1">
      <alignment horizontal="left" vertical="top" wrapText="1"/>
    </xf>
    <xf numFmtId="0" fontId="25" fillId="5" borderId="0" xfId="3" applyFont="1" applyFill="1" applyBorder="1" applyAlignment="1" applyProtection="1">
      <alignment horizontal="center" vertical="center" wrapText="1"/>
    </xf>
    <xf numFmtId="0" fontId="25" fillId="0" borderId="0" xfId="3" applyFont="1" applyFill="1" applyBorder="1" applyAlignment="1" applyProtection="1">
      <alignment horizontal="center" vertical="center" wrapText="1"/>
    </xf>
    <xf numFmtId="0" fontId="25" fillId="0" borderId="51" xfId="3" applyFont="1" applyBorder="1" applyAlignment="1" applyProtection="1">
      <alignment horizontal="left" vertical="center" wrapText="1"/>
    </xf>
    <xf numFmtId="0" fontId="25" fillId="0" borderId="0" xfId="3" applyFont="1" applyBorder="1" applyAlignment="1" applyProtection="1">
      <alignment horizontal="left" vertical="center" wrapText="1"/>
    </xf>
    <xf numFmtId="0" fontId="25" fillId="0" borderId="0" xfId="3" applyFont="1" applyFill="1" applyBorder="1" applyAlignment="1" applyProtection="1">
      <alignment vertical="center" wrapText="1"/>
    </xf>
    <xf numFmtId="0" fontId="12" fillId="0" borderId="0" xfId="3" applyFont="1" applyBorder="1" applyProtection="1"/>
    <xf numFmtId="0" fontId="29" fillId="0" borderId="0" xfId="3" applyFont="1" applyBorder="1" applyAlignment="1" applyProtection="1">
      <alignment horizontal="center" vertical="top" wrapText="1"/>
    </xf>
    <xf numFmtId="0" fontId="29" fillId="0" borderId="0" xfId="3" applyFont="1" applyBorder="1" applyAlignment="1" applyProtection="1">
      <alignment horizontal="left" vertical="top" wrapText="1"/>
    </xf>
    <xf numFmtId="0" fontId="29" fillId="0" borderId="0" xfId="3" applyFont="1" applyBorder="1" applyAlignment="1" applyProtection="1">
      <alignment horizontal="justify" vertical="top" wrapText="1"/>
    </xf>
    <xf numFmtId="0" fontId="29" fillId="0" borderId="15" xfId="3" applyFont="1" applyBorder="1" applyAlignment="1" applyProtection="1">
      <alignment horizontal="justify" vertical="top" wrapText="1"/>
    </xf>
    <xf numFmtId="0" fontId="30" fillId="7" borderId="62" xfId="3" applyFont="1" applyFill="1" applyBorder="1" applyAlignment="1" applyProtection="1">
      <alignment horizontal="center" vertical="center" wrapText="1"/>
    </xf>
    <xf numFmtId="0" fontId="30" fillId="0" borderId="58" xfId="3" applyFont="1" applyFill="1" applyBorder="1" applyAlignment="1" applyProtection="1">
      <alignment horizontal="center" vertical="center" wrapText="1"/>
    </xf>
    <xf numFmtId="0" fontId="12" fillId="0" borderId="0" xfId="3" applyFill="1"/>
    <xf numFmtId="0" fontId="31" fillId="5" borderId="63" xfId="3" applyFont="1" applyFill="1" applyBorder="1" applyAlignment="1" applyProtection="1">
      <alignment horizontal="center" vertical="center" wrapText="1"/>
      <protection locked="0"/>
    </xf>
    <xf numFmtId="0" fontId="31" fillId="5" borderId="64" xfId="3" applyFont="1" applyFill="1" applyBorder="1" applyAlignment="1" applyProtection="1">
      <alignment horizontal="left" vertical="top" wrapText="1"/>
      <protection locked="0"/>
    </xf>
    <xf numFmtId="0" fontId="31" fillId="5" borderId="64" xfId="3" applyFont="1" applyFill="1" applyBorder="1" applyAlignment="1" applyProtection="1">
      <alignment horizontal="center" vertical="center" wrapText="1"/>
      <protection locked="0"/>
    </xf>
    <xf numFmtId="0" fontId="31" fillId="5" borderId="65" xfId="3" applyFont="1" applyFill="1" applyBorder="1" applyAlignment="1" applyProtection="1">
      <alignment horizontal="left" vertical="top" wrapText="1"/>
      <protection locked="0"/>
    </xf>
    <xf numFmtId="0" fontId="26" fillId="0" borderId="0" xfId="3" applyFont="1" applyBorder="1" applyAlignment="1" applyProtection="1">
      <alignment horizontal="justify" vertical="top" wrapText="1"/>
    </xf>
    <xf numFmtId="0" fontId="32" fillId="0" borderId="0" xfId="3" applyFont="1" applyFill="1" applyBorder="1" applyAlignment="1" applyProtection="1">
      <alignment horizontal="justify" vertical="top" wrapText="1"/>
    </xf>
    <xf numFmtId="0" fontId="32" fillId="0" borderId="0" xfId="3" applyFont="1" applyFill="1" applyBorder="1" applyAlignment="1" applyProtection="1">
      <alignment vertical="top" wrapText="1"/>
    </xf>
    <xf numFmtId="0" fontId="32" fillId="0" borderId="15" xfId="3" applyFont="1" applyFill="1" applyBorder="1" applyAlignment="1" applyProtection="1">
      <alignment vertical="top" wrapText="1"/>
    </xf>
    <xf numFmtId="0" fontId="25" fillId="5" borderId="0" xfId="3" applyFont="1" applyFill="1" applyBorder="1" applyAlignment="1" applyProtection="1">
      <alignment horizontal="left" vertical="center" wrapText="1"/>
    </xf>
    <xf numFmtId="0" fontId="33" fillId="0" borderId="0" xfId="3" applyFont="1" applyFill="1" applyBorder="1" applyAlignment="1" applyProtection="1">
      <alignment horizontal="center" vertical="top" wrapText="1"/>
      <protection locked="0"/>
    </xf>
    <xf numFmtId="0" fontId="35" fillId="5" borderId="0" xfId="3" applyFont="1" applyFill="1" applyBorder="1" applyAlignment="1" applyProtection="1">
      <alignment vertical="center" wrapText="1"/>
    </xf>
    <xf numFmtId="0" fontId="33" fillId="0" borderId="0" xfId="3" applyFont="1" applyFill="1" applyBorder="1" applyAlignment="1" applyProtection="1">
      <alignment vertical="top" wrapText="1"/>
    </xf>
    <xf numFmtId="0" fontId="25" fillId="0" borderId="0" xfId="3" applyFont="1" applyFill="1" applyBorder="1" applyAlignment="1" applyProtection="1">
      <alignment horizontal="right" vertical="top" wrapText="1"/>
    </xf>
    <xf numFmtId="0" fontId="25" fillId="0" borderId="15" xfId="3" applyFont="1" applyFill="1" applyBorder="1" applyAlignment="1" applyProtection="1">
      <alignment horizontal="right" vertical="top" wrapText="1"/>
    </xf>
    <xf numFmtId="0" fontId="25" fillId="5" borderId="51" xfId="3" applyFont="1" applyFill="1" applyBorder="1" applyAlignment="1" applyProtection="1">
      <alignment vertical="center" wrapText="1"/>
    </xf>
    <xf numFmtId="0" fontId="30" fillId="5" borderId="52" xfId="3" applyFont="1" applyFill="1" applyBorder="1" applyAlignment="1" applyProtection="1">
      <alignment horizontal="left"/>
    </xf>
    <xf numFmtId="0" fontId="30" fillId="5" borderId="53" xfId="3" applyFont="1" applyFill="1" applyBorder="1" applyAlignment="1" applyProtection="1">
      <alignment horizontal="left"/>
    </xf>
    <xf numFmtId="0" fontId="25" fillId="0" borderId="53" xfId="3" applyFont="1" applyFill="1" applyBorder="1" applyAlignment="1" applyProtection="1">
      <alignment horizontal="left" vertical="top" wrapText="1"/>
    </xf>
    <xf numFmtId="0" fontId="12" fillId="0" borderId="53" xfId="3" applyBorder="1" applyProtection="1"/>
    <xf numFmtId="0" fontId="12" fillId="0" borderId="54" xfId="3" applyBorder="1" applyProtection="1"/>
    <xf numFmtId="0" fontId="30" fillId="5" borderId="0" xfId="3" applyFont="1" applyFill="1" applyBorder="1" applyAlignment="1" applyProtection="1">
      <alignment horizontal="left" vertical="center" wrapText="1"/>
    </xf>
    <xf numFmtId="0" fontId="33" fillId="0" borderId="0" xfId="3" applyFont="1" applyFill="1" applyBorder="1" applyAlignment="1" applyProtection="1">
      <alignment horizontal="justify" vertical="top" wrapText="1"/>
    </xf>
    <xf numFmtId="0" fontId="33" fillId="0" borderId="0" xfId="3" applyFont="1" applyFill="1" applyBorder="1" applyAlignment="1" applyProtection="1">
      <alignment horizontal="left" vertical="top" wrapText="1"/>
    </xf>
    <xf numFmtId="0" fontId="33" fillId="0" borderId="0" xfId="3" applyFont="1" applyFill="1" applyBorder="1" applyAlignment="1" applyProtection="1">
      <alignment horizontal="center" vertical="top" wrapText="1"/>
    </xf>
    <xf numFmtId="0" fontId="33" fillId="0" borderId="15" xfId="3" applyFont="1" applyFill="1" applyBorder="1" applyAlignment="1" applyProtection="1">
      <alignment horizontal="center" vertical="top" wrapText="1"/>
    </xf>
    <xf numFmtId="0" fontId="36" fillId="0" borderId="0" xfId="3" applyFont="1" applyBorder="1" applyProtection="1"/>
    <xf numFmtId="0" fontId="37" fillId="0" borderId="51" xfId="3" applyFont="1" applyBorder="1" applyProtection="1"/>
    <xf numFmtId="0" fontId="38" fillId="0" borderId="0" xfId="3" applyFont="1" applyBorder="1" applyProtection="1"/>
    <xf numFmtId="0" fontId="37" fillId="0" borderId="0" xfId="3" applyFont="1" applyBorder="1" applyProtection="1"/>
    <xf numFmtId="0" fontId="37" fillId="0" borderId="15" xfId="3" applyFont="1" applyBorder="1" applyProtection="1"/>
    <xf numFmtId="0" fontId="37" fillId="0" borderId="0" xfId="3" applyFont="1"/>
    <xf numFmtId="14" fontId="37" fillId="0" borderId="0" xfId="3" applyNumberFormat="1" applyFont="1" applyBorder="1" applyAlignment="1" applyProtection="1">
      <alignment horizontal="left"/>
    </xf>
    <xf numFmtId="0" fontId="12" fillId="0" borderId="52" xfId="3" applyBorder="1" applyProtection="1"/>
    <xf numFmtId="0" fontId="12" fillId="0" borderId="0" xfId="3" applyProtection="1"/>
    <xf numFmtId="0" fontId="39" fillId="0" borderId="0" xfId="3" applyFont="1" applyProtection="1"/>
    <xf numFmtId="0" fontId="36" fillId="0" borderId="0" xfId="3" applyFont="1" applyProtection="1"/>
    <xf numFmtId="14" fontId="12" fillId="0" borderId="0" xfId="3" applyNumberFormat="1" applyAlignment="1" applyProtection="1">
      <alignment horizontal="left"/>
    </xf>
    <xf numFmtId="0" fontId="45" fillId="9" borderId="40" xfId="0" applyFont="1" applyFill="1" applyBorder="1" applyAlignment="1">
      <alignment horizontal="center" vertical="center"/>
    </xf>
    <xf numFmtId="0" fontId="45" fillId="9" borderId="54" xfId="0" applyFont="1" applyFill="1" applyBorder="1" applyAlignment="1">
      <alignment horizontal="center" vertical="center" wrapText="1"/>
    </xf>
    <xf numFmtId="0" fontId="44" fillId="9" borderId="43" xfId="0" applyFont="1" applyFill="1" applyBorder="1" applyAlignment="1">
      <alignment horizontal="center" vertical="center" wrapText="1"/>
    </xf>
    <xf numFmtId="0" fontId="18" fillId="0" borderId="43" xfId="0" applyFont="1" applyBorder="1" applyAlignment="1">
      <alignment horizontal="justify" vertical="center" wrapText="1"/>
    </xf>
    <xf numFmtId="14" fontId="18" fillId="0" borderId="15" xfId="0" applyNumberFormat="1" applyFont="1" applyBorder="1" applyAlignment="1">
      <alignment horizontal="center" vertical="center" wrapText="1"/>
    </xf>
    <xf numFmtId="0" fontId="44" fillId="9" borderId="53" xfId="0" applyFont="1" applyFill="1" applyBorder="1" applyAlignment="1">
      <alignment horizontal="center" vertical="center" wrapText="1"/>
    </xf>
    <xf numFmtId="0" fontId="18" fillId="0" borderId="39" xfId="0" applyFont="1" applyBorder="1" applyAlignment="1">
      <alignment horizontal="justify" vertical="center" wrapText="1"/>
    </xf>
    <xf numFmtId="0" fontId="18" fillId="0" borderId="47" xfId="0" applyFont="1" applyBorder="1" applyAlignment="1">
      <alignment vertical="center" wrapText="1"/>
    </xf>
    <xf numFmtId="14" fontId="18" fillId="0" borderId="47" xfId="0" applyNumberFormat="1" applyFont="1" applyBorder="1" applyAlignment="1">
      <alignment horizontal="center" vertical="center" wrapText="1"/>
    </xf>
    <xf numFmtId="0" fontId="44" fillId="9" borderId="54" xfId="0" applyFont="1" applyFill="1" applyBorder="1" applyAlignment="1">
      <alignment horizontal="center" vertical="center" wrapText="1"/>
    </xf>
    <xf numFmtId="0" fontId="18" fillId="0" borderId="54" xfId="0" applyFont="1" applyBorder="1" applyAlignment="1">
      <alignment horizontal="justify" vertical="center" wrapText="1"/>
    </xf>
    <xf numFmtId="0" fontId="18" fillId="0" borderId="54" xfId="0" applyFont="1" applyBorder="1" applyAlignment="1">
      <alignment vertical="center" wrapText="1"/>
    </xf>
    <xf numFmtId="0" fontId="18" fillId="0" borderId="54" xfId="0" applyFont="1" applyBorder="1" applyAlignment="1">
      <alignment horizontal="center" vertical="center" wrapText="1"/>
    </xf>
    <xf numFmtId="14" fontId="18" fillId="0" borderId="54" xfId="0" applyNumberFormat="1" applyFont="1" applyBorder="1" applyAlignment="1">
      <alignment horizontal="center" vertical="center" wrapText="1"/>
    </xf>
    <xf numFmtId="0" fontId="0" fillId="6" borderId="11" xfId="0" applyFill="1" applyBorder="1"/>
    <xf numFmtId="0" fontId="0" fillId="2" borderId="11" xfId="0" applyFill="1" applyBorder="1" applyAlignment="1">
      <alignment horizontal="center" vertical="center"/>
    </xf>
    <xf numFmtId="0" fontId="0" fillId="12" borderId="11" xfId="0" applyFill="1" applyBorder="1" applyAlignment="1">
      <alignment horizontal="center" vertical="center"/>
    </xf>
    <xf numFmtId="9" fontId="0" fillId="2" borderId="11" xfId="1" applyFont="1" applyFill="1" applyBorder="1" applyAlignment="1">
      <alignment horizontal="center" vertical="center"/>
    </xf>
    <xf numFmtId="9" fontId="0" fillId="2" borderId="11" xfId="1" applyFont="1" applyFill="1" applyBorder="1" applyAlignment="1">
      <alignment horizontal="left" vertical="center" wrapText="1"/>
    </xf>
    <xf numFmtId="0" fontId="0" fillId="2" borderId="11" xfId="0" applyFill="1" applyBorder="1" applyAlignment="1">
      <alignment horizontal="center" vertical="center" wrapText="1"/>
    </xf>
    <xf numFmtId="0" fontId="20" fillId="3" borderId="0" xfId="0" applyFont="1" applyFill="1" applyBorder="1" applyAlignment="1">
      <alignment horizontal="center" vertical="center" wrapText="1"/>
    </xf>
    <xf numFmtId="0" fontId="0" fillId="13" borderId="11" xfId="0" applyFill="1" applyBorder="1"/>
    <xf numFmtId="9" fontId="31" fillId="5" borderId="0" xfId="3" applyNumberFormat="1" applyFont="1" applyFill="1" applyBorder="1" applyAlignment="1" applyProtection="1">
      <alignment horizontal="left" vertical="top" wrapText="1"/>
      <protection locked="0"/>
    </xf>
    <xf numFmtId="0" fontId="31" fillId="5" borderId="0" xfId="3" applyFont="1" applyFill="1" applyBorder="1" applyAlignment="1" applyProtection="1">
      <alignment horizontal="left" vertical="top" wrapText="1"/>
      <protection locked="0"/>
    </xf>
    <xf numFmtId="0" fontId="30" fillId="7" borderId="69" xfId="3" applyFont="1" applyFill="1" applyBorder="1" applyAlignment="1" applyProtection="1">
      <alignment horizontal="center" vertical="center" wrapText="1"/>
    </xf>
    <xf numFmtId="9" fontId="0" fillId="12" borderId="11" xfId="1" applyFont="1" applyFill="1" applyBorder="1" applyAlignment="1">
      <alignment horizontal="center" vertical="center"/>
    </xf>
    <xf numFmtId="0" fontId="45" fillId="9" borderId="53" xfId="0" applyFont="1" applyFill="1" applyBorder="1" applyAlignment="1">
      <alignment horizontal="center" vertical="center" wrapText="1"/>
    </xf>
    <xf numFmtId="9" fontId="0" fillId="2" borderId="11" xfId="0" applyNumberFormat="1" applyFill="1" applyBorder="1" applyAlignment="1">
      <alignment horizontal="center" vertical="center"/>
    </xf>
    <xf numFmtId="9" fontId="46" fillId="2" borderId="11" xfId="1" applyFont="1" applyFill="1" applyBorder="1" applyAlignment="1">
      <alignment horizontal="left" vertical="center" wrapText="1"/>
    </xf>
    <xf numFmtId="0" fontId="0" fillId="0" borderId="11" xfId="0" applyBorder="1"/>
    <xf numFmtId="9" fontId="0" fillId="0" borderId="11" xfId="0" applyNumberFormat="1" applyBorder="1"/>
    <xf numFmtId="10" fontId="0" fillId="0" borderId="11" xfId="0" applyNumberFormat="1" applyBorder="1"/>
    <xf numFmtId="10" fontId="0" fillId="0" borderId="0" xfId="0" applyNumberFormat="1"/>
    <xf numFmtId="9" fontId="2" fillId="0" borderId="11" xfId="0" applyNumberFormat="1" applyFont="1" applyBorder="1"/>
    <xf numFmtId="9" fontId="0" fillId="0" borderId="0" xfId="0" applyNumberFormat="1"/>
    <xf numFmtId="0" fontId="47" fillId="2" borderId="11" xfId="0" applyFont="1" applyFill="1" applyBorder="1" applyAlignment="1">
      <alignment horizontal="center" vertical="center"/>
    </xf>
    <xf numFmtId="0" fontId="47" fillId="12" borderId="11" xfId="0" applyFont="1" applyFill="1" applyBorder="1" applyAlignment="1">
      <alignment horizontal="center" vertical="center"/>
    </xf>
    <xf numFmtId="9" fontId="47" fillId="2" borderId="11" xfId="1" applyFont="1" applyFill="1" applyBorder="1" applyAlignment="1">
      <alignment horizontal="center" vertical="center"/>
    </xf>
    <xf numFmtId="9" fontId="47" fillId="12" borderId="11" xfId="1" applyFont="1" applyFill="1" applyBorder="1" applyAlignment="1">
      <alignment horizontal="center" vertical="center"/>
    </xf>
    <xf numFmtId="0" fontId="47" fillId="0" borderId="0" xfId="0" applyFont="1"/>
    <xf numFmtId="0" fontId="47" fillId="6" borderId="11" xfId="0" applyFont="1" applyFill="1" applyBorder="1"/>
    <xf numFmtId="0" fontId="0" fillId="2" borderId="11" xfId="1" applyNumberFormat="1" applyFont="1" applyFill="1" applyBorder="1" applyAlignment="1">
      <alignment horizontal="center" vertical="center"/>
    </xf>
    <xf numFmtId="0" fontId="18" fillId="0" borderId="47" xfId="0" applyFont="1" applyFill="1" applyBorder="1" applyAlignment="1">
      <alignment horizontal="center" vertical="center" wrapText="1"/>
    </xf>
    <xf numFmtId="0" fontId="18" fillId="0" borderId="54" xfId="0" applyFont="1" applyFill="1" applyBorder="1" applyAlignment="1">
      <alignment horizontal="center" vertical="center" wrapText="1"/>
    </xf>
    <xf numFmtId="0" fontId="13" fillId="0" borderId="0" xfId="0" applyFont="1"/>
    <xf numFmtId="0" fontId="13" fillId="15" borderId="39" xfId="0" applyFont="1" applyFill="1" applyBorder="1"/>
    <xf numFmtId="9" fontId="13" fillId="2" borderId="11" xfId="1" applyFont="1" applyFill="1" applyBorder="1" applyAlignment="1">
      <alignment horizontal="center" vertical="center"/>
    </xf>
    <xf numFmtId="0" fontId="13" fillId="2" borderId="11" xfId="0" applyFont="1" applyFill="1" applyBorder="1" applyAlignment="1">
      <alignment horizontal="center" vertical="center"/>
    </xf>
    <xf numFmtId="0" fontId="13" fillId="12" borderId="11" xfId="0" applyFont="1" applyFill="1" applyBorder="1" applyAlignment="1">
      <alignment horizontal="center" vertical="center"/>
    </xf>
    <xf numFmtId="0" fontId="20" fillId="3" borderId="44" xfId="0" applyFont="1" applyFill="1" applyBorder="1" applyAlignment="1">
      <alignment horizontal="center" vertical="center" wrapText="1"/>
    </xf>
    <xf numFmtId="0" fontId="0" fillId="2" borderId="0" xfId="0" applyFill="1" applyProtection="1">
      <protection hidden="1"/>
    </xf>
    <xf numFmtId="0" fontId="52" fillId="0" borderId="79" xfId="0" applyFont="1" applyBorder="1"/>
    <xf numFmtId="41" fontId="52" fillId="0" borderId="79" xfId="4" applyFont="1" applyBorder="1"/>
    <xf numFmtId="41" fontId="52" fillId="0" borderId="80" xfId="4" applyFont="1" applyBorder="1"/>
    <xf numFmtId="41" fontId="52" fillId="0" borderId="81" xfId="4" applyFont="1" applyBorder="1"/>
    <xf numFmtId="0" fontId="52" fillId="0" borderId="82" xfId="0" applyFont="1" applyBorder="1"/>
    <xf numFmtId="41" fontId="52" fillId="0" borderId="82" xfId="4" applyFont="1" applyBorder="1"/>
    <xf numFmtId="41" fontId="52" fillId="0" borderId="0" xfId="4" applyFont="1" applyBorder="1"/>
    <xf numFmtId="41" fontId="52" fillId="0" borderId="83" xfId="4" applyFont="1" applyBorder="1"/>
    <xf numFmtId="0" fontId="0" fillId="0" borderId="0" xfId="0" applyBorder="1"/>
    <xf numFmtId="0" fontId="53" fillId="0" borderId="0" xfId="0" applyFont="1" applyAlignment="1">
      <alignment vertical="center"/>
    </xf>
    <xf numFmtId="41" fontId="54" fillId="0" borderId="0" xfId="4" applyFont="1" applyBorder="1" applyAlignment="1">
      <alignment horizontal="center" vertical="center"/>
    </xf>
    <xf numFmtId="41" fontId="0" fillId="2" borderId="0" xfId="4" applyFont="1" applyFill="1" applyBorder="1" applyAlignment="1" applyProtection="1">
      <alignment wrapText="1"/>
      <protection hidden="1"/>
    </xf>
    <xf numFmtId="41" fontId="0" fillId="2" borderId="0" xfId="4" applyFont="1" applyFill="1" applyBorder="1" applyProtection="1">
      <protection hidden="1"/>
    </xf>
    <xf numFmtId="41" fontId="0" fillId="0" borderId="0" xfId="4" applyFont="1" applyBorder="1"/>
    <xf numFmtId="0" fontId="52" fillId="0" borderId="84" xfId="0" applyFont="1" applyBorder="1"/>
    <xf numFmtId="41" fontId="52" fillId="0" borderId="84" xfId="4" applyFont="1" applyBorder="1"/>
    <xf numFmtId="41" fontId="52" fillId="0" borderId="85" xfId="4" applyFont="1" applyBorder="1"/>
    <xf numFmtId="41" fontId="52" fillId="0" borderId="86" xfId="4" applyFont="1" applyBorder="1"/>
    <xf numFmtId="0" fontId="52" fillId="0" borderId="0" xfId="0" applyFont="1" applyBorder="1"/>
    <xf numFmtId="0" fontId="20" fillId="3" borderId="78" xfId="0" applyFont="1" applyFill="1" applyBorder="1" applyAlignment="1">
      <alignment horizontal="center" vertical="center"/>
    </xf>
    <xf numFmtId="0" fontId="20" fillId="3" borderId="42" xfId="0" applyFont="1" applyFill="1" applyBorder="1" applyAlignment="1">
      <alignment horizontal="center" vertical="center"/>
    </xf>
    <xf numFmtId="0" fontId="0" fillId="2" borderId="57" xfId="0" applyFill="1" applyBorder="1" applyAlignment="1">
      <alignment horizontal="center" vertical="center"/>
    </xf>
    <xf numFmtId="0" fontId="17" fillId="2" borderId="11" xfId="0" applyFont="1" applyFill="1" applyBorder="1" applyAlignment="1">
      <alignment horizontal="justify" vertical="center" wrapText="1"/>
    </xf>
    <xf numFmtId="0" fontId="18" fillId="2" borderId="11" xfId="0" applyFont="1" applyFill="1" applyBorder="1" applyAlignment="1">
      <alignment vertical="center" wrapText="1"/>
    </xf>
    <xf numFmtId="0" fontId="17" fillId="2" borderId="11" xfId="0" applyFont="1" applyFill="1" applyBorder="1" applyAlignment="1">
      <alignment horizontal="center" vertical="center" wrapText="1"/>
    </xf>
    <xf numFmtId="0" fontId="17" fillId="2" borderId="59" xfId="0" applyFont="1" applyFill="1" applyBorder="1" applyAlignment="1">
      <alignment horizontal="justify" vertical="center" wrapText="1"/>
    </xf>
    <xf numFmtId="0" fontId="16" fillId="2" borderId="58" xfId="0" applyFont="1" applyFill="1" applyBorder="1" applyAlignment="1">
      <alignment horizontal="center" vertical="center" wrapText="1"/>
    </xf>
    <xf numFmtId="0" fontId="18" fillId="2" borderId="59" xfId="0" applyFont="1" applyFill="1" applyBorder="1" applyAlignment="1">
      <alignment vertical="center" wrapText="1"/>
    </xf>
    <xf numFmtId="14" fontId="18" fillId="2" borderId="75" xfId="0" applyNumberFormat="1" applyFont="1" applyFill="1" applyBorder="1" applyAlignment="1">
      <alignment vertical="center"/>
    </xf>
    <xf numFmtId="0" fontId="16" fillId="2" borderId="90" xfId="0" applyFont="1" applyFill="1" applyBorder="1" applyAlignment="1">
      <alignment horizontal="center" vertical="center" wrapText="1"/>
    </xf>
    <xf numFmtId="14" fontId="18" fillId="2" borderId="89" xfId="0" applyNumberFormat="1" applyFont="1" applyFill="1" applyBorder="1" applyAlignment="1">
      <alignment vertical="center"/>
    </xf>
    <xf numFmtId="0" fontId="16" fillId="2" borderId="76" xfId="0" applyFont="1" applyFill="1" applyBorder="1" applyAlignment="1">
      <alignment horizontal="center" vertical="center" wrapText="1"/>
    </xf>
    <xf numFmtId="0" fontId="17" fillId="2" borderId="91" xfId="0" applyFont="1" applyFill="1" applyBorder="1" applyAlignment="1">
      <alignment horizontal="justify" vertical="center" wrapText="1"/>
    </xf>
    <xf numFmtId="0" fontId="18" fillId="2" borderId="91" xfId="0" applyFont="1" applyFill="1" applyBorder="1" applyAlignment="1">
      <alignment vertical="center" wrapText="1"/>
    </xf>
    <xf numFmtId="0" fontId="16" fillId="2" borderId="61" xfId="0" applyFont="1" applyFill="1" applyBorder="1" applyAlignment="1">
      <alignment horizontal="center" vertical="center" wrapText="1"/>
    </xf>
    <xf numFmtId="0" fontId="17" fillId="2" borderId="62" xfId="0" applyFont="1" applyFill="1" applyBorder="1" applyAlignment="1">
      <alignment horizontal="justify" vertical="center" wrapText="1"/>
    </xf>
    <xf numFmtId="0" fontId="18" fillId="2" borderId="62" xfId="0" applyFont="1" applyFill="1" applyBorder="1" applyAlignment="1">
      <alignment vertical="center" wrapText="1"/>
    </xf>
    <xf numFmtId="14" fontId="18" fillId="2" borderId="92" xfId="0" applyNumberFormat="1" applyFont="1" applyFill="1" applyBorder="1" applyAlignment="1">
      <alignment vertical="center"/>
    </xf>
    <xf numFmtId="0" fontId="17" fillId="2" borderId="11" xfId="0" applyFont="1" applyFill="1" applyBorder="1" applyAlignment="1">
      <alignment horizontal="center" vertical="center"/>
    </xf>
    <xf numFmtId="0" fontId="17" fillId="2" borderId="64" xfId="0" applyFont="1" applyFill="1" applyBorder="1" applyAlignment="1">
      <alignment horizontal="justify" vertical="center" wrapText="1"/>
    </xf>
    <xf numFmtId="0" fontId="18" fillId="2" borderId="64" xfId="0" applyFont="1" applyFill="1" applyBorder="1" applyAlignment="1">
      <alignment vertical="center" wrapText="1"/>
    </xf>
    <xf numFmtId="0" fontId="17" fillId="2" borderId="64" xfId="0" applyFont="1" applyFill="1" applyBorder="1" applyAlignment="1">
      <alignment horizontal="center" vertical="center" wrapText="1"/>
    </xf>
    <xf numFmtId="0" fontId="16" fillId="2" borderId="93" xfId="0" applyFont="1" applyFill="1" applyBorder="1" applyAlignment="1">
      <alignment horizontal="center" vertical="center" wrapText="1"/>
    </xf>
    <xf numFmtId="0" fontId="16" fillId="2" borderId="94" xfId="0" applyFont="1" applyFill="1" applyBorder="1" applyAlignment="1">
      <alignment horizontal="center" vertical="center" wrapText="1"/>
    </xf>
    <xf numFmtId="0" fontId="16" fillId="2" borderId="95" xfId="0" applyFont="1" applyFill="1" applyBorder="1" applyAlignment="1">
      <alignment horizontal="center" vertical="center" wrapText="1"/>
    </xf>
    <xf numFmtId="0" fontId="17" fillId="2" borderId="59" xfId="0" applyFont="1" applyFill="1" applyBorder="1" applyAlignment="1">
      <alignment horizontal="center" vertical="center" wrapText="1"/>
    </xf>
    <xf numFmtId="14" fontId="18" fillId="2" borderId="89" xfId="0" applyNumberFormat="1" applyFont="1" applyFill="1" applyBorder="1" applyAlignment="1">
      <alignment horizontal="center" vertical="center"/>
    </xf>
    <xf numFmtId="0" fontId="17" fillId="2" borderId="91" xfId="0" applyFont="1" applyFill="1" applyBorder="1" applyAlignment="1">
      <alignment horizontal="center" vertical="center"/>
    </xf>
    <xf numFmtId="14" fontId="18" fillId="2" borderId="77" xfId="0" applyNumberFormat="1" applyFont="1" applyFill="1" applyBorder="1" applyAlignment="1">
      <alignment horizontal="center" vertical="center"/>
    </xf>
    <xf numFmtId="0" fontId="17" fillId="2" borderId="62" xfId="0" applyFont="1" applyFill="1" applyBorder="1" applyAlignment="1">
      <alignment horizontal="center" vertical="center"/>
    </xf>
    <xf numFmtId="14" fontId="18" fillId="2" borderId="92" xfId="0" applyNumberFormat="1" applyFont="1" applyFill="1" applyBorder="1" applyAlignment="1">
      <alignment horizontal="center" vertical="center"/>
    </xf>
    <xf numFmtId="14" fontId="17" fillId="2" borderId="75" xfId="0" applyNumberFormat="1" applyFont="1" applyFill="1" applyBorder="1" applyAlignment="1">
      <alignment horizontal="center" vertical="center"/>
    </xf>
    <xf numFmtId="14" fontId="17" fillId="2" borderId="89" xfId="0" applyNumberFormat="1" applyFont="1" applyFill="1" applyBorder="1" applyAlignment="1">
      <alignment horizontal="center" vertical="center"/>
    </xf>
    <xf numFmtId="0" fontId="19" fillId="2" borderId="91" xfId="0" applyFont="1" applyFill="1" applyBorder="1" applyAlignment="1">
      <alignment horizontal="center" vertical="center"/>
    </xf>
    <xf numFmtId="14" fontId="19" fillId="2" borderId="77" xfId="0" applyNumberFormat="1" applyFont="1" applyFill="1" applyBorder="1" applyAlignment="1">
      <alignment horizontal="center" vertical="center"/>
    </xf>
    <xf numFmtId="14" fontId="18" fillId="2" borderId="75" xfId="0" applyNumberFormat="1" applyFont="1" applyFill="1" applyBorder="1" applyAlignment="1">
      <alignment horizontal="center" vertical="center" wrapText="1"/>
    </xf>
    <xf numFmtId="14" fontId="18" fillId="2" borderId="89" xfId="0" applyNumberFormat="1" applyFont="1" applyFill="1" applyBorder="1" applyAlignment="1">
      <alignment horizontal="center" vertical="center" wrapText="1"/>
    </xf>
    <xf numFmtId="0" fontId="16" fillId="2" borderId="63" xfId="0" applyFont="1" applyFill="1" applyBorder="1" applyAlignment="1">
      <alignment horizontal="center" vertical="center" wrapText="1"/>
    </xf>
    <xf numFmtId="0" fontId="17" fillId="2" borderId="64" xfId="0" applyFont="1" applyFill="1" applyBorder="1" applyAlignment="1">
      <alignment horizontal="center" vertical="center"/>
    </xf>
    <xf numFmtId="14" fontId="17" fillId="2" borderId="65" xfId="0" applyNumberFormat="1" applyFont="1" applyFill="1" applyBorder="1" applyAlignment="1">
      <alignment horizontal="center" vertical="center"/>
    </xf>
    <xf numFmtId="14" fontId="18" fillId="2" borderId="65" xfId="0" applyNumberFormat="1" applyFont="1" applyFill="1" applyBorder="1" applyAlignment="1">
      <alignment horizontal="center" vertical="center" wrapText="1"/>
    </xf>
    <xf numFmtId="14" fontId="17" fillId="2" borderId="77" xfId="0" applyNumberFormat="1" applyFont="1" applyFill="1" applyBorder="1" applyAlignment="1">
      <alignment horizontal="center" vertical="center" wrapText="1"/>
    </xf>
    <xf numFmtId="0" fontId="17" fillId="2" borderId="91" xfId="0" applyFont="1" applyFill="1" applyBorder="1" applyAlignment="1">
      <alignment horizontal="center" vertical="center" wrapText="1"/>
    </xf>
    <xf numFmtId="0" fontId="17" fillId="2" borderId="58" xfId="0" applyFont="1" applyFill="1" applyBorder="1" applyAlignment="1">
      <alignment horizontal="justify" vertical="center" wrapText="1"/>
    </xf>
    <xf numFmtId="0" fontId="17" fillId="2" borderId="90" xfId="0" applyFont="1" applyFill="1" applyBorder="1" applyAlignment="1">
      <alignment horizontal="justify" vertical="center" wrapText="1"/>
    </xf>
    <xf numFmtId="0" fontId="17" fillId="2" borderId="76" xfId="0" applyFont="1" applyFill="1" applyBorder="1" applyAlignment="1">
      <alignment horizontal="justify" vertical="center" wrapText="1"/>
    </xf>
    <xf numFmtId="0" fontId="57" fillId="0" borderId="11" xfId="3" applyFont="1" applyFill="1" applyBorder="1" applyAlignment="1" applyProtection="1">
      <alignment horizontal="center" vertical="center" wrapText="1"/>
    </xf>
    <xf numFmtId="0" fontId="58" fillId="0" borderId="0" xfId="3" applyFont="1" applyBorder="1" applyProtection="1"/>
    <xf numFmtId="0" fontId="59" fillId="5" borderId="0" xfId="3" applyFont="1" applyFill="1" applyBorder="1" applyAlignment="1" applyProtection="1">
      <alignment vertical="center" wrapText="1"/>
    </xf>
    <xf numFmtId="0" fontId="44" fillId="9" borderId="45" xfId="0" applyFont="1" applyFill="1" applyBorder="1" applyAlignment="1">
      <alignment horizontal="center" vertical="center" wrapText="1"/>
    </xf>
    <xf numFmtId="0" fontId="50" fillId="15" borderId="47" xfId="0" applyFont="1" applyFill="1" applyBorder="1" applyAlignment="1">
      <alignment horizontal="center" vertical="center"/>
    </xf>
    <xf numFmtId="0" fontId="12" fillId="0" borderId="59" xfId="3" applyFont="1" applyFill="1" applyBorder="1" applyAlignment="1" applyProtection="1">
      <alignment horizontal="center" vertical="center" wrapText="1"/>
    </xf>
    <xf numFmtId="0" fontId="12" fillId="0" borderId="59" xfId="3" applyFont="1" applyFill="1" applyBorder="1" applyAlignment="1" applyProtection="1">
      <alignment horizontal="justify" vertical="center" wrapText="1"/>
    </xf>
    <xf numFmtId="14" fontId="12" fillId="0" borderId="59" xfId="3" applyNumberFormat="1" applyFont="1" applyFill="1" applyBorder="1" applyAlignment="1" applyProtection="1">
      <alignment horizontal="center" vertical="center" wrapText="1"/>
    </xf>
    <xf numFmtId="14" fontId="12" fillId="0" borderId="73" xfId="3" applyNumberFormat="1" applyFont="1" applyFill="1" applyBorder="1" applyAlignment="1" applyProtection="1">
      <alignment horizontal="center" vertical="center" wrapText="1"/>
    </xf>
    <xf numFmtId="41" fontId="47" fillId="12" borderId="11" xfId="4" applyFont="1" applyFill="1" applyBorder="1" applyAlignment="1">
      <alignment horizontal="center" vertical="center"/>
    </xf>
    <xf numFmtId="41" fontId="47" fillId="2" borderId="11" xfId="4" applyFont="1" applyFill="1" applyBorder="1" applyAlignment="1">
      <alignment horizontal="center" vertical="center"/>
    </xf>
    <xf numFmtId="0" fontId="18" fillId="2" borderId="43" xfId="0" applyFont="1" applyFill="1" applyBorder="1" applyAlignment="1">
      <alignment horizontal="justify" vertical="center" wrapText="1"/>
    </xf>
    <xf numFmtId="0" fontId="18" fillId="2" borderId="43" xfId="0" applyFont="1" applyFill="1" applyBorder="1" applyAlignment="1">
      <alignment vertical="center" wrapText="1"/>
    </xf>
    <xf numFmtId="14" fontId="18" fillId="2" borderId="39" xfId="0" applyNumberFormat="1" applyFont="1" applyFill="1" applyBorder="1" applyAlignment="1">
      <alignment horizontal="center" vertical="center" wrapText="1"/>
    </xf>
    <xf numFmtId="0" fontId="18" fillId="2" borderId="43" xfId="0" applyFont="1" applyFill="1" applyBorder="1" applyAlignment="1">
      <alignment horizontal="center" vertical="center" wrapText="1"/>
    </xf>
    <xf numFmtId="0" fontId="18" fillId="2" borderId="54" xfId="0" applyFont="1" applyFill="1" applyBorder="1" applyAlignment="1">
      <alignment vertical="center" wrapText="1"/>
    </xf>
    <xf numFmtId="0" fontId="44" fillId="9" borderId="15" xfId="0" applyFont="1" applyFill="1" applyBorder="1" applyAlignment="1">
      <alignment horizontal="center" vertical="center" wrapText="1"/>
    </xf>
    <xf numFmtId="0" fontId="18" fillId="0" borderId="50" xfId="0" applyFont="1" applyBorder="1" applyAlignment="1">
      <alignment vertical="center" wrapText="1"/>
    </xf>
    <xf numFmtId="0" fontId="18" fillId="0" borderId="50" xfId="0" applyFont="1" applyFill="1" applyBorder="1" applyAlignment="1">
      <alignment horizontal="center" vertical="center" wrapText="1"/>
    </xf>
    <xf numFmtId="0" fontId="18" fillId="0" borderId="11" xfId="0" applyFont="1" applyFill="1" applyBorder="1" applyAlignment="1">
      <alignment horizontal="center" vertical="center" wrapText="1"/>
    </xf>
    <xf numFmtId="14" fontId="18" fillId="0" borderId="101" xfId="0" applyNumberFormat="1" applyFont="1" applyBorder="1" applyAlignment="1">
      <alignment horizontal="center" vertical="center" wrapText="1"/>
    </xf>
    <xf numFmtId="0" fontId="49" fillId="0" borderId="11" xfId="0" applyFont="1" applyFill="1" applyBorder="1" applyAlignment="1">
      <alignment horizontal="center" vertical="center" wrapText="1"/>
    </xf>
    <xf numFmtId="0" fontId="51" fillId="15" borderId="11" xfId="0" applyFont="1" applyFill="1" applyBorder="1" applyAlignment="1">
      <alignment horizontal="center" vertical="center" wrapText="1"/>
    </xf>
    <xf numFmtId="0" fontId="61" fillId="0" borderId="11" xfId="0" applyFont="1" applyFill="1" applyBorder="1" applyAlignment="1">
      <alignment horizontal="justify" vertical="center" wrapText="1"/>
    </xf>
    <xf numFmtId="0" fontId="50" fillId="0" borderId="11" xfId="0" applyFont="1" applyFill="1" applyBorder="1" applyAlignment="1">
      <alignment horizontal="center" vertical="center" wrapText="1"/>
    </xf>
    <xf numFmtId="14" fontId="61" fillId="0" borderId="11" xfId="0" applyNumberFormat="1" applyFont="1" applyFill="1" applyBorder="1" applyAlignment="1">
      <alignment horizontal="center" vertical="center" wrapText="1"/>
    </xf>
    <xf numFmtId="0" fontId="61" fillId="0" borderId="11" xfId="0" applyFont="1" applyFill="1" applyBorder="1" applyAlignment="1">
      <alignment vertical="center" wrapText="1"/>
    </xf>
    <xf numFmtId="0" fontId="61" fillId="0" borderId="11" xfId="0" applyFont="1" applyFill="1" applyBorder="1" applyAlignment="1">
      <alignment horizontal="center" vertical="center" wrapText="1"/>
    </xf>
    <xf numFmtId="0" fontId="61" fillId="2" borderId="11" xfId="0" applyFont="1" applyFill="1" applyBorder="1" applyAlignment="1">
      <alignment vertical="center" wrapText="1"/>
    </xf>
    <xf numFmtId="14" fontId="61" fillId="2" borderId="11" xfId="0" applyNumberFormat="1" applyFont="1" applyFill="1" applyBorder="1" applyAlignment="1">
      <alignment vertical="center" wrapText="1"/>
    </xf>
    <xf numFmtId="0" fontId="50" fillId="2" borderId="11" xfId="0" applyFont="1" applyFill="1" applyBorder="1" applyAlignment="1">
      <alignment horizontal="center" vertical="center"/>
    </xf>
    <xf numFmtId="0" fontId="50" fillId="2" borderId="64" xfId="0" applyFont="1" applyFill="1" applyBorder="1" applyAlignment="1">
      <alignment horizontal="center" vertical="center"/>
    </xf>
    <xf numFmtId="0" fontId="61" fillId="2" borderId="64" xfId="0" applyFont="1" applyFill="1" applyBorder="1" applyAlignment="1">
      <alignment vertical="center" wrapText="1"/>
    </xf>
    <xf numFmtId="14" fontId="61" fillId="2" borderId="64" xfId="0" applyNumberFormat="1" applyFont="1" applyFill="1" applyBorder="1" applyAlignment="1">
      <alignment vertical="center" wrapText="1"/>
    </xf>
    <xf numFmtId="0" fontId="50" fillId="15" borderId="39" xfId="0" applyFont="1" applyFill="1" applyBorder="1" applyAlignment="1">
      <alignment horizontal="center" vertical="center"/>
    </xf>
    <xf numFmtId="0" fontId="50" fillId="15" borderId="47" xfId="0" applyFont="1" applyFill="1" applyBorder="1" applyAlignment="1">
      <alignment horizontal="center" vertical="center" wrapText="1"/>
    </xf>
    <xf numFmtId="0" fontId="18" fillId="0" borderId="11" xfId="0" applyFont="1" applyFill="1" applyBorder="1" applyAlignment="1">
      <alignment horizontal="justify" vertical="center" wrapText="1"/>
    </xf>
    <xf numFmtId="0" fontId="18" fillId="0" borderId="11" xfId="0" applyFont="1" applyFill="1" applyBorder="1" applyAlignment="1">
      <alignment vertical="center" wrapText="1"/>
    </xf>
    <xf numFmtId="14" fontId="18" fillId="0" borderId="89" xfId="0" applyNumberFormat="1" applyFont="1" applyFill="1" applyBorder="1" applyAlignment="1">
      <alignment horizontal="center" vertical="center" wrapText="1"/>
    </xf>
    <xf numFmtId="0" fontId="18" fillId="2" borderId="91" xfId="0" applyFont="1" applyFill="1" applyBorder="1" applyAlignment="1">
      <alignment horizontal="center" vertical="center" wrapText="1"/>
    </xf>
    <xf numFmtId="14" fontId="18" fillId="0" borderId="77" xfId="0" applyNumberFormat="1" applyFont="1" applyFill="1" applyBorder="1" applyAlignment="1">
      <alignment horizontal="center" vertical="center" wrapText="1"/>
    </xf>
    <xf numFmtId="0" fontId="18" fillId="2" borderId="91" xfId="0" applyFont="1" applyFill="1" applyBorder="1" applyAlignment="1">
      <alignment horizontal="justify" vertical="center" wrapText="1"/>
    </xf>
    <xf numFmtId="0" fontId="0" fillId="0" borderId="45" xfId="0" applyBorder="1" applyAlignment="1">
      <alignment horizontal="center" vertical="center"/>
    </xf>
    <xf numFmtId="0" fontId="47" fillId="0" borderId="57" xfId="0" applyFont="1" applyBorder="1"/>
    <xf numFmtId="0" fontId="18" fillId="0" borderId="97" xfId="0" applyFont="1" applyBorder="1" applyAlignment="1">
      <alignment horizontal="justify" vertical="center" wrapText="1"/>
    </xf>
    <xf numFmtId="0" fontId="18" fillId="0" borderId="98" xfId="0" applyFont="1" applyBorder="1" applyAlignment="1">
      <alignment horizontal="justify" vertical="center" wrapText="1"/>
    </xf>
    <xf numFmtId="0" fontId="18" fillId="0" borderId="99" xfId="0" applyFont="1" applyBorder="1" applyAlignment="1">
      <alignment horizontal="justify" vertical="center" wrapText="1"/>
    </xf>
    <xf numFmtId="0" fontId="18" fillId="0" borderId="97" xfId="0" applyFont="1" applyBorder="1" applyAlignment="1">
      <alignment vertical="center" wrapText="1"/>
    </xf>
    <xf numFmtId="0" fontId="18" fillId="0" borderId="98" xfId="0" applyFont="1" applyBorder="1" applyAlignment="1">
      <alignment vertical="center" wrapText="1"/>
    </xf>
    <xf numFmtId="0" fontId="0" fillId="0" borderId="99" xfId="0" applyBorder="1" applyAlignment="1">
      <alignment vertical="center"/>
    </xf>
    <xf numFmtId="14" fontId="18" fillId="0" borderId="67" xfId="0" applyNumberFormat="1" applyFont="1" applyBorder="1" applyAlignment="1">
      <alignment horizontal="center" vertical="center" wrapText="1"/>
    </xf>
    <xf numFmtId="0" fontId="18" fillId="0" borderId="97" xfId="0" applyFont="1" applyFill="1" applyBorder="1" applyAlignment="1">
      <alignment horizontal="center" vertical="center" wrapText="1"/>
    </xf>
    <xf numFmtId="0" fontId="18" fillId="0" borderId="98" xfId="0" applyFont="1" applyFill="1" applyBorder="1" applyAlignment="1">
      <alignment horizontal="center" vertical="center" wrapText="1"/>
    </xf>
    <xf numFmtId="0" fontId="0" fillId="0" borderId="99" xfId="0" applyBorder="1" applyAlignment="1">
      <alignment horizontal="center" vertical="center"/>
    </xf>
    <xf numFmtId="9" fontId="47" fillId="12" borderId="11" xfId="0" applyNumberFormat="1" applyFont="1" applyFill="1" applyBorder="1" applyAlignment="1">
      <alignment horizontal="center" vertical="center"/>
    </xf>
    <xf numFmtId="14" fontId="0" fillId="0" borderId="103" xfId="0" applyNumberFormat="1" applyBorder="1" applyAlignment="1">
      <alignment horizontal="center" vertical="center"/>
    </xf>
    <xf numFmtId="0" fontId="62" fillId="0" borderId="0" xfId="0" applyFont="1" applyAlignment="1">
      <alignment vertical="center" wrapText="1"/>
    </xf>
    <xf numFmtId="9" fontId="63" fillId="2" borderId="11" xfId="1" applyFont="1" applyFill="1" applyBorder="1" applyAlignment="1">
      <alignment horizontal="left" vertical="center" wrapText="1"/>
    </xf>
    <xf numFmtId="0" fontId="46" fillId="0" borderId="0" xfId="0" applyFont="1"/>
    <xf numFmtId="0" fontId="46" fillId="2" borderId="11" xfId="0" applyFont="1" applyFill="1" applyBorder="1" applyAlignment="1">
      <alignment wrapText="1"/>
    </xf>
    <xf numFmtId="0" fontId="63" fillId="2" borderId="0" xfId="0" applyFont="1" applyFill="1"/>
    <xf numFmtId="0" fontId="63" fillId="13" borderId="11" xfId="0" applyFont="1" applyFill="1" applyBorder="1"/>
    <xf numFmtId="9" fontId="46" fillId="2" borderId="11" xfId="1" applyFont="1" applyFill="1" applyBorder="1" applyAlignment="1">
      <alignment vertical="center" wrapText="1"/>
    </xf>
    <xf numFmtId="0" fontId="46" fillId="0" borderId="11" xfId="0" applyFont="1" applyBorder="1" applyAlignment="1">
      <alignment vertical="center" wrapText="1"/>
    </xf>
    <xf numFmtId="0" fontId="46" fillId="2" borderId="11" xfId="0" applyFont="1" applyFill="1" applyBorder="1" applyAlignment="1">
      <alignment horizontal="left" vertical="center" wrapText="1"/>
    </xf>
    <xf numFmtId="0" fontId="46" fillId="2" borderId="11" xfId="0" applyFont="1" applyFill="1" applyBorder="1" applyAlignment="1">
      <alignment vertical="center" wrapText="1"/>
    </xf>
    <xf numFmtId="0" fontId="65" fillId="0" borderId="11" xfId="0" applyFont="1" applyFill="1" applyBorder="1" applyAlignment="1">
      <alignment horizontal="center" vertical="center" wrapText="1"/>
    </xf>
    <xf numFmtId="0" fontId="45" fillId="0" borderId="40" xfId="0" applyFont="1" applyBorder="1" applyAlignment="1">
      <alignment horizontal="center" vertical="center"/>
    </xf>
    <xf numFmtId="0" fontId="45" fillId="0" borderId="15" xfId="0" applyFont="1" applyBorder="1" applyAlignment="1">
      <alignment horizontal="center" vertical="center" wrapText="1"/>
    </xf>
    <xf numFmtId="0" fontId="45" fillId="0" borderId="15" xfId="0" applyFont="1" applyBorder="1" applyAlignment="1">
      <alignment horizontal="center" vertical="center"/>
    </xf>
    <xf numFmtId="0" fontId="46" fillId="6" borderId="11" xfId="0" applyFont="1" applyFill="1" applyBorder="1"/>
    <xf numFmtId="0" fontId="44" fillId="9" borderId="97" xfId="0" applyFont="1" applyFill="1" applyBorder="1" applyAlignment="1">
      <alignment horizontal="center" vertical="center" wrapText="1"/>
    </xf>
    <xf numFmtId="0" fontId="18" fillId="0" borderId="100" xfId="0" applyFont="1" applyBorder="1" applyAlignment="1">
      <alignment horizontal="justify" vertical="center" wrapText="1"/>
    </xf>
    <xf numFmtId="9" fontId="18" fillId="0" borderId="59" xfId="0" applyNumberFormat="1" applyFont="1" applyBorder="1" applyAlignment="1">
      <alignment horizontal="center" vertical="center"/>
    </xf>
    <xf numFmtId="0" fontId="18" fillId="0" borderId="59" xfId="0" applyFont="1" applyBorder="1" applyAlignment="1">
      <alignment horizontal="center" vertical="center" wrapText="1"/>
    </xf>
    <xf numFmtId="0" fontId="18" fillId="0" borderId="75" xfId="0" applyFont="1" applyBorder="1" applyAlignment="1">
      <alignment horizontal="center" vertical="center"/>
    </xf>
    <xf numFmtId="9" fontId="46" fillId="2" borderId="57" xfId="1" applyFont="1" applyFill="1" applyBorder="1" applyAlignment="1">
      <alignment horizontal="center" vertical="center"/>
    </xf>
    <xf numFmtId="9" fontId="46" fillId="12" borderId="11" xfId="1" applyFont="1" applyFill="1" applyBorder="1" applyAlignment="1">
      <alignment horizontal="center" vertical="center"/>
    </xf>
    <xf numFmtId="9" fontId="46" fillId="2" borderId="11" xfId="1" applyFont="1" applyFill="1" applyBorder="1" applyAlignment="1">
      <alignment horizontal="center" vertical="center"/>
    </xf>
    <xf numFmtId="9" fontId="46" fillId="2" borderId="11" xfId="1" applyFont="1" applyFill="1" applyBorder="1" applyAlignment="1">
      <alignment horizontal="center" vertical="center" wrapText="1"/>
    </xf>
    <xf numFmtId="0" fontId="44" fillId="9" borderId="98" xfId="0" applyFont="1" applyFill="1" applyBorder="1" applyAlignment="1">
      <alignment horizontal="center" vertical="center" wrapText="1"/>
    </xf>
    <xf numFmtId="0" fontId="18" fillId="2" borderId="57" xfId="0" applyFont="1" applyFill="1" applyBorder="1" applyAlignment="1">
      <alignment vertical="center" wrapText="1"/>
    </xf>
    <xf numFmtId="9" fontId="18" fillId="0" borderId="11" xfId="0" applyNumberFormat="1" applyFont="1" applyBorder="1" applyAlignment="1">
      <alignment horizontal="center" vertical="center" wrapText="1"/>
    </xf>
    <xf numFmtId="0" fontId="18" fillId="0" borderId="11" xfId="0" applyFont="1" applyBorder="1" applyAlignment="1">
      <alignment vertical="center" wrapText="1"/>
    </xf>
    <xf numFmtId="0" fontId="18" fillId="0" borderId="11" xfId="0" applyFont="1" applyBorder="1" applyAlignment="1">
      <alignment horizontal="center" vertical="center" wrapText="1"/>
    </xf>
    <xf numFmtId="14" fontId="18" fillId="0" borderId="89" xfId="0" applyNumberFormat="1" applyFont="1" applyBorder="1" applyAlignment="1">
      <alignment horizontal="center" vertical="center" wrapText="1"/>
    </xf>
    <xf numFmtId="9" fontId="46" fillId="2" borderId="11" xfId="0" applyNumberFormat="1" applyFont="1" applyFill="1" applyBorder="1" applyAlignment="1">
      <alignment horizontal="center" vertical="center"/>
    </xf>
    <xf numFmtId="0" fontId="18" fillId="0" borderId="57" xfId="0" applyFont="1" applyBorder="1" applyAlignment="1">
      <alignment horizontal="justify" vertical="center" wrapText="1"/>
    </xf>
    <xf numFmtId="0" fontId="44" fillId="9" borderId="102" xfId="0" applyFont="1" applyFill="1" applyBorder="1" applyAlignment="1">
      <alignment horizontal="center" vertical="center" wrapText="1"/>
    </xf>
    <xf numFmtId="0" fontId="18" fillId="0" borderId="70" xfId="0" applyFont="1" applyBorder="1" applyAlignment="1">
      <alignment horizontal="justify" vertical="center" wrapText="1"/>
    </xf>
    <xf numFmtId="9" fontId="18" fillId="0" borderId="62" xfId="0" applyNumberFormat="1" applyFont="1" applyBorder="1" applyAlignment="1">
      <alignment horizontal="center" vertical="center" wrapText="1"/>
    </xf>
    <xf numFmtId="0" fontId="18" fillId="0" borderId="62" xfId="0" applyFont="1" applyBorder="1" applyAlignment="1">
      <alignment vertical="center" wrapText="1"/>
    </xf>
    <xf numFmtId="0" fontId="18" fillId="2" borderId="62" xfId="0" applyFont="1" applyFill="1" applyBorder="1" applyAlignment="1">
      <alignment horizontal="center" vertical="center" wrapText="1"/>
    </xf>
    <xf numFmtId="14" fontId="18" fillId="0" borderId="92" xfId="0" applyNumberFormat="1" applyFont="1" applyBorder="1" applyAlignment="1">
      <alignment horizontal="center" vertical="center" wrapText="1"/>
    </xf>
    <xf numFmtId="1" fontId="46" fillId="2" borderId="57" xfId="1" applyNumberFormat="1" applyFont="1" applyFill="1" applyBorder="1" applyAlignment="1">
      <alignment horizontal="center" vertical="center"/>
    </xf>
    <xf numFmtId="1" fontId="46" fillId="12" borderId="11" xfId="1" applyNumberFormat="1" applyFont="1" applyFill="1" applyBorder="1" applyAlignment="1">
      <alignment horizontal="center" vertical="center"/>
    </xf>
    <xf numFmtId="1" fontId="46" fillId="2" borderId="11" xfId="0" applyNumberFormat="1" applyFont="1" applyFill="1" applyBorder="1" applyAlignment="1">
      <alignment horizontal="center" vertical="center"/>
    </xf>
    <xf numFmtId="1" fontId="46" fillId="2" borderId="11" xfId="1" applyNumberFormat="1" applyFont="1" applyFill="1" applyBorder="1" applyAlignment="1">
      <alignment horizontal="center" vertical="center"/>
    </xf>
    <xf numFmtId="0" fontId="45" fillId="11" borderId="48" xfId="0" applyFont="1" applyFill="1" applyBorder="1" applyAlignment="1">
      <alignment vertical="center" wrapText="1"/>
    </xf>
    <xf numFmtId="0" fontId="44" fillId="0" borderId="90" xfId="0" applyFont="1" applyFill="1" applyBorder="1" applyAlignment="1">
      <alignment horizontal="center" vertical="center" wrapText="1"/>
    </xf>
    <xf numFmtId="0" fontId="45" fillId="11" borderId="51" xfId="0" applyFont="1" applyFill="1" applyBorder="1" applyAlignment="1">
      <alignment vertical="center" wrapText="1"/>
    </xf>
    <xf numFmtId="0" fontId="45" fillId="11" borderId="52" xfId="0" applyFont="1" applyFill="1" applyBorder="1" applyAlignment="1">
      <alignment vertical="center" wrapText="1"/>
    </xf>
    <xf numFmtId="0" fontId="44" fillId="2" borderId="61" xfId="0" applyFont="1" applyFill="1" applyBorder="1" applyAlignment="1">
      <alignment horizontal="center" vertical="center" wrapText="1"/>
    </xf>
    <xf numFmtId="9" fontId="18" fillId="2" borderId="62" xfId="0" applyNumberFormat="1" applyFont="1" applyFill="1" applyBorder="1" applyAlignment="1">
      <alignment horizontal="center" vertical="center" wrapText="1"/>
    </xf>
    <xf numFmtId="0" fontId="44" fillId="2" borderId="58" xfId="0" applyFont="1" applyFill="1" applyBorder="1" applyAlignment="1">
      <alignment horizontal="center" vertical="center" wrapText="1"/>
    </xf>
    <xf numFmtId="0" fontId="18" fillId="2" borderId="59" xfId="0" applyFont="1" applyFill="1" applyBorder="1" applyAlignment="1">
      <alignment horizontal="center" vertical="center" wrapText="1"/>
    </xf>
    <xf numFmtId="14" fontId="18" fillId="0" borderId="75" xfId="0" applyNumberFormat="1" applyFont="1" applyBorder="1" applyAlignment="1">
      <alignment horizontal="center" vertical="center" wrapText="1"/>
    </xf>
    <xf numFmtId="0" fontId="46" fillId="2" borderId="57" xfId="0" applyFont="1" applyFill="1" applyBorder="1" applyAlignment="1">
      <alignment horizontal="center" vertical="center"/>
    </xf>
    <xf numFmtId="0" fontId="46" fillId="2" borderId="11" xfId="0" applyFont="1" applyFill="1" applyBorder="1" applyAlignment="1">
      <alignment horizontal="center" vertical="center"/>
    </xf>
    <xf numFmtId="0" fontId="46" fillId="12" borderId="11" xfId="0" applyFont="1" applyFill="1" applyBorder="1" applyAlignment="1">
      <alignment horizontal="center" vertical="center"/>
    </xf>
    <xf numFmtId="0" fontId="44" fillId="2" borderId="90" xfId="0" applyFont="1" applyFill="1" applyBorder="1" applyAlignment="1">
      <alignment horizontal="center" vertical="center" wrapText="1"/>
    </xf>
    <xf numFmtId="0" fontId="18" fillId="2" borderId="11" xfId="0" applyFont="1" applyFill="1" applyBorder="1" applyAlignment="1">
      <alignment horizontal="center" vertical="center" wrapText="1"/>
    </xf>
    <xf numFmtId="9" fontId="18" fillId="2" borderId="11" xfId="0" applyNumberFormat="1" applyFont="1" applyFill="1" applyBorder="1" applyAlignment="1">
      <alignment horizontal="center" vertical="center" wrapText="1"/>
    </xf>
    <xf numFmtId="0" fontId="18" fillId="2" borderId="62" xfId="0" applyFont="1" applyFill="1" applyBorder="1" applyAlignment="1">
      <alignment horizontal="justify" vertical="center" wrapText="1"/>
    </xf>
    <xf numFmtId="0" fontId="44" fillId="2" borderId="76" xfId="0" applyFont="1" applyFill="1" applyBorder="1" applyAlignment="1">
      <alignment horizontal="center" vertical="center" wrapText="1"/>
    </xf>
    <xf numFmtId="0" fontId="46" fillId="0" borderId="57" xfId="0" applyFont="1" applyBorder="1" applyAlignment="1">
      <alignment horizontal="center" vertical="center"/>
    </xf>
    <xf numFmtId="9" fontId="0" fillId="2" borderId="0" xfId="0" applyNumberFormat="1" applyFill="1"/>
    <xf numFmtId="9" fontId="0" fillId="2" borderId="0" xfId="1" applyFont="1" applyFill="1"/>
    <xf numFmtId="1" fontId="13" fillId="0" borderId="0" xfId="0" applyNumberFormat="1" applyFont="1"/>
    <xf numFmtId="9" fontId="13" fillId="0" borderId="0" xfId="1" applyFont="1"/>
    <xf numFmtId="0" fontId="46" fillId="6" borderId="62" xfId="0" applyFont="1" applyFill="1" applyBorder="1" applyAlignment="1">
      <alignment horizontal="center" vertical="center" wrapText="1"/>
    </xf>
    <xf numFmtId="0" fontId="46" fillId="6" borderId="17" xfId="0" applyFont="1" applyFill="1" applyBorder="1" applyAlignment="1">
      <alignment horizontal="center" vertical="center" wrapText="1"/>
    </xf>
    <xf numFmtId="0" fontId="46" fillId="6" borderId="64" xfId="0" applyFont="1" applyFill="1" applyBorder="1" applyAlignment="1">
      <alignment horizontal="center" vertical="center" wrapText="1"/>
    </xf>
    <xf numFmtId="9" fontId="63" fillId="2" borderId="0" xfId="1" applyFont="1" applyFill="1" applyBorder="1" applyAlignment="1">
      <alignment horizontal="left" vertical="center" wrapText="1"/>
    </xf>
    <xf numFmtId="0" fontId="62" fillId="0" borderId="0" xfId="0" applyFont="1" applyFill="1" applyAlignment="1">
      <alignment vertical="center" wrapText="1"/>
    </xf>
    <xf numFmtId="9" fontId="46" fillId="0" borderId="11" xfId="1" applyFont="1" applyFill="1" applyBorder="1" applyAlignment="1">
      <alignment vertical="center" wrapText="1"/>
    </xf>
    <xf numFmtId="9" fontId="46" fillId="2" borderId="11" xfId="1" applyFont="1" applyFill="1" applyBorder="1" applyAlignment="1">
      <alignment horizontal="justify" vertical="center" wrapText="1"/>
    </xf>
    <xf numFmtId="0" fontId="46" fillId="2" borderId="11" xfId="0" applyFont="1" applyFill="1" applyBorder="1" applyAlignment="1">
      <alignment horizontal="justify" vertical="center" wrapText="1"/>
    </xf>
    <xf numFmtId="9" fontId="63" fillId="0" borderId="0" xfId="1" applyFont="1" applyFill="1" applyBorder="1" applyAlignment="1">
      <alignment horizontal="left" vertical="center" wrapText="1"/>
    </xf>
    <xf numFmtId="0" fontId="46" fillId="0" borderId="11" xfId="0" applyFont="1" applyFill="1" applyBorder="1" applyAlignment="1">
      <alignment horizontal="justify" vertical="center" wrapText="1"/>
    </xf>
    <xf numFmtId="0" fontId="6" fillId="3" borderId="5" xfId="0" applyFont="1" applyFill="1" applyBorder="1" applyAlignment="1">
      <alignment horizontal="center" vertical="center" wrapText="1"/>
    </xf>
    <xf numFmtId="0" fontId="6" fillId="3" borderId="5"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11" xfId="0" applyFont="1" applyFill="1" applyBorder="1" applyAlignment="1">
      <alignment horizontal="center" vertical="center"/>
    </xf>
    <xf numFmtId="0" fontId="3" fillId="2" borderId="11" xfId="0" applyFont="1" applyFill="1" applyBorder="1" applyAlignment="1">
      <alignment horizontal="center" vertical="center" wrapText="1"/>
    </xf>
    <xf numFmtId="0" fontId="4" fillId="3" borderId="11" xfId="0" applyFont="1" applyFill="1" applyBorder="1" applyAlignment="1">
      <alignment horizontal="center" vertical="center"/>
    </xf>
    <xf numFmtId="0" fontId="5" fillId="3" borderId="11" xfId="0" applyFont="1" applyFill="1" applyBorder="1" applyAlignment="1">
      <alignment vertical="center"/>
    </xf>
    <xf numFmtId="0" fontId="6" fillId="2" borderId="34" xfId="0" applyFont="1" applyFill="1" applyBorder="1" applyAlignment="1">
      <alignment horizontal="center" vertical="center"/>
    </xf>
    <xf numFmtId="0" fontId="6" fillId="2" borderId="35" xfId="0" applyFont="1" applyFill="1" applyBorder="1" applyAlignment="1">
      <alignment horizontal="center" vertical="center"/>
    </xf>
    <xf numFmtId="0" fontId="6" fillId="3" borderId="5" xfId="0" applyFont="1" applyFill="1" applyBorder="1" applyAlignment="1">
      <alignment horizontal="center"/>
    </xf>
    <xf numFmtId="41" fontId="53" fillId="0" borderId="82" xfId="4" applyFont="1" applyBorder="1" applyAlignment="1">
      <alignment horizontal="center" vertical="center" wrapText="1"/>
    </xf>
    <xf numFmtId="41" fontId="53" fillId="0" borderId="0" xfId="4" applyFont="1" applyBorder="1" applyAlignment="1">
      <alignment horizontal="center" vertical="center" wrapText="1"/>
    </xf>
    <xf numFmtId="41" fontId="53" fillId="0" borderId="83" xfId="4" applyFont="1" applyBorder="1" applyAlignment="1">
      <alignment horizontal="center" vertical="center" wrapText="1"/>
    </xf>
    <xf numFmtId="41" fontId="55" fillId="0" borderId="0" xfId="4" applyFont="1" applyBorder="1" applyAlignment="1">
      <alignment horizontal="center" vertical="center"/>
    </xf>
    <xf numFmtId="0" fontId="20" fillId="3" borderId="96" xfId="0" applyFont="1" applyFill="1" applyBorder="1" applyAlignment="1">
      <alignment horizontal="center" vertical="center" wrapText="1"/>
    </xf>
    <xf numFmtId="0" fontId="20" fillId="3" borderId="78" xfId="0" applyFont="1" applyFill="1" applyBorder="1" applyAlignment="1">
      <alignment horizontal="center" vertical="center" wrapText="1"/>
    </xf>
    <xf numFmtId="0" fontId="20" fillId="3" borderId="41" xfId="0" applyFont="1" applyFill="1" applyBorder="1" applyAlignment="1">
      <alignment horizontal="center" vertical="center" wrapText="1"/>
    </xf>
    <xf numFmtId="0" fontId="16" fillId="3" borderId="45" xfId="0" applyFont="1" applyFill="1" applyBorder="1" applyAlignment="1">
      <alignment horizontal="center" vertical="center" wrapText="1"/>
    </xf>
    <xf numFmtId="0" fontId="16" fillId="3" borderId="46" xfId="0" applyFont="1" applyFill="1" applyBorder="1" applyAlignment="1">
      <alignment horizontal="center" vertical="center" wrapText="1"/>
    </xf>
    <xf numFmtId="0" fontId="16" fillId="3" borderId="45" xfId="0" applyFont="1" applyFill="1" applyBorder="1" applyAlignment="1">
      <alignment horizontal="center" vertical="center"/>
    </xf>
    <xf numFmtId="0" fontId="16" fillId="3" borderId="46" xfId="0" applyFont="1" applyFill="1" applyBorder="1" applyAlignment="1">
      <alignment horizontal="center" vertical="center"/>
    </xf>
    <xf numFmtId="0" fontId="20" fillId="3" borderId="87" xfId="0" applyFont="1" applyFill="1" applyBorder="1" applyAlignment="1">
      <alignment horizontal="center" vertical="center"/>
    </xf>
    <xf numFmtId="0" fontId="20" fillId="3" borderId="88" xfId="0" applyFont="1" applyFill="1" applyBorder="1" applyAlignment="1">
      <alignment horizontal="center" vertical="center"/>
    </xf>
    <xf numFmtId="0" fontId="17" fillId="2" borderId="60"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20" fillId="3" borderId="48" xfId="0" applyFont="1" applyFill="1" applyBorder="1" applyAlignment="1">
      <alignment horizontal="center" vertical="center" wrapText="1"/>
    </xf>
    <xf numFmtId="0" fontId="20" fillId="3" borderId="51" xfId="0" applyFont="1" applyFill="1" applyBorder="1" applyAlignment="1">
      <alignment horizontal="center" vertical="center" wrapText="1"/>
    </xf>
    <xf numFmtId="0" fontId="20" fillId="3" borderId="87" xfId="0" applyFont="1" applyFill="1" applyBorder="1" applyAlignment="1">
      <alignment horizontal="center" vertical="center" wrapText="1"/>
    </xf>
    <xf numFmtId="0" fontId="20" fillId="3" borderId="43" xfId="0" applyFont="1" applyFill="1" applyBorder="1" applyAlignment="1">
      <alignment horizontal="center" vertical="center" wrapText="1"/>
    </xf>
    <xf numFmtId="0" fontId="20" fillId="3" borderId="68" xfId="0" applyFont="1" applyFill="1" applyBorder="1" applyAlignment="1">
      <alignment horizontal="center" vertical="center" wrapText="1"/>
    </xf>
    <xf numFmtId="0" fontId="20" fillId="3" borderId="40" xfId="0" applyFont="1" applyFill="1" applyBorder="1" applyAlignment="1">
      <alignment horizontal="center" vertical="center" wrapText="1"/>
    </xf>
    <xf numFmtId="0" fontId="20" fillId="3" borderId="49" xfId="0" applyFont="1" applyFill="1" applyBorder="1" applyAlignment="1">
      <alignment horizontal="center" vertical="center" wrapText="1"/>
    </xf>
    <xf numFmtId="0" fontId="20" fillId="3" borderId="0" xfId="0" applyFont="1" applyFill="1" applyBorder="1" applyAlignment="1">
      <alignment horizontal="center" vertical="center" wrapText="1"/>
    </xf>
    <xf numFmtId="0" fontId="20" fillId="3" borderId="38" xfId="0" applyFont="1" applyFill="1" applyBorder="1" applyAlignment="1">
      <alignment horizontal="center" vertical="center" wrapText="1"/>
    </xf>
    <xf numFmtId="0" fontId="0" fillId="13" borderId="11" xfId="0" applyFill="1" applyBorder="1" applyAlignment="1">
      <alignment horizontal="center" vertical="center" wrapText="1"/>
    </xf>
    <xf numFmtId="0" fontId="63" fillId="13" borderId="11" xfId="0" applyFont="1" applyFill="1" applyBorder="1" applyAlignment="1">
      <alignment horizontal="center" vertical="center" wrapText="1"/>
    </xf>
    <xf numFmtId="0" fontId="63" fillId="13" borderId="62" xfId="0" applyFont="1" applyFill="1" applyBorder="1" applyAlignment="1">
      <alignment horizontal="center" vertical="center" wrapText="1"/>
    </xf>
    <xf numFmtId="0" fontId="63" fillId="13" borderId="17" xfId="0" applyFont="1" applyFill="1" applyBorder="1" applyAlignment="1">
      <alignment horizontal="center" vertical="center" wrapText="1"/>
    </xf>
    <xf numFmtId="0" fontId="63" fillId="13" borderId="64" xfId="0" applyFont="1" applyFill="1" applyBorder="1" applyAlignment="1">
      <alignment horizontal="center" vertical="center" wrapText="1"/>
    </xf>
    <xf numFmtId="0" fontId="0" fillId="13" borderId="69" xfId="0" applyFill="1" applyBorder="1" applyAlignment="1">
      <alignment horizontal="center"/>
    </xf>
    <xf numFmtId="0" fontId="0" fillId="13" borderId="70" xfId="0" applyFill="1" applyBorder="1" applyAlignment="1">
      <alignment horizontal="center"/>
    </xf>
    <xf numFmtId="0" fontId="0" fillId="13" borderId="71" xfId="0" applyFill="1" applyBorder="1" applyAlignment="1">
      <alignment horizontal="center"/>
    </xf>
    <xf numFmtId="0" fontId="0" fillId="13" borderId="72" xfId="0" applyFill="1" applyBorder="1" applyAlignment="1">
      <alignment horizontal="center"/>
    </xf>
    <xf numFmtId="0" fontId="0" fillId="13" borderId="11" xfId="0" applyFill="1" applyBorder="1" applyAlignment="1">
      <alignment horizontal="center" vertical="center"/>
    </xf>
    <xf numFmtId="0" fontId="0" fillId="6" borderId="62" xfId="0" applyFill="1" applyBorder="1" applyAlignment="1">
      <alignment horizontal="center" vertical="center" wrapText="1"/>
    </xf>
    <xf numFmtId="0" fontId="0" fillId="6" borderId="64" xfId="0" applyFill="1" applyBorder="1" applyAlignment="1">
      <alignment horizontal="center" vertical="center" wrapText="1"/>
    </xf>
    <xf numFmtId="0" fontId="30" fillId="7" borderId="59" xfId="3" applyFont="1" applyFill="1" applyBorder="1" applyAlignment="1" applyProtection="1">
      <alignment horizontal="center" vertical="center" wrapText="1"/>
    </xf>
    <xf numFmtId="0" fontId="30" fillId="7" borderId="73" xfId="3" applyFont="1" applyFill="1" applyBorder="1" applyAlignment="1" applyProtection="1">
      <alignment horizontal="center" vertical="center" wrapText="1"/>
    </xf>
    <xf numFmtId="0" fontId="25" fillId="5" borderId="55" xfId="3" applyFont="1" applyFill="1" applyBorder="1" applyAlignment="1" applyProtection="1">
      <alignment horizontal="center" vertical="center" wrapText="1"/>
    </xf>
    <xf numFmtId="0" fontId="25" fillId="5" borderId="56" xfId="3" applyFont="1" applyFill="1" applyBorder="1" applyAlignment="1" applyProtection="1">
      <alignment horizontal="center" vertical="center" wrapText="1"/>
    </xf>
    <xf numFmtId="0" fontId="25" fillId="5" borderId="57" xfId="3" applyFont="1" applyFill="1" applyBorder="1" applyAlignment="1" applyProtection="1">
      <alignment horizontal="center" vertical="center" wrapText="1"/>
    </xf>
    <xf numFmtId="0" fontId="21" fillId="2" borderId="48" xfId="0" applyFont="1" applyFill="1" applyBorder="1" applyAlignment="1">
      <alignment horizontal="center"/>
    </xf>
    <xf numFmtId="0" fontId="21" fillId="2" borderId="49" xfId="0" applyFont="1" applyFill="1" applyBorder="1" applyAlignment="1">
      <alignment horizontal="center"/>
    </xf>
    <xf numFmtId="0" fontId="21" fillId="2" borderId="50" xfId="0" applyFont="1" applyFill="1" applyBorder="1" applyAlignment="1">
      <alignment horizontal="center"/>
    </xf>
    <xf numFmtId="0" fontId="21" fillId="2" borderId="51" xfId="0" applyFont="1" applyFill="1" applyBorder="1" applyAlignment="1">
      <alignment horizontal="center"/>
    </xf>
    <xf numFmtId="0" fontId="21" fillId="2" borderId="0" xfId="0" applyFont="1" applyFill="1" applyBorder="1" applyAlignment="1">
      <alignment horizontal="center"/>
    </xf>
    <xf numFmtId="0" fontId="21" fillId="2" borderId="15" xfId="0" applyFont="1" applyFill="1" applyBorder="1" applyAlignment="1">
      <alignment horizontal="center"/>
    </xf>
    <xf numFmtId="0" fontId="21" fillId="2" borderId="52" xfId="0" applyFont="1" applyFill="1" applyBorder="1" applyAlignment="1">
      <alignment horizontal="center"/>
    </xf>
    <xf numFmtId="0" fontId="21" fillId="2" borderId="53" xfId="0" applyFont="1" applyFill="1" applyBorder="1" applyAlignment="1">
      <alignment horizontal="center"/>
    </xf>
    <xf numFmtId="0" fontId="21" fillId="2" borderId="54" xfId="0" applyFont="1" applyFill="1" applyBorder="1" applyAlignment="1">
      <alignment horizontal="center"/>
    </xf>
    <xf numFmtId="0" fontId="22" fillId="2" borderId="48" xfId="0" applyFont="1" applyFill="1" applyBorder="1" applyAlignment="1">
      <alignment horizontal="center" vertical="center" wrapText="1"/>
    </xf>
    <xf numFmtId="0" fontId="22" fillId="2" borderId="49" xfId="0" applyFont="1" applyFill="1" applyBorder="1" applyAlignment="1">
      <alignment horizontal="center" vertical="center" wrapText="1"/>
    </xf>
    <xf numFmtId="0" fontId="22" fillId="2" borderId="50" xfId="0" applyFont="1" applyFill="1" applyBorder="1" applyAlignment="1">
      <alignment horizontal="center" vertical="center" wrapText="1"/>
    </xf>
    <xf numFmtId="0" fontId="22" fillId="2" borderId="51"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22" fillId="2" borderId="15" xfId="0" applyFont="1" applyFill="1" applyBorder="1" applyAlignment="1">
      <alignment horizontal="center" vertical="center" wrapText="1"/>
    </xf>
    <xf numFmtId="0" fontId="23" fillId="2" borderId="45" xfId="0" applyFont="1" applyFill="1" applyBorder="1" applyAlignment="1">
      <alignment horizontal="center" vertical="center"/>
    </xf>
    <xf numFmtId="0" fontId="23" fillId="2" borderId="46" xfId="0" applyFont="1" applyFill="1" applyBorder="1" applyAlignment="1">
      <alignment horizontal="center" vertical="center"/>
    </xf>
    <xf numFmtId="0" fontId="23" fillId="2" borderId="47" xfId="0" applyFont="1" applyFill="1" applyBorder="1" applyAlignment="1">
      <alignment horizontal="center" vertical="center"/>
    </xf>
    <xf numFmtId="0" fontId="25" fillId="6" borderId="55" xfId="3" applyFont="1" applyFill="1" applyBorder="1" applyAlignment="1" applyProtection="1">
      <alignment horizontal="center" vertical="center" wrapText="1"/>
    </xf>
    <xf numFmtId="0" fontId="25" fillId="6" borderId="56" xfId="3" applyFont="1" applyFill="1" applyBorder="1" applyAlignment="1" applyProtection="1">
      <alignment horizontal="center" vertical="center" wrapText="1"/>
    </xf>
    <xf numFmtId="165" fontId="34" fillId="8" borderId="55" xfId="3" applyNumberFormat="1" applyFont="1" applyFill="1" applyBorder="1" applyAlignment="1" applyProtection="1">
      <alignment horizontal="center" vertical="center" wrapText="1"/>
      <protection locked="0"/>
    </xf>
    <xf numFmtId="165" fontId="34" fillId="8" borderId="67" xfId="3" applyNumberFormat="1" applyFont="1" applyFill="1" applyBorder="1" applyAlignment="1" applyProtection="1">
      <alignment horizontal="center" vertical="center" wrapText="1"/>
      <protection locked="0"/>
    </xf>
    <xf numFmtId="0" fontId="25" fillId="0" borderId="55" xfId="3" applyFont="1" applyBorder="1" applyAlignment="1" applyProtection="1">
      <alignment horizontal="center" vertical="center" wrapText="1"/>
    </xf>
    <xf numFmtId="0" fontId="25" fillId="0" borderId="56" xfId="3" applyFont="1" applyBorder="1" applyAlignment="1" applyProtection="1">
      <alignment horizontal="center" vertical="center" wrapText="1"/>
    </xf>
    <xf numFmtId="0" fontId="25" fillId="0" borderId="57" xfId="3" applyFont="1" applyBorder="1" applyAlignment="1" applyProtection="1">
      <alignment horizontal="center" vertical="center" wrapText="1"/>
    </xf>
    <xf numFmtId="0" fontId="25" fillId="0" borderId="55" xfId="3" applyFont="1" applyFill="1" applyBorder="1" applyAlignment="1" applyProtection="1">
      <alignment horizontal="center" vertical="center" wrapText="1"/>
    </xf>
    <xf numFmtId="0" fontId="25" fillId="0" borderId="56" xfId="3" applyFont="1" applyFill="1" applyBorder="1" applyAlignment="1" applyProtection="1">
      <alignment horizontal="center" vertical="center" wrapText="1"/>
    </xf>
    <xf numFmtId="0" fontId="25" fillId="0" borderId="57" xfId="3" applyFont="1" applyFill="1" applyBorder="1" applyAlignment="1" applyProtection="1">
      <alignment horizontal="center" vertical="center" wrapText="1"/>
    </xf>
    <xf numFmtId="0" fontId="25" fillId="6" borderId="45" xfId="3" applyFont="1" applyFill="1" applyBorder="1" applyAlignment="1" applyProtection="1">
      <alignment horizontal="center" vertical="center" wrapText="1"/>
    </xf>
    <xf numFmtId="0" fontId="25" fillId="6" borderId="46" xfId="3" applyFont="1" applyFill="1" applyBorder="1" applyAlignment="1" applyProtection="1">
      <alignment horizontal="center" vertical="center" wrapText="1"/>
    </xf>
    <xf numFmtId="0" fontId="30" fillId="7" borderId="58" xfId="3" applyFont="1" applyFill="1" applyBorder="1" applyAlignment="1" applyProtection="1">
      <alignment horizontal="center" vertical="center" wrapText="1"/>
    </xf>
    <xf numFmtId="0" fontId="30" fillId="7" borderId="61" xfId="3" applyFont="1" applyFill="1" applyBorder="1" applyAlignment="1" applyProtection="1">
      <alignment horizontal="center" vertical="center" wrapText="1"/>
    </xf>
    <xf numFmtId="0" fontId="30" fillId="7" borderId="62" xfId="3" applyFont="1" applyFill="1" applyBorder="1" applyAlignment="1" applyProtection="1">
      <alignment horizontal="center" vertical="center" wrapText="1"/>
    </xf>
    <xf numFmtId="0" fontId="30" fillId="7" borderId="60" xfId="3" applyFont="1" applyFill="1" applyBorder="1" applyAlignment="1" applyProtection="1">
      <alignment horizontal="center" vertical="center" wrapText="1"/>
    </xf>
    <xf numFmtId="0" fontId="30" fillId="7" borderId="17" xfId="3" applyFont="1" applyFill="1" applyBorder="1" applyAlignment="1" applyProtection="1">
      <alignment horizontal="center" vertical="center" wrapText="1"/>
    </xf>
    <xf numFmtId="0" fontId="30" fillId="5" borderId="51" xfId="3" applyFont="1" applyFill="1" applyBorder="1" applyAlignment="1" applyProtection="1">
      <alignment horizontal="left" vertical="center" wrapText="1"/>
    </xf>
    <xf numFmtId="0" fontId="30" fillId="5" borderId="0" xfId="3" applyFont="1" applyFill="1" applyBorder="1" applyAlignment="1" applyProtection="1">
      <alignment horizontal="left" vertical="center" wrapText="1"/>
    </xf>
    <xf numFmtId="0" fontId="37" fillId="0" borderId="0" xfId="3" applyFont="1" applyBorder="1" applyAlignment="1" applyProtection="1">
      <alignment horizontal="left" wrapText="1"/>
    </xf>
    <xf numFmtId="0" fontId="0" fillId="6" borderId="11" xfId="0" applyFill="1" applyBorder="1" applyAlignment="1">
      <alignment horizontal="center"/>
    </xf>
    <xf numFmtId="0" fontId="0" fillId="6" borderId="11" xfId="0" applyFill="1" applyBorder="1" applyAlignment="1">
      <alignment horizontal="center" wrapText="1"/>
    </xf>
    <xf numFmtId="0" fontId="0" fillId="6" borderId="11" xfId="0" applyFill="1" applyBorder="1" applyAlignment="1">
      <alignment horizontal="center" vertical="center" wrapText="1"/>
    </xf>
    <xf numFmtId="0" fontId="25" fillId="6" borderId="52" xfId="3" applyFont="1" applyFill="1" applyBorder="1" applyAlignment="1" applyProtection="1">
      <alignment horizontal="center" vertical="center" wrapText="1"/>
    </xf>
    <xf numFmtId="0" fontId="25" fillId="6" borderId="53" xfId="3" applyFont="1" applyFill="1" applyBorder="1" applyAlignment="1" applyProtection="1">
      <alignment horizontal="center" vertical="center" wrapText="1"/>
    </xf>
    <xf numFmtId="0" fontId="56" fillId="5" borderId="55" xfId="3" applyFont="1" applyFill="1" applyBorder="1" applyAlignment="1" applyProtection="1">
      <alignment horizontal="center" vertical="center" wrapText="1"/>
    </xf>
    <xf numFmtId="0" fontId="56" fillId="5" borderId="56" xfId="3" applyFont="1" applyFill="1" applyBorder="1" applyAlignment="1" applyProtection="1">
      <alignment horizontal="center" vertical="center" wrapText="1"/>
    </xf>
    <xf numFmtId="0" fontId="56" fillId="5" borderId="57" xfId="3" applyFont="1" applyFill="1" applyBorder="1" applyAlignment="1" applyProtection="1">
      <alignment horizontal="center" vertical="center" wrapText="1"/>
    </xf>
    <xf numFmtId="0" fontId="25" fillId="5" borderId="0" xfId="3" applyFont="1" applyFill="1" applyBorder="1" applyAlignment="1" applyProtection="1">
      <alignment horizontal="right" vertical="center" wrapText="1"/>
    </xf>
    <xf numFmtId="0" fontId="25" fillId="5" borderId="66" xfId="3" applyFont="1" applyFill="1" applyBorder="1" applyAlignment="1" applyProtection="1">
      <alignment horizontal="right" vertical="center" wrapText="1"/>
    </xf>
    <xf numFmtId="165" fontId="60" fillId="5" borderId="55" xfId="3" applyNumberFormat="1" applyFont="1" applyFill="1" applyBorder="1" applyAlignment="1" applyProtection="1">
      <alignment horizontal="center" vertical="center" wrapText="1"/>
      <protection locked="0"/>
    </xf>
    <xf numFmtId="165" fontId="60" fillId="5" borderId="67" xfId="3" applyNumberFormat="1" applyFont="1" applyFill="1" applyBorder="1" applyAlignment="1" applyProtection="1">
      <alignment horizontal="center" vertical="center" wrapText="1"/>
      <protection locked="0"/>
    </xf>
    <xf numFmtId="0" fontId="0" fillId="6" borderId="17" xfId="0" applyFill="1" applyBorder="1" applyAlignment="1">
      <alignment horizontal="center" vertical="center" wrapText="1"/>
    </xf>
    <xf numFmtId="0" fontId="46" fillId="6" borderId="62" xfId="0" applyFont="1" applyFill="1" applyBorder="1" applyAlignment="1">
      <alignment horizontal="center" vertical="center" wrapText="1"/>
    </xf>
    <xf numFmtId="0" fontId="46" fillId="6" borderId="17" xfId="0" applyFont="1" applyFill="1" applyBorder="1" applyAlignment="1">
      <alignment horizontal="center" vertical="center" wrapText="1"/>
    </xf>
    <xf numFmtId="0" fontId="46" fillId="6" borderId="64" xfId="0" applyFont="1" applyFill="1" applyBorder="1" applyAlignment="1">
      <alignment horizontal="center" vertical="center" wrapText="1"/>
    </xf>
    <xf numFmtId="0" fontId="45" fillId="10" borderId="43" xfId="0" applyFont="1" applyFill="1" applyBorder="1" applyAlignment="1">
      <alignment horizontal="center" vertical="center" wrapText="1"/>
    </xf>
    <xf numFmtId="0" fontId="45" fillId="10" borderId="68" xfId="0" applyFont="1" applyFill="1" applyBorder="1" applyAlignment="1">
      <alignment horizontal="center" vertical="center" wrapText="1"/>
    </xf>
    <xf numFmtId="0" fontId="0" fillId="6" borderId="62" xfId="0" applyFill="1" applyBorder="1" applyAlignment="1">
      <alignment horizontal="center" vertical="center"/>
    </xf>
    <xf numFmtId="0" fontId="0" fillId="6" borderId="17" xfId="0" applyFill="1" applyBorder="1" applyAlignment="1">
      <alignment horizontal="center" vertical="center"/>
    </xf>
    <xf numFmtId="0" fontId="0" fillId="6" borderId="64" xfId="0" applyFill="1" applyBorder="1" applyAlignment="1">
      <alignment horizontal="center" vertical="center"/>
    </xf>
    <xf numFmtId="0" fontId="44" fillId="9" borderId="45" xfId="0" applyFont="1" applyFill="1" applyBorder="1" applyAlignment="1">
      <alignment horizontal="center" vertical="center" wrapText="1"/>
    </xf>
    <xf numFmtId="0" fontId="44" fillId="9" borderId="46" xfId="0" applyFont="1" applyFill="1" applyBorder="1" applyAlignment="1">
      <alignment horizontal="center" vertical="center" wrapText="1"/>
    </xf>
    <xf numFmtId="0" fontId="44" fillId="10" borderId="45" xfId="0" applyFont="1" applyFill="1" applyBorder="1" applyAlignment="1">
      <alignment horizontal="center" vertical="center"/>
    </xf>
    <xf numFmtId="0" fontId="44" fillId="10" borderId="46" xfId="0" applyFont="1" applyFill="1" applyBorder="1" applyAlignment="1">
      <alignment horizontal="center" vertical="center"/>
    </xf>
    <xf numFmtId="0" fontId="45" fillId="9" borderId="45" xfId="0" applyFont="1" applyFill="1" applyBorder="1" applyAlignment="1">
      <alignment horizontal="center" vertical="center"/>
    </xf>
    <xf numFmtId="0" fontId="45" fillId="9" borderId="47" xfId="0" applyFont="1" applyFill="1" applyBorder="1" applyAlignment="1">
      <alignment horizontal="center" vertical="center"/>
    </xf>
    <xf numFmtId="0" fontId="47" fillId="6" borderId="11" xfId="0" applyFont="1" applyFill="1" applyBorder="1" applyAlignment="1">
      <alignment horizontal="center"/>
    </xf>
    <xf numFmtId="0" fontId="45" fillId="10" borderId="97" xfId="0" applyFont="1" applyFill="1" applyBorder="1" applyAlignment="1">
      <alignment horizontal="center" vertical="center" wrapText="1"/>
    </xf>
    <xf numFmtId="0" fontId="45" fillId="10" borderId="98" xfId="0" applyFont="1" applyFill="1" applyBorder="1" applyAlignment="1">
      <alignment horizontal="center" vertical="center" wrapText="1"/>
    </xf>
    <xf numFmtId="0" fontId="45" fillId="10" borderId="99" xfId="0" applyFont="1" applyFill="1" applyBorder="1" applyAlignment="1">
      <alignment horizontal="center" vertical="center" wrapText="1"/>
    </xf>
    <xf numFmtId="0" fontId="45" fillId="10" borderId="40" xfId="0" applyFont="1" applyFill="1" applyBorder="1" applyAlignment="1">
      <alignment horizontal="center" vertical="center" wrapText="1"/>
    </xf>
    <xf numFmtId="0" fontId="47" fillId="0" borderId="74" xfId="0" applyFont="1" applyBorder="1" applyAlignment="1">
      <alignment horizontal="center" vertical="center"/>
    </xf>
    <xf numFmtId="16" fontId="47" fillId="0" borderId="74" xfId="0" applyNumberFormat="1" applyFont="1" applyBorder="1" applyAlignment="1">
      <alignment horizontal="center" vertical="center" wrapText="1"/>
    </xf>
    <xf numFmtId="0" fontId="13" fillId="15" borderId="43" xfId="0" applyFont="1" applyFill="1" applyBorder="1" applyAlignment="1">
      <alignment horizontal="center" vertical="center"/>
    </xf>
    <xf numFmtId="0" fontId="13" fillId="15" borderId="68" xfId="0" applyFont="1" applyFill="1" applyBorder="1" applyAlignment="1">
      <alignment horizontal="center" vertical="center"/>
    </xf>
    <xf numFmtId="0" fontId="13" fillId="15" borderId="40" xfId="0" applyFont="1" applyFill="1" applyBorder="1" applyAlignment="1">
      <alignment horizontal="center" vertical="center"/>
    </xf>
    <xf numFmtId="0" fontId="13" fillId="15" borderId="43" xfId="0" applyFont="1" applyFill="1" applyBorder="1" applyAlignment="1">
      <alignment horizontal="center" vertical="center" wrapText="1"/>
    </xf>
    <xf numFmtId="0" fontId="13" fillId="15" borderId="68" xfId="0" applyFont="1" applyFill="1" applyBorder="1" applyAlignment="1">
      <alignment horizontal="center" vertical="center" wrapText="1"/>
    </xf>
    <xf numFmtId="0" fontId="13" fillId="15" borderId="40" xfId="0" applyFont="1" applyFill="1" applyBorder="1" applyAlignment="1">
      <alignment horizontal="center" vertical="center" wrapText="1"/>
    </xf>
    <xf numFmtId="0" fontId="51" fillId="15" borderId="11" xfId="0" applyFont="1" applyFill="1" applyBorder="1" applyAlignment="1">
      <alignment horizontal="center" vertical="center" wrapText="1"/>
    </xf>
    <xf numFmtId="0" fontId="13" fillId="15" borderId="58" xfId="0" applyFont="1" applyFill="1" applyBorder="1" applyAlignment="1">
      <alignment horizontal="center"/>
    </xf>
    <xf numFmtId="0" fontId="13" fillId="15" borderId="75" xfId="0" applyFont="1" applyFill="1" applyBorder="1" applyAlignment="1">
      <alignment horizontal="center"/>
    </xf>
    <xf numFmtId="0" fontId="13" fillId="15" borderId="76" xfId="0" applyFont="1" applyFill="1" applyBorder="1" applyAlignment="1">
      <alignment horizontal="center"/>
    </xf>
    <xf numFmtId="0" fontId="13" fillId="15" borderId="77" xfId="0" applyFont="1" applyFill="1" applyBorder="1" applyAlignment="1">
      <alignment horizontal="center"/>
    </xf>
    <xf numFmtId="0" fontId="49" fillId="15" borderId="45" xfId="0" applyFont="1" applyFill="1" applyBorder="1" applyAlignment="1">
      <alignment horizontal="center" vertical="center"/>
    </xf>
    <xf numFmtId="0" fontId="49" fillId="15" borderId="46" xfId="0" applyFont="1" applyFill="1" applyBorder="1" applyAlignment="1">
      <alignment horizontal="center" vertical="center"/>
    </xf>
    <xf numFmtId="0" fontId="49" fillId="15" borderId="47" xfId="0" applyFont="1" applyFill="1" applyBorder="1" applyAlignment="1">
      <alignment horizontal="center" vertical="center"/>
    </xf>
    <xf numFmtId="0" fontId="50" fillId="15" borderId="45" xfId="0" applyFont="1" applyFill="1" applyBorder="1" applyAlignment="1">
      <alignment horizontal="center" vertical="center"/>
    </xf>
    <xf numFmtId="0" fontId="50" fillId="15" borderId="47" xfId="0" applyFont="1" applyFill="1" applyBorder="1" applyAlignment="1">
      <alignment horizontal="center" vertical="center"/>
    </xf>
    <xf numFmtId="0" fontId="48" fillId="14" borderId="45" xfId="0" applyFont="1" applyFill="1" applyBorder="1" applyAlignment="1">
      <alignment horizontal="center" vertical="center"/>
    </xf>
    <xf numFmtId="0" fontId="48" fillId="14" borderId="46" xfId="0" applyFont="1" applyFill="1" applyBorder="1" applyAlignment="1">
      <alignment horizontal="center" vertical="center"/>
    </xf>
    <xf numFmtId="0" fontId="48" fillId="14" borderId="47" xfId="0" applyFont="1" applyFill="1" applyBorder="1" applyAlignment="1">
      <alignment horizontal="center" vertical="center"/>
    </xf>
    <xf numFmtId="0" fontId="51" fillId="15" borderId="64" xfId="0" applyFont="1" applyFill="1" applyBorder="1" applyAlignment="1">
      <alignment horizontal="center" vertical="center" wrapText="1"/>
    </xf>
    <xf numFmtId="0" fontId="45" fillId="11" borderId="49" xfId="0" applyFont="1" applyFill="1" applyBorder="1" applyAlignment="1">
      <alignment horizontal="center" vertical="center" wrapText="1"/>
    </xf>
    <xf numFmtId="0" fontId="45" fillId="11" borderId="0" xfId="0" applyFont="1" applyFill="1" applyBorder="1" applyAlignment="1">
      <alignment horizontal="center" vertical="center" wrapText="1"/>
    </xf>
    <xf numFmtId="0" fontId="46" fillId="6" borderId="11" xfId="0" applyFont="1" applyFill="1" applyBorder="1" applyAlignment="1">
      <alignment horizontal="center"/>
    </xf>
    <xf numFmtId="0" fontId="46" fillId="6" borderId="62"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4" xfId="0" applyFont="1" applyFill="1" applyBorder="1" applyAlignment="1">
      <alignment horizontal="center" vertical="center"/>
    </xf>
    <xf numFmtId="0" fontId="44" fillId="0" borderId="45" xfId="0" applyFont="1" applyBorder="1" applyAlignment="1">
      <alignment horizontal="center" vertical="center"/>
    </xf>
    <xf numFmtId="0" fontId="44" fillId="0" borderId="46" xfId="0" applyFont="1" applyBorder="1" applyAlignment="1">
      <alignment horizontal="center" vertical="center"/>
    </xf>
    <xf numFmtId="0" fontId="44" fillId="0" borderId="47" xfId="0" applyFont="1" applyBorder="1" applyAlignment="1">
      <alignment horizontal="center" vertical="center"/>
    </xf>
    <xf numFmtId="0" fontId="44" fillId="11" borderId="45" xfId="0" applyFont="1" applyFill="1" applyBorder="1" applyAlignment="1">
      <alignment horizontal="center" vertical="center"/>
    </xf>
    <xf numFmtId="0" fontId="44" fillId="11" borderId="46" xfId="0" applyFont="1" applyFill="1" applyBorder="1" applyAlignment="1">
      <alignment horizontal="center" vertical="center"/>
    </xf>
    <xf numFmtId="0" fontId="44" fillId="11" borderId="47" xfId="0" applyFont="1" applyFill="1" applyBorder="1" applyAlignment="1">
      <alignment horizontal="center" vertical="center"/>
    </xf>
    <xf numFmtId="0" fontId="45" fillId="0" borderId="48" xfId="0" applyFont="1" applyBorder="1" applyAlignment="1">
      <alignment horizontal="center" vertical="center"/>
    </xf>
    <xf numFmtId="0" fontId="45" fillId="0" borderId="50" xfId="0" applyFont="1" applyBorder="1" applyAlignment="1">
      <alignment horizontal="center" vertical="center"/>
    </xf>
    <xf numFmtId="0" fontId="45" fillId="11" borderId="48" xfId="0" applyFont="1" applyFill="1" applyBorder="1" applyAlignment="1">
      <alignment horizontal="center" vertical="center" wrapText="1"/>
    </xf>
    <xf numFmtId="0" fontId="45" fillId="11" borderId="51" xfId="0" applyFont="1" applyFill="1" applyBorder="1" applyAlignment="1">
      <alignment horizontal="center" vertical="center" wrapText="1"/>
    </xf>
    <xf numFmtId="0" fontId="45" fillId="11" borderId="52" xfId="0" applyFont="1" applyFill="1" applyBorder="1" applyAlignment="1">
      <alignment horizontal="center" vertical="center" wrapText="1"/>
    </xf>
    <xf numFmtId="0" fontId="0" fillId="6" borderId="55" xfId="0" applyFill="1" applyBorder="1" applyAlignment="1">
      <alignment horizontal="center"/>
    </xf>
    <xf numFmtId="0" fontId="0" fillId="6" borderId="56" xfId="0" applyFill="1" applyBorder="1" applyAlignment="1">
      <alignment horizontal="center"/>
    </xf>
    <xf numFmtId="0" fontId="0" fillId="6" borderId="57" xfId="0" applyFill="1" applyBorder="1" applyAlignment="1">
      <alignment horizontal="center"/>
    </xf>
  </cellXfs>
  <cellStyles count="5">
    <cellStyle name="Millares [0]" xfId="4" builtinId="6"/>
    <cellStyle name="Normal" xfId="0" builtinId="0"/>
    <cellStyle name="Normal 2" xfId="2"/>
    <cellStyle name="Normal 3" xfId="3"/>
    <cellStyle name="Porcentaje" xfId="1" builtinId="5"/>
  </cellStyles>
  <dxfs count="22">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baseline="0">
                <a:effectLst>
                  <a:outerShdw blurRad="38100" dist="19050" dir="2700000" algn="tl" rotWithShape="0">
                    <a:schemeClr val="dk1">
                      <a:alpha val="40000"/>
                    </a:schemeClr>
                  </a:outerShdw>
                </a:effectLst>
              </a:rPr>
              <a:t>AVANCE PLAN ANTICORRUPCION  Y DE ATENCION AL CUIDADANO</a:t>
            </a:r>
            <a:endParaRPr lang="es-CO" sz="1400">
              <a:effectLst/>
            </a:endParaRPr>
          </a:p>
        </c:rich>
      </c:tx>
      <c:layout>
        <c:manualLayout>
          <c:xMode val="edge"/>
          <c:yMode val="edge"/>
          <c:x val="0.12650650650650649"/>
          <c:y val="3.8144771558690387E-2"/>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3622047244094486E-2"/>
          <c:y val="0.16329429933624823"/>
          <c:w val="0.89435593073388353"/>
          <c:h val="0.7338644476257542"/>
        </c:manualLayout>
      </c:layout>
      <c:bar3DChart>
        <c:barDir val="col"/>
        <c:grouping val="clustered"/>
        <c:varyColors val="0"/>
        <c:ser>
          <c:idx val="0"/>
          <c:order val="0"/>
          <c:tx>
            <c:strRef>
              <c:f>AVANCES!$D$7</c:f>
              <c:strCache>
                <c:ptCount val="1"/>
                <c:pt idx="0">
                  <c:v>Avance de cada Componente</c:v>
                </c:pt>
              </c:strCache>
            </c:strRef>
          </c:tx>
          <c:spPr>
            <a:solidFill>
              <a:schemeClr val="accent1"/>
            </a:solidFill>
            <a:ln>
              <a:noFill/>
            </a:ln>
            <a:effectLst/>
            <a:sp3d/>
          </c:spPr>
          <c:invertIfNegative val="0"/>
          <c:dLbls>
            <c:spPr>
              <a:noFill/>
              <a:ln>
                <a:noFill/>
              </a:ln>
              <a:effectLst/>
            </c:spPr>
            <c:txPr>
              <a:bodyPr rot="0" spcFirstLastPara="1" vertOverflow="ellipsis" vert="horz" wrap="square" lIns="180000" tIns="7200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AVANCES!$C$8:$C$12</c:f>
              <c:strCache>
                <c:ptCount val="5"/>
                <c:pt idx="0">
                  <c:v>Gestión Riesgo de Corrupción</c:v>
                </c:pt>
                <c:pt idx="1">
                  <c:v>Racionalización de Trámites</c:v>
                </c:pt>
                <c:pt idx="2">
                  <c:v>Rendición de Cuentas</c:v>
                </c:pt>
                <c:pt idx="3">
                  <c:v>Atención al Ciudadano</c:v>
                </c:pt>
                <c:pt idx="4">
                  <c:v>Transparencia y Acceso a la Información</c:v>
                </c:pt>
              </c:strCache>
            </c:strRef>
          </c:cat>
          <c:val>
            <c:numRef>
              <c:f>AVANCES!$D$8:$D$12</c:f>
              <c:numCache>
                <c:formatCode>0.0%</c:formatCode>
                <c:ptCount val="5"/>
                <c:pt idx="0">
                  <c:v>0.60869565217391308</c:v>
                </c:pt>
                <c:pt idx="1">
                  <c:v>0</c:v>
                </c:pt>
                <c:pt idx="2">
                  <c:v>0.23111111111111113</c:v>
                </c:pt>
                <c:pt idx="3">
                  <c:v>0.36599999999999999</c:v>
                </c:pt>
                <c:pt idx="4">
                  <c:v>0.47523809523809524</c:v>
                </c:pt>
              </c:numCache>
            </c:numRef>
          </c:val>
          <c:extLst xmlns:c16r2="http://schemas.microsoft.com/office/drawing/2015/06/chart">
            <c:ext xmlns:c16="http://schemas.microsoft.com/office/drawing/2014/chart" uri="{C3380CC4-5D6E-409C-BE32-E72D297353CC}">
              <c16:uniqueId val="{00000000-CA7E-4AE5-BBC9-4C6883489BFA}"/>
            </c:ext>
          </c:extLst>
        </c:ser>
        <c:dLbls>
          <c:showLegendKey val="0"/>
          <c:showVal val="0"/>
          <c:showCatName val="0"/>
          <c:showSerName val="0"/>
          <c:showPercent val="0"/>
          <c:showBubbleSize val="0"/>
        </c:dLbls>
        <c:gapWidth val="150"/>
        <c:shape val="box"/>
        <c:axId val="118639288"/>
        <c:axId val="118635368"/>
        <c:axId val="0"/>
      </c:bar3DChart>
      <c:catAx>
        <c:axId val="1186392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CO"/>
          </a:p>
        </c:txPr>
        <c:crossAx val="118635368"/>
        <c:crosses val="autoZero"/>
        <c:auto val="1"/>
        <c:lblAlgn val="ctr"/>
        <c:lblOffset val="100"/>
        <c:noMultiLvlLbl val="0"/>
      </c:catAx>
      <c:valAx>
        <c:axId val="118635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8639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[6]TOTAL!$C$3</c:f>
              <c:strCache>
                <c:ptCount val="1"/>
                <c:pt idx="0">
                  <c:v>Cumplimiento</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[6]TOTAL!$B$4:$B$8</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[6]TOTAL!$C$4:$C$8</c:f>
              <c:numCache>
                <c:formatCode>General</c:formatCode>
                <c:ptCount val="5"/>
                <c:pt idx="0">
                  <c:v>1</c:v>
                </c:pt>
                <c:pt idx="1">
                  <c:v>1</c:v>
                </c:pt>
                <c:pt idx="2">
                  <c:v>1</c:v>
                </c:pt>
                <c:pt idx="3">
                  <c:v>1</c:v>
                </c:pt>
                <c:pt idx="4">
                  <c:v>1</c:v>
                </c:pt>
              </c:numCache>
            </c:numRef>
          </c:val>
          <c:extLst xmlns:c16r2="http://schemas.microsoft.com/office/drawing/2015/06/chart">
            <c:ext xmlns:c16="http://schemas.microsoft.com/office/drawing/2014/chart" uri="{C3380CC4-5D6E-409C-BE32-E72D297353CC}">
              <c16:uniqueId val="{00000000-0249-4E18-B3A2-287A22F5C852}"/>
            </c:ext>
          </c:extLst>
        </c:ser>
        <c:dLbls>
          <c:showLegendKey val="0"/>
          <c:showVal val="1"/>
          <c:showCatName val="0"/>
          <c:showSerName val="0"/>
          <c:showPercent val="0"/>
          <c:showBubbleSize val="0"/>
        </c:dLbls>
        <c:gapWidth val="75"/>
        <c:axId val="118641248"/>
        <c:axId val="118638112"/>
      </c:barChart>
      <c:catAx>
        <c:axId val="118641248"/>
        <c:scaling>
          <c:orientation val="minMax"/>
        </c:scaling>
        <c:delete val="0"/>
        <c:axPos val="b"/>
        <c:numFmt formatCode="General" sourceLinked="0"/>
        <c:majorTickMark val="none"/>
        <c:minorTickMark val="none"/>
        <c:tickLblPos val="nextTo"/>
        <c:crossAx val="118638112"/>
        <c:crosses val="autoZero"/>
        <c:auto val="1"/>
        <c:lblAlgn val="ctr"/>
        <c:lblOffset val="100"/>
        <c:noMultiLvlLbl val="0"/>
      </c:catAx>
      <c:valAx>
        <c:axId val="118638112"/>
        <c:scaling>
          <c:orientation val="minMax"/>
        </c:scaling>
        <c:delete val="0"/>
        <c:axPos val="l"/>
        <c:numFmt formatCode="General" sourceLinked="1"/>
        <c:majorTickMark val="none"/>
        <c:minorTickMark val="none"/>
        <c:tickLblPos val="nextTo"/>
        <c:crossAx val="11864124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CO"/>
              <a:t>SEGUIMIENTO PLAN ANTICORRUPCION</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TOTAL!$B$27:$B$31</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TOTAL!$C$27:$C$31</c:f>
              <c:numCache>
                <c:formatCode>0%</c:formatCode>
                <c:ptCount val="5"/>
                <c:pt idx="0">
                  <c:v>0.25</c:v>
                </c:pt>
                <c:pt idx="1">
                  <c:v>0.25</c:v>
                </c:pt>
                <c:pt idx="2">
                  <c:v>0.25</c:v>
                </c:pt>
                <c:pt idx="3">
                  <c:v>0.25</c:v>
                </c:pt>
                <c:pt idx="4">
                  <c:v>0.25</c:v>
                </c:pt>
              </c:numCache>
            </c:numRef>
          </c:val>
          <c:extLst xmlns:c16r2="http://schemas.microsoft.com/office/drawing/2015/06/chart">
            <c:ext xmlns:c16="http://schemas.microsoft.com/office/drawing/2014/chart" uri="{C3380CC4-5D6E-409C-BE32-E72D297353CC}">
              <c16:uniqueId val="{00000000-C5E4-4E33-ACBB-66D23F6AAF42}"/>
            </c:ext>
          </c:extLst>
        </c:ser>
        <c:dLbls>
          <c:dLblPos val="outEnd"/>
          <c:showLegendKey val="0"/>
          <c:showVal val="1"/>
          <c:showCatName val="0"/>
          <c:showSerName val="0"/>
          <c:showPercent val="0"/>
          <c:showBubbleSize val="0"/>
        </c:dLbls>
        <c:gapWidth val="164"/>
        <c:overlap val="-22"/>
        <c:axId val="118636936"/>
        <c:axId val="118638504"/>
      </c:barChart>
      <c:catAx>
        <c:axId val="1186369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8638504"/>
        <c:crosses val="autoZero"/>
        <c:auto val="1"/>
        <c:lblAlgn val="ctr"/>
        <c:lblOffset val="100"/>
        <c:noMultiLvlLbl val="0"/>
      </c:catAx>
      <c:valAx>
        <c:axId val="11863850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8636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TOTAL!$C$26</c:f>
              <c:strCache>
                <c:ptCount val="1"/>
                <c:pt idx="0">
                  <c:v>Cumplimiento</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Pt>
            <c:idx val="1"/>
            <c:invertIfNegative val="0"/>
            <c:bubble3D val="0"/>
            <c:spPr>
              <a:solidFill>
                <a:schemeClr val="accent2">
                  <a:lumMod val="75000"/>
                </a:schemeClr>
              </a:solidFill>
              <a:ln>
                <a:noFill/>
              </a:ln>
              <a:effectLst>
                <a:innerShdw blurRad="114300">
                  <a:schemeClr val="accent1"/>
                </a:innerShdw>
              </a:effectLst>
            </c:spPr>
            <c:extLst xmlns:c16r2="http://schemas.microsoft.com/office/drawing/2015/06/chart">
              <c:ext xmlns:c16="http://schemas.microsoft.com/office/drawing/2014/chart" uri="{C3380CC4-5D6E-409C-BE32-E72D297353CC}">
                <c16:uniqueId val="{00000001-5721-4A76-934E-C48AE800D12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TOTAL!$C$31</c:f>
              <c:numCache>
                <c:formatCode>0%</c:formatCode>
                <c:ptCount val="1"/>
                <c:pt idx="0">
                  <c:v>0.25</c:v>
                </c:pt>
              </c:numCache>
            </c:numRef>
          </c:val>
          <c:extLst xmlns:c16r2="http://schemas.microsoft.com/office/drawing/2015/06/chart">
            <c:ext xmlns:c16="http://schemas.microsoft.com/office/drawing/2014/chart" uri="{C3380CC4-5D6E-409C-BE32-E72D297353CC}">
              <c16:uniqueId val="{00000002-5721-4A76-934E-C48AE800D128}"/>
            </c:ext>
            <c:ext xmlns:c15="http://schemas.microsoft.com/office/drawing/2012/chart" uri="{02D57815-91ED-43cb-92C2-25804820EDAC}">
              <c15:filteredCategoryTitle>
                <c15:cat>
                  <c:strRef>
                    <c:extLst xmlns:c16="http://schemas.microsoft.com/office/drawing/2014/chart" xmlns:c16r2="http://schemas.microsoft.com/office/drawing/2015/06/chart">
                      <c:ext uri="{02D57815-91ED-43cb-92C2-25804820EDAC}">
                        <c15:formulaRef>
                          <c15:sqref>TOTAL!$B$31</c15:sqref>
                        </c15:formulaRef>
                      </c:ext>
                    </c:extLst>
                    <c:strCache>
                      <c:ptCount val="1"/>
                      <c:pt idx="0">
                        <c:v>Transparencia y Acc. Info</c:v>
                      </c:pt>
                    </c:strCache>
                  </c:strRef>
                </c15:cat>
              </c15:filteredCategoryTitle>
            </c:ext>
          </c:extLst>
        </c:ser>
        <c:ser>
          <c:idx val="1"/>
          <c:order val="1"/>
          <c:tx>
            <c:strRef>
              <c:f>TOTAL!$D$26</c:f>
              <c:strCache>
                <c:ptCount val="1"/>
                <c:pt idx="0">
                  <c:v>Esperado</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TOTAL!$D$31</c:f>
              <c:numCache>
                <c:formatCode>0%</c:formatCode>
                <c:ptCount val="1"/>
                <c:pt idx="0">
                  <c:v>0.25</c:v>
                </c:pt>
              </c:numCache>
            </c:numRef>
          </c:val>
          <c:extLst xmlns:c16r2="http://schemas.microsoft.com/office/drawing/2015/06/chart">
            <c:ext xmlns:c16="http://schemas.microsoft.com/office/drawing/2014/chart" uri="{C3380CC4-5D6E-409C-BE32-E72D297353CC}">
              <c16:uniqueId val="{00000003-5721-4A76-934E-C48AE800D128}"/>
            </c:ext>
            <c:ext xmlns:c15="http://schemas.microsoft.com/office/drawing/2012/chart" uri="{02D57815-91ED-43cb-92C2-25804820EDAC}">
              <c15:filteredCategoryTitle>
                <c15:cat>
                  <c:strRef>
                    <c:extLst xmlns:c16="http://schemas.microsoft.com/office/drawing/2014/chart" xmlns:c16r2="http://schemas.microsoft.com/office/drawing/2015/06/chart">
                      <c:ext uri="{02D57815-91ED-43cb-92C2-25804820EDAC}">
                        <c15:formulaRef>
                          <c15:sqref>TOTAL!$B$31</c15:sqref>
                        </c15:formulaRef>
                      </c:ext>
                    </c:extLst>
                    <c:strCache>
                      <c:ptCount val="1"/>
                      <c:pt idx="0">
                        <c:v>Transparencia y Acc. Info</c:v>
                      </c:pt>
                    </c:strCache>
                  </c:strRef>
                </c15:cat>
              </c15:filteredCategoryTitle>
            </c:ext>
          </c:extLst>
        </c:ser>
        <c:dLbls>
          <c:showLegendKey val="0"/>
          <c:showVal val="0"/>
          <c:showCatName val="0"/>
          <c:showSerName val="0"/>
          <c:showPercent val="0"/>
          <c:showBubbleSize val="0"/>
        </c:dLbls>
        <c:gapWidth val="164"/>
        <c:overlap val="-22"/>
        <c:axId val="118450096"/>
        <c:axId val="118448528"/>
      </c:barChart>
      <c:catAx>
        <c:axId val="11845009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8448528"/>
        <c:crosses val="autoZero"/>
        <c:auto val="1"/>
        <c:lblAlgn val="ctr"/>
        <c:lblOffset val="100"/>
        <c:noMultiLvlLbl val="0"/>
      </c:catAx>
      <c:valAx>
        <c:axId val="11844852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8450096"/>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TOTAL!$C$26</c:f>
              <c:strCache>
                <c:ptCount val="1"/>
                <c:pt idx="0">
                  <c:v>Cumplimiento</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TOTAL!$B$27:$B$31</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TOTAL!$C$27:$C$31</c:f>
              <c:numCache>
                <c:formatCode>0%</c:formatCode>
                <c:ptCount val="5"/>
                <c:pt idx="0">
                  <c:v>0.25</c:v>
                </c:pt>
                <c:pt idx="1">
                  <c:v>0.25</c:v>
                </c:pt>
                <c:pt idx="2">
                  <c:v>0.25</c:v>
                </c:pt>
                <c:pt idx="3">
                  <c:v>0.25</c:v>
                </c:pt>
                <c:pt idx="4">
                  <c:v>0.25</c:v>
                </c:pt>
              </c:numCache>
            </c:numRef>
          </c:val>
          <c:extLst xmlns:c16r2="http://schemas.microsoft.com/office/drawing/2015/06/chart">
            <c:ext xmlns:c16="http://schemas.microsoft.com/office/drawing/2014/chart" uri="{C3380CC4-5D6E-409C-BE32-E72D297353CC}">
              <c16:uniqueId val="{00000000-1194-4A78-9574-AC22FCD0D61C}"/>
            </c:ext>
          </c:extLst>
        </c:ser>
        <c:ser>
          <c:idx val="1"/>
          <c:order val="1"/>
          <c:tx>
            <c:strRef>
              <c:f>TOTAL!$D$26</c:f>
              <c:strCache>
                <c:ptCount val="1"/>
                <c:pt idx="0">
                  <c:v>Esperado</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TOTAL!$B$27:$B$31</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TOTAL!$D$27:$D$31</c:f>
              <c:numCache>
                <c:formatCode>0%</c:formatCode>
                <c:ptCount val="5"/>
                <c:pt idx="0">
                  <c:v>0.25</c:v>
                </c:pt>
                <c:pt idx="1">
                  <c:v>0.25</c:v>
                </c:pt>
                <c:pt idx="2">
                  <c:v>0.25</c:v>
                </c:pt>
                <c:pt idx="3">
                  <c:v>0.25</c:v>
                </c:pt>
                <c:pt idx="4">
                  <c:v>0.25</c:v>
                </c:pt>
              </c:numCache>
            </c:numRef>
          </c:val>
          <c:extLst xmlns:c16r2="http://schemas.microsoft.com/office/drawing/2015/06/chart">
            <c:ext xmlns:c16="http://schemas.microsoft.com/office/drawing/2014/chart" uri="{C3380CC4-5D6E-409C-BE32-E72D297353CC}">
              <c16:uniqueId val="{00000001-1194-4A78-9574-AC22FCD0D61C}"/>
            </c:ext>
          </c:extLst>
        </c:ser>
        <c:dLbls>
          <c:dLblPos val="outEnd"/>
          <c:showLegendKey val="0"/>
          <c:showVal val="1"/>
          <c:showCatName val="0"/>
          <c:showSerName val="0"/>
          <c:showPercent val="0"/>
          <c:showBubbleSize val="0"/>
        </c:dLbls>
        <c:gapWidth val="164"/>
        <c:overlap val="-22"/>
        <c:axId val="267249232"/>
        <c:axId val="267247664"/>
      </c:barChart>
      <c:catAx>
        <c:axId val="2672492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67247664"/>
        <c:crosses val="autoZero"/>
        <c:auto val="1"/>
        <c:lblAlgn val="ctr"/>
        <c:lblOffset val="100"/>
        <c:noMultiLvlLbl val="0"/>
      </c:catAx>
      <c:valAx>
        <c:axId val="26724766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6724923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1 Gestion de Riesgo Corrupcion '!A1"/><Relationship Id="rId7"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hyperlink" Target="#'5 Transparencia y Acc. Info'!A1"/><Relationship Id="rId5" Type="http://schemas.openxmlformats.org/officeDocument/2006/relationships/hyperlink" Target="#'4 Atencion al Ciudadano  (2)'!A1"/><Relationship Id="rId4" Type="http://schemas.openxmlformats.org/officeDocument/2006/relationships/hyperlink" Target="#'3 Rendicion de Cuentas'!A1"/></Relationships>
</file>

<file path=xl/drawings/_rels/drawing2.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467116</xdr:colOff>
      <xdr:row>35</xdr:row>
      <xdr:rowOff>0</xdr:rowOff>
    </xdr:to>
    <xdr:pic>
      <xdr:nvPicPr>
        <xdr:cNvPr id="2" name="Imagen 1">
          <a:extLst>
            <a:ext uri="{FF2B5EF4-FFF2-40B4-BE49-F238E27FC236}">
              <a16:creationId xmlns="" xmlns:a16="http://schemas.microsoft.com/office/drawing/2014/main" id="{E9C829BB-2C5C-408E-84A9-A630C0898771}"/>
            </a:ext>
          </a:extLst>
        </xdr:cNvPr>
        <xdr:cNvPicPr>
          <a:picLocks noChangeAspect="1"/>
        </xdr:cNvPicPr>
      </xdr:nvPicPr>
      <xdr:blipFill>
        <a:blip xmlns:r="http://schemas.openxmlformats.org/officeDocument/2006/relationships" r:embed="rId1"/>
        <a:stretch>
          <a:fillRect/>
        </a:stretch>
      </xdr:blipFill>
      <xdr:spPr>
        <a:xfrm>
          <a:off x="0" y="0"/>
          <a:ext cx="7325116" cy="8138583"/>
        </a:xfrm>
        <a:prstGeom prst="rect">
          <a:avLst/>
        </a:prstGeom>
      </xdr:spPr>
    </xdr:pic>
    <xdr:clientData/>
  </xdr:twoCellAnchor>
  <xdr:twoCellAnchor editAs="oneCell">
    <xdr:from>
      <xdr:col>0</xdr:col>
      <xdr:colOff>0</xdr:colOff>
      <xdr:row>0</xdr:row>
      <xdr:rowOff>1</xdr:rowOff>
    </xdr:from>
    <xdr:to>
      <xdr:col>4</xdr:col>
      <xdr:colOff>371475</xdr:colOff>
      <xdr:row>1</xdr:row>
      <xdr:rowOff>161926</xdr:rowOff>
    </xdr:to>
    <xdr:pic>
      <xdr:nvPicPr>
        <xdr:cNvPr id="3" name="Imagen 2" descr="¡Compras Públicas Locales!">
          <a:extLst>
            <a:ext uri="{FF2B5EF4-FFF2-40B4-BE49-F238E27FC236}">
              <a16:creationId xmlns="" xmlns:a16="http://schemas.microsoft.com/office/drawing/2014/main" id="{13D394D4-0BDB-416C-84E3-E627E7999BA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9038" t="81538" r="56020" b="10381"/>
        <a:stretch/>
      </xdr:blipFill>
      <xdr:spPr bwMode="auto">
        <a:xfrm>
          <a:off x="0" y="1"/>
          <a:ext cx="341947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781048</xdr:colOff>
      <xdr:row>8</xdr:row>
      <xdr:rowOff>64294</xdr:rowOff>
    </xdr:from>
    <xdr:to>
      <xdr:col>15</xdr:col>
      <xdr:colOff>295275</xdr:colOff>
      <xdr:row>10</xdr:row>
      <xdr:rowOff>159543</xdr:rowOff>
    </xdr:to>
    <xdr:sp macro="" textlink="">
      <xdr:nvSpPr>
        <xdr:cNvPr id="5" name="Rectángulo: esquinas redondeadas 4">
          <a:hlinkClick xmlns:r="http://schemas.openxmlformats.org/officeDocument/2006/relationships" r:id="rId3"/>
          <a:extLst>
            <a:ext uri="{FF2B5EF4-FFF2-40B4-BE49-F238E27FC236}">
              <a16:creationId xmlns="" xmlns:a16="http://schemas.microsoft.com/office/drawing/2014/main" id="{56E8CCD0-F3F6-4428-900C-D9D265080FCA}"/>
            </a:ext>
          </a:extLst>
        </xdr:cNvPr>
        <xdr:cNvSpPr/>
      </xdr:nvSpPr>
      <xdr:spPr>
        <a:xfrm>
          <a:off x="7639048" y="2912269"/>
          <a:ext cx="4981577" cy="590549"/>
        </a:xfrm>
        <a:prstGeom prst="roundRect">
          <a:avLst/>
        </a:prstGeom>
        <a:solidFill>
          <a:schemeClr val="accent1">
            <a:lumMod val="75000"/>
          </a:schemeClr>
        </a:solidFill>
        <a:ln>
          <a:solidFill>
            <a:schemeClr val="accent1">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1. Gestión del Riesgo de Corrupción- Mapa de Riesgo de Corrupción </a:t>
          </a:r>
        </a:p>
      </xdr:txBody>
    </xdr:sp>
    <xdr:clientData/>
  </xdr:twoCellAnchor>
  <xdr:twoCellAnchor>
    <xdr:from>
      <xdr:col>9</xdr:col>
      <xdr:colOff>735278</xdr:colOff>
      <xdr:row>11</xdr:row>
      <xdr:rowOff>178592</xdr:rowOff>
    </xdr:from>
    <xdr:to>
      <xdr:col>15</xdr:col>
      <xdr:colOff>280459</xdr:colOff>
      <xdr:row>15</xdr:row>
      <xdr:rowOff>95249</xdr:rowOff>
    </xdr:to>
    <xdr:sp macro="" textlink="">
      <xdr:nvSpPr>
        <xdr:cNvPr id="9" name="Rectángulo: esquinas redondeadas 8">
          <a:hlinkClick xmlns:r="http://schemas.openxmlformats.org/officeDocument/2006/relationships" r:id="rId4"/>
          <a:extLst>
            <a:ext uri="{FF2B5EF4-FFF2-40B4-BE49-F238E27FC236}">
              <a16:creationId xmlns="" xmlns:a16="http://schemas.microsoft.com/office/drawing/2014/main" id="{DCCFEFDA-5EEF-4C9D-A32E-1EF6231C8DCC}"/>
            </a:ext>
          </a:extLst>
        </xdr:cNvPr>
        <xdr:cNvSpPr/>
      </xdr:nvSpPr>
      <xdr:spPr>
        <a:xfrm>
          <a:off x="7593278" y="3713425"/>
          <a:ext cx="5016764" cy="678657"/>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2. Estrategia de racionalización de trámites </a:t>
          </a:r>
        </a:p>
      </xdr:txBody>
    </xdr:sp>
    <xdr:clientData/>
  </xdr:twoCellAnchor>
  <xdr:twoCellAnchor>
    <xdr:from>
      <xdr:col>9</xdr:col>
      <xdr:colOff>733424</xdr:colOff>
      <xdr:row>16</xdr:row>
      <xdr:rowOff>26194</xdr:rowOff>
    </xdr:from>
    <xdr:to>
      <xdr:col>15</xdr:col>
      <xdr:colOff>314326</xdr:colOff>
      <xdr:row>19</xdr:row>
      <xdr:rowOff>92869</xdr:rowOff>
    </xdr:to>
    <xdr:sp macro="" textlink="">
      <xdr:nvSpPr>
        <xdr:cNvPr id="10" name="Rectángulo: esquinas redondeadas 9">
          <a:hlinkClick xmlns:r="http://schemas.openxmlformats.org/officeDocument/2006/relationships" r:id="rId4"/>
          <a:extLst>
            <a:ext uri="{FF2B5EF4-FFF2-40B4-BE49-F238E27FC236}">
              <a16:creationId xmlns="" xmlns:a16="http://schemas.microsoft.com/office/drawing/2014/main" id="{EF7A8678-E5E8-4C41-9736-23089225B4A8}"/>
            </a:ext>
          </a:extLst>
        </xdr:cNvPr>
        <xdr:cNvSpPr/>
      </xdr:nvSpPr>
      <xdr:spPr>
        <a:xfrm>
          <a:off x="7591424" y="4512469"/>
          <a:ext cx="5048252" cy="638175"/>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3. Estrategia de rendición de cuentas </a:t>
          </a:r>
        </a:p>
      </xdr:txBody>
    </xdr:sp>
    <xdr:clientData/>
  </xdr:twoCellAnchor>
  <xdr:twoCellAnchor>
    <xdr:from>
      <xdr:col>9</xdr:col>
      <xdr:colOff>752474</xdr:colOff>
      <xdr:row>20</xdr:row>
      <xdr:rowOff>107157</xdr:rowOff>
    </xdr:from>
    <xdr:to>
      <xdr:col>15</xdr:col>
      <xdr:colOff>304800</xdr:colOff>
      <xdr:row>24</xdr:row>
      <xdr:rowOff>11906</xdr:rowOff>
    </xdr:to>
    <xdr:sp macro="" textlink="">
      <xdr:nvSpPr>
        <xdr:cNvPr id="11" name="Rectángulo: esquinas redondeadas 10">
          <a:hlinkClick xmlns:r="http://schemas.openxmlformats.org/officeDocument/2006/relationships" r:id="rId5"/>
          <a:extLst>
            <a:ext uri="{FF2B5EF4-FFF2-40B4-BE49-F238E27FC236}">
              <a16:creationId xmlns="" xmlns:a16="http://schemas.microsoft.com/office/drawing/2014/main" id="{1818F3D2-BC50-4397-9861-CC701E864D87}"/>
            </a:ext>
          </a:extLst>
        </xdr:cNvPr>
        <xdr:cNvSpPr/>
      </xdr:nvSpPr>
      <xdr:spPr>
        <a:xfrm>
          <a:off x="7610474" y="5355432"/>
          <a:ext cx="5019676" cy="6667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4. Mecanismos para mejorar la Atención al ciudadano</a:t>
          </a:r>
        </a:p>
      </xdr:txBody>
    </xdr:sp>
    <xdr:clientData/>
  </xdr:twoCellAnchor>
  <xdr:twoCellAnchor>
    <xdr:from>
      <xdr:col>9</xdr:col>
      <xdr:colOff>767553</xdr:colOff>
      <xdr:row>25</xdr:row>
      <xdr:rowOff>30691</xdr:rowOff>
    </xdr:from>
    <xdr:to>
      <xdr:col>15</xdr:col>
      <xdr:colOff>288925</xdr:colOff>
      <xdr:row>29</xdr:row>
      <xdr:rowOff>14022</xdr:rowOff>
    </xdr:to>
    <xdr:sp macro="" textlink="">
      <xdr:nvSpPr>
        <xdr:cNvPr id="12" name="Rectángulo: esquinas redondeadas 11">
          <a:hlinkClick xmlns:r="http://schemas.openxmlformats.org/officeDocument/2006/relationships" r:id="rId6"/>
          <a:extLst>
            <a:ext uri="{FF2B5EF4-FFF2-40B4-BE49-F238E27FC236}">
              <a16:creationId xmlns="" xmlns:a16="http://schemas.microsoft.com/office/drawing/2014/main" id="{0F2B303F-AEEB-477E-B58E-2BF15464FDDF}"/>
            </a:ext>
          </a:extLst>
        </xdr:cNvPr>
        <xdr:cNvSpPr/>
      </xdr:nvSpPr>
      <xdr:spPr>
        <a:xfrm>
          <a:off x="7625553" y="6232524"/>
          <a:ext cx="4992955"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a:t>
          </a:r>
          <a:r>
            <a:rPr lang="es-CO" sz="1400" b="1"/>
            <a:t>. Mecanismos para la Transparencia y acceso a la Información </a:t>
          </a:r>
          <a:endParaRPr lang="es-CO" sz="1200" b="1"/>
        </a:p>
      </xdr:txBody>
    </xdr:sp>
    <xdr:clientData/>
  </xdr:twoCellAnchor>
  <xdr:twoCellAnchor editAs="oneCell">
    <xdr:from>
      <xdr:col>12</xdr:col>
      <xdr:colOff>202407</xdr:colOff>
      <xdr:row>0</xdr:row>
      <xdr:rowOff>0</xdr:rowOff>
    </xdr:from>
    <xdr:to>
      <xdr:col>15</xdr:col>
      <xdr:colOff>756127</xdr:colOff>
      <xdr:row>2</xdr:row>
      <xdr:rowOff>952</xdr:rowOff>
    </xdr:to>
    <xdr:pic>
      <xdr:nvPicPr>
        <xdr:cNvPr id="13" name="Imagen 12">
          <a:extLst>
            <a:ext uri="{FF2B5EF4-FFF2-40B4-BE49-F238E27FC236}">
              <a16:creationId xmlns="" xmlns:a16="http://schemas.microsoft.com/office/drawing/2014/main" id="{0573D520-C903-42C9-AEB7-BBCAD1A76EC9}"/>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239376" y="0"/>
          <a:ext cx="2839720" cy="596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515620</xdr:colOff>
      <xdr:row>2</xdr:row>
      <xdr:rowOff>174519</xdr:rowOff>
    </xdr:to>
    <xdr:pic>
      <xdr:nvPicPr>
        <xdr:cNvPr id="2" name="Imagen 1">
          <a:extLst>
            <a:ext uri="{FF2B5EF4-FFF2-40B4-BE49-F238E27FC236}">
              <a16:creationId xmlns="" xmlns:a16="http://schemas.microsoft.com/office/drawing/2014/main" id="{07D6C09E-7B54-4A15-89AA-F2508833A6B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839720" cy="593619"/>
        </a:xfrm>
        <a:prstGeom prst="rect">
          <a:avLst/>
        </a:prstGeom>
      </xdr:spPr>
    </xdr:pic>
    <xdr:clientData/>
  </xdr:twoCellAnchor>
  <xdr:twoCellAnchor>
    <xdr:from>
      <xdr:col>5</xdr:col>
      <xdr:colOff>1238250</xdr:colOff>
      <xdr:row>0</xdr:row>
      <xdr:rowOff>104775</xdr:rowOff>
    </xdr:from>
    <xdr:to>
      <xdr:col>7</xdr:col>
      <xdr:colOff>228600</xdr:colOff>
      <xdr:row>3</xdr:row>
      <xdr:rowOff>171450</xdr:rowOff>
    </xdr:to>
    <xdr:sp macro="" textlink="">
      <xdr:nvSpPr>
        <xdr:cNvPr id="4" name="Flecha: hacia la izquierda 3">
          <a:hlinkClick xmlns:r="http://schemas.openxmlformats.org/officeDocument/2006/relationships" r:id="rId2"/>
          <a:extLst>
            <a:ext uri="{FF2B5EF4-FFF2-40B4-BE49-F238E27FC236}">
              <a16:creationId xmlns="" xmlns:a16="http://schemas.microsoft.com/office/drawing/2014/main" id="{9684A0F9-5592-49B5-8149-4E8DED6AC996}"/>
            </a:ext>
          </a:extLst>
        </xdr:cNvPr>
        <xdr:cNvSpPr/>
      </xdr:nvSpPr>
      <xdr:spPr>
        <a:xfrm>
          <a:off x="7658100" y="104775"/>
          <a:ext cx="1343025"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MENÚ</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111331</xdr:colOff>
      <xdr:row>1</xdr:row>
      <xdr:rowOff>61850</xdr:rowOff>
    </xdr:from>
    <xdr:to>
      <xdr:col>2</xdr:col>
      <xdr:colOff>885239</xdr:colOff>
      <xdr:row>2</xdr:row>
      <xdr:rowOff>494658</xdr:rowOff>
    </xdr:to>
    <xdr:pic>
      <xdr:nvPicPr>
        <xdr:cNvPr id="3" name="Imagen 2">
          <a:extLst>
            <a:ext uri="{FF2B5EF4-FFF2-40B4-BE49-F238E27FC236}">
              <a16:creationId xmlns="" xmlns:a16="http://schemas.microsoft.com/office/drawing/2014/main" id="{ADFC4806-B528-44CC-B108-DF0C24AAB95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1331" y="222662"/>
          <a:ext cx="2839720" cy="593619"/>
        </a:xfrm>
        <a:prstGeom prst="rect">
          <a:avLst/>
        </a:prstGeom>
      </xdr:spPr>
    </xdr:pic>
    <xdr:clientData/>
  </xdr:twoCellAnchor>
  <xdr:twoCellAnchor>
    <xdr:from>
      <xdr:col>6</xdr:col>
      <xdr:colOff>2053441</xdr:colOff>
      <xdr:row>0</xdr:row>
      <xdr:rowOff>111332</xdr:rowOff>
    </xdr:from>
    <xdr:to>
      <xdr:col>7</xdr:col>
      <xdr:colOff>779318</xdr:colOff>
      <xdr:row>2</xdr:row>
      <xdr:rowOff>655617</xdr:rowOff>
    </xdr:to>
    <xdr:sp macro="" textlink="">
      <xdr:nvSpPr>
        <xdr:cNvPr id="9" name="Flecha: hacia la izquierda 8">
          <a:hlinkClick xmlns:r="http://schemas.openxmlformats.org/officeDocument/2006/relationships" r:id="rId2"/>
          <a:extLst>
            <a:ext uri="{FF2B5EF4-FFF2-40B4-BE49-F238E27FC236}">
              <a16:creationId xmlns="" xmlns:a16="http://schemas.microsoft.com/office/drawing/2014/main" id="{8B482889-F644-4312-A147-C8B29CDA9EF7}"/>
            </a:ext>
          </a:extLst>
        </xdr:cNvPr>
        <xdr:cNvSpPr/>
      </xdr:nvSpPr>
      <xdr:spPr>
        <a:xfrm>
          <a:off x="16044058" y="111332"/>
          <a:ext cx="1991591" cy="86590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3</xdr:col>
      <xdr:colOff>144145</xdr:colOff>
      <xdr:row>2</xdr:row>
      <xdr:rowOff>250719</xdr:rowOff>
    </xdr:to>
    <xdr:pic>
      <xdr:nvPicPr>
        <xdr:cNvPr id="3" name="Imagen 2">
          <a:extLst>
            <a:ext uri="{FF2B5EF4-FFF2-40B4-BE49-F238E27FC236}">
              <a16:creationId xmlns="" xmlns:a16="http://schemas.microsoft.com/office/drawing/2014/main" id="{452049AD-355C-452A-A65A-1DF8A09BF71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8100"/>
          <a:ext cx="2839720" cy="593619"/>
        </a:xfrm>
        <a:prstGeom prst="rect">
          <a:avLst/>
        </a:prstGeom>
      </xdr:spPr>
    </xdr:pic>
    <xdr:clientData/>
  </xdr:twoCellAnchor>
  <xdr:twoCellAnchor>
    <xdr:from>
      <xdr:col>3</xdr:col>
      <xdr:colOff>1438276</xdr:colOff>
      <xdr:row>0</xdr:row>
      <xdr:rowOff>47624</xdr:rowOff>
    </xdr:from>
    <xdr:to>
      <xdr:col>5</xdr:col>
      <xdr:colOff>123826</xdr:colOff>
      <xdr:row>2</xdr:row>
      <xdr:rowOff>237257</xdr:rowOff>
    </xdr:to>
    <xdr:sp macro="" textlink="">
      <xdr:nvSpPr>
        <xdr:cNvPr id="5" name="Flecha: hacia la izquierda 4">
          <a:hlinkClick xmlns:r="http://schemas.openxmlformats.org/officeDocument/2006/relationships" r:id="rId2"/>
          <a:extLst>
            <a:ext uri="{FF2B5EF4-FFF2-40B4-BE49-F238E27FC236}">
              <a16:creationId xmlns="" xmlns:a16="http://schemas.microsoft.com/office/drawing/2014/main" id="{7B72A2C0-D64C-4BD3-A6BF-F70F782685C1}"/>
            </a:ext>
          </a:extLst>
        </xdr:cNvPr>
        <xdr:cNvSpPr/>
      </xdr:nvSpPr>
      <xdr:spPr>
        <a:xfrm>
          <a:off x="6838951" y="47624"/>
          <a:ext cx="1695450" cy="57063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95250</xdr:rowOff>
    </xdr:from>
    <xdr:to>
      <xdr:col>3</xdr:col>
      <xdr:colOff>858520</xdr:colOff>
      <xdr:row>3</xdr:row>
      <xdr:rowOff>117369</xdr:rowOff>
    </xdr:to>
    <xdr:pic>
      <xdr:nvPicPr>
        <xdr:cNvPr id="2" name="Imagen 1">
          <a:extLst>
            <a:ext uri="{FF2B5EF4-FFF2-40B4-BE49-F238E27FC236}">
              <a16:creationId xmlns="" xmlns:a16="http://schemas.microsoft.com/office/drawing/2014/main" id="{463CF013-7504-437F-892A-73A3E735FE4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95250"/>
          <a:ext cx="2839720" cy="593619"/>
        </a:xfrm>
        <a:prstGeom prst="rect">
          <a:avLst/>
        </a:prstGeom>
      </xdr:spPr>
    </xdr:pic>
    <xdr:clientData/>
  </xdr:twoCellAnchor>
  <xdr:twoCellAnchor>
    <xdr:from>
      <xdr:col>8</xdr:col>
      <xdr:colOff>0</xdr:colOff>
      <xdr:row>0</xdr:row>
      <xdr:rowOff>47625</xdr:rowOff>
    </xdr:from>
    <xdr:to>
      <xdr:col>8</xdr:col>
      <xdr:colOff>9525</xdr:colOff>
      <xdr:row>3</xdr:row>
      <xdr:rowOff>94383</xdr:rowOff>
    </xdr:to>
    <xdr:sp macro="" textlink="">
      <xdr:nvSpPr>
        <xdr:cNvPr id="5" name="Flecha: hacia la izquierda 4">
          <a:hlinkClick xmlns:r="http://schemas.openxmlformats.org/officeDocument/2006/relationships" r:id="rId2"/>
          <a:extLst>
            <a:ext uri="{FF2B5EF4-FFF2-40B4-BE49-F238E27FC236}">
              <a16:creationId xmlns="" xmlns:a16="http://schemas.microsoft.com/office/drawing/2014/main" id="{C01E5424-2A27-4DC8-ADFF-F5FF2BEDEA5A}"/>
            </a:ext>
          </a:extLst>
        </xdr:cNvPr>
        <xdr:cNvSpPr/>
      </xdr:nvSpPr>
      <xdr:spPr>
        <a:xfrm>
          <a:off x="10277475" y="47625"/>
          <a:ext cx="1800225" cy="61825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839720" cy="593619"/>
    <xdr:pic>
      <xdr:nvPicPr>
        <xdr:cNvPr id="2" name="Imagen 1">
          <a:extLst>
            <a:ext uri="{FF2B5EF4-FFF2-40B4-BE49-F238E27FC236}">
              <a16:creationId xmlns="" xmlns:a16="http://schemas.microsoft.com/office/drawing/2014/main" id="{267713E1-5799-4832-BFB9-905D7C98604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839720" cy="593619"/>
        </a:xfrm>
        <a:prstGeom prst="rect">
          <a:avLst/>
        </a:prstGeom>
      </xdr:spPr>
    </xdr:pic>
    <xdr:clientData/>
  </xdr:oneCellAnchor>
  <xdr:twoCellAnchor>
    <xdr:from>
      <xdr:col>11</xdr:col>
      <xdr:colOff>209551</xdr:colOff>
      <xdr:row>0</xdr:row>
      <xdr:rowOff>47625</xdr:rowOff>
    </xdr:from>
    <xdr:to>
      <xdr:col>13</xdr:col>
      <xdr:colOff>228601</xdr:colOff>
      <xdr:row>3</xdr:row>
      <xdr:rowOff>56282</xdr:rowOff>
    </xdr:to>
    <xdr:sp macro="" textlink="">
      <xdr:nvSpPr>
        <xdr:cNvPr id="3" name="Flecha: hacia la izquierda 2">
          <a:hlinkClick xmlns:r="http://schemas.openxmlformats.org/officeDocument/2006/relationships" r:id="rId2"/>
          <a:extLst>
            <a:ext uri="{FF2B5EF4-FFF2-40B4-BE49-F238E27FC236}">
              <a16:creationId xmlns="" xmlns:a16="http://schemas.microsoft.com/office/drawing/2014/main" id="{2B91048F-F4CF-4084-9FCC-97524AB65E05}"/>
            </a:ext>
          </a:extLst>
        </xdr:cNvPr>
        <xdr:cNvSpPr/>
      </xdr:nvSpPr>
      <xdr:spPr>
        <a:xfrm>
          <a:off x="8591551" y="47625"/>
          <a:ext cx="1543050" cy="58015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723900</xdr:colOff>
      <xdr:row>14</xdr:row>
      <xdr:rowOff>80962</xdr:rowOff>
    </xdr:from>
    <xdr:to>
      <xdr:col>6</xdr:col>
      <xdr:colOff>9525</xdr:colOff>
      <xdr:row>33</xdr:row>
      <xdr:rowOff>123825</xdr:rowOff>
    </xdr:to>
    <xdr:graphicFrame macro="">
      <xdr:nvGraphicFramePr>
        <xdr:cNvPr id="2" name="Gráfico 1">
          <a:extLst>
            <a:ext uri="{FF2B5EF4-FFF2-40B4-BE49-F238E27FC236}">
              <a16:creationId xmlns=""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542925</xdr:colOff>
      <xdr:row>1</xdr:row>
      <xdr:rowOff>147637</xdr:rowOff>
    </xdr:from>
    <xdr:to>
      <xdr:col>12</xdr:col>
      <xdr:colOff>542925</xdr:colOff>
      <xdr:row>16</xdr:row>
      <xdr:rowOff>33337</xdr:rowOff>
    </xdr:to>
    <xdr:graphicFrame macro="">
      <xdr:nvGraphicFramePr>
        <xdr:cNvPr id="2" name="2 Gráfico">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695325</xdr:colOff>
      <xdr:row>19</xdr:row>
      <xdr:rowOff>176212</xdr:rowOff>
    </xdr:from>
    <xdr:to>
      <xdr:col>13</xdr:col>
      <xdr:colOff>676275</xdr:colOff>
      <xdr:row>34</xdr:row>
      <xdr:rowOff>61912</xdr:rowOff>
    </xdr:to>
    <xdr:graphicFrame macro="">
      <xdr:nvGraphicFramePr>
        <xdr:cNvPr id="3" name="Gráfico 2">
          <a:extLst>
            <a:ext uri="{FF2B5EF4-FFF2-40B4-BE49-F238E27FC236}">
              <a16:creationId xmlns=""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442912</xdr:colOff>
      <xdr:row>40</xdr:row>
      <xdr:rowOff>147637</xdr:rowOff>
    </xdr:from>
    <xdr:to>
      <xdr:col>6</xdr:col>
      <xdr:colOff>547687</xdr:colOff>
      <xdr:row>55</xdr:row>
      <xdr:rowOff>33337</xdr:rowOff>
    </xdr:to>
    <xdr:graphicFrame macro="">
      <xdr:nvGraphicFramePr>
        <xdr:cNvPr id="4" name="Gráfico 3">
          <a:extLst>
            <a:ext uri="{FF2B5EF4-FFF2-40B4-BE49-F238E27FC236}">
              <a16:creationId xmlns=""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1838325</xdr:colOff>
      <xdr:row>37</xdr:row>
      <xdr:rowOff>14287</xdr:rowOff>
    </xdr:from>
    <xdr:to>
      <xdr:col>5</xdr:col>
      <xdr:colOff>866775</xdr:colOff>
      <xdr:row>72</xdr:row>
      <xdr:rowOff>90487</xdr:rowOff>
    </xdr:to>
    <xdr:graphicFrame macro="">
      <xdr:nvGraphicFramePr>
        <xdr:cNvPr id="5" name="Gráfico 4">
          <a:extLst>
            <a:ext uri="{FF2B5EF4-FFF2-40B4-BE49-F238E27FC236}">
              <a16:creationId xmlns=""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GESTION%202017\1.%20Pensamiento%20y%20Direccionamiento\Plan%20Anticorrupci&#243;n\Componentes%20PAyAtC\2%20-%20Racionalizaci&#243;n%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Documento%20Definitivo\Racionalizaci&#243;n%20tr&#225;mites%20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GESTION%202017\1.%20Pensamiento%20y%20Direccionamiento\Plan%20Anticorrupci&#243;n\Componentes%20PAyAtC\2%20-%20Racionalizaci&#243;n%20tr&#225;mit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file\Educacion$\GESTION%202017\1.%20Pensamiento%20y%20Direccionamiento\Plan%20Anticorrupci&#243;n\Componentes%20PAyAtC\2%20-%20Racionalizaci&#243;n%20tr&#225;mi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mprada/Configuraci&#243;n%20local/Archivos%20temporales%20de%20Internet/Content.Outlook/U0N9MWXX/Estrategias%20de%20racionalizaci&#243;n%20de%20tr&#225;mites%20naci&#243;n%2017Ju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Seguimiento\final%204to%20Trimestre%20Seguimiento%20Plan%20Anticorrup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D2" t="str">
            <v>Amazonas</v>
          </cell>
          <cell r="E2">
            <v>2015</v>
          </cell>
          <cell r="G2" t="str">
            <v>Normativas</v>
          </cell>
          <cell r="Q2" t="str">
            <v>SI</v>
          </cell>
        </row>
        <row r="3">
          <cell r="A3" t="str">
            <v>Nacional</v>
          </cell>
          <cell r="B3" t="str">
            <v>Ambiente y Desarrollo Sostenible</v>
          </cell>
          <cell r="C3" t="str">
            <v>Descentralizado</v>
          </cell>
          <cell r="D3" t="str">
            <v>Antioquia</v>
          </cell>
          <cell r="E3">
            <v>2016</v>
          </cell>
          <cell r="G3" t="str">
            <v>Administrativas</v>
          </cell>
          <cell r="Q3" t="str">
            <v>NO</v>
          </cell>
        </row>
        <row r="4">
          <cell r="A4" t="str">
            <v>Territorial</v>
          </cell>
          <cell r="B4" t="str">
            <v>Ciencia, Tecnología e innovación</v>
          </cell>
          <cell r="D4" t="str">
            <v>Arauca</v>
          </cell>
          <cell r="E4">
            <v>2017</v>
          </cell>
          <cell r="G4" t="str">
            <v>Tecnologicas</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Riesgo Corrupción "/>
      <sheetName val="Estrategias de Racionalizacion"/>
      <sheetName val="Rendición de Cuentas"/>
      <sheetName val="Atención al ciudadano"/>
      <sheetName val="Transparencia y Acc. Info"/>
      <sheetName val="TOTAL"/>
    </sheetNames>
    <sheetDataSet>
      <sheetData sheetId="0">
        <row r="15">
          <cell r="AB15">
            <v>1</v>
          </cell>
        </row>
      </sheetData>
      <sheetData sheetId="1">
        <row r="15">
          <cell r="U15">
            <v>1</v>
          </cell>
        </row>
      </sheetData>
      <sheetData sheetId="2">
        <row r="14">
          <cell r="AB14">
            <v>1</v>
          </cell>
        </row>
      </sheetData>
      <sheetData sheetId="3">
        <row r="26">
          <cell r="S26">
            <v>1</v>
          </cell>
        </row>
      </sheetData>
      <sheetData sheetId="4">
        <row r="18">
          <cell r="AC18">
            <v>1</v>
          </cell>
        </row>
      </sheetData>
      <sheetData sheetId="5">
        <row r="3">
          <cell r="C3" t="str">
            <v>Cumplimiento</v>
          </cell>
        </row>
        <row r="4">
          <cell r="B4" t="str">
            <v xml:space="preserve">Gestion de Riesgo de Corrupcion </v>
          </cell>
          <cell r="C4">
            <v>1</v>
          </cell>
        </row>
        <row r="5">
          <cell r="B5" t="str">
            <v>Estrategias de Razonalizacion</v>
          </cell>
          <cell r="C5">
            <v>1</v>
          </cell>
        </row>
        <row r="6">
          <cell r="B6" t="str">
            <v>Rendicion de Cuentas</v>
          </cell>
          <cell r="C6">
            <v>1</v>
          </cell>
        </row>
        <row r="7">
          <cell r="B7" t="str">
            <v>Atencion al ciudadano</v>
          </cell>
          <cell r="C7">
            <v>1</v>
          </cell>
        </row>
        <row r="8">
          <cell r="B8" t="str">
            <v>Transparencia y Acc. Info</v>
          </cell>
          <cell r="C8">
            <v>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ctr">
          <a:defRPr sz="1200" b="1"/>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carolina.bonilla@orgsolidarias.gov.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Q14"/>
  <sheetViews>
    <sheetView zoomScale="120" zoomScaleNormal="120" zoomScaleSheetLayoutView="100" workbookViewId="0">
      <selection activeCell="C6" sqref="C6"/>
    </sheetView>
  </sheetViews>
  <sheetFormatPr baseColWidth="10" defaultRowHeight="15" x14ac:dyDescent="0.25"/>
  <cols>
    <col min="1" max="1" width="24.7109375" style="7" customWidth="1"/>
    <col min="2" max="2" width="8.85546875" style="1" customWidth="1"/>
    <col min="3" max="3" width="45.7109375" style="1" customWidth="1"/>
    <col min="4" max="5" width="31.7109375" style="1" customWidth="1"/>
    <col min="6" max="6" width="31.28515625" style="1" customWidth="1"/>
    <col min="7" max="7" width="16" style="1" customWidth="1"/>
    <col min="8" max="8" width="15.7109375" style="1" hidden="1" customWidth="1"/>
    <col min="9" max="9" width="12.140625" style="1" hidden="1" customWidth="1"/>
    <col min="10" max="10" width="14.42578125" style="1" hidden="1" customWidth="1"/>
    <col min="11" max="11" width="13.28515625" style="1" hidden="1" customWidth="1"/>
    <col min="12" max="12" width="14.7109375" style="1" hidden="1" customWidth="1"/>
    <col min="13" max="13" width="0" style="1" hidden="1" customWidth="1"/>
    <col min="14" max="16" width="18.7109375" style="1" hidden="1" customWidth="1"/>
    <col min="17" max="17" width="36.85546875" style="1" hidden="1" customWidth="1"/>
    <col min="18" max="16384" width="11.42578125" style="1"/>
  </cols>
  <sheetData>
    <row r="1" spans="1:17" ht="19.5" customHeight="1" x14ac:dyDescent="0.25">
      <c r="A1" s="385" t="s">
        <v>0</v>
      </c>
      <c r="B1" s="385"/>
      <c r="C1" s="385"/>
      <c r="D1" s="385"/>
      <c r="E1" s="385"/>
      <c r="F1" s="385"/>
      <c r="G1" s="385"/>
      <c r="H1" s="385"/>
      <c r="I1" s="385"/>
      <c r="J1" s="385"/>
      <c r="K1" s="385"/>
      <c r="L1" s="385"/>
      <c r="M1" s="385"/>
      <c r="N1" s="385"/>
      <c r="O1" s="385"/>
      <c r="P1" s="385"/>
      <c r="Q1" s="385"/>
    </row>
    <row r="2" spans="1:17" ht="15.75" x14ac:dyDescent="0.25">
      <c r="A2" s="386" t="s">
        <v>1</v>
      </c>
      <c r="B2" s="387"/>
      <c r="C2" s="387"/>
      <c r="D2" s="387"/>
      <c r="E2" s="387"/>
      <c r="F2" s="387"/>
      <c r="G2" s="387"/>
      <c r="H2" s="384" t="s">
        <v>33</v>
      </c>
      <c r="I2" s="384"/>
      <c r="J2" s="384"/>
      <c r="K2" s="384"/>
      <c r="L2" s="384"/>
      <c r="M2" s="384"/>
      <c r="N2" s="384"/>
      <c r="O2" s="384"/>
      <c r="P2" s="384"/>
      <c r="Q2" s="384"/>
    </row>
    <row r="3" spans="1:17" ht="30.75" thickBot="1" x14ac:dyDescent="0.3">
      <c r="A3" s="45" t="s">
        <v>2</v>
      </c>
      <c r="B3" s="388" t="s">
        <v>3</v>
      </c>
      <c r="C3" s="389"/>
      <c r="D3" s="46" t="s">
        <v>4</v>
      </c>
      <c r="E3" s="47" t="s">
        <v>52</v>
      </c>
      <c r="F3" s="48" t="s">
        <v>51</v>
      </c>
      <c r="G3" s="49" t="s">
        <v>5</v>
      </c>
      <c r="H3" s="50" t="s">
        <v>29</v>
      </c>
      <c r="I3" s="51" t="s">
        <v>30</v>
      </c>
      <c r="J3" s="44" t="s">
        <v>31</v>
      </c>
      <c r="K3" s="52" t="s">
        <v>32</v>
      </c>
      <c r="L3" s="44" t="s">
        <v>36</v>
      </c>
      <c r="M3" s="52" t="s">
        <v>34</v>
      </c>
      <c r="N3" s="52" t="s">
        <v>35</v>
      </c>
      <c r="O3" s="52" t="s">
        <v>37</v>
      </c>
      <c r="P3" s="52" t="s">
        <v>39</v>
      </c>
      <c r="Q3" s="53" t="s">
        <v>38</v>
      </c>
    </row>
    <row r="4" spans="1:17" ht="90" x14ac:dyDescent="0.25">
      <c r="A4" s="2" t="s">
        <v>6</v>
      </c>
      <c r="B4" s="3" t="s">
        <v>7</v>
      </c>
      <c r="C4" s="4" t="s">
        <v>60</v>
      </c>
      <c r="D4" s="4" t="s">
        <v>61</v>
      </c>
      <c r="E4" s="54" t="s">
        <v>67</v>
      </c>
      <c r="F4" s="35" t="s">
        <v>8</v>
      </c>
      <c r="G4" s="64">
        <v>43707</v>
      </c>
      <c r="H4" s="39"/>
      <c r="I4" s="11"/>
      <c r="J4" s="11"/>
      <c r="K4" s="11"/>
      <c r="L4" s="12">
        <f>SUM(H4:K4)</f>
        <v>0</v>
      </c>
      <c r="M4" s="13">
        <v>1</v>
      </c>
      <c r="N4" s="12">
        <v>8.3299999999999999E-2</v>
      </c>
      <c r="O4" s="12">
        <f>L4/M4</f>
        <v>0</v>
      </c>
      <c r="P4" s="12">
        <f>O4*N4</f>
        <v>0</v>
      </c>
      <c r="Q4" s="32"/>
    </row>
    <row r="5" spans="1:17" ht="60" customHeight="1" x14ac:dyDescent="0.25">
      <c r="A5" s="381" t="s">
        <v>9</v>
      </c>
      <c r="B5" s="5" t="s">
        <v>10</v>
      </c>
      <c r="C5" s="6" t="s">
        <v>68</v>
      </c>
      <c r="D5" s="6" t="s">
        <v>63</v>
      </c>
      <c r="E5" s="4" t="s">
        <v>66</v>
      </c>
      <c r="F5" s="36" t="s">
        <v>11</v>
      </c>
      <c r="G5" s="42">
        <v>43539</v>
      </c>
      <c r="H5" s="40"/>
      <c r="I5" s="8"/>
      <c r="J5" s="8"/>
      <c r="K5" s="8"/>
      <c r="L5" s="9">
        <f t="shared" ref="L5:L14" si="0">SUM(H5:K5)</f>
        <v>0</v>
      </c>
      <c r="M5" s="10">
        <v>1</v>
      </c>
      <c r="N5" s="9">
        <v>8.3299999999999999E-2</v>
      </c>
      <c r="O5" s="9">
        <f t="shared" ref="O5:O14" si="1">L5/M5</f>
        <v>0</v>
      </c>
      <c r="P5" s="9">
        <f t="shared" ref="P5:P13" si="2">O5*N5</f>
        <v>0</v>
      </c>
      <c r="Q5" s="33"/>
    </row>
    <row r="6" spans="1:17" ht="60" x14ac:dyDescent="0.25">
      <c r="A6" s="390"/>
      <c r="B6" s="5" t="s">
        <v>12</v>
      </c>
      <c r="C6" s="6" t="s">
        <v>13</v>
      </c>
      <c r="D6" s="6" t="s">
        <v>62</v>
      </c>
      <c r="E6" s="4" t="s">
        <v>66</v>
      </c>
      <c r="F6" s="37" t="s">
        <v>14</v>
      </c>
      <c r="G6" s="42">
        <v>43544</v>
      </c>
      <c r="H6" s="40"/>
      <c r="I6" s="8"/>
      <c r="J6" s="8"/>
      <c r="K6" s="8"/>
      <c r="L6" s="9">
        <f t="shared" si="0"/>
        <v>0</v>
      </c>
      <c r="M6" s="10">
        <v>1</v>
      </c>
      <c r="N6" s="9">
        <v>8.3299999999999999E-2</v>
      </c>
      <c r="O6" s="9">
        <f t="shared" si="1"/>
        <v>0</v>
      </c>
      <c r="P6" s="9">
        <f t="shared" si="2"/>
        <v>0</v>
      </c>
      <c r="Q6" s="33"/>
    </row>
    <row r="7" spans="1:17" ht="45" x14ac:dyDescent="0.25">
      <c r="A7" s="381" t="s">
        <v>15</v>
      </c>
      <c r="B7" s="5" t="s">
        <v>16</v>
      </c>
      <c r="C7" s="6" t="s">
        <v>17</v>
      </c>
      <c r="D7" s="6" t="s">
        <v>64</v>
      </c>
      <c r="E7" s="4" t="s">
        <v>66</v>
      </c>
      <c r="F7" s="37" t="s">
        <v>14</v>
      </c>
      <c r="G7" s="42">
        <v>43549</v>
      </c>
      <c r="H7" s="40"/>
      <c r="I7" s="8"/>
      <c r="J7" s="8"/>
      <c r="K7" s="8"/>
      <c r="L7" s="9">
        <f t="shared" si="0"/>
        <v>0</v>
      </c>
      <c r="M7" s="10">
        <v>1</v>
      </c>
      <c r="N7" s="9">
        <v>8.3299999999999999E-2</v>
      </c>
      <c r="O7" s="9">
        <f t="shared" si="1"/>
        <v>0</v>
      </c>
      <c r="P7" s="9">
        <f t="shared" si="2"/>
        <v>0</v>
      </c>
      <c r="Q7" s="33"/>
    </row>
    <row r="8" spans="1:17" ht="45" x14ac:dyDescent="0.25">
      <c r="A8" s="390"/>
      <c r="B8" s="5" t="s">
        <v>18</v>
      </c>
      <c r="C8" s="6" t="s">
        <v>19</v>
      </c>
      <c r="D8" s="6" t="s">
        <v>65</v>
      </c>
      <c r="E8" s="4" t="s">
        <v>66</v>
      </c>
      <c r="F8" s="37" t="s">
        <v>14</v>
      </c>
      <c r="G8" s="42">
        <v>43553</v>
      </c>
      <c r="H8" s="40"/>
      <c r="I8" s="8"/>
      <c r="J8" s="8"/>
      <c r="K8" s="8"/>
      <c r="L8" s="9">
        <f t="shared" si="0"/>
        <v>0</v>
      </c>
      <c r="M8" s="10">
        <v>1</v>
      </c>
      <c r="N8" s="9">
        <v>8.3299999999999999E-2</v>
      </c>
      <c r="O8" s="9">
        <f t="shared" si="1"/>
        <v>0</v>
      </c>
      <c r="P8" s="9">
        <f t="shared" si="2"/>
        <v>0</v>
      </c>
      <c r="Q8" s="33"/>
    </row>
    <row r="9" spans="1:17" ht="45" x14ac:dyDescent="0.25">
      <c r="A9" s="381" t="s">
        <v>20</v>
      </c>
      <c r="B9" s="5" t="s">
        <v>21</v>
      </c>
      <c r="C9" s="6" t="s">
        <v>54</v>
      </c>
      <c r="D9" s="6" t="s">
        <v>22</v>
      </c>
      <c r="E9" s="55" t="s">
        <v>23</v>
      </c>
      <c r="F9" s="38" t="s">
        <v>23</v>
      </c>
      <c r="G9" s="43">
        <v>43585</v>
      </c>
      <c r="H9" s="40"/>
      <c r="I9" s="8"/>
      <c r="J9" s="8"/>
      <c r="K9" s="8"/>
      <c r="L9" s="9">
        <f t="shared" si="0"/>
        <v>0</v>
      </c>
      <c r="M9" s="10">
        <v>1</v>
      </c>
      <c r="N9" s="9">
        <v>8.3299999999999999E-2</v>
      </c>
      <c r="O9" s="9">
        <f t="shared" si="1"/>
        <v>0</v>
      </c>
      <c r="P9" s="9">
        <f t="shared" si="2"/>
        <v>0</v>
      </c>
      <c r="Q9" s="33"/>
    </row>
    <row r="10" spans="1:17" ht="45" x14ac:dyDescent="0.25">
      <c r="A10" s="390"/>
      <c r="B10" s="5" t="s">
        <v>24</v>
      </c>
      <c r="C10" s="6" t="s">
        <v>55</v>
      </c>
      <c r="D10" s="6" t="s">
        <v>22</v>
      </c>
      <c r="E10" s="55" t="s">
        <v>23</v>
      </c>
      <c r="F10" s="38" t="s">
        <v>23</v>
      </c>
      <c r="G10" s="43">
        <v>43708</v>
      </c>
      <c r="H10" s="40"/>
      <c r="I10" s="8"/>
      <c r="J10" s="8"/>
      <c r="K10" s="8"/>
      <c r="L10" s="9">
        <f t="shared" si="0"/>
        <v>0</v>
      </c>
      <c r="M10" s="10">
        <v>1</v>
      </c>
      <c r="N10" s="9">
        <v>8.3299999999999999E-2</v>
      </c>
      <c r="O10" s="9">
        <f t="shared" si="1"/>
        <v>0</v>
      </c>
      <c r="P10" s="9">
        <f t="shared" si="2"/>
        <v>0</v>
      </c>
      <c r="Q10" s="33"/>
    </row>
    <row r="11" spans="1:17" ht="45" x14ac:dyDescent="0.25">
      <c r="A11" s="390"/>
      <c r="B11" s="5" t="s">
        <v>25</v>
      </c>
      <c r="C11" s="6" t="s">
        <v>56</v>
      </c>
      <c r="D11" s="6" t="s">
        <v>22</v>
      </c>
      <c r="E11" s="55" t="s">
        <v>23</v>
      </c>
      <c r="F11" s="38" t="s">
        <v>23</v>
      </c>
      <c r="G11" s="43">
        <v>43830</v>
      </c>
      <c r="H11" s="40"/>
      <c r="I11" s="8"/>
      <c r="J11" s="8"/>
      <c r="K11" s="8"/>
      <c r="L11" s="9">
        <f t="shared" si="0"/>
        <v>0</v>
      </c>
      <c r="M11" s="10">
        <v>1</v>
      </c>
      <c r="N11" s="9">
        <v>8.3299999999999999E-2</v>
      </c>
      <c r="O11" s="9">
        <f t="shared" si="1"/>
        <v>0</v>
      </c>
      <c r="P11" s="9">
        <f t="shared" si="2"/>
        <v>0</v>
      </c>
      <c r="Q11" s="33"/>
    </row>
    <row r="12" spans="1:17" ht="30.75" thickBot="1" x14ac:dyDescent="0.3">
      <c r="A12" s="381" t="s">
        <v>26</v>
      </c>
      <c r="B12" s="56" t="s">
        <v>40</v>
      </c>
      <c r="C12" s="57" t="s">
        <v>57</v>
      </c>
      <c r="D12" s="57" t="s">
        <v>27</v>
      </c>
      <c r="E12" s="58" t="s">
        <v>28</v>
      </c>
      <c r="F12" s="59" t="s">
        <v>28</v>
      </c>
      <c r="G12" s="60">
        <v>43600</v>
      </c>
      <c r="H12" s="40"/>
      <c r="I12" s="8"/>
      <c r="J12" s="8"/>
      <c r="K12" s="8"/>
      <c r="L12" s="9">
        <f t="shared" si="0"/>
        <v>0</v>
      </c>
      <c r="M12" s="10">
        <v>1</v>
      </c>
      <c r="N12" s="9">
        <v>8.3299999999999999E-2</v>
      </c>
      <c r="O12" s="9">
        <f t="shared" si="1"/>
        <v>0</v>
      </c>
      <c r="P12" s="9">
        <f t="shared" si="2"/>
        <v>0</v>
      </c>
      <c r="Q12" s="33"/>
    </row>
    <row r="13" spans="1:17" ht="37.5" customHeight="1" thickBot="1" x14ac:dyDescent="0.3">
      <c r="A13" s="382"/>
      <c r="B13" s="56" t="s">
        <v>41</v>
      </c>
      <c r="C13" s="57" t="s">
        <v>58</v>
      </c>
      <c r="D13" s="57" t="s">
        <v>27</v>
      </c>
      <c r="E13" s="58" t="s">
        <v>28</v>
      </c>
      <c r="F13" s="59" t="s">
        <v>28</v>
      </c>
      <c r="G13" s="60">
        <v>43721</v>
      </c>
      <c r="H13" s="40"/>
      <c r="I13" s="8"/>
      <c r="J13" s="8"/>
      <c r="K13" s="8"/>
      <c r="L13" s="9">
        <f t="shared" si="0"/>
        <v>0</v>
      </c>
      <c r="M13" s="10">
        <v>1</v>
      </c>
      <c r="N13" s="9">
        <v>8.3299999999999999E-2</v>
      </c>
      <c r="O13" s="9">
        <f t="shared" si="1"/>
        <v>0</v>
      </c>
      <c r="P13" s="9">
        <f t="shared" si="2"/>
        <v>0</v>
      </c>
      <c r="Q13" s="33"/>
    </row>
    <row r="14" spans="1:17" ht="37.5" customHeight="1" thickBot="1" x14ac:dyDescent="0.3">
      <c r="A14" s="383"/>
      <c r="B14" s="61" t="s">
        <v>53</v>
      </c>
      <c r="C14" s="58" t="s">
        <v>59</v>
      </c>
      <c r="D14" s="58" t="s">
        <v>27</v>
      </c>
      <c r="E14" s="58" t="s">
        <v>28</v>
      </c>
      <c r="F14" s="62" t="s">
        <v>28</v>
      </c>
      <c r="G14" s="63">
        <v>43846</v>
      </c>
      <c r="H14" s="41"/>
      <c r="I14" s="14"/>
      <c r="J14" s="14"/>
      <c r="K14" s="14"/>
      <c r="L14" s="15">
        <f t="shared" si="0"/>
        <v>0</v>
      </c>
      <c r="M14" s="16">
        <v>1</v>
      </c>
      <c r="N14" s="15">
        <v>8.3299999999999999E-2</v>
      </c>
      <c r="O14" s="15">
        <f t="shared" si="1"/>
        <v>0</v>
      </c>
      <c r="P14" s="15">
        <f>O14*N14</f>
        <v>0</v>
      </c>
      <c r="Q14" s="34"/>
    </row>
  </sheetData>
  <mergeCells count="8">
    <mergeCell ref="A12:A14"/>
    <mergeCell ref="H2:Q2"/>
    <mergeCell ref="A1:Q1"/>
    <mergeCell ref="A2:G2"/>
    <mergeCell ref="B3:C3"/>
    <mergeCell ref="A5:A6"/>
    <mergeCell ref="A7:A8"/>
    <mergeCell ref="A9:A11"/>
  </mergeCells>
  <conditionalFormatting sqref="L4:L14">
    <cfRule type="iconSet" priority="15">
      <iconSet iconSet="3Symbols">
        <cfvo type="percent" val="0"/>
        <cfvo type="percent" val="75"/>
        <cfvo type="percent" val="91"/>
      </iconSet>
    </cfRule>
    <cfRule type="dataBar" priority="16">
      <dataBar>
        <cfvo type="min"/>
        <cfvo type="max"/>
        <color rgb="FF63C384"/>
      </dataBar>
      <extLst>
        <ext xmlns:x14="http://schemas.microsoft.com/office/spreadsheetml/2009/9/main" uri="{B025F937-C7B1-47D3-B67F-A62EFF666E3E}">
          <x14:id>{86AB0C1F-8911-45DF-86FE-835B305A938E}</x14:id>
        </ext>
      </extLst>
    </cfRule>
  </conditionalFormatting>
  <printOptions horizontalCentered="1"/>
  <pageMargins left="0.70866141732283472" right="0.70866141732283472" top="0.74803149606299213" bottom="0.74803149606299213" header="0.31496062992125984" footer="0.31496062992125984"/>
  <pageSetup scale="60" orientation="landscape" horizontalDpi="4294967293" verticalDpi="4294967293" r:id="rId1"/>
  <headerFooter>
    <oddFooter>&amp;C
&amp;RPágina &amp;P</oddFooter>
  </headerFooter>
  <ignoredErrors>
    <ignoredError sqref="L4:L7 L8:L14" formulaRange="1"/>
  </ignoredErrors>
  <extLst>
    <ext xmlns:x14="http://schemas.microsoft.com/office/spreadsheetml/2009/9/main" uri="{78C0D931-6437-407d-A8EE-F0AAD7539E65}">
      <x14:conditionalFormattings>
        <x14:conditionalFormatting xmlns:xm="http://schemas.microsoft.com/office/excel/2006/main">
          <x14:cfRule type="dataBar" id="{86AB0C1F-8911-45DF-86FE-835B305A938E}">
            <x14:dataBar minLength="0" maxLength="100" border="1" negativeBarBorderColorSameAsPositive="0">
              <x14:cfvo type="autoMin"/>
              <x14:cfvo type="autoMax"/>
              <x14:borderColor rgb="FF63C384"/>
              <x14:negativeFillColor rgb="FFFF0000"/>
              <x14:negativeBorderColor rgb="FFFF0000"/>
              <x14:axisColor rgb="FF000000"/>
            </x14:dataBar>
          </x14:cfRule>
          <xm:sqref>L4:L14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1:R36"/>
  <sheetViews>
    <sheetView showGridLines="0" view="pageBreakPreview" zoomScale="80" zoomScaleNormal="80" zoomScaleSheetLayoutView="80" workbookViewId="0"/>
  </sheetViews>
  <sheetFormatPr baseColWidth="10" defaultRowHeight="15" x14ac:dyDescent="0.25"/>
  <cols>
    <col min="10" max="10" width="24.85546875" customWidth="1"/>
    <col min="16" max="16" width="11.42578125" customWidth="1"/>
    <col min="17" max="17" width="11.42578125" hidden="1" customWidth="1"/>
    <col min="18" max="19" width="0" hidden="1" customWidth="1"/>
  </cols>
  <sheetData>
    <row r="1" spans="8:17" ht="15.75" thickTop="1" x14ac:dyDescent="0.25">
      <c r="H1" s="185"/>
      <c r="I1" s="186"/>
      <c r="J1" s="187"/>
      <c r="K1" s="187"/>
      <c r="L1" s="187"/>
      <c r="M1" s="187"/>
      <c r="N1" s="187"/>
      <c r="O1" s="187"/>
      <c r="P1" s="188"/>
    </row>
    <row r="2" spans="8:17" ht="30.75" customHeight="1" x14ac:dyDescent="0.25">
      <c r="H2" s="189"/>
      <c r="I2" s="190"/>
      <c r="J2" s="191"/>
      <c r="K2" s="191"/>
      <c r="L2" s="191"/>
      <c r="M2" s="191"/>
      <c r="N2" s="191"/>
      <c r="O2" s="191"/>
      <c r="P2" s="192"/>
    </row>
    <row r="3" spans="8:17" ht="30.75" customHeight="1" x14ac:dyDescent="0.25">
      <c r="H3" s="203"/>
      <c r="I3" s="190"/>
      <c r="J3" s="191"/>
      <c r="K3" s="191"/>
      <c r="L3" s="191"/>
      <c r="M3" s="191"/>
      <c r="N3" s="191"/>
      <c r="O3" s="191"/>
      <c r="P3" s="192"/>
    </row>
    <row r="4" spans="8:17" ht="72.75" customHeight="1" x14ac:dyDescent="0.25">
      <c r="H4" s="193"/>
      <c r="I4" s="391" t="s">
        <v>201</v>
      </c>
      <c r="J4" s="392"/>
      <c r="K4" s="392"/>
      <c r="L4" s="392"/>
      <c r="M4" s="392"/>
      <c r="N4" s="392"/>
      <c r="O4" s="392"/>
      <c r="P4" s="393"/>
      <c r="Q4" s="194"/>
    </row>
    <row r="5" spans="8:17" x14ac:dyDescent="0.25">
      <c r="H5" s="189"/>
      <c r="I5" s="190"/>
      <c r="J5" s="191"/>
      <c r="K5" s="191"/>
      <c r="L5" s="191"/>
      <c r="M5" s="191"/>
      <c r="N5" s="191"/>
      <c r="O5" s="191"/>
      <c r="P5" s="192"/>
    </row>
    <row r="6" spans="8:17" ht="21" x14ac:dyDescent="0.25">
      <c r="H6" s="189"/>
      <c r="I6" s="190"/>
      <c r="K6" s="191"/>
      <c r="L6" s="191"/>
      <c r="M6" s="191"/>
      <c r="N6" s="191"/>
      <c r="O6" s="195"/>
      <c r="P6" s="192"/>
    </row>
    <row r="7" spans="8:17" x14ac:dyDescent="0.25">
      <c r="H7" s="189"/>
      <c r="I7" s="190"/>
      <c r="J7" s="196"/>
      <c r="K7" s="197"/>
      <c r="L7" s="197"/>
      <c r="M7" s="197"/>
      <c r="N7" s="197"/>
      <c r="O7" s="197"/>
      <c r="P7" s="197"/>
      <c r="Q7" s="184"/>
    </row>
    <row r="8" spans="8:17" ht="23.25" x14ac:dyDescent="0.25">
      <c r="H8" s="189"/>
      <c r="I8" s="190"/>
      <c r="J8" s="394" t="s">
        <v>202</v>
      </c>
      <c r="K8" s="394"/>
      <c r="L8" s="394"/>
      <c r="M8" s="197"/>
      <c r="N8" s="197"/>
      <c r="O8" s="197"/>
      <c r="P8" s="197"/>
      <c r="Q8" s="184"/>
    </row>
    <row r="9" spans="8:17" ht="24" customHeight="1" x14ac:dyDescent="0.25">
      <c r="H9" s="189"/>
      <c r="I9" s="190"/>
      <c r="J9" s="197"/>
      <c r="K9" s="197"/>
      <c r="L9" s="193"/>
      <c r="M9" s="197"/>
      <c r="N9" s="197"/>
      <c r="O9" s="193"/>
      <c r="P9" s="197"/>
      <c r="Q9" s="184"/>
    </row>
    <row r="10" spans="8:17" x14ac:dyDescent="0.25">
      <c r="H10" s="189"/>
      <c r="I10" s="190"/>
      <c r="J10" s="197"/>
      <c r="K10" s="197"/>
      <c r="L10" s="197"/>
      <c r="M10" s="197"/>
      <c r="N10" s="197"/>
      <c r="O10" s="197"/>
      <c r="P10" s="197"/>
      <c r="Q10" s="184"/>
    </row>
    <row r="11" spans="8:17" x14ac:dyDescent="0.25">
      <c r="H11" s="189"/>
      <c r="I11" s="190"/>
      <c r="J11" s="197"/>
      <c r="K11" s="197"/>
      <c r="L11" s="197"/>
      <c r="M11" s="197"/>
      <c r="N11" s="197"/>
      <c r="O11" s="197"/>
      <c r="P11" s="197"/>
      <c r="Q11" s="184"/>
    </row>
    <row r="12" spans="8:17" x14ac:dyDescent="0.25">
      <c r="H12" s="189"/>
      <c r="I12" s="190"/>
      <c r="J12" s="197"/>
      <c r="K12" s="197"/>
      <c r="L12" s="197"/>
      <c r="M12" s="197"/>
      <c r="N12" s="197"/>
      <c r="O12" s="197"/>
      <c r="P12" s="197"/>
      <c r="Q12" s="184"/>
    </row>
    <row r="13" spans="8:17" x14ac:dyDescent="0.25">
      <c r="H13" s="189"/>
      <c r="I13" s="190"/>
      <c r="J13" s="197"/>
      <c r="K13" s="197"/>
      <c r="L13" s="197"/>
      <c r="M13" s="197"/>
      <c r="N13" s="197"/>
      <c r="O13" s="197"/>
      <c r="P13" s="197"/>
      <c r="Q13" s="184"/>
    </row>
    <row r="14" spans="8:17" x14ac:dyDescent="0.25">
      <c r="H14" s="189"/>
      <c r="I14" s="190"/>
      <c r="J14" s="193"/>
      <c r="K14" s="193"/>
      <c r="L14" s="193"/>
      <c r="M14" s="193"/>
      <c r="N14" s="197"/>
      <c r="O14" s="197"/>
      <c r="P14" s="197"/>
      <c r="Q14" s="184"/>
    </row>
    <row r="15" spans="8:17" x14ac:dyDescent="0.25">
      <c r="H15" s="189"/>
      <c r="I15" s="190"/>
      <c r="J15" s="193"/>
      <c r="K15" s="193"/>
      <c r="L15" s="193"/>
      <c r="M15" s="193"/>
      <c r="N15" s="197"/>
      <c r="O15" s="197"/>
      <c r="P15" s="197"/>
      <c r="Q15" s="184"/>
    </row>
    <row r="16" spans="8:17" x14ac:dyDescent="0.25">
      <c r="H16" s="189"/>
      <c r="I16" s="190"/>
      <c r="J16" s="198"/>
      <c r="K16" s="193"/>
      <c r="L16" s="193"/>
      <c r="M16" s="193"/>
      <c r="N16" s="197"/>
      <c r="O16" s="197"/>
      <c r="P16" s="197"/>
      <c r="Q16" s="184"/>
    </row>
    <row r="17" spans="8:17" x14ac:dyDescent="0.25">
      <c r="H17" s="189"/>
      <c r="I17" s="190"/>
      <c r="J17" s="193"/>
      <c r="K17" s="193"/>
      <c r="L17" s="193"/>
      <c r="M17" s="193"/>
      <c r="N17" s="197"/>
      <c r="O17" s="197"/>
      <c r="P17" s="197"/>
      <c r="Q17" s="184"/>
    </row>
    <row r="18" spans="8:17" x14ac:dyDescent="0.25">
      <c r="H18" s="189"/>
      <c r="I18" s="190"/>
      <c r="J18" s="197"/>
      <c r="K18" s="197"/>
      <c r="L18" s="197"/>
      <c r="M18" s="197"/>
      <c r="N18" s="197"/>
      <c r="O18" s="197"/>
      <c r="P18" s="197"/>
      <c r="Q18" s="184"/>
    </row>
    <row r="19" spans="8:17" x14ac:dyDescent="0.25">
      <c r="H19" s="189"/>
      <c r="I19" s="190"/>
      <c r="J19" s="197"/>
      <c r="K19" s="197"/>
      <c r="L19" s="197"/>
      <c r="M19" s="197"/>
      <c r="N19" s="197"/>
      <c r="O19" s="197"/>
      <c r="P19" s="197"/>
      <c r="Q19" s="184"/>
    </row>
    <row r="20" spans="8:17" x14ac:dyDescent="0.25">
      <c r="H20" s="189"/>
      <c r="I20" s="190"/>
      <c r="J20" s="197"/>
      <c r="K20" s="197"/>
      <c r="L20" s="197"/>
      <c r="M20" s="197"/>
      <c r="N20" s="197"/>
      <c r="O20" s="197"/>
      <c r="P20" s="197"/>
      <c r="Q20" s="184"/>
    </row>
    <row r="21" spans="8:17" x14ac:dyDescent="0.25">
      <c r="H21" s="189"/>
      <c r="I21" s="190"/>
      <c r="J21" s="197"/>
      <c r="K21" s="197"/>
      <c r="L21" s="197"/>
      <c r="M21" s="197"/>
      <c r="N21" s="197"/>
      <c r="O21" s="197"/>
      <c r="P21" s="197"/>
      <c r="Q21" s="184"/>
    </row>
    <row r="22" spans="8:17" x14ac:dyDescent="0.25">
      <c r="H22" s="189"/>
      <c r="I22" s="190"/>
      <c r="J22" s="197"/>
      <c r="K22" s="197"/>
      <c r="L22" s="197"/>
      <c r="M22" s="197"/>
      <c r="N22" s="197"/>
      <c r="O22" s="197"/>
      <c r="P22" s="197"/>
      <c r="Q22" s="184"/>
    </row>
    <row r="23" spans="8:17" x14ac:dyDescent="0.25">
      <c r="H23" s="189"/>
      <c r="I23" s="190"/>
      <c r="J23" s="197"/>
      <c r="K23" s="197"/>
      <c r="L23" s="197"/>
      <c r="M23" s="197"/>
      <c r="N23" s="197"/>
      <c r="O23" s="197"/>
      <c r="P23" s="197"/>
      <c r="Q23" s="184"/>
    </row>
    <row r="24" spans="8:17" x14ac:dyDescent="0.25">
      <c r="H24" s="189"/>
      <c r="I24" s="190"/>
      <c r="J24" s="197"/>
      <c r="K24" s="197"/>
      <c r="L24" s="197"/>
      <c r="M24" s="197"/>
      <c r="N24" s="197"/>
      <c r="O24" s="197"/>
      <c r="P24" s="197"/>
      <c r="Q24" s="184"/>
    </row>
    <row r="25" spans="8:17" x14ac:dyDescent="0.25">
      <c r="H25" s="189"/>
      <c r="I25" s="190"/>
      <c r="J25" s="191"/>
      <c r="K25" s="191"/>
      <c r="L25" s="191"/>
      <c r="M25" s="191"/>
      <c r="N25" s="191"/>
      <c r="O25" s="191"/>
      <c r="P25" s="191"/>
    </row>
    <row r="26" spans="8:17" x14ac:dyDescent="0.25">
      <c r="H26" s="189"/>
      <c r="I26" s="190"/>
      <c r="J26" s="191"/>
      <c r="K26" s="191"/>
      <c r="L26" s="191"/>
      <c r="M26" s="191"/>
      <c r="N26" s="191"/>
      <c r="O26" s="191"/>
      <c r="P26" s="191"/>
    </row>
    <row r="27" spans="8:17" x14ac:dyDescent="0.25">
      <c r="H27" s="189"/>
      <c r="I27" s="190"/>
      <c r="J27" s="191"/>
      <c r="K27" s="191"/>
      <c r="L27" s="191"/>
      <c r="M27" s="191"/>
      <c r="N27" s="191"/>
      <c r="O27" s="191"/>
      <c r="P27" s="191"/>
    </row>
    <row r="28" spans="8:17" x14ac:dyDescent="0.25">
      <c r="H28" s="189"/>
      <c r="I28" s="190"/>
      <c r="J28" s="191"/>
      <c r="K28" s="191"/>
      <c r="L28" s="191"/>
      <c r="M28" s="191"/>
      <c r="N28" s="191"/>
      <c r="O28" s="191"/>
      <c r="P28" s="191"/>
    </row>
    <row r="29" spans="8:17" x14ac:dyDescent="0.25">
      <c r="H29" s="189"/>
      <c r="I29" s="190"/>
      <c r="J29" s="191"/>
      <c r="K29" s="191"/>
      <c r="L29" s="191"/>
      <c r="M29" s="191"/>
      <c r="N29" s="191"/>
      <c r="O29" s="191"/>
      <c r="P29" s="191"/>
    </row>
    <row r="30" spans="8:17" x14ac:dyDescent="0.25">
      <c r="H30" s="189"/>
      <c r="I30" s="190"/>
      <c r="J30" s="191"/>
      <c r="K30" s="191"/>
      <c r="L30" s="191"/>
      <c r="M30" s="191"/>
      <c r="N30" s="191"/>
      <c r="O30" s="191"/>
      <c r="P30" s="192"/>
    </row>
    <row r="31" spans="8:17" x14ac:dyDescent="0.25">
      <c r="H31" s="189"/>
      <c r="I31" s="190"/>
      <c r="J31" s="191"/>
      <c r="K31" s="191"/>
      <c r="L31" s="191"/>
      <c r="M31" s="191"/>
      <c r="N31" s="191"/>
      <c r="O31" s="191"/>
      <c r="P31" s="192"/>
    </row>
    <row r="32" spans="8:17" x14ac:dyDescent="0.25">
      <c r="H32" s="189"/>
      <c r="I32" s="190"/>
      <c r="J32" s="191"/>
      <c r="K32" s="191"/>
      <c r="L32" s="191"/>
      <c r="M32" s="191"/>
      <c r="N32" s="191"/>
      <c r="O32" s="191"/>
      <c r="P32" s="192"/>
    </row>
    <row r="33" spans="8:18" x14ac:dyDescent="0.25">
      <c r="H33" s="189"/>
      <c r="I33" s="190"/>
      <c r="J33" s="191"/>
      <c r="K33" s="191"/>
      <c r="L33" s="191"/>
      <c r="M33" s="191"/>
      <c r="N33" s="191"/>
      <c r="O33" s="191"/>
      <c r="P33" s="192"/>
    </row>
    <row r="34" spans="8:18" ht="15.75" thickBot="1" x14ac:dyDescent="0.3">
      <c r="H34" s="199"/>
      <c r="I34" s="200"/>
      <c r="J34" s="201"/>
      <c r="K34" s="201"/>
      <c r="L34" s="201"/>
      <c r="M34" s="201"/>
      <c r="N34" s="201"/>
      <c r="O34" s="201"/>
      <c r="P34" s="202"/>
      <c r="Q34" s="202"/>
      <c r="R34" s="202"/>
    </row>
    <row r="35" spans="8:18" ht="16.5" thickTop="1" thickBot="1" x14ac:dyDescent="0.3">
      <c r="P35" s="202"/>
    </row>
    <row r="36" spans="8:18" ht="15.75" thickTop="1" x14ac:dyDescent="0.25"/>
  </sheetData>
  <mergeCells count="2">
    <mergeCell ref="I4:P4"/>
    <mergeCell ref="J8:L8"/>
  </mergeCells>
  <pageMargins left="0.7" right="0.7" top="0.75" bottom="0.75" header="0.3" footer="0.3"/>
  <pageSetup scale="77" orientation="portrait" horizontalDpi="4294967294" verticalDpi="4294967294" r:id="rId1"/>
  <colBreaks count="1" manualBreakCount="1">
    <brk id="7" max="34"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R28"/>
  <sheetViews>
    <sheetView tabSelected="1" workbookViewId="0">
      <selection activeCell="A2" sqref="A2"/>
    </sheetView>
  </sheetViews>
  <sheetFormatPr baseColWidth="10" defaultRowHeight="16.5" x14ac:dyDescent="0.3"/>
  <cols>
    <col min="1" max="1" width="23.42578125" style="1" customWidth="1"/>
    <col min="2" max="2" width="11.42578125" style="1" customWidth="1"/>
    <col min="3" max="3" width="27.85546875" style="1" customWidth="1"/>
    <col min="4" max="4" width="22.140625" style="1" customWidth="1"/>
    <col min="5" max="5" width="21.42578125" style="1" customWidth="1"/>
    <col min="6" max="6" width="23.85546875" style="1" customWidth="1"/>
    <col min="7" max="8" width="11.42578125" style="1" customWidth="1"/>
    <col min="9" max="9" width="10.7109375" style="1" customWidth="1"/>
    <col min="10" max="10" width="11.42578125" style="1" customWidth="1"/>
    <col min="11" max="11" width="10.7109375" style="1" customWidth="1"/>
    <col min="12" max="12" width="11.42578125" style="1" customWidth="1"/>
    <col min="13" max="13" width="10.7109375" style="1" customWidth="1"/>
    <col min="14" max="15" width="11.42578125" style="1" customWidth="1"/>
    <col min="16" max="16" width="17" style="1" customWidth="1"/>
    <col min="17" max="17" width="59" style="311" hidden="1" customWidth="1"/>
    <col min="18" max="18" width="59.140625" style="311" customWidth="1"/>
    <col min="19" max="16384" width="11.42578125" style="1"/>
  </cols>
  <sheetData>
    <row r="4" spans="1:18" ht="17.25" thickBot="1" x14ac:dyDescent="0.35"/>
    <row r="5" spans="1:18" ht="15.75" customHeight="1" thickBot="1" x14ac:dyDescent="0.35">
      <c r="A5" s="398" t="s">
        <v>0</v>
      </c>
      <c r="B5" s="399"/>
      <c r="C5" s="399"/>
      <c r="D5" s="399"/>
      <c r="E5" s="399"/>
      <c r="F5" s="399"/>
      <c r="G5" s="399"/>
      <c r="H5" s="420" t="s">
        <v>186</v>
      </c>
      <c r="I5" s="421"/>
      <c r="J5" s="420" t="s">
        <v>187</v>
      </c>
      <c r="K5" s="421"/>
      <c r="L5" s="420" t="s">
        <v>188</v>
      </c>
      <c r="M5" s="421"/>
      <c r="N5" s="155"/>
      <c r="O5" s="155"/>
      <c r="P5" s="155"/>
      <c r="Q5" s="312"/>
      <c r="R5" s="417" t="s">
        <v>355</v>
      </c>
    </row>
    <row r="6" spans="1:18" ht="15.75" customHeight="1" thickBot="1" x14ac:dyDescent="0.3">
      <c r="A6" s="400" t="s">
        <v>1</v>
      </c>
      <c r="B6" s="401"/>
      <c r="C6" s="401"/>
      <c r="D6" s="401"/>
      <c r="E6" s="401"/>
      <c r="F6" s="401"/>
      <c r="G6" s="401"/>
      <c r="H6" s="422"/>
      <c r="I6" s="423"/>
      <c r="J6" s="422"/>
      <c r="K6" s="423"/>
      <c r="L6" s="422"/>
      <c r="M6" s="423"/>
      <c r="N6" s="415" t="s">
        <v>354</v>
      </c>
      <c r="O6" s="424" t="s">
        <v>34</v>
      </c>
      <c r="P6" s="415" t="s">
        <v>173</v>
      </c>
      <c r="Q6" s="416" t="s">
        <v>189</v>
      </c>
      <c r="R6" s="418"/>
    </row>
    <row r="7" spans="1:18" ht="26.25" thickBot="1" x14ac:dyDescent="0.3">
      <c r="A7" s="204" t="s">
        <v>2</v>
      </c>
      <c r="B7" s="402" t="s">
        <v>3</v>
      </c>
      <c r="C7" s="403"/>
      <c r="D7" s="154" t="s">
        <v>4</v>
      </c>
      <c r="E7" s="183" t="s">
        <v>52</v>
      </c>
      <c r="F7" s="205" t="s">
        <v>51</v>
      </c>
      <c r="G7" s="154" t="s">
        <v>5</v>
      </c>
      <c r="H7" s="155" t="s">
        <v>174</v>
      </c>
      <c r="I7" s="155" t="s">
        <v>175</v>
      </c>
      <c r="J7" s="155" t="s">
        <v>174</v>
      </c>
      <c r="K7" s="155" t="s">
        <v>175</v>
      </c>
      <c r="L7" s="155" t="s">
        <v>174</v>
      </c>
      <c r="M7" s="155" t="s">
        <v>175</v>
      </c>
      <c r="N7" s="415"/>
      <c r="O7" s="424"/>
      <c r="P7" s="415"/>
      <c r="Q7" s="416"/>
      <c r="R7" s="419"/>
    </row>
    <row r="8" spans="1:18" ht="157.5" customHeight="1" x14ac:dyDescent="0.25">
      <c r="A8" s="406" t="s">
        <v>6</v>
      </c>
      <c r="B8" s="211" t="s">
        <v>7</v>
      </c>
      <c r="C8" s="210" t="s">
        <v>69</v>
      </c>
      <c r="D8" s="404" t="s">
        <v>61</v>
      </c>
      <c r="E8" s="212" t="s">
        <v>206</v>
      </c>
      <c r="F8" s="404" t="s">
        <v>234</v>
      </c>
      <c r="G8" s="213">
        <v>43921</v>
      </c>
      <c r="H8" s="206">
        <v>1</v>
      </c>
      <c r="I8" s="150">
        <v>1</v>
      </c>
      <c r="J8" s="149"/>
      <c r="K8" s="150"/>
      <c r="L8" s="149"/>
      <c r="M8" s="150">
        <v>0</v>
      </c>
      <c r="N8" s="149">
        <f t="shared" ref="N8:O11" si="0">H8+J8+L8</f>
        <v>1</v>
      </c>
      <c r="O8" s="149">
        <f t="shared" si="0"/>
        <v>1</v>
      </c>
      <c r="P8" s="151">
        <f>N8/O8</f>
        <v>1</v>
      </c>
      <c r="Q8" s="307" t="s">
        <v>303</v>
      </c>
      <c r="R8" s="307" t="s">
        <v>383</v>
      </c>
    </row>
    <row r="9" spans="1:18" ht="41.25" customHeight="1" x14ac:dyDescent="0.25">
      <c r="A9" s="407"/>
      <c r="B9" s="214" t="s">
        <v>120</v>
      </c>
      <c r="C9" s="207" t="s">
        <v>208</v>
      </c>
      <c r="D9" s="405"/>
      <c r="E9" s="208" t="s">
        <v>218</v>
      </c>
      <c r="F9" s="405"/>
      <c r="G9" s="215">
        <v>43921</v>
      </c>
      <c r="H9" s="206">
        <v>1</v>
      </c>
      <c r="I9" s="150">
        <v>1</v>
      </c>
      <c r="J9" s="149"/>
      <c r="K9" s="150"/>
      <c r="L9" s="149"/>
      <c r="M9" s="150">
        <v>0</v>
      </c>
      <c r="N9" s="149">
        <f t="shared" ref="N9:O9" si="1">H9+J9+L9</f>
        <v>1</v>
      </c>
      <c r="O9" s="149">
        <f t="shared" si="1"/>
        <v>1</v>
      </c>
      <c r="P9" s="151">
        <f>N9/O9</f>
        <v>1</v>
      </c>
      <c r="Q9" s="307" t="s">
        <v>304</v>
      </c>
      <c r="R9" s="375" t="s">
        <v>366</v>
      </c>
    </row>
    <row r="10" spans="1:18" ht="70.5" customHeight="1" thickBot="1" x14ac:dyDescent="0.3">
      <c r="A10" s="407"/>
      <c r="B10" s="219" t="s">
        <v>123</v>
      </c>
      <c r="C10" s="220" t="s">
        <v>226</v>
      </c>
      <c r="D10" s="405"/>
      <c r="E10" s="221" t="s">
        <v>207</v>
      </c>
      <c r="F10" s="405"/>
      <c r="G10" s="222">
        <v>44196</v>
      </c>
      <c r="H10" s="206">
        <v>1</v>
      </c>
      <c r="I10" s="150">
        <v>1</v>
      </c>
      <c r="J10" s="149"/>
      <c r="K10" s="150">
        <v>1</v>
      </c>
      <c r="L10" s="149"/>
      <c r="M10" s="150">
        <v>1</v>
      </c>
      <c r="N10" s="149">
        <f t="shared" si="0"/>
        <v>1</v>
      </c>
      <c r="O10" s="149">
        <f>I10+K10+M10</f>
        <v>3</v>
      </c>
      <c r="P10" s="151">
        <f>N10/O10</f>
        <v>0.33333333333333331</v>
      </c>
      <c r="Q10" s="307" t="s">
        <v>305</v>
      </c>
      <c r="R10" s="307" t="s">
        <v>384</v>
      </c>
    </row>
    <row r="11" spans="1:18" ht="75.75" customHeight="1" x14ac:dyDescent="0.25">
      <c r="A11" s="408" t="s">
        <v>9</v>
      </c>
      <c r="B11" s="211" t="s">
        <v>10</v>
      </c>
      <c r="C11" s="210" t="s">
        <v>221</v>
      </c>
      <c r="D11" s="210" t="s">
        <v>200</v>
      </c>
      <c r="E11" s="212" t="s">
        <v>203</v>
      </c>
      <c r="F11" s="230" t="s">
        <v>73</v>
      </c>
      <c r="G11" s="240" t="s">
        <v>219</v>
      </c>
      <c r="H11" s="206">
        <v>1</v>
      </c>
      <c r="I11" s="150">
        <v>1</v>
      </c>
      <c r="J11" s="149"/>
      <c r="K11" s="150"/>
      <c r="L11" s="149"/>
      <c r="M11" s="150"/>
      <c r="N11" s="149">
        <f t="shared" si="0"/>
        <v>1</v>
      </c>
      <c r="O11" s="149">
        <f t="shared" si="0"/>
        <v>1</v>
      </c>
      <c r="P11" s="151">
        <f>N11/O11</f>
        <v>1</v>
      </c>
      <c r="Q11" s="308" t="s">
        <v>306</v>
      </c>
      <c r="R11" s="308" t="s">
        <v>356</v>
      </c>
    </row>
    <row r="12" spans="1:18" ht="90" customHeight="1" x14ac:dyDescent="0.25">
      <c r="A12" s="396"/>
      <c r="B12" s="214" t="s">
        <v>12</v>
      </c>
      <c r="C12" s="207" t="s">
        <v>72</v>
      </c>
      <c r="D12" s="207" t="s">
        <v>63</v>
      </c>
      <c r="E12" s="208" t="s">
        <v>203</v>
      </c>
      <c r="F12" s="209" t="s">
        <v>73</v>
      </c>
      <c r="G12" s="241" t="s">
        <v>219</v>
      </c>
      <c r="H12" s="206">
        <v>1</v>
      </c>
      <c r="I12" s="150">
        <v>1</v>
      </c>
      <c r="J12" s="149"/>
      <c r="K12" s="150"/>
      <c r="L12" s="149"/>
      <c r="M12" s="150"/>
      <c r="N12" s="149">
        <f t="shared" ref="N12:O26" si="2">H12+J12+L12</f>
        <v>1</v>
      </c>
      <c r="O12" s="149">
        <f t="shared" si="2"/>
        <v>1</v>
      </c>
      <c r="P12" s="151">
        <f>N12/O12</f>
        <v>1</v>
      </c>
      <c r="Q12" s="308" t="s">
        <v>306</v>
      </c>
      <c r="R12" s="308" t="s">
        <v>357</v>
      </c>
    </row>
    <row r="13" spans="1:18" ht="75.75" customHeight="1" x14ac:dyDescent="0.25">
      <c r="A13" s="396"/>
      <c r="B13" s="214" t="s">
        <v>199</v>
      </c>
      <c r="C13" s="207" t="s">
        <v>209</v>
      </c>
      <c r="D13" s="207" t="s">
        <v>210</v>
      </c>
      <c r="E13" s="207" t="s">
        <v>235</v>
      </c>
      <c r="F13" s="209" t="s">
        <v>236</v>
      </c>
      <c r="G13" s="241" t="s">
        <v>219</v>
      </c>
      <c r="H13" s="206">
        <v>1</v>
      </c>
      <c r="I13" s="150">
        <v>1</v>
      </c>
      <c r="J13" s="149"/>
      <c r="K13" s="150"/>
      <c r="L13" s="149"/>
      <c r="M13" s="150"/>
      <c r="N13" s="149">
        <f t="shared" ref="N13:O13" si="3">H13+J13+L13</f>
        <v>1</v>
      </c>
      <c r="O13" s="149">
        <f t="shared" si="3"/>
        <v>1</v>
      </c>
      <c r="P13" s="151">
        <f t="shared" ref="P13" si="4">N13/O13</f>
        <v>1</v>
      </c>
      <c r="Q13" s="308" t="s">
        <v>299</v>
      </c>
      <c r="R13" s="379" t="s">
        <v>369</v>
      </c>
    </row>
    <row r="14" spans="1:18" ht="110.25" customHeight="1" x14ac:dyDescent="0.25">
      <c r="A14" s="396"/>
      <c r="B14" s="214" t="s">
        <v>131</v>
      </c>
      <c r="C14" s="207" t="s">
        <v>212</v>
      </c>
      <c r="D14" s="207" t="s">
        <v>213</v>
      </c>
      <c r="E14" s="207" t="s">
        <v>235</v>
      </c>
      <c r="F14" s="209" t="s">
        <v>236</v>
      </c>
      <c r="G14" s="241" t="s">
        <v>219</v>
      </c>
      <c r="H14" s="206">
        <v>1</v>
      </c>
      <c r="I14" s="150">
        <v>1</v>
      </c>
      <c r="J14" s="149"/>
      <c r="K14" s="150"/>
      <c r="L14" s="149"/>
      <c r="M14" s="150"/>
      <c r="N14" s="149">
        <f t="shared" ref="N14:O14" si="5">H14+J14+L14</f>
        <v>1</v>
      </c>
      <c r="O14" s="149">
        <f t="shared" si="5"/>
        <v>1</v>
      </c>
      <c r="P14" s="151">
        <f t="shared" ref="P14" si="6">N14/O14</f>
        <v>1</v>
      </c>
      <c r="Q14" s="308" t="s">
        <v>307</v>
      </c>
      <c r="R14" s="379" t="s">
        <v>370</v>
      </c>
    </row>
    <row r="15" spans="1:18" ht="108.75" customHeight="1" thickBot="1" x14ac:dyDescent="0.3">
      <c r="A15" s="396"/>
      <c r="B15" s="216" t="s">
        <v>211</v>
      </c>
      <c r="C15" s="217" t="s">
        <v>214</v>
      </c>
      <c r="D15" s="217" t="s">
        <v>215</v>
      </c>
      <c r="E15" s="217" t="s">
        <v>220</v>
      </c>
      <c r="F15" s="232" t="s">
        <v>73</v>
      </c>
      <c r="G15" s="233">
        <v>44195</v>
      </c>
      <c r="H15" s="206">
        <v>1</v>
      </c>
      <c r="I15" s="150">
        <v>1</v>
      </c>
      <c r="J15" s="149"/>
      <c r="K15" s="150"/>
      <c r="L15" s="149"/>
      <c r="M15" s="150">
        <v>1</v>
      </c>
      <c r="N15" s="149">
        <f t="shared" ref="N15:O15" si="7">H15+J15+L15</f>
        <v>1</v>
      </c>
      <c r="O15" s="149">
        <f t="shared" si="7"/>
        <v>2</v>
      </c>
      <c r="P15" s="151">
        <f t="shared" ref="P15" si="8">N15/O15</f>
        <v>0.5</v>
      </c>
      <c r="Q15" s="308" t="s">
        <v>302</v>
      </c>
      <c r="R15" s="379" t="s">
        <v>371</v>
      </c>
    </row>
    <row r="16" spans="1:18" ht="93.75" customHeight="1" x14ac:dyDescent="0.25">
      <c r="A16" s="409" t="s">
        <v>223</v>
      </c>
      <c r="B16" s="242" t="s">
        <v>16</v>
      </c>
      <c r="C16" s="224" t="s">
        <v>225</v>
      </c>
      <c r="D16" s="224" t="s">
        <v>222</v>
      </c>
      <c r="E16" s="225" t="s">
        <v>203</v>
      </c>
      <c r="F16" s="226" t="s">
        <v>73</v>
      </c>
      <c r="G16" s="245">
        <v>43819</v>
      </c>
      <c r="H16" s="206">
        <v>1</v>
      </c>
      <c r="I16" s="150">
        <v>1</v>
      </c>
      <c r="J16" s="149"/>
      <c r="K16" s="150"/>
      <c r="L16" s="149"/>
      <c r="M16" s="150"/>
      <c r="N16" s="149">
        <f t="shared" ref="N16:O16" si="9">H16+J16+L16</f>
        <v>1</v>
      </c>
      <c r="O16" s="149">
        <f t="shared" si="9"/>
        <v>1</v>
      </c>
      <c r="P16" s="151">
        <f t="shared" ref="P16" si="10">N16/O16</f>
        <v>1</v>
      </c>
      <c r="Q16" s="308" t="s">
        <v>308</v>
      </c>
      <c r="R16" s="374" t="s">
        <v>358</v>
      </c>
    </row>
    <row r="17" spans="1:18" ht="120.75" customHeight="1" x14ac:dyDescent="0.25">
      <c r="A17" s="410"/>
      <c r="B17" s="214" t="s">
        <v>18</v>
      </c>
      <c r="C17" s="207" t="s">
        <v>74</v>
      </c>
      <c r="D17" s="207" t="s">
        <v>64</v>
      </c>
      <c r="E17" s="208" t="s">
        <v>203</v>
      </c>
      <c r="F17" s="223" t="s">
        <v>73</v>
      </c>
      <c r="G17" s="241" t="s">
        <v>227</v>
      </c>
      <c r="H17" s="206">
        <v>1</v>
      </c>
      <c r="I17" s="150">
        <v>1</v>
      </c>
      <c r="J17" s="149"/>
      <c r="K17" s="150"/>
      <c r="L17" s="149"/>
      <c r="M17" s="150"/>
      <c r="N17" s="149">
        <f>H17+J17+L17</f>
        <v>1</v>
      </c>
      <c r="O17" s="149">
        <f>I17+K17+M17</f>
        <v>1</v>
      </c>
      <c r="P17" s="151">
        <f>N17/O17</f>
        <v>1</v>
      </c>
      <c r="Q17" s="308" t="s">
        <v>308</v>
      </c>
      <c r="R17" s="374" t="s">
        <v>385</v>
      </c>
    </row>
    <row r="18" spans="1:18" ht="99" x14ac:dyDescent="0.25">
      <c r="A18" s="410"/>
      <c r="B18" s="214" t="s">
        <v>168</v>
      </c>
      <c r="C18" s="207" t="s">
        <v>75</v>
      </c>
      <c r="D18" s="207" t="s">
        <v>65</v>
      </c>
      <c r="E18" s="207" t="s">
        <v>71</v>
      </c>
      <c r="F18" s="223" t="s">
        <v>73</v>
      </c>
      <c r="G18" s="231">
        <v>43860</v>
      </c>
      <c r="H18" s="206">
        <v>1</v>
      </c>
      <c r="I18" s="150">
        <v>1</v>
      </c>
      <c r="J18" s="149"/>
      <c r="K18" s="150"/>
      <c r="L18" s="149"/>
      <c r="M18" s="150"/>
      <c r="N18" s="149">
        <f t="shared" si="2"/>
        <v>1</v>
      </c>
      <c r="O18" s="149">
        <f t="shared" si="2"/>
        <v>1</v>
      </c>
      <c r="P18" s="151">
        <f t="shared" ref="P18:P26" si="11">N18/O18</f>
        <v>1</v>
      </c>
      <c r="Q18" s="308" t="s">
        <v>300</v>
      </c>
      <c r="R18" s="374" t="s">
        <v>359</v>
      </c>
    </row>
    <row r="19" spans="1:18" ht="89.25" customHeight="1" thickBot="1" x14ac:dyDescent="0.3">
      <c r="A19" s="411"/>
      <c r="B19" s="219" t="s">
        <v>224</v>
      </c>
      <c r="C19" s="220" t="s">
        <v>216</v>
      </c>
      <c r="D19" s="220" t="s">
        <v>217</v>
      </c>
      <c r="E19" s="221" t="s">
        <v>203</v>
      </c>
      <c r="F19" s="234" t="s">
        <v>73</v>
      </c>
      <c r="G19" s="235">
        <v>43860</v>
      </c>
      <c r="H19" s="206">
        <v>1</v>
      </c>
      <c r="I19" s="150">
        <v>1</v>
      </c>
      <c r="J19" s="149"/>
      <c r="K19" s="150">
        <v>0</v>
      </c>
      <c r="L19" s="149"/>
      <c r="M19" s="150"/>
      <c r="N19" s="149">
        <f t="shared" ref="N19:O19" si="12">H19+J19+L19</f>
        <v>1</v>
      </c>
      <c r="O19" s="149">
        <f t="shared" si="12"/>
        <v>1</v>
      </c>
      <c r="P19" s="151">
        <f t="shared" ref="P19" si="13">N19/O19</f>
        <v>1</v>
      </c>
      <c r="Q19" s="308" t="s">
        <v>301</v>
      </c>
      <c r="R19" s="374" t="s">
        <v>386</v>
      </c>
    </row>
    <row r="20" spans="1:18" ht="70.5" customHeight="1" thickBot="1" x14ac:dyDescent="0.3">
      <c r="A20" s="412" t="s">
        <v>20</v>
      </c>
      <c r="B20" s="227" t="s">
        <v>21</v>
      </c>
      <c r="C20" s="248" t="s">
        <v>228</v>
      </c>
      <c r="D20" s="210" t="s">
        <v>205</v>
      </c>
      <c r="E20" s="212" t="s">
        <v>232</v>
      </c>
      <c r="F20" s="230" t="s">
        <v>234</v>
      </c>
      <c r="G20" s="236">
        <v>43951</v>
      </c>
      <c r="H20" s="206">
        <v>1</v>
      </c>
      <c r="I20" s="150">
        <v>1</v>
      </c>
      <c r="J20" s="149"/>
      <c r="K20" s="150"/>
      <c r="L20" s="149"/>
      <c r="M20" s="150"/>
      <c r="N20" s="149">
        <f t="shared" si="2"/>
        <v>1</v>
      </c>
      <c r="O20" s="149">
        <f t="shared" si="2"/>
        <v>1</v>
      </c>
      <c r="P20" s="151">
        <f t="shared" si="11"/>
        <v>1</v>
      </c>
      <c r="Q20" s="308" t="s">
        <v>309</v>
      </c>
      <c r="R20" s="308" t="s">
        <v>387</v>
      </c>
    </row>
    <row r="21" spans="1:18" ht="63.75" hidden="1" customHeight="1" x14ac:dyDescent="0.25">
      <c r="A21" s="413"/>
      <c r="B21" s="228" t="s">
        <v>24</v>
      </c>
      <c r="C21" s="249" t="s">
        <v>55</v>
      </c>
      <c r="D21" s="207" t="s">
        <v>204</v>
      </c>
      <c r="E21" s="208" t="s">
        <v>232</v>
      </c>
      <c r="F21" s="209" t="s">
        <v>234</v>
      </c>
      <c r="G21" s="237">
        <v>44074</v>
      </c>
      <c r="H21" s="206"/>
      <c r="I21" s="150"/>
      <c r="J21" s="149"/>
      <c r="K21" s="150">
        <v>1</v>
      </c>
      <c r="L21" s="149"/>
      <c r="M21" s="150"/>
      <c r="N21" s="149">
        <f t="shared" si="2"/>
        <v>0</v>
      </c>
      <c r="O21" s="149">
        <f t="shared" si="2"/>
        <v>1</v>
      </c>
      <c r="P21" s="151">
        <f t="shared" si="11"/>
        <v>0</v>
      </c>
      <c r="Q21" s="308" t="s">
        <v>316</v>
      </c>
      <c r="R21" s="308"/>
    </row>
    <row r="22" spans="1:18" ht="87" hidden="1" customHeight="1" x14ac:dyDescent="0.25">
      <c r="A22" s="413"/>
      <c r="B22" s="228" t="s">
        <v>25</v>
      </c>
      <c r="C22" s="249" t="s">
        <v>229</v>
      </c>
      <c r="D22" s="207" t="s">
        <v>204</v>
      </c>
      <c r="E22" s="208" t="s">
        <v>233</v>
      </c>
      <c r="F22" s="209" t="s">
        <v>234</v>
      </c>
      <c r="G22" s="237">
        <v>44196</v>
      </c>
      <c r="H22" s="206"/>
      <c r="I22" s="150"/>
      <c r="J22" s="149"/>
      <c r="K22" s="150"/>
      <c r="L22" s="153"/>
      <c r="M22" s="150">
        <v>1</v>
      </c>
      <c r="N22" s="149">
        <f t="shared" si="2"/>
        <v>0</v>
      </c>
      <c r="O22" s="149">
        <f t="shared" si="2"/>
        <v>1</v>
      </c>
      <c r="P22" s="151">
        <f t="shared" si="11"/>
        <v>0</v>
      </c>
      <c r="Q22" s="308" t="s">
        <v>317</v>
      </c>
      <c r="R22" s="308"/>
    </row>
    <row r="23" spans="1:18" ht="80.25" hidden="1" customHeight="1" thickBot="1" x14ac:dyDescent="0.3">
      <c r="A23" s="414"/>
      <c r="B23" s="229">
        <v>4.4000000000000004</v>
      </c>
      <c r="C23" s="250" t="s">
        <v>230</v>
      </c>
      <c r="D23" s="217" t="s">
        <v>205</v>
      </c>
      <c r="E23" s="218" t="s">
        <v>232</v>
      </c>
      <c r="F23" s="247" t="s">
        <v>234</v>
      </c>
      <c r="G23" s="246" t="s">
        <v>231</v>
      </c>
      <c r="H23" s="206"/>
      <c r="I23" s="150"/>
      <c r="J23" s="149"/>
      <c r="K23" s="150">
        <v>1</v>
      </c>
      <c r="L23" s="153"/>
      <c r="M23" s="150">
        <v>1</v>
      </c>
      <c r="N23" s="149">
        <f t="shared" si="2"/>
        <v>0</v>
      </c>
      <c r="O23" s="149">
        <f t="shared" si="2"/>
        <v>2</v>
      </c>
      <c r="P23" s="151">
        <f t="shared" si="11"/>
        <v>0</v>
      </c>
      <c r="Q23" s="308" t="s">
        <v>318</v>
      </c>
      <c r="R23" s="308"/>
    </row>
    <row r="24" spans="1:18" ht="145.5" customHeight="1" x14ac:dyDescent="0.25">
      <c r="A24" s="395" t="s">
        <v>26</v>
      </c>
      <c r="B24" s="242" t="s">
        <v>40</v>
      </c>
      <c r="C24" s="224" t="s">
        <v>57</v>
      </c>
      <c r="D24" s="224" t="s">
        <v>27</v>
      </c>
      <c r="E24" s="224" t="s">
        <v>28</v>
      </c>
      <c r="F24" s="243" t="s">
        <v>76</v>
      </c>
      <c r="G24" s="244">
        <v>43951</v>
      </c>
      <c r="H24" s="206">
        <v>1</v>
      </c>
      <c r="I24" s="150">
        <v>1</v>
      </c>
      <c r="J24" s="149"/>
      <c r="K24" s="150"/>
      <c r="L24" s="149"/>
      <c r="M24" s="150"/>
      <c r="N24" s="149">
        <f t="shared" si="2"/>
        <v>1</v>
      </c>
      <c r="O24" s="149">
        <f t="shared" si="2"/>
        <v>1</v>
      </c>
      <c r="P24" s="151">
        <f t="shared" si="11"/>
        <v>1</v>
      </c>
      <c r="Q24" s="308" t="s">
        <v>323</v>
      </c>
      <c r="R24" s="308" t="s">
        <v>365</v>
      </c>
    </row>
    <row r="25" spans="1:18" ht="25.5" hidden="1" customHeight="1" x14ac:dyDescent="0.25">
      <c r="A25" s="396"/>
      <c r="B25" s="214" t="s">
        <v>41</v>
      </c>
      <c r="C25" s="207" t="s">
        <v>58</v>
      </c>
      <c r="D25" s="207" t="s">
        <v>27</v>
      </c>
      <c r="E25" s="207" t="s">
        <v>28</v>
      </c>
      <c r="F25" s="223" t="s">
        <v>76</v>
      </c>
      <c r="G25" s="237">
        <v>44074</v>
      </c>
      <c r="H25" s="206"/>
      <c r="I25" s="150"/>
      <c r="J25" s="149"/>
      <c r="K25" s="150">
        <v>1</v>
      </c>
      <c r="L25" s="149"/>
      <c r="M25" s="150"/>
      <c r="N25" s="149">
        <f t="shared" si="2"/>
        <v>0</v>
      </c>
      <c r="O25" s="149">
        <f t="shared" si="2"/>
        <v>1</v>
      </c>
      <c r="P25" s="151">
        <f t="shared" si="11"/>
        <v>0</v>
      </c>
      <c r="Q25" s="308" t="s">
        <v>316</v>
      </c>
      <c r="R25" s="308"/>
    </row>
    <row r="26" spans="1:18" ht="32.25" hidden="1" customHeight="1" thickBot="1" x14ac:dyDescent="0.3">
      <c r="A26" s="397"/>
      <c r="B26" s="216" t="s">
        <v>53</v>
      </c>
      <c r="C26" s="217" t="s">
        <v>59</v>
      </c>
      <c r="D26" s="217" t="s">
        <v>27</v>
      </c>
      <c r="E26" s="217" t="s">
        <v>28</v>
      </c>
      <c r="F26" s="238" t="s">
        <v>76</v>
      </c>
      <c r="G26" s="239">
        <v>44196</v>
      </c>
      <c r="H26" s="206"/>
      <c r="I26" s="150"/>
      <c r="J26" s="149"/>
      <c r="K26" s="150"/>
      <c r="L26" s="149"/>
      <c r="M26" s="150">
        <v>1</v>
      </c>
      <c r="N26" s="149">
        <f t="shared" si="2"/>
        <v>0</v>
      </c>
      <c r="O26" s="149">
        <f t="shared" si="2"/>
        <v>1</v>
      </c>
      <c r="P26" s="151">
        <f t="shared" si="11"/>
        <v>0</v>
      </c>
      <c r="Q26" s="308" t="s">
        <v>317</v>
      </c>
      <c r="R26" s="308"/>
    </row>
    <row r="27" spans="1:18" x14ac:dyDescent="0.3">
      <c r="P27" s="367"/>
    </row>
    <row r="28" spans="1:18" x14ac:dyDescent="0.3">
      <c r="N28" s="1">
        <f>SUM(N8:N27)</f>
        <v>14</v>
      </c>
      <c r="O28" s="1">
        <f>SUM(O8:O27)</f>
        <v>23</v>
      </c>
      <c r="P28" s="368">
        <f>N28/O28</f>
        <v>0.60869565217391308</v>
      </c>
    </row>
  </sheetData>
  <mergeCells count="18">
    <mergeCell ref="P6:P7"/>
    <mergeCell ref="Q6:Q7"/>
    <mergeCell ref="R5:R7"/>
    <mergeCell ref="H5:I6"/>
    <mergeCell ref="J5:K6"/>
    <mergeCell ref="L5:M6"/>
    <mergeCell ref="N6:N7"/>
    <mergeCell ref="O6:O7"/>
    <mergeCell ref="A24:A26"/>
    <mergeCell ref="A5:G5"/>
    <mergeCell ref="A6:G6"/>
    <mergeCell ref="B7:C7"/>
    <mergeCell ref="F8:F10"/>
    <mergeCell ref="A8:A10"/>
    <mergeCell ref="A11:A15"/>
    <mergeCell ref="D8:D10"/>
    <mergeCell ref="A16:A19"/>
    <mergeCell ref="A20:A23"/>
  </mergeCells>
  <phoneticPr fontId="64" type="noConversion"/>
  <conditionalFormatting sqref="P8 P10 P15:P17 P11:R14 P18:R26">
    <cfRule type="cellIs" dxfId="21" priority="7" operator="equal">
      <formula>1</formula>
    </cfRule>
  </conditionalFormatting>
  <conditionalFormatting sqref="P9">
    <cfRule type="cellIs" dxfId="20" priority="6" operator="equal">
      <formula>1</formula>
    </cfRule>
  </conditionalFormatting>
  <conditionalFormatting sqref="Q16:R16">
    <cfRule type="cellIs" dxfId="19" priority="4" operator="equal">
      <formula>1</formula>
    </cfRule>
  </conditionalFormatting>
  <conditionalFormatting sqref="Q15:R15">
    <cfRule type="cellIs" dxfId="18" priority="2" operator="equal">
      <formula>1</formula>
    </cfRule>
  </conditionalFormatting>
  <conditionalFormatting sqref="Q17:R17">
    <cfRule type="cellIs" dxfId="17" priority="1" operator="equal">
      <formula>1</formula>
    </cfRule>
  </conditionalFormatting>
  <pageMargins left="0.70866141732283472" right="0.70866141732283472" top="0.74803149606299213" bottom="0.74803149606299213" header="0.31496062992125984" footer="0.31496062992125984"/>
  <pageSetup scale="65"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pageSetUpPr fitToPage="1"/>
  </sheetPr>
  <dimension ref="A1:U251"/>
  <sheetViews>
    <sheetView showGridLines="0" topLeftCell="L1" zoomScale="77" zoomScaleNormal="77" zoomScaleSheetLayoutView="80" workbookViewId="0">
      <selection activeCell="T1" sqref="T1:T1048576"/>
    </sheetView>
  </sheetViews>
  <sheetFormatPr baseColWidth="10" defaultColWidth="11.42578125" defaultRowHeight="0" customHeight="1" zeroHeight="1" x14ac:dyDescent="0.2"/>
  <cols>
    <col min="1" max="1" width="3.28515625" style="130" customWidth="1"/>
    <col min="2" max="4" width="27.5703125" style="130" customWidth="1"/>
    <col min="5" max="5" width="74.5703125" style="130" customWidth="1"/>
    <col min="6" max="7" width="49" style="130" customWidth="1"/>
    <col min="8" max="8" width="23.5703125" style="130" customWidth="1"/>
    <col min="9" max="9" width="13.7109375" style="130" customWidth="1"/>
    <col min="10" max="10" width="13" style="130" customWidth="1"/>
    <col min="11" max="14" width="11.42578125" style="65"/>
    <col min="15" max="16" width="13" style="65" customWidth="1"/>
    <col min="17" max="19" width="11.42578125" style="65"/>
    <col min="20" max="20" width="71.140625" style="65" hidden="1" customWidth="1"/>
    <col min="21" max="21" width="46.42578125" style="65" customWidth="1"/>
    <col min="22" max="16384" width="11.42578125" style="65"/>
  </cols>
  <sheetData>
    <row r="1" spans="1:21" ht="12.75" customHeight="1" x14ac:dyDescent="0.2">
      <c r="A1" s="432"/>
      <c r="B1" s="433"/>
      <c r="C1" s="433"/>
      <c r="D1" s="434"/>
      <c r="E1" s="441" t="s">
        <v>77</v>
      </c>
      <c r="F1" s="442"/>
      <c r="G1" s="442"/>
      <c r="H1" s="442"/>
      <c r="I1" s="442"/>
      <c r="J1" s="443"/>
    </row>
    <row r="2" spans="1:21" ht="12.75" customHeight="1" x14ac:dyDescent="0.2">
      <c r="A2" s="435"/>
      <c r="B2" s="436"/>
      <c r="C2" s="436"/>
      <c r="D2" s="437"/>
      <c r="E2" s="444"/>
      <c r="F2" s="445"/>
      <c r="G2" s="445"/>
      <c r="H2" s="445"/>
      <c r="I2" s="445"/>
      <c r="J2" s="446"/>
    </row>
    <row r="3" spans="1:21" ht="65.25" customHeight="1" thickBot="1" x14ac:dyDescent="0.25">
      <c r="A3" s="438"/>
      <c r="B3" s="439"/>
      <c r="C3" s="439"/>
      <c r="D3" s="440"/>
      <c r="E3" s="444"/>
      <c r="F3" s="445"/>
      <c r="G3" s="445"/>
      <c r="H3" s="445"/>
      <c r="I3" s="445"/>
      <c r="J3" s="446"/>
    </row>
    <row r="4" spans="1:21" ht="15.75" customHeight="1" thickBot="1" x14ac:dyDescent="0.25">
      <c r="A4" s="447" t="s">
        <v>78</v>
      </c>
      <c r="B4" s="448"/>
      <c r="C4" s="447" t="s">
        <v>79</v>
      </c>
      <c r="D4" s="449"/>
      <c r="E4" s="447" t="s">
        <v>80</v>
      </c>
      <c r="F4" s="448"/>
      <c r="G4" s="448"/>
      <c r="H4" s="448"/>
      <c r="I4" s="448"/>
      <c r="J4" s="449"/>
    </row>
    <row r="5" spans="1:21" ht="18.75" customHeight="1" x14ac:dyDescent="0.2">
      <c r="A5" s="66"/>
      <c r="B5" s="67"/>
      <c r="C5" s="67"/>
      <c r="D5" s="67"/>
      <c r="E5" s="67"/>
      <c r="F5" s="67"/>
      <c r="G5" s="67"/>
      <c r="H5" s="67"/>
      <c r="I5" s="67"/>
      <c r="J5" s="68"/>
    </row>
    <row r="6" spans="1:21" ht="29.25" customHeight="1" x14ac:dyDescent="0.2">
      <c r="A6" s="69"/>
      <c r="B6" s="70" t="s">
        <v>81</v>
      </c>
      <c r="C6" s="429" t="s">
        <v>82</v>
      </c>
      <c r="D6" s="430"/>
      <c r="E6" s="431"/>
      <c r="F6" s="70"/>
      <c r="G6" s="67"/>
      <c r="H6" s="71"/>
      <c r="I6" s="71"/>
      <c r="J6" s="68"/>
    </row>
    <row r="7" spans="1:21" ht="7.5" customHeight="1" x14ac:dyDescent="0.2">
      <c r="A7" s="72"/>
      <c r="B7" s="73"/>
      <c r="C7" s="73"/>
      <c r="D7" s="73"/>
      <c r="E7" s="73"/>
      <c r="F7" s="73"/>
      <c r="G7" s="73"/>
      <c r="H7" s="73"/>
      <c r="I7" s="73"/>
      <c r="J7" s="74"/>
    </row>
    <row r="8" spans="1:21" ht="18" customHeight="1" x14ac:dyDescent="0.2">
      <c r="A8" s="69"/>
      <c r="B8" s="75" t="s">
        <v>83</v>
      </c>
      <c r="C8" s="454" t="s">
        <v>84</v>
      </c>
      <c r="D8" s="455"/>
      <c r="E8" s="456"/>
      <c r="F8" s="71"/>
      <c r="G8" s="76" t="s">
        <v>85</v>
      </c>
      <c r="H8" s="77" t="s">
        <v>86</v>
      </c>
      <c r="I8" s="71"/>
      <c r="J8" s="78"/>
    </row>
    <row r="9" spans="1:21" ht="7.5" customHeight="1" x14ac:dyDescent="0.2">
      <c r="A9" s="79"/>
      <c r="B9" s="80"/>
      <c r="C9" s="80"/>
      <c r="D9" s="80"/>
      <c r="E9" s="80"/>
      <c r="F9" s="81"/>
      <c r="G9" s="81"/>
      <c r="H9" s="81"/>
      <c r="I9" s="82"/>
      <c r="J9" s="83"/>
    </row>
    <row r="10" spans="1:21" ht="18" customHeight="1" x14ac:dyDescent="0.2">
      <c r="A10" s="69"/>
      <c r="B10" s="75" t="s">
        <v>87</v>
      </c>
      <c r="C10" s="454" t="s">
        <v>88</v>
      </c>
      <c r="D10" s="455"/>
      <c r="E10" s="456"/>
      <c r="F10" s="84"/>
      <c r="G10" s="76" t="s">
        <v>89</v>
      </c>
      <c r="H10" s="251">
        <v>2020</v>
      </c>
      <c r="I10" s="85"/>
      <c r="J10" s="78"/>
    </row>
    <row r="11" spans="1:21" ht="7.5" customHeight="1" x14ac:dyDescent="0.2">
      <c r="A11" s="86"/>
      <c r="B11" s="87"/>
      <c r="C11" s="87"/>
      <c r="D11" s="87"/>
      <c r="E11" s="87"/>
      <c r="F11" s="84"/>
      <c r="G11" s="71"/>
      <c r="H11" s="76"/>
      <c r="I11" s="85"/>
      <c r="J11" s="78"/>
    </row>
    <row r="12" spans="1:21" ht="18" customHeight="1" x14ac:dyDescent="0.2">
      <c r="A12" s="69"/>
      <c r="B12" s="88" t="s">
        <v>90</v>
      </c>
      <c r="C12" s="457" t="s">
        <v>91</v>
      </c>
      <c r="D12" s="458"/>
      <c r="E12" s="459"/>
      <c r="F12" s="84"/>
      <c r="G12" s="89"/>
      <c r="H12" s="76"/>
      <c r="I12" s="85"/>
      <c r="J12" s="78"/>
    </row>
    <row r="13" spans="1:21" ht="15" customHeight="1" thickBot="1" x14ac:dyDescent="0.25">
      <c r="A13" s="69"/>
      <c r="B13" s="71"/>
      <c r="C13" s="71"/>
      <c r="D13" s="71"/>
      <c r="E13" s="71"/>
      <c r="F13" s="71"/>
      <c r="G13" s="90"/>
      <c r="H13" s="91"/>
      <c r="I13" s="92"/>
      <c r="J13" s="93"/>
    </row>
    <row r="14" spans="1:21" ht="18" customHeight="1" thickBot="1" x14ac:dyDescent="0.25">
      <c r="A14" s="460" t="s">
        <v>92</v>
      </c>
      <c r="B14" s="461"/>
      <c r="C14" s="461"/>
      <c r="D14" s="461"/>
      <c r="E14" s="461"/>
      <c r="F14" s="461"/>
      <c r="G14" s="461"/>
      <c r="H14" s="461"/>
      <c r="I14" s="461"/>
      <c r="J14" s="461"/>
      <c r="K14" s="450"/>
      <c r="L14" s="451"/>
      <c r="M14" s="451"/>
      <c r="N14" s="451"/>
      <c r="O14" s="451"/>
      <c r="P14" s="451"/>
      <c r="Q14" s="451"/>
      <c r="R14" s="451"/>
      <c r="S14" s="451"/>
      <c r="T14" s="451"/>
      <c r="U14" s="451"/>
    </row>
    <row r="15" spans="1:21" ht="18" customHeight="1" x14ac:dyDescent="0.25">
      <c r="A15" s="462" t="s">
        <v>93</v>
      </c>
      <c r="B15" s="427" t="s">
        <v>94</v>
      </c>
      <c r="C15" s="465" t="s">
        <v>95</v>
      </c>
      <c r="D15" s="465" t="s">
        <v>96</v>
      </c>
      <c r="E15" s="465" t="s">
        <v>97</v>
      </c>
      <c r="F15" s="427" t="s">
        <v>98</v>
      </c>
      <c r="G15" s="465" t="s">
        <v>99</v>
      </c>
      <c r="H15" s="427" t="s">
        <v>100</v>
      </c>
      <c r="I15" s="427" t="s">
        <v>101</v>
      </c>
      <c r="J15" s="428"/>
      <c r="K15" s="470" t="s">
        <v>186</v>
      </c>
      <c r="L15" s="470"/>
      <c r="M15" s="470" t="s">
        <v>187</v>
      </c>
      <c r="N15" s="470"/>
      <c r="O15" s="470" t="s">
        <v>188</v>
      </c>
      <c r="P15" s="470"/>
      <c r="Q15" s="470" t="s">
        <v>172</v>
      </c>
      <c r="R15" s="470" t="s">
        <v>34</v>
      </c>
      <c r="S15" s="471" t="s">
        <v>173</v>
      </c>
      <c r="T15" s="472" t="s">
        <v>190</v>
      </c>
      <c r="U15" s="425" t="s">
        <v>362</v>
      </c>
    </row>
    <row r="16" spans="1:21" ht="48.75" customHeight="1" thickBot="1" x14ac:dyDescent="0.3">
      <c r="A16" s="463"/>
      <c r="B16" s="464"/>
      <c r="C16" s="466"/>
      <c r="D16" s="466"/>
      <c r="E16" s="466"/>
      <c r="F16" s="464"/>
      <c r="G16" s="466"/>
      <c r="H16" s="464"/>
      <c r="I16" s="94" t="s">
        <v>102</v>
      </c>
      <c r="J16" s="158" t="s">
        <v>103</v>
      </c>
      <c r="K16" s="148" t="s">
        <v>174</v>
      </c>
      <c r="L16" s="148" t="s">
        <v>175</v>
      </c>
      <c r="M16" s="148" t="s">
        <v>174</v>
      </c>
      <c r="N16" s="148" t="s">
        <v>175</v>
      </c>
      <c r="O16" s="148" t="s">
        <v>174</v>
      </c>
      <c r="P16" s="148" t="s">
        <v>175</v>
      </c>
      <c r="Q16" s="470"/>
      <c r="R16" s="470"/>
      <c r="S16" s="471"/>
      <c r="T16" s="472"/>
      <c r="U16" s="426"/>
    </row>
    <row r="17" spans="1:21" s="96" customFormat="1" ht="142.5" customHeight="1" x14ac:dyDescent="0.2">
      <c r="A17" s="95"/>
      <c r="B17" s="256" t="s">
        <v>104</v>
      </c>
      <c r="C17" s="256" t="s">
        <v>238</v>
      </c>
      <c r="D17" s="256" t="s">
        <v>241</v>
      </c>
      <c r="E17" s="257" t="s">
        <v>254</v>
      </c>
      <c r="F17" s="256" t="s">
        <v>255</v>
      </c>
      <c r="G17" s="256" t="s">
        <v>240</v>
      </c>
      <c r="H17" s="256" t="s">
        <v>239</v>
      </c>
      <c r="I17" s="258">
        <v>43891</v>
      </c>
      <c r="J17" s="259">
        <v>44175</v>
      </c>
      <c r="K17" s="151"/>
      <c r="L17" s="159"/>
      <c r="M17" s="151"/>
      <c r="N17" s="260">
        <v>1</v>
      </c>
      <c r="O17" s="261"/>
      <c r="P17" s="260">
        <v>1</v>
      </c>
      <c r="Q17" s="261">
        <f>K17+M17+O17</f>
        <v>0</v>
      </c>
      <c r="R17" s="261">
        <f>L17+N17+P17</f>
        <v>2</v>
      </c>
      <c r="S17" s="175"/>
      <c r="T17" s="152" t="s">
        <v>310</v>
      </c>
      <c r="U17" s="152" t="s">
        <v>367</v>
      </c>
    </row>
    <row r="18" spans="1:21" ht="18" customHeight="1" thickBot="1" x14ac:dyDescent="0.25">
      <c r="A18" s="473" t="s">
        <v>105</v>
      </c>
      <c r="B18" s="474"/>
      <c r="C18" s="474"/>
      <c r="D18" s="474"/>
      <c r="E18" s="474"/>
      <c r="F18" s="474"/>
      <c r="G18" s="474"/>
      <c r="H18" s="474"/>
      <c r="I18" s="474"/>
      <c r="J18" s="474"/>
      <c r="K18" s="450"/>
      <c r="L18" s="451"/>
      <c r="M18" s="451"/>
      <c r="N18" s="451"/>
      <c r="O18" s="451"/>
      <c r="P18" s="451"/>
      <c r="Q18" s="451"/>
      <c r="R18" s="451"/>
      <c r="S18" s="451"/>
      <c r="T18" s="451"/>
      <c r="U18" s="451"/>
    </row>
    <row r="19" spans="1:21" ht="36" customHeight="1" x14ac:dyDescent="0.2">
      <c r="A19" s="97"/>
      <c r="B19" s="98"/>
      <c r="C19" s="99"/>
      <c r="D19" s="99"/>
      <c r="E19" s="98"/>
      <c r="F19" s="98"/>
      <c r="G19" s="98"/>
      <c r="H19" s="98"/>
      <c r="I19" s="98"/>
      <c r="J19" s="100"/>
      <c r="K19" s="156" t="e">
        <f>#REF!</f>
        <v>#REF!</v>
      </c>
      <c r="L19" s="157"/>
      <c r="M19" s="157"/>
      <c r="N19" s="157"/>
      <c r="O19" s="157"/>
      <c r="P19" s="157"/>
      <c r="Q19" s="157"/>
      <c r="R19" s="157"/>
      <c r="S19" s="156">
        <v>0</v>
      </c>
      <c r="T19" s="157"/>
      <c r="U19" s="157"/>
    </row>
    <row r="20" spans="1:21" ht="6.75" customHeight="1" x14ac:dyDescent="0.2">
      <c r="A20" s="72"/>
      <c r="B20" s="101"/>
      <c r="C20" s="101"/>
      <c r="D20" s="101"/>
      <c r="E20" s="101"/>
      <c r="F20" s="102"/>
      <c r="G20" s="102"/>
      <c r="H20" s="102"/>
      <c r="I20" s="103"/>
      <c r="J20" s="104"/>
    </row>
    <row r="21" spans="1:21" ht="34.5" customHeight="1" x14ac:dyDescent="0.2">
      <c r="A21" s="72"/>
      <c r="B21" s="105" t="s">
        <v>106</v>
      </c>
      <c r="C21" s="475" t="s">
        <v>242</v>
      </c>
      <c r="D21" s="476"/>
      <c r="E21" s="477"/>
      <c r="F21" s="106"/>
      <c r="G21" s="478" t="s">
        <v>107</v>
      </c>
      <c r="H21" s="479"/>
      <c r="I21" s="480" t="s">
        <v>244</v>
      </c>
      <c r="J21" s="481"/>
    </row>
    <row r="22" spans="1:21" ht="3" customHeight="1" x14ac:dyDescent="0.2">
      <c r="A22" s="72"/>
      <c r="B22" s="107"/>
      <c r="C22" s="253"/>
      <c r="D22" s="253"/>
      <c r="E22" s="253"/>
      <c r="F22" s="108"/>
      <c r="G22" s="108"/>
      <c r="H22" s="108"/>
      <c r="I22" s="109"/>
      <c r="J22" s="110"/>
    </row>
    <row r="23" spans="1:21" ht="30" customHeight="1" x14ac:dyDescent="0.2">
      <c r="A23" s="111"/>
      <c r="B23" s="105" t="s">
        <v>108</v>
      </c>
      <c r="C23" s="475" t="s">
        <v>243</v>
      </c>
      <c r="D23" s="476"/>
      <c r="E23" s="477"/>
      <c r="F23" s="106"/>
      <c r="G23" s="478" t="s">
        <v>109</v>
      </c>
      <c r="H23" s="479"/>
      <c r="I23" s="452"/>
      <c r="J23" s="453"/>
    </row>
    <row r="24" spans="1:21" ht="8.25" customHeight="1" thickBot="1" x14ac:dyDescent="0.25">
      <c r="A24" s="112"/>
      <c r="B24" s="113"/>
      <c r="C24" s="113"/>
      <c r="D24" s="113"/>
      <c r="E24" s="113"/>
      <c r="F24" s="114"/>
      <c r="G24" s="114"/>
      <c r="H24" s="115"/>
      <c r="I24" s="115"/>
      <c r="J24" s="116"/>
    </row>
    <row r="25" spans="1:21" ht="14.25" x14ac:dyDescent="0.2">
      <c r="A25" s="467"/>
      <c r="B25" s="468"/>
      <c r="C25" s="117"/>
      <c r="D25" s="117"/>
      <c r="E25" s="117"/>
      <c r="F25" s="118"/>
      <c r="G25" s="119"/>
      <c r="H25" s="118"/>
      <c r="I25" s="120"/>
      <c r="J25" s="121"/>
    </row>
    <row r="26" spans="1:21" ht="4.5" customHeight="1" x14ac:dyDescent="0.2">
      <c r="A26" s="69"/>
      <c r="B26" s="71"/>
      <c r="C26" s="71"/>
      <c r="D26" s="71"/>
      <c r="E26" s="71"/>
      <c r="F26" s="71"/>
      <c r="G26" s="71"/>
      <c r="H26" s="71"/>
      <c r="I26" s="71"/>
      <c r="J26" s="78"/>
    </row>
    <row r="27" spans="1:21" ht="14.25" customHeight="1" x14ac:dyDescent="0.25">
      <c r="A27" s="69"/>
      <c r="B27" s="122"/>
      <c r="C27" s="71"/>
      <c r="D27" s="71"/>
      <c r="E27" s="122"/>
      <c r="F27" s="71"/>
      <c r="G27" s="71"/>
      <c r="H27" s="71"/>
      <c r="I27" s="71"/>
      <c r="J27" s="78"/>
    </row>
    <row r="28" spans="1:21" s="127" customFormat="1" ht="14.25" customHeight="1" x14ac:dyDescent="0.25">
      <c r="A28" s="123"/>
      <c r="B28" s="124"/>
      <c r="C28" s="125"/>
      <c r="D28" s="125"/>
      <c r="E28" s="124"/>
      <c r="F28" s="125"/>
      <c r="G28" s="125"/>
      <c r="H28" s="125"/>
      <c r="I28" s="125"/>
      <c r="J28" s="126"/>
    </row>
    <row r="29" spans="1:21" s="127" customFormat="1" ht="14.25" customHeight="1" x14ac:dyDescent="0.25">
      <c r="A29" s="123"/>
      <c r="B29" s="124"/>
      <c r="C29" s="124"/>
      <c r="D29" s="124"/>
      <c r="E29" s="124"/>
      <c r="F29" s="124"/>
      <c r="G29" s="124"/>
      <c r="H29" s="125"/>
      <c r="I29" s="125"/>
      <c r="J29" s="126"/>
    </row>
    <row r="30" spans="1:21" s="127" customFormat="1" ht="14.25" customHeight="1" x14ac:dyDescent="0.2">
      <c r="A30" s="123"/>
      <c r="B30" s="469" t="s">
        <v>110</v>
      </c>
      <c r="C30" s="469"/>
      <c r="D30" s="125"/>
      <c r="E30" s="128" t="s">
        <v>111</v>
      </c>
      <c r="F30" s="252" t="s">
        <v>122</v>
      </c>
      <c r="G30" s="128"/>
      <c r="H30" s="125"/>
      <c r="I30" s="125"/>
      <c r="J30" s="126"/>
    </row>
    <row r="31" spans="1:21" ht="13.5" thickBot="1" x14ac:dyDescent="0.25">
      <c r="A31" s="129"/>
      <c r="B31" s="115"/>
      <c r="C31" s="115"/>
      <c r="D31" s="115"/>
      <c r="E31" s="115"/>
      <c r="F31" s="115"/>
      <c r="G31" s="115"/>
      <c r="H31" s="115"/>
      <c r="I31" s="115"/>
      <c r="J31" s="116"/>
    </row>
    <row r="32" spans="1:21" ht="12.75" x14ac:dyDescent="0.2"/>
    <row r="33" spans="2:6" ht="18" x14ac:dyDescent="0.25">
      <c r="B33" s="131"/>
    </row>
    <row r="34" spans="2:6" ht="18" x14ac:dyDescent="0.25">
      <c r="B34" s="131"/>
      <c r="F34" s="131"/>
    </row>
    <row r="35" spans="2:6" ht="18" x14ac:dyDescent="0.25">
      <c r="F35" s="132"/>
    </row>
    <row r="36" spans="2:6" ht="18" x14ac:dyDescent="0.25">
      <c r="F36" s="131"/>
    </row>
    <row r="37" spans="2:6" ht="12.75" x14ac:dyDescent="0.2">
      <c r="F37" s="133"/>
    </row>
    <row r="38" spans="2:6" ht="12.75" x14ac:dyDescent="0.2"/>
    <row r="39" spans="2:6" ht="12.75" x14ac:dyDescent="0.2"/>
    <row r="40" spans="2:6" ht="18" x14ac:dyDescent="0.25">
      <c r="E40" s="131"/>
      <c r="F40" s="131"/>
    </row>
    <row r="41" spans="2:6" ht="12.75" x14ac:dyDescent="0.2">
      <c r="E41" s="133"/>
      <c r="F41" s="133"/>
    </row>
    <row r="42" spans="2:6" ht="12.75" x14ac:dyDescent="0.2"/>
    <row r="43" spans="2:6" ht="12.75" x14ac:dyDescent="0.2"/>
    <row r="44" spans="2:6" ht="12.75" x14ac:dyDescent="0.2"/>
    <row r="45" spans="2:6" ht="12.75" x14ac:dyDescent="0.2"/>
    <row r="46" spans="2:6" ht="12.75" x14ac:dyDescent="0.2"/>
    <row r="47" spans="2:6" ht="12.75" x14ac:dyDescent="0.2"/>
    <row r="48" spans="2:6" ht="12.75" x14ac:dyDescent="0.2"/>
    <row r="49" ht="12.75" x14ac:dyDescent="0.2"/>
    <row r="50" ht="12.75" x14ac:dyDescent="0.2"/>
    <row r="51" ht="12.75" x14ac:dyDescent="0.2"/>
    <row r="52" ht="12.75" x14ac:dyDescent="0.2"/>
    <row r="53" ht="12.75" x14ac:dyDescent="0.2"/>
    <row r="54" ht="12.75" x14ac:dyDescent="0.2"/>
    <row r="55" ht="12.75" x14ac:dyDescent="0.2"/>
    <row r="56" ht="12.75" x14ac:dyDescent="0.2"/>
    <row r="57" ht="12.75" x14ac:dyDescent="0.2"/>
    <row r="58" ht="12.75" x14ac:dyDescent="0.2"/>
    <row r="59" ht="12.75" x14ac:dyDescent="0.2"/>
    <row r="60" ht="12.75" x14ac:dyDescent="0.2"/>
    <row r="61" ht="12.75" x14ac:dyDescent="0.2"/>
    <row r="62" ht="12.75" x14ac:dyDescent="0.2"/>
    <row r="63" ht="12.75" x14ac:dyDescent="0.2"/>
    <row r="64"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row r="78" ht="12.75" x14ac:dyDescent="0.2"/>
    <row r="79" ht="12.75" x14ac:dyDescent="0.2"/>
    <row r="80" ht="12.75" x14ac:dyDescent="0.2"/>
    <row r="81" ht="12.75" x14ac:dyDescent="0.2"/>
    <row r="82" ht="12.75" x14ac:dyDescent="0.2"/>
    <row r="83" ht="12.75" x14ac:dyDescent="0.2"/>
    <row r="84" ht="12.75" x14ac:dyDescent="0.2"/>
    <row r="85" ht="12.75" x14ac:dyDescent="0.2"/>
    <row r="86" ht="12.75" x14ac:dyDescent="0.2"/>
    <row r="87" ht="12.75" x14ac:dyDescent="0.2"/>
    <row r="88" ht="12.75" x14ac:dyDescent="0.2"/>
    <row r="89" ht="12.75" x14ac:dyDescent="0.2"/>
    <row r="90" ht="12.75" x14ac:dyDescent="0.2"/>
    <row r="91" ht="12.75" x14ac:dyDescent="0.2"/>
    <row r="92" ht="12.75" x14ac:dyDescent="0.2"/>
    <row r="93" ht="12.75" x14ac:dyDescent="0.2"/>
    <row r="94" ht="12.75" x14ac:dyDescent="0.2"/>
    <row r="95" ht="12.75" x14ac:dyDescent="0.2"/>
    <row r="96" ht="12.75" x14ac:dyDescent="0.2"/>
    <row r="97" ht="12.75" x14ac:dyDescent="0.2"/>
    <row r="98" ht="12.75" x14ac:dyDescent="0.2"/>
    <row r="99" ht="12.75" x14ac:dyDescent="0.2"/>
    <row r="100" ht="12.75" x14ac:dyDescent="0.2"/>
    <row r="101" ht="12.75" x14ac:dyDescent="0.2"/>
    <row r="102" ht="12.75" x14ac:dyDescent="0.2"/>
    <row r="103" ht="12.75" x14ac:dyDescent="0.2"/>
    <row r="104" ht="12.75" x14ac:dyDescent="0.2"/>
    <row r="105" ht="12.75" x14ac:dyDescent="0.2"/>
    <row r="106" ht="12.75" x14ac:dyDescent="0.2"/>
    <row r="107" ht="12.75" x14ac:dyDescent="0.2"/>
    <row r="108" ht="12.75" x14ac:dyDescent="0.2"/>
    <row r="109" ht="12.75" x14ac:dyDescent="0.2"/>
    <row r="110" ht="12.75" x14ac:dyDescent="0.2"/>
    <row r="111" ht="12.75" x14ac:dyDescent="0.2"/>
    <row r="112" ht="12.75" x14ac:dyDescent="0.2"/>
    <row r="113" ht="12.75" x14ac:dyDescent="0.2"/>
    <row r="114" ht="12.75" x14ac:dyDescent="0.2"/>
    <row r="115" ht="12.75" x14ac:dyDescent="0.2"/>
    <row r="116" ht="12.75" x14ac:dyDescent="0.2"/>
    <row r="117" ht="12.75" x14ac:dyDescent="0.2"/>
    <row r="118" ht="12.75" x14ac:dyDescent="0.2"/>
    <row r="119" ht="12.75" x14ac:dyDescent="0.2"/>
    <row r="120" ht="12.75" x14ac:dyDescent="0.2"/>
    <row r="121" ht="12.75" x14ac:dyDescent="0.2"/>
    <row r="122" ht="12.75" x14ac:dyDescent="0.2"/>
    <row r="123" ht="12.75" x14ac:dyDescent="0.2"/>
    <row r="124" ht="12.75" x14ac:dyDescent="0.2"/>
    <row r="125" ht="12.75" x14ac:dyDescent="0.2"/>
    <row r="126" ht="12.75" x14ac:dyDescent="0.2"/>
    <row r="127" ht="12.75" x14ac:dyDescent="0.2"/>
    <row r="128" ht="12.75" x14ac:dyDescent="0.2"/>
    <row r="129" ht="12.75" x14ac:dyDescent="0.2"/>
    <row r="130" ht="12.75" x14ac:dyDescent="0.2"/>
    <row r="131" ht="12.75" x14ac:dyDescent="0.2"/>
    <row r="132" ht="12.75" x14ac:dyDescent="0.2"/>
    <row r="133" ht="12.75" x14ac:dyDescent="0.2"/>
    <row r="134" ht="12.75" x14ac:dyDescent="0.2"/>
    <row r="135" ht="12.75" x14ac:dyDescent="0.2"/>
    <row r="136" ht="12.75" x14ac:dyDescent="0.2"/>
    <row r="137" ht="12.75" x14ac:dyDescent="0.2"/>
    <row r="138" ht="12.75" x14ac:dyDescent="0.2"/>
    <row r="139" ht="12.75" x14ac:dyDescent="0.2"/>
    <row r="140" ht="12.75" x14ac:dyDescent="0.2"/>
    <row r="141" ht="12.75" x14ac:dyDescent="0.2"/>
    <row r="142" ht="12.75" x14ac:dyDescent="0.2"/>
    <row r="143" ht="12.75" x14ac:dyDescent="0.2"/>
    <row r="144" ht="12.75" x14ac:dyDescent="0.2"/>
    <row r="145" ht="12.75" x14ac:dyDescent="0.2"/>
    <row r="146" ht="12.75" x14ac:dyDescent="0.2"/>
    <row r="147" ht="12.75" x14ac:dyDescent="0.2"/>
    <row r="148" ht="12.75" x14ac:dyDescent="0.2"/>
    <row r="149" ht="12.75" x14ac:dyDescent="0.2"/>
    <row r="150" ht="12.75" x14ac:dyDescent="0.2"/>
    <row r="151" ht="12.75" x14ac:dyDescent="0.2"/>
    <row r="152" ht="12.75" x14ac:dyDescent="0.2"/>
    <row r="153" ht="12.75" x14ac:dyDescent="0.2"/>
    <row r="154" ht="12.75" x14ac:dyDescent="0.2"/>
    <row r="155" ht="12.75" x14ac:dyDescent="0.2"/>
    <row r="156" ht="12.75" x14ac:dyDescent="0.2"/>
    <row r="157" ht="12.75" x14ac:dyDescent="0.2"/>
    <row r="158" ht="12.75" x14ac:dyDescent="0.2"/>
    <row r="159" ht="12.75" x14ac:dyDescent="0.2"/>
    <row r="160" ht="12.75" x14ac:dyDescent="0.2"/>
    <row r="161" ht="12.75" x14ac:dyDescent="0.2"/>
    <row r="162" ht="12.75" x14ac:dyDescent="0.2"/>
    <row r="163" ht="12.75" x14ac:dyDescent="0.2"/>
    <row r="164" ht="12.75" x14ac:dyDescent="0.2"/>
    <row r="165" ht="12.75" x14ac:dyDescent="0.2"/>
    <row r="166" ht="12.75" x14ac:dyDescent="0.2"/>
    <row r="167" ht="12.75" x14ac:dyDescent="0.2"/>
    <row r="168" ht="12.75" x14ac:dyDescent="0.2"/>
    <row r="169" ht="12.75" x14ac:dyDescent="0.2"/>
    <row r="170" ht="12.75" x14ac:dyDescent="0.2"/>
    <row r="171" ht="12.75" x14ac:dyDescent="0.2"/>
    <row r="172" ht="12.75" x14ac:dyDescent="0.2"/>
    <row r="173" ht="12.75" x14ac:dyDescent="0.2"/>
    <row r="174" ht="12.75" x14ac:dyDescent="0.2"/>
    <row r="175" ht="12.75" x14ac:dyDescent="0.2"/>
    <row r="176" ht="12.75" x14ac:dyDescent="0.2"/>
    <row r="177" ht="12.75" x14ac:dyDescent="0.2"/>
    <row r="178" ht="12.75" x14ac:dyDescent="0.2"/>
    <row r="179" ht="12.75" x14ac:dyDescent="0.2"/>
    <row r="180" ht="12.75" x14ac:dyDescent="0.2"/>
    <row r="181" ht="12.75" x14ac:dyDescent="0.2"/>
    <row r="182" ht="12.75" x14ac:dyDescent="0.2"/>
    <row r="183" ht="12.75" x14ac:dyDescent="0.2"/>
    <row r="184" ht="12.75" x14ac:dyDescent="0.2"/>
    <row r="185" ht="12.75" x14ac:dyDescent="0.2"/>
    <row r="186" ht="12.75" x14ac:dyDescent="0.2"/>
    <row r="187" ht="12.75" x14ac:dyDescent="0.2"/>
    <row r="188" ht="12.75" x14ac:dyDescent="0.2"/>
    <row r="189" ht="12.75" x14ac:dyDescent="0.2"/>
    <row r="190" ht="12.75" x14ac:dyDescent="0.2"/>
    <row r="191" ht="12.75" x14ac:dyDescent="0.2"/>
    <row r="192" ht="12.75" x14ac:dyDescent="0.2"/>
    <row r="193" ht="12.75" x14ac:dyDescent="0.2"/>
    <row r="194" ht="12.75" x14ac:dyDescent="0.2"/>
    <row r="195" ht="12.75" x14ac:dyDescent="0.2"/>
    <row r="196" ht="12.75" x14ac:dyDescent="0.2"/>
    <row r="197" ht="12.75" x14ac:dyDescent="0.2"/>
    <row r="198" ht="12.75" x14ac:dyDescent="0.2"/>
    <row r="199" ht="12.75" x14ac:dyDescent="0.2"/>
    <row r="200" ht="12.75" x14ac:dyDescent="0.2"/>
    <row r="201" ht="12.75" x14ac:dyDescent="0.2"/>
    <row r="202" ht="12.75" x14ac:dyDescent="0.2"/>
    <row r="203" ht="12.75" x14ac:dyDescent="0.2"/>
    <row r="204" ht="12.75" x14ac:dyDescent="0.2"/>
    <row r="205" ht="12.75" x14ac:dyDescent="0.2"/>
    <row r="206" ht="12.75" x14ac:dyDescent="0.2"/>
    <row r="207" ht="12.75" x14ac:dyDescent="0.2"/>
    <row r="208" ht="12.75" x14ac:dyDescent="0.2"/>
    <row r="209" ht="12.75" x14ac:dyDescent="0.2"/>
    <row r="210" ht="12.75" x14ac:dyDescent="0.2"/>
    <row r="211" ht="12.75" x14ac:dyDescent="0.2"/>
    <row r="212" ht="12.75" x14ac:dyDescent="0.2"/>
    <row r="213" ht="12.75" x14ac:dyDescent="0.2"/>
    <row r="214" ht="12.75" x14ac:dyDescent="0.2"/>
    <row r="215" ht="12.75" x14ac:dyDescent="0.2"/>
    <row r="216" ht="12.75" x14ac:dyDescent="0.2"/>
    <row r="217" ht="12.75" x14ac:dyDescent="0.2"/>
    <row r="218" ht="12.75" x14ac:dyDescent="0.2"/>
    <row r="219" ht="12.75" x14ac:dyDescent="0.2"/>
    <row r="220" ht="12.75" x14ac:dyDescent="0.2"/>
    <row r="221" ht="12.75" x14ac:dyDescent="0.2"/>
    <row r="222" ht="12.75" x14ac:dyDescent="0.2"/>
    <row r="223" ht="12.75" x14ac:dyDescent="0.2"/>
    <row r="224" ht="12.75" x14ac:dyDescent="0.2"/>
    <row r="225" ht="12.75" x14ac:dyDescent="0.2"/>
    <row r="226" ht="12.75" x14ac:dyDescent="0.2"/>
    <row r="227" ht="12.75" x14ac:dyDescent="0.2"/>
    <row r="228" ht="12.75" x14ac:dyDescent="0.2"/>
    <row r="229" ht="12.75" x14ac:dyDescent="0.2"/>
    <row r="230" ht="12.75" x14ac:dyDescent="0.2"/>
    <row r="231" ht="12.75" x14ac:dyDescent="0.2"/>
    <row r="232" ht="12.75" x14ac:dyDescent="0.2"/>
    <row r="233" ht="12.75" x14ac:dyDescent="0.2"/>
    <row r="234" ht="12.75" x14ac:dyDescent="0.2"/>
    <row r="235" ht="12.75" x14ac:dyDescent="0.2"/>
    <row r="236" ht="12.75" x14ac:dyDescent="0.2"/>
    <row r="237" ht="12.75" x14ac:dyDescent="0.2"/>
    <row r="238" ht="12.75" x14ac:dyDescent="0.2"/>
    <row r="239" ht="12.75" x14ac:dyDescent="0.2"/>
    <row r="240" ht="12.75" x14ac:dyDescent="0.2"/>
    <row r="241" ht="12.75" x14ac:dyDescent="0.2"/>
    <row r="242" ht="12.75" x14ac:dyDescent="0.2"/>
    <row r="243" ht="12.75" x14ac:dyDescent="0.2"/>
    <row r="244" ht="12.75" x14ac:dyDescent="0.2"/>
    <row r="245" ht="12.75" x14ac:dyDescent="0.2"/>
    <row r="246" ht="12.75" x14ac:dyDescent="0.2"/>
    <row r="247" ht="12.75" x14ac:dyDescent="0.2"/>
    <row r="248" ht="12.75" x14ac:dyDescent="0.2"/>
    <row r="249" ht="12.75" x14ac:dyDescent="0.2"/>
    <row r="250" ht="12.75" x14ac:dyDescent="0.2"/>
    <row r="251" ht="12.75" x14ac:dyDescent="0.2"/>
  </sheetData>
  <dataConsolidate/>
  <mergeCells count="38">
    <mergeCell ref="A25:B25"/>
    <mergeCell ref="B30:C30"/>
    <mergeCell ref="K18:U18"/>
    <mergeCell ref="M15:N15"/>
    <mergeCell ref="O15:P15"/>
    <mergeCell ref="Q15:Q16"/>
    <mergeCell ref="R15:R16"/>
    <mergeCell ref="S15:S16"/>
    <mergeCell ref="K15:L15"/>
    <mergeCell ref="T15:T16"/>
    <mergeCell ref="A18:J18"/>
    <mergeCell ref="C21:E21"/>
    <mergeCell ref="G21:H21"/>
    <mergeCell ref="I21:J21"/>
    <mergeCell ref="C23:E23"/>
    <mergeCell ref="G23:H23"/>
    <mergeCell ref="I23:J23"/>
    <mergeCell ref="C8:E8"/>
    <mergeCell ref="C10:E10"/>
    <mergeCell ref="C12:E12"/>
    <mergeCell ref="A14:J14"/>
    <mergeCell ref="A15:A16"/>
    <mergeCell ref="B15:B16"/>
    <mergeCell ref="C15:C16"/>
    <mergeCell ref="D15:D16"/>
    <mergeCell ref="E15:E16"/>
    <mergeCell ref="F15:F16"/>
    <mergeCell ref="G15:G16"/>
    <mergeCell ref="H15:H16"/>
    <mergeCell ref="U15:U16"/>
    <mergeCell ref="I15:J15"/>
    <mergeCell ref="C6:E6"/>
    <mergeCell ref="A1:D3"/>
    <mergeCell ref="E1:J3"/>
    <mergeCell ref="A4:B4"/>
    <mergeCell ref="C4:D4"/>
    <mergeCell ref="E4:J4"/>
    <mergeCell ref="K14:U14"/>
  </mergeCells>
  <conditionalFormatting sqref="T17:U17">
    <cfRule type="cellIs" dxfId="16" priority="1" operator="equal">
      <formula>1</formula>
    </cfRule>
  </conditionalFormatting>
  <dataValidations count="10">
    <dataValidation type="list" allowBlank="1" showInputMessage="1" showErrorMessage="1" sqref="C10:E10">
      <formula1>departamentos</formula1>
    </dataValidation>
    <dataValidation type="list" allowBlank="1" showInputMessage="1" showErrorMessage="1" sqref="C8:E8">
      <formula1>sector</formula1>
    </dataValidation>
    <dataValidation type="list" allowBlank="1" showInputMessage="1" showErrorMessage="1" sqref="H8">
      <formula1>orden</formula1>
    </dataValidation>
    <dataValidation type="list" allowBlank="1" showInputMessage="1" showErrorMessage="1" sqref="I10:I12">
      <formula1>nivel</formula1>
    </dataValidation>
    <dataValidation type="list" allowBlank="1" showDropDown="1" showErrorMessage="1" promptTitle="Departamento" prompt="Seleccione eldepartamenton de acuerdo a las opciones relacionadas." sqref="H13">
      <formula1>#REF!</formula1>
    </dataValidation>
    <dataValidation type="list" showInputMessage="1" showErrorMessage="1" sqref="D19">
      <formula1>INDIRECT(C19)</formula1>
    </dataValidation>
    <dataValidation type="list" showInputMessage="1" showErrorMessage="1" sqref="C19">
      <formula1>Tipos</formula1>
    </dataValidation>
    <dataValidation type="list" allowBlank="1" showInputMessage="1" showErrorMessage="1" sqref="H10">
      <formula1>vigencias</formula1>
    </dataValidation>
    <dataValidation showInputMessage="1" showErrorMessage="1" sqref="B19 E19:U19"/>
    <dataValidation type="date" operator="greaterThanOrEqual" allowBlank="1" showInputMessage="1" showErrorMessage="1" sqref="I23">
      <formula1>41275</formula1>
    </dataValidation>
  </dataValidations>
  <hyperlinks>
    <hyperlink ref="C23" r:id="rId1" display="carolina.bonilla@orgsolidarias.gov.co"/>
  </hyperlinks>
  <printOptions horizontalCentered="1"/>
  <pageMargins left="0.27559055118110237" right="0.19685039370078741" top="0.9055118110236221" bottom="0.47244094488188981" header="0.31496062992125984" footer="0.23622047244094491"/>
  <pageSetup scale="45" orientation="landscape" r:id="rId2"/>
  <headerFooter alignWithMargins="0">
    <oddFooter>Página &amp;P&amp;R&amp;F</oddFooter>
  </headerFooter>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17"/>
  <sheetViews>
    <sheetView topLeftCell="D1" workbookViewId="0">
      <selection activeCell="Q1" sqref="Q1:Q1048576"/>
    </sheetView>
  </sheetViews>
  <sheetFormatPr baseColWidth="10" defaultRowHeight="15" x14ac:dyDescent="0.25"/>
  <cols>
    <col min="1" max="1" width="29.140625" hidden="1" customWidth="1"/>
    <col min="2" max="2" width="0" hidden="1" customWidth="1"/>
    <col min="3" max="3" width="40.42578125" customWidth="1"/>
    <col min="4" max="4" width="21.85546875" customWidth="1"/>
    <col min="5" max="5" width="23.28515625" customWidth="1"/>
    <col min="6" max="6" width="22.7109375" hidden="1" customWidth="1"/>
    <col min="7" max="7" width="22" hidden="1" customWidth="1"/>
    <col min="8" max="9" width="11.42578125" style="173"/>
    <col min="10" max="12" width="0" style="173" hidden="1" customWidth="1"/>
    <col min="13" max="15" width="0" hidden="1" customWidth="1"/>
    <col min="16" max="16" width="13.140625" hidden="1" customWidth="1"/>
    <col min="17" max="17" width="50.85546875" style="309" hidden="1" customWidth="1"/>
    <col min="18" max="18" width="50.85546875" style="309" customWidth="1"/>
  </cols>
  <sheetData>
    <row r="3" spans="1:18" ht="28.5" customHeight="1" thickBot="1" x14ac:dyDescent="0.3">
      <c r="H3" s="502" t="s">
        <v>191</v>
      </c>
      <c r="I3" s="502"/>
      <c r="J3" s="502" t="s">
        <v>192</v>
      </c>
      <c r="K3" s="502"/>
      <c r="L3" s="503" t="s">
        <v>193</v>
      </c>
      <c r="M3" s="503"/>
    </row>
    <row r="4" spans="1:18" ht="15.75" customHeight="1" thickBot="1" x14ac:dyDescent="0.3">
      <c r="A4" s="491" t="s">
        <v>112</v>
      </c>
      <c r="B4" s="492"/>
      <c r="C4" s="492"/>
      <c r="D4" s="492"/>
      <c r="E4" s="492"/>
      <c r="F4" s="492"/>
      <c r="G4" s="492"/>
      <c r="H4" s="497" t="s">
        <v>186</v>
      </c>
      <c r="I4" s="497"/>
      <c r="J4" s="497" t="s">
        <v>187</v>
      </c>
      <c r="K4" s="497"/>
      <c r="L4" s="470" t="s">
        <v>188</v>
      </c>
      <c r="M4" s="470"/>
      <c r="N4" s="488" t="s">
        <v>172</v>
      </c>
      <c r="O4" s="488" t="s">
        <v>34</v>
      </c>
      <c r="P4" s="425" t="s">
        <v>173</v>
      </c>
      <c r="Q4" s="483" t="s">
        <v>190</v>
      </c>
      <c r="R4" s="371"/>
    </row>
    <row r="5" spans="1:18" ht="15.75" customHeight="1" thickBot="1" x14ac:dyDescent="0.3">
      <c r="A5" s="493" t="s">
        <v>113</v>
      </c>
      <c r="B5" s="494"/>
      <c r="C5" s="494"/>
      <c r="D5" s="494"/>
      <c r="E5" s="494"/>
      <c r="F5" s="494"/>
      <c r="G5" s="494"/>
      <c r="H5" s="497"/>
      <c r="I5" s="497"/>
      <c r="J5" s="497"/>
      <c r="K5" s="497"/>
      <c r="L5" s="470"/>
      <c r="M5" s="470"/>
      <c r="N5" s="489"/>
      <c r="O5" s="489"/>
      <c r="P5" s="482"/>
      <c r="Q5" s="484"/>
      <c r="R5" s="372"/>
    </row>
    <row r="6" spans="1:18" ht="30" customHeight="1" thickBot="1" x14ac:dyDescent="0.3">
      <c r="A6" s="134" t="s">
        <v>114</v>
      </c>
      <c r="B6" s="495" t="s">
        <v>115</v>
      </c>
      <c r="C6" s="496"/>
      <c r="D6" s="135" t="s">
        <v>4</v>
      </c>
      <c r="E6" s="135" t="s">
        <v>116</v>
      </c>
      <c r="F6" s="135" t="s">
        <v>117</v>
      </c>
      <c r="G6" s="160" t="s">
        <v>5</v>
      </c>
      <c r="H6" s="174" t="s">
        <v>174</v>
      </c>
      <c r="I6" s="174" t="s">
        <v>175</v>
      </c>
      <c r="J6" s="174" t="s">
        <v>174</v>
      </c>
      <c r="K6" s="174" t="s">
        <v>175</v>
      </c>
      <c r="L6" s="174" t="s">
        <v>174</v>
      </c>
      <c r="M6" s="148" t="s">
        <v>175</v>
      </c>
      <c r="N6" s="490"/>
      <c r="O6" s="490"/>
      <c r="P6" s="426"/>
      <c r="Q6" s="485"/>
      <c r="R6" s="373" t="s">
        <v>355</v>
      </c>
    </row>
    <row r="7" spans="1:18" ht="77.25" thickBot="1" x14ac:dyDescent="0.3">
      <c r="A7" s="486" t="s">
        <v>118</v>
      </c>
      <c r="B7" s="139" t="s">
        <v>7</v>
      </c>
      <c r="C7" s="140" t="s">
        <v>121</v>
      </c>
      <c r="D7" s="141" t="s">
        <v>297</v>
      </c>
      <c r="E7" s="141" t="s">
        <v>71</v>
      </c>
      <c r="F7" s="176" t="s">
        <v>122</v>
      </c>
      <c r="G7" s="142">
        <v>44196</v>
      </c>
      <c r="H7" s="151">
        <v>0.33</v>
      </c>
      <c r="I7" s="159">
        <v>0.33</v>
      </c>
      <c r="J7" s="171"/>
      <c r="K7" s="172">
        <v>0.33</v>
      </c>
      <c r="L7" s="149"/>
      <c r="M7" s="305">
        <v>0.34</v>
      </c>
      <c r="N7" s="161">
        <f>H7+J7+L7</f>
        <v>0.33</v>
      </c>
      <c r="O7" s="161">
        <f>I7+K7+M7</f>
        <v>1</v>
      </c>
      <c r="P7" s="151">
        <f>N7/O7</f>
        <v>0.33</v>
      </c>
      <c r="Q7" s="313" t="s">
        <v>333</v>
      </c>
      <c r="R7" s="313" t="s">
        <v>360</v>
      </c>
    </row>
    <row r="8" spans="1:18" ht="90" customHeight="1" thickBot="1" x14ac:dyDescent="0.3">
      <c r="A8" s="487"/>
      <c r="B8" s="143" t="s">
        <v>120</v>
      </c>
      <c r="C8" s="144" t="s">
        <v>329</v>
      </c>
      <c r="D8" s="145" t="s">
        <v>124</v>
      </c>
      <c r="E8" s="145" t="s">
        <v>70</v>
      </c>
      <c r="F8" s="177" t="s">
        <v>110</v>
      </c>
      <c r="G8" s="147">
        <v>44042</v>
      </c>
      <c r="H8" s="149">
        <v>1</v>
      </c>
      <c r="I8" s="150"/>
      <c r="J8" s="169"/>
      <c r="K8" s="170"/>
      <c r="L8" s="169"/>
      <c r="M8" s="150">
        <v>1</v>
      </c>
      <c r="N8" s="149">
        <f t="shared" ref="N8:N15" si="0">H8+J8+L8</f>
        <v>1</v>
      </c>
      <c r="O8" s="149">
        <f t="shared" ref="O8:O15" si="1">I8+K8+M8</f>
        <v>1</v>
      </c>
      <c r="P8" s="151">
        <f t="shared" ref="P8:P15" si="2">N8/O8</f>
        <v>1</v>
      </c>
      <c r="Q8" s="313" t="s">
        <v>334</v>
      </c>
      <c r="R8" s="313" t="s">
        <v>361</v>
      </c>
    </row>
    <row r="9" spans="1:18" ht="102.75" customHeight="1" thickBot="1" x14ac:dyDescent="0.3">
      <c r="A9" s="501"/>
      <c r="B9" s="143" t="s">
        <v>123</v>
      </c>
      <c r="C9" s="144" t="s">
        <v>126</v>
      </c>
      <c r="D9" s="145" t="s">
        <v>127</v>
      </c>
      <c r="E9" s="145" t="s">
        <v>128</v>
      </c>
      <c r="F9" s="177" t="s">
        <v>122</v>
      </c>
      <c r="G9" s="146" t="s">
        <v>195</v>
      </c>
      <c r="H9" s="149">
        <v>1</v>
      </c>
      <c r="I9" s="150">
        <v>1</v>
      </c>
      <c r="J9" s="169"/>
      <c r="K9" s="170"/>
      <c r="L9" s="169"/>
      <c r="M9" s="150">
        <v>1</v>
      </c>
      <c r="N9" s="149">
        <f>H9+J9+L9</f>
        <v>1</v>
      </c>
      <c r="O9" s="149">
        <f t="shared" si="1"/>
        <v>2</v>
      </c>
      <c r="P9" s="151">
        <f>N9/O9</f>
        <v>0.5</v>
      </c>
      <c r="Q9" s="313" t="s">
        <v>336</v>
      </c>
      <c r="R9" s="376" t="s">
        <v>368</v>
      </c>
    </row>
    <row r="10" spans="1:18" ht="94.5" customHeight="1" thickBot="1" x14ac:dyDescent="0.3">
      <c r="A10" s="486" t="s">
        <v>129</v>
      </c>
      <c r="B10" s="143" t="s">
        <v>10</v>
      </c>
      <c r="C10" s="144" t="s">
        <v>130</v>
      </c>
      <c r="D10" s="266" t="s">
        <v>271</v>
      </c>
      <c r="E10" s="145" t="s">
        <v>71</v>
      </c>
      <c r="F10" s="177" t="s">
        <v>122</v>
      </c>
      <c r="G10" s="146" t="s">
        <v>195</v>
      </c>
      <c r="H10" s="149">
        <v>1</v>
      </c>
      <c r="I10" s="150">
        <v>1</v>
      </c>
      <c r="J10" s="169"/>
      <c r="K10" s="170">
        <v>2</v>
      </c>
      <c r="L10" s="169"/>
      <c r="M10" s="150">
        <v>1</v>
      </c>
      <c r="N10" s="149">
        <f t="shared" si="0"/>
        <v>1</v>
      </c>
      <c r="O10" s="149">
        <f t="shared" si="1"/>
        <v>4</v>
      </c>
      <c r="P10" s="151">
        <f t="shared" si="2"/>
        <v>0.25</v>
      </c>
      <c r="Q10" s="313" t="s">
        <v>330</v>
      </c>
      <c r="R10" s="376" t="s">
        <v>388</v>
      </c>
    </row>
    <row r="11" spans="1:18" ht="39" hidden="1" thickBot="1" x14ac:dyDescent="0.3">
      <c r="A11" s="487"/>
      <c r="B11" s="136">
        <v>2.2999999999999998</v>
      </c>
      <c r="C11" s="262" t="s">
        <v>327</v>
      </c>
      <c r="D11" s="262" t="s">
        <v>264</v>
      </c>
      <c r="E11" s="263" t="s">
        <v>71</v>
      </c>
      <c r="F11" s="265" t="s">
        <v>328</v>
      </c>
      <c r="G11" s="264" t="s">
        <v>265</v>
      </c>
      <c r="H11" s="149"/>
      <c r="I11" s="150"/>
      <c r="J11" s="169"/>
      <c r="K11" s="170"/>
      <c r="L11" s="169"/>
      <c r="M11" s="150">
        <v>2</v>
      </c>
      <c r="N11" s="149">
        <f t="shared" si="0"/>
        <v>0</v>
      </c>
      <c r="O11" s="149">
        <f t="shared" si="1"/>
        <v>2</v>
      </c>
      <c r="P11" s="151">
        <f t="shared" si="2"/>
        <v>0</v>
      </c>
      <c r="Q11" s="313" t="s">
        <v>324</v>
      </c>
      <c r="R11" s="313"/>
    </row>
    <row r="12" spans="1:18" ht="76.5" hidden="1" x14ac:dyDescent="0.25">
      <c r="A12" s="487"/>
      <c r="B12" s="267" t="s">
        <v>131</v>
      </c>
      <c r="C12" s="137" t="s">
        <v>132</v>
      </c>
      <c r="D12" s="268" t="s">
        <v>133</v>
      </c>
      <c r="E12" s="268" t="s">
        <v>331</v>
      </c>
      <c r="F12" s="269" t="s">
        <v>272</v>
      </c>
      <c r="G12" s="138" t="s">
        <v>266</v>
      </c>
      <c r="H12" s="149"/>
      <c r="I12" s="150"/>
      <c r="J12" s="169"/>
      <c r="K12" s="170"/>
      <c r="L12" s="169"/>
      <c r="M12" s="150">
        <v>1</v>
      </c>
      <c r="N12" s="149">
        <f t="shared" si="0"/>
        <v>0</v>
      </c>
      <c r="O12" s="149">
        <f t="shared" si="1"/>
        <v>1</v>
      </c>
      <c r="P12" s="151">
        <f t="shared" si="2"/>
        <v>0</v>
      </c>
      <c r="Q12" s="313" t="s">
        <v>325</v>
      </c>
      <c r="R12" s="313"/>
    </row>
    <row r="13" spans="1:18" ht="39" hidden="1" thickBot="1" x14ac:dyDescent="0.3">
      <c r="A13" s="498" t="s">
        <v>134</v>
      </c>
      <c r="B13" s="254" t="s">
        <v>16</v>
      </c>
      <c r="C13" s="295" t="s">
        <v>332</v>
      </c>
      <c r="D13" s="298" t="s">
        <v>135</v>
      </c>
      <c r="E13" s="298" t="s">
        <v>71</v>
      </c>
      <c r="F13" s="302" t="s">
        <v>122</v>
      </c>
      <c r="G13" s="271" t="s">
        <v>196</v>
      </c>
      <c r="H13" s="206"/>
      <c r="I13" s="150"/>
      <c r="J13" s="169"/>
      <c r="K13" s="170">
        <v>1</v>
      </c>
      <c r="L13" s="169"/>
      <c r="M13" s="150">
        <v>1</v>
      </c>
      <c r="N13" s="149">
        <f t="shared" si="0"/>
        <v>0</v>
      </c>
      <c r="O13" s="149">
        <f t="shared" si="1"/>
        <v>2</v>
      </c>
      <c r="P13" s="151">
        <f t="shared" si="2"/>
        <v>0</v>
      </c>
      <c r="Q13" s="313" t="s">
        <v>335</v>
      </c>
      <c r="R13" s="313"/>
    </row>
    <row r="14" spans="1:18" ht="67.5" hidden="1" customHeight="1" thickBot="1" x14ac:dyDescent="0.3">
      <c r="A14" s="499"/>
      <c r="B14" s="254" t="s">
        <v>18</v>
      </c>
      <c r="C14" s="296" t="s">
        <v>136</v>
      </c>
      <c r="D14" s="299" t="s">
        <v>137</v>
      </c>
      <c r="E14" s="299" t="s">
        <v>71</v>
      </c>
      <c r="F14" s="303" t="s">
        <v>237</v>
      </c>
      <c r="G14" s="301" t="s">
        <v>197</v>
      </c>
      <c r="H14" s="206"/>
      <c r="I14" s="150"/>
      <c r="J14" s="169"/>
      <c r="K14" s="170">
        <v>1</v>
      </c>
      <c r="L14" s="169"/>
      <c r="M14" s="150">
        <v>1</v>
      </c>
      <c r="N14" s="149">
        <f t="shared" si="0"/>
        <v>0</v>
      </c>
      <c r="O14" s="149">
        <f t="shared" si="1"/>
        <v>2</v>
      </c>
      <c r="P14" s="151">
        <f t="shared" si="2"/>
        <v>0</v>
      </c>
      <c r="Q14" s="313" t="s">
        <v>337</v>
      </c>
      <c r="R14" s="313"/>
    </row>
    <row r="15" spans="1:18" ht="64.5" hidden="1" thickBot="1" x14ac:dyDescent="0.3">
      <c r="A15" s="500"/>
      <c r="B15" s="293">
        <v>3.3</v>
      </c>
      <c r="C15" s="297" t="s">
        <v>273</v>
      </c>
      <c r="D15" s="300" t="s">
        <v>338</v>
      </c>
      <c r="E15" s="300" t="s">
        <v>339</v>
      </c>
      <c r="F15" s="304" t="s">
        <v>274</v>
      </c>
      <c r="G15" s="306">
        <v>44196</v>
      </c>
      <c r="H15" s="294"/>
      <c r="I15" s="150"/>
      <c r="J15" s="169"/>
      <c r="K15" s="170"/>
      <c r="L15" s="169"/>
      <c r="M15" s="150">
        <v>1</v>
      </c>
      <c r="N15" s="149">
        <f t="shared" si="0"/>
        <v>0</v>
      </c>
      <c r="O15" s="149">
        <f t="shared" si="1"/>
        <v>1</v>
      </c>
      <c r="P15" s="151">
        <f t="shared" si="2"/>
        <v>0</v>
      </c>
      <c r="Q15" s="314" t="s">
        <v>326</v>
      </c>
      <c r="R15" s="314"/>
    </row>
    <row r="16" spans="1:18" x14ac:dyDescent="0.25">
      <c r="N16" s="164"/>
      <c r="O16" s="164"/>
      <c r="P16" s="164">
        <f>SUM(P7:P15)/9</f>
        <v>0.23111111111111113</v>
      </c>
    </row>
    <row r="17" spans="16:16" x14ac:dyDescent="0.25">
      <c r="P17" s="168"/>
    </row>
  </sheetData>
  <mergeCells count="16">
    <mergeCell ref="A13:A15"/>
    <mergeCell ref="A7:A9"/>
    <mergeCell ref="H3:I3"/>
    <mergeCell ref="J3:K3"/>
    <mergeCell ref="L3:M3"/>
    <mergeCell ref="P4:P6"/>
    <mergeCell ref="Q4:Q6"/>
    <mergeCell ref="A10:A12"/>
    <mergeCell ref="O4:O6"/>
    <mergeCell ref="A4:G4"/>
    <mergeCell ref="A5:G5"/>
    <mergeCell ref="B6:C6"/>
    <mergeCell ref="H4:I5"/>
    <mergeCell ref="J4:K5"/>
    <mergeCell ref="L4:M5"/>
    <mergeCell ref="N4:N6"/>
  </mergeCells>
  <conditionalFormatting sqref="P14:P15 P7:R14">
    <cfRule type="cellIs" dxfId="15" priority="3" operator="equal">
      <formula>1</formula>
    </cfRule>
  </conditionalFormatting>
  <pageMargins left="0.7" right="0.7" top="0.75" bottom="0.75" header="0.3" footer="0.3"/>
  <pageSetup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4:S13"/>
  <sheetViews>
    <sheetView topLeftCell="E1" workbookViewId="0">
      <selection activeCell="R1" sqref="R1:R1048576"/>
    </sheetView>
  </sheetViews>
  <sheetFormatPr baseColWidth="10" defaultRowHeight="15" x14ac:dyDescent="0.25"/>
  <cols>
    <col min="1" max="1" width="15.7109375" style="178" hidden="1" customWidth="1"/>
    <col min="2" max="2" width="0" style="178" hidden="1" customWidth="1"/>
    <col min="3" max="3" width="29.7109375" style="178" customWidth="1"/>
    <col min="4" max="4" width="22.7109375" style="178" customWidth="1"/>
    <col min="5" max="5" width="11.42578125" style="178"/>
    <col min="6" max="6" width="28.28515625" style="178" customWidth="1"/>
    <col min="7" max="7" width="19.5703125" style="178" hidden="1" customWidth="1"/>
    <col min="8" max="8" width="24.28515625" style="178" hidden="1" customWidth="1"/>
    <col min="9" max="9" width="11.42578125" style="178"/>
    <col min="10" max="10" width="10.7109375" style="178" bestFit="1" customWidth="1"/>
    <col min="11" max="11" width="0" style="178" hidden="1" customWidth="1"/>
    <col min="12" max="12" width="10.7109375" style="178" hidden="1" customWidth="1"/>
    <col min="13" max="13" width="0" style="178" hidden="1" customWidth="1"/>
    <col min="14" max="14" width="10.7109375" style="178" hidden="1" customWidth="1"/>
    <col min="15" max="16" width="11.42578125" style="178"/>
    <col min="17" max="17" width="12.42578125" style="178" customWidth="1"/>
    <col min="18" max="18" width="33.140625" style="178" hidden="1" customWidth="1"/>
    <col min="19" max="19" width="31.7109375" style="178" customWidth="1"/>
    <col min="20" max="16384" width="11.42578125" style="178"/>
  </cols>
  <sheetData>
    <row r="4" spans="1:19" ht="15.75" thickBot="1" x14ac:dyDescent="0.3"/>
    <row r="5" spans="1:19" ht="15.75" customHeight="1" thickBot="1" x14ac:dyDescent="0.3">
      <c r="A5" s="520" t="s">
        <v>138</v>
      </c>
      <c r="B5" s="521"/>
      <c r="C5" s="521"/>
      <c r="D5" s="521"/>
      <c r="E5" s="521"/>
      <c r="F5" s="521"/>
      <c r="G5" s="521"/>
      <c r="H5" s="522"/>
      <c r="I5" s="511" t="s">
        <v>186</v>
      </c>
      <c r="J5" s="512"/>
      <c r="K5" s="511" t="s">
        <v>187</v>
      </c>
      <c r="L5" s="512"/>
      <c r="M5" s="511" t="s">
        <v>188</v>
      </c>
      <c r="N5" s="512"/>
      <c r="O5" s="504" t="s">
        <v>172</v>
      </c>
      <c r="P5" s="504" t="s">
        <v>34</v>
      </c>
      <c r="Q5" s="507" t="s">
        <v>173</v>
      </c>
      <c r="R5" s="507" t="s">
        <v>190</v>
      </c>
      <c r="S5" s="507" t="s">
        <v>355</v>
      </c>
    </row>
    <row r="6" spans="1:19" ht="15.75" thickBot="1" x14ac:dyDescent="0.3">
      <c r="A6" s="515" t="s">
        <v>139</v>
      </c>
      <c r="B6" s="516"/>
      <c r="C6" s="516"/>
      <c r="D6" s="516"/>
      <c r="E6" s="516"/>
      <c r="F6" s="516"/>
      <c r="G6" s="516"/>
      <c r="H6" s="517"/>
      <c r="I6" s="513"/>
      <c r="J6" s="514"/>
      <c r="K6" s="513"/>
      <c r="L6" s="514"/>
      <c r="M6" s="513"/>
      <c r="N6" s="514"/>
      <c r="O6" s="505"/>
      <c r="P6" s="505"/>
      <c r="Q6" s="508"/>
      <c r="R6" s="508"/>
      <c r="S6" s="508"/>
    </row>
    <row r="7" spans="1:19" ht="24.75" thickBot="1" x14ac:dyDescent="0.3">
      <c r="A7" s="285" t="s">
        <v>2</v>
      </c>
      <c r="B7" s="518" t="s">
        <v>140</v>
      </c>
      <c r="C7" s="519"/>
      <c r="D7" s="286" t="s">
        <v>4</v>
      </c>
      <c r="E7" s="286" t="s">
        <v>5</v>
      </c>
      <c r="F7" s="255" t="s">
        <v>115</v>
      </c>
      <c r="G7" s="255" t="s">
        <v>52</v>
      </c>
      <c r="H7" s="255" t="s">
        <v>51</v>
      </c>
      <c r="I7" s="179" t="s">
        <v>174</v>
      </c>
      <c r="J7" s="179" t="s">
        <v>175</v>
      </c>
      <c r="K7" s="179" t="s">
        <v>174</v>
      </c>
      <c r="L7" s="179" t="s">
        <v>175</v>
      </c>
      <c r="M7" s="179" t="s">
        <v>174</v>
      </c>
      <c r="N7" s="179" t="s">
        <v>175</v>
      </c>
      <c r="O7" s="506"/>
      <c r="P7" s="506"/>
      <c r="Q7" s="509"/>
      <c r="R7" s="508"/>
      <c r="S7" s="508"/>
    </row>
    <row r="8" spans="1:19" ht="165.75" x14ac:dyDescent="0.25">
      <c r="A8" s="523" t="s">
        <v>141</v>
      </c>
      <c r="B8" s="282" t="s">
        <v>7</v>
      </c>
      <c r="C8" s="283" t="s">
        <v>268</v>
      </c>
      <c r="D8" s="283" t="s">
        <v>269</v>
      </c>
      <c r="E8" s="284" t="s">
        <v>198</v>
      </c>
      <c r="F8" s="283" t="s">
        <v>270</v>
      </c>
      <c r="G8" s="283" t="s">
        <v>71</v>
      </c>
      <c r="H8" s="283" t="s">
        <v>340</v>
      </c>
      <c r="I8" s="181">
        <v>1</v>
      </c>
      <c r="J8" s="182"/>
      <c r="K8" s="181"/>
      <c r="L8" s="182">
        <v>1</v>
      </c>
      <c r="M8" s="181"/>
      <c r="N8" s="182">
        <v>1</v>
      </c>
      <c r="O8" s="181">
        <f>I8+K8+M8</f>
        <v>1</v>
      </c>
      <c r="P8" s="181">
        <f>J8+L8+N8</f>
        <v>2</v>
      </c>
      <c r="Q8" s="180">
        <f>O8/P8</f>
        <v>0.5</v>
      </c>
      <c r="R8" s="315" t="s">
        <v>341</v>
      </c>
      <c r="S8" s="315" t="s">
        <v>378</v>
      </c>
    </row>
    <row r="9" spans="1:19" ht="216.75" x14ac:dyDescent="0.25">
      <c r="A9" s="510"/>
      <c r="B9" s="281" t="s">
        <v>120</v>
      </c>
      <c r="C9" s="279" t="s">
        <v>343</v>
      </c>
      <c r="D9" s="279" t="s">
        <v>267</v>
      </c>
      <c r="E9" s="280" t="s">
        <v>198</v>
      </c>
      <c r="F9" s="279" t="s">
        <v>344</v>
      </c>
      <c r="G9" s="279" t="s">
        <v>71</v>
      </c>
      <c r="H9" s="279" t="s">
        <v>340</v>
      </c>
      <c r="I9" s="181">
        <v>1</v>
      </c>
      <c r="J9" s="182"/>
      <c r="K9" s="181"/>
      <c r="L9" s="182">
        <v>1</v>
      </c>
      <c r="M9" s="181"/>
      <c r="N9" s="182">
        <v>1</v>
      </c>
      <c r="O9" s="181">
        <f>I9+K9+M9</f>
        <v>1</v>
      </c>
      <c r="P9" s="181">
        <f t="shared" ref="P9:P12" si="0">J9+L9+N9</f>
        <v>2</v>
      </c>
      <c r="Q9" s="180">
        <f t="shared" ref="Q9:Q12" si="1">O9/P9</f>
        <v>0.5</v>
      </c>
      <c r="R9" s="162" t="s">
        <v>342</v>
      </c>
      <c r="S9" s="315" t="s">
        <v>379</v>
      </c>
    </row>
    <row r="10" spans="1:19" ht="183.75" customHeight="1" x14ac:dyDescent="0.25">
      <c r="A10" s="273" t="s">
        <v>143</v>
      </c>
      <c r="B10" s="272" t="s">
        <v>10</v>
      </c>
      <c r="C10" s="274" t="s">
        <v>144</v>
      </c>
      <c r="D10" s="275" t="s">
        <v>291</v>
      </c>
      <c r="E10" s="276">
        <v>44185</v>
      </c>
      <c r="F10" s="274" t="s">
        <v>145</v>
      </c>
      <c r="G10" s="277" t="s">
        <v>245</v>
      </c>
      <c r="H10" s="277" t="s">
        <v>290</v>
      </c>
      <c r="I10" s="181">
        <v>1</v>
      </c>
      <c r="J10" s="182">
        <v>1</v>
      </c>
      <c r="K10" s="181"/>
      <c r="L10" s="182"/>
      <c r="M10" s="181"/>
      <c r="N10" s="182">
        <v>1</v>
      </c>
      <c r="O10" s="181">
        <f t="shared" ref="O10:O12" si="2">I10+K10+M10</f>
        <v>1</v>
      </c>
      <c r="P10" s="181">
        <f t="shared" si="0"/>
        <v>2</v>
      </c>
      <c r="Q10" s="180">
        <f t="shared" si="1"/>
        <v>0.5</v>
      </c>
      <c r="R10" s="162" t="s">
        <v>319</v>
      </c>
      <c r="S10" s="315" t="s">
        <v>380</v>
      </c>
    </row>
    <row r="11" spans="1:19" ht="60" x14ac:dyDescent="0.25">
      <c r="A11" s="510" t="s">
        <v>146</v>
      </c>
      <c r="B11" s="272" t="s">
        <v>16</v>
      </c>
      <c r="C11" s="274" t="s">
        <v>246</v>
      </c>
      <c r="D11" s="278" t="s">
        <v>248</v>
      </c>
      <c r="E11" s="276">
        <v>44002</v>
      </c>
      <c r="F11" s="274" t="s">
        <v>249</v>
      </c>
      <c r="G11" s="277" t="s">
        <v>253</v>
      </c>
      <c r="H11" s="277" t="s">
        <v>247</v>
      </c>
      <c r="I11" s="181">
        <v>0</v>
      </c>
      <c r="J11" s="182"/>
      <c r="K11" s="181"/>
      <c r="L11" s="182">
        <v>1</v>
      </c>
      <c r="M11" s="181"/>
      <c r="N11" s="182"/>
      <c r="O11" s="181">
        <f t="shared" si="2"/>
        <v>0</v>
      </c>
      <c r="P11" s="181">
        <f t="shared" si="0"/>
        <v>1</v>
      </c>
      <c r="Q11" s="180">
        <f t="shared" si="1"/>
        <v>0</v>
      </c>
      <c r="R11" s="162" t="s">
        <v>320</v>
      </c>
      <c r="S11" s="315" t="s">
        <v>381</v>
      </c>
    </row>
    <row r="12" spans="1:19" ht="63.75" x14ac:dyDescent="0.25">
      <c r="A12" s="510"/>
      <c r="B12" s="272" t="s">
        <v>18</v>
      </c>
      <c r="C12" s="274" t="s">
        <v>250</v>
      </c>
      <c r="D12" s="278" t="s">
        <v>251</v>
      </c>
      <c r="E12" s="276">
        <v>44155</v>
      </c>
      <c r="F12" s="274" t="s">
        <v>252</v>
      </c>
      <c r="G12" s="277" t="s">
        <v>253</v>
      </c>
      <c r="H12" s="277" t="s">
        <v>247</v>
      </c>
      <c r="I12" s="180">
        <v>0.33</v>
      </c>
      <c r="J12" s="182"/>
      <c r="K12" s="181"/>
      <c r="L12" s="182"/>
      <c r="M12" s="181"/>
      <c r="N12" s="182">
        <v>1</v>
      </c>
      <c r="O12" s="180">
        <f t="shared" si="2"/>
        <v>0.33</v>
      </c>
      <c r="P12" s="181">
        <f t="shared" si="0"/>
        <v>1</v>
      </c>
      <c r="Q12" s="180">
        <f t="shared" si="1"/>
        <v>0.33</v>
      </c>
      <c r="R12" s="162" t="s">
        <v>321</v>
      </c>
      <c r="S12" s="315" t="s">
        <v>382</v>
      </c>
    </row>
    <row r="13" spans="1:19" x14ac:dyDescent="0.25">
      <c r="O13" s="369"/>
      <c r="P13" s="369"/>
      <c r="Q13" s="370">
        <f>SUM(Q8:Q12)/5</f>
        <v>0.36599999999999999</v>
      </c>
    </row>
  </sheetData>
  <mergeCells count="13">
    <mergeCell ref="P5:P7"/>
    <mergeCell ref="Q5:Q7"/>
    <mergeCell ref="R5:R7"/>
    <mergeCell ref="S5:S7"/>
    <mergeCell ref="A11:A12"/>
    <mergeCell ref="K5:L6"/>
    <mergeCell ref="M5:N6"/>
    <mergeCell ref="O5:O7"/>
    <mergeCell ref="A6:H6"/>
    <mergeCell ref="B7:C7"/>
    <mergeCell ref="A5:H5"/>
    <mergeCell ref="I5:J6"/>
    <mergeCell ref="A8:A9"/>
  </mergeCells>
  <conditionalFormatting sqref="R10">
    <cfRule type="cellIs" dxfId="14" priority="4" operator="equal">
      <formula>1</formula>
    </cfRule>
  </conditionalFormatting>
  <conditionalFormatting sqref="R9">
    <cfRule type="cellIs" dxfId="13" priority="6" operator="equal">
      <formula>1</formula>
    </cfRule>
  </conditionalFormatting>
  <conditionalFormatting sqref="R11">
    <cfRule type="cellIs" dxfId="12" priority="3" operator="equal">
      <formula>1</formula>
    </cfRule>
  </conditionalFormatting>
  <conditionalFormatting sqref="R12">
    <cfRule type="cellIs" dxfId="11" priority="2" operator="equal">
      <formula>1</formula>
    </cfRule>
  </conditionalFormatting>
  <pageMargins left="0.7" right="0.7" top="0.75" bottom="0.75" header="0.3" footer="0.3"/>
  <pageSetup orientation="portrait"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4:S23"/>
  <sheetViews>
    <sheetView topLeftCell="C1" zoomScale="90" zoomScaleNormal="90" workbookViewId="0">
      <selection activeCell="D7" sqref="D7"/>
    </sheetView>
  </sheetViews>
  <sheetFormatPr baseColWidth="10" defaultRowHeight="15" x14ac:dyDescent="0.25"/>
  <cols>
    <col min="1" max="2" width="0" hidden="1" customWidth="1"/>
    <col min="3" max="3" width="42.28515625" customWidth="1"/>
    <col min="4" max="4" width="17.42578125" customWidth="1"/>
    <col min="5" max="5" width="26.42578125" customWidth="1"/>
    <col min="7" max="7" width="22" customWidth="1"/>
    <col min="9" max="17" width="0" hidden="1" customWidth="1"/>
    <col min="18" max="18" width="41" style="309" hidden="1" customWidth="1"/>
    <col min="19" max="19" width="43.140625" customWidth="1"/>
  </cols>
  <sheetData>
    <row r="4" spans="1:19" ht="15.75" thickBot="1" x14ac:dyDescent="0.3"/>
    <row r="5" spans="1:19" ht="15.75" customHeight="1" thickBot="1" x14ac:dyDescent="0.3">
      <c r="A5" s="530" t="s">
        <v>138</v>
      </c>
      <c r="B5" s="531"/>
      <c r="C5" s="531"/>
      <c r="D5" s="531"/>
      <c r="E5" s="531"/>
      <c r="F5" s="531"/>
      <c r="G5" s="531"/>
      <c r="H5" s="532"/>
      <c r="I5" s="526" t="s">
        <v>186</v>
      </c>
      <c r="J5" s="526"/>
      <c r="K5" s="526" t="s">
        <v>187</v>
      </c>
      <c r="L5" s="526"/>
      <c r="M5" s="526" t="s">
        <v>188</v>
      </c>
      <c r="N5" s="526"/>
      <c r="O5" s="527" t="s">
        <v>172</v>
      </c>
      <c r="P5" s="527" t="s">
        <v>34</v>
      </c>
      <c r="Q5" s="483" t="s">
        <v>173</v>
      </c>
      <c r="R5" s="483" t="s">
        <v>190</v>
      </c>
      <c r="S5" s="483" t="s">
        <v>355</v>
      </c>
    </row>
    <row r="6" spans="1:19" ht="15.75" thickBot="1" x14ac:dyDescent="0.3">
      <c r="A6" s="533" t="s">
        <v>147</v>
      </c>
      <c r="B6" s="534"/>
      <c r="C6" s="534"/>
      <c r="D6" s="534"/>
      <c r="E6" s="534"/>
      <c r="F6" s="534"/>
      <c r="G6" s="534"/>
      <c r="H6" s="535"/>
      <c r="I6" s="526"/>
      <c r="J6" s="526"/>
      <c r="K6" s="526"/>
      <c r="L6" s="526"/>
      <c r="M6" s="526"/>
      <c r="N6" s="526"/>
      <c r="O6" s="528"/>
      <c r="P6" s="528"/>
      <c r="Q6" s="484"/>
      <c r="R6" s="484"/>
      <c r="S6" s="484"/>
    </row>
    <row r="7" spans="1:19" ht="26.25" thickBot="1" x14ac:dyDescent="0.3">
      <c r="A7" s="318" t="s">
        <v>2</v>
      </c>
      <c r="B7" s="536" t="s">
        <v>3</v>
      </c>
      <c r="C7" s="537"/>
      <c r="D7" s="319" t="s">
        <v>4</v>
      </c>
      <c r="E7" s="319" t="s">
        <v>148</v>
      </c>
      <c r="F7" s="319" t="s">
        <v>52</v>
      </c>
      <c r="G7" s="320" t="s">
        <v>51</v>
      </c>
      <c r="H7" s="319" t="s">
        <v>5</v>
      </c>
      <c r="I7" s="321" t="s">
        <v>174</v>
      </c>
      <c r="J7" s="321" t="s">
        <v>175</v>
      </c>
      <c r="K7" s="321" t="s">
        <v>174</v>
      </c>
      <c r="L7" s="321" t="s">
        <v>175</v>
      </c>
      <c r="M7" s="321" t="s">
        <v>174</v>
      </c>
      <c r="N7" s="321" t="s">
        <v>175</v>
      </c>
      <c r="O7" s="529"/>
      <c r="P7" s="529"/>
      <c r="Q7" s="485"/>
      <c r="R7" s="485"/>
      <c r="S7" s="485"/>
    </row>
    <row r="8" spans="1:19" ht="64.5" hidden="1" customHeight="1" x14ac:dyDescent="0.25">
      <c r="A8" s="538" t="s">
        <v>149</v>
      </c>
      <c r="B8" s="322" t="s">
        <v>7</v>
      </c>
      <c r="C8" s="323" t="s">
        <v>289</v>
      </c>
      <c r="D8" s="324">
        <v>1</v>
      </c>
      <c r="E8" s="325" t="s">
        <v>151</v>
      </c>
      <c r="F8" s="325" t="s">
        <v>28</v>
      </c>
      <c r="G8" s="325" t="s">
        <v>152</v>
      </c>
      <c r="H8" s="326" t="s">
        <v>288</v>
      </c>
      <c r="I8" s="327"/>
      <c r="J8" s="328"/>
      <c r="K8" s="329"/>
      <c r="L8" s="328">
        <v>1</v>
      </c>
      <c r="M8" s="329"/>
      <c r="N8" s="328"/>
      <c r="O8" s="329">
        <f t="shared" ref="O8:P12" si="0">I8+K8+M8</f>
        <v>0</v>
      </c>
      <c r="P8" s="329">
        <f t="shared" si="0"/>
        <v>1</v>
      </c>
      <c r="Q8" s="329">
        <f>O8/P8</f>
        <v>0</v>
      </c>
      <c r="R8" s="162" t="s">
        <v>350</v>
      </c>
      <c r="S8" s="330"/>
    </row>
    <row r="9" spans="1:19" ht="204" x14ac:dyDescent="0.25">
      <c r="A9" s="539"/>
      <c r="B9" s="331" t="s">
        <v>120</v>
      </c>
      <c r="C9" s="332" t="s">
        <v>293</v>
      </c>
      <c r="D9" s="333">
        <v>1</v>
      </c>
      <c r="E9" s="334" t="s">
        <v>153</v>
      </c>
      <c r="F9" s="335" t="s">
        <v>71</v>
      </c>
      <c r="G9" s="335" t="s">
        <v>154</v>
      </c>
      <c r="H9" s="336" t="s">
        <v>279</v>
      </c>
      <c r="I9" s="327">
        <v>0.33</v>
      </c>
      <c r="J9" s="328">
        <v>0.33329999999999999</v>
      </c>
      <c r="K9" s="329"/>
      <c r="L9" s="328">
        <v>0.33329999999999999</v>
      </c>
      <c r="M9" s="329"/>
      <c r="N9" s="328">
        <v>0.33339999999999997</v>
      </c>
      <c r="O9" s="337">
        <f t="shared" si="0"/>
        <v>0.33</v>
      </c>
      <c r="P9" s="337">
        <f t="shared" si="0"/>
        <v>1</v>
      </c>
      <c r="Q9" s="329">
        <f>O9/P9</f>
        <v>0.33</v>
      </c>
      <c r="R9" s="162" t="s">
        <v>345</v>
      </c>
      <c r="S9" s="377" t="s">
        <v>363</v>
      </c>
    </row>
    <row r="10" spans="1:19" ht="51.75" thickBot="1" x14ac:dyDescent="0.3">
      <c r="A10" s="539"/>
      <c r="B10" s="331" t="s">
        <v>123</v>
      </c>
      <c r="C10" s="338" t="s">
        <v>156</v>
      </c>
      <c r="D10" s="333">
        <v>1</v>
      </c>
      <c r="E10" s="334" t="s">
        <v>157</v>
      </c>
      <c r="F10" s="335" t="s">
        <v>158</v>
      </c>
      <c r="G10" s="335" t="s">
        <v>159</v>
      </c>
      <c r="H10" s="336" t="s">
        <v>279</v>
      </c>
      <c r="I10" s="327">
        <v>0.33</v>
      </c>
      <c r="J10" s="328">
        <v>0.33329999999999999</v>
      </c>
      <c r="K10" s="329"/>
      <c r="L10" s="328">
        <v>0.33329999999999999</v>
      </c>
      <c r="M10" s="329"/>
      <c r="N10" s="328">
        <v>0.33339999999999997</v>
      </c>
      <c r="O10" s="337">
        <f t="shared" si="0"/>
        <v>0.33</v>
      </c>
      <c r="P10" s="337">
        <f t="shared" si="0"/>
        <v>1</v>
      </c>
      <c r="Q10" s="329">
        <f>O10/P10</f>
        <v>0.33</v>
      </c>
      <c r="R10" s="162" t="s">
        <v>311</v>
      </c>
      <c r="S10" s="377" t="s">
        <v>364</v>
      </c>
    </row>
    <row r="11" spans="1:19" ht="62.25" hidden="1" customHeight="1" thickBot="1" x14ac:dyDescent="0.3">
      <c r="A11" s="540"/>
      <c r="B11" s="339" t="s">
        <v>125</v>
      </c>
      <c r="C11" s="340" t="s">
        <v>294</v>
      </c>
      <c r="D11" s="341">
        <v>1</v>
      </c>
      <c r="E11" s="342" t="s">
        <v>287</v>
      </c>
      <c r="F11" s="343" t="s">
        <v>71</v>
      </c>
      <c r="G11" s="343" t="s">
        <v>292</v>
      </c>
      <c r="H11" s="344">
        <v>44074</v>
      </c>
      <c r="I11" s="345"/>
      <c r="J11" s="346"/>
      <c r="K11" s="347"/>
      <c r="L11" s="346">
        <v>1</v>
      </c>
      <c r="M11" s="348"/>
      <c r="N11" s="346"/>
      <c r="O11" s="337">
        <f t="shared" si="0"/>
        <v>0</v>
      </c>
      <c r="P11" s="347">
        <f t="shared" si="0"/>
        <v>1</v>
      </c>
      <c r="Q11" s="329">
        <f>O11/P11</f>
        <v>0</v>
      </c>
      <c r="R11" s="162" t="s">
        <v>351</v>
      </c>
      <c r="S11" s="377"/>
    </row>
    <row r="12" spans="1:19" ht="178.5" x14ac:dyDescent="0.25">
      <c r="A12" s="349" t="s">
        <v>160</v>
      </c>
      <c r="B12" s="350" t="s">
        <v>10</v>
      </c>
      <c r="C12" s="287" t="s">
        <v>256</v>
      </c>
      <c r="D12" s="288" t="s">
        <v>257</v>
      </c>
      <c r="E12" s="270" t="s">
        <v>258</v>
      </c>
      <c r="F12" s="270" t="s">
        <v>259</v>
      </c>
      <c r="G12" s="317" t="s">
        <v>298</v>
      </c>
      <c r="H12" s="289" t="s">
        <v>260</v>
      </c>
      <c r="I12" s="345">
        <v>1</v>
      </c>
      <c r="J12" s="346">
        <v>1</v>
      </c>
      <c r="K12" s="348"/>
      <c r="L12" s="346"/>
      <c r="M12" s="348"/>
      <c r="N12" s="346">
        <v>1</v>
      </c>
      <c r="O12" s="347">
        <f>I12+K12+M12</f>
        <v>1</v>
      </c>
      <c r="P12" s="347">
        <f t="shared" si="0"/>
        <v>2</v>
      </c>
      <c r="Q12" s="329">
        <v>0.5</v>
      </c>
      <c r="R12" s="162" t="s">
        <v>352</v>
      </c>
      <c r="S12" s="377" t="s">
        <v>372</v>
      </c>
    </row>
    <row r="13" spans="1:19" ht="267.75" x14ac:dyDescent="0.25">
      <c r="A13" s="351"/>
      <c r="B13" s="350" t="s">
        <v>12</v>
      </c>
      <c r="C13" s="287" t="s">
        <v>295</v>
      </c>
      <c r="D13" s="288" t="s">
        <v>346</v>
      </c>
      <c r="E13" s="270" t="s">
        <v>347</v>
      </c>
      <c r="F13" s="270" t="s">
        <v>261</v>
      </c>
      <c r="G13" s="270" t="s">
        <v>142</v>
      </c>
      <c r="H13" s="289" t="s">
        <v>262</v>
      </c>
      <c r="I13" s="345">
        <v>4</v>
      </c>
      <c r="J13" s="346">
        <v>4</v>
      </c>
      <c r="K13" s="348"/>
      <c r="L13" s="346">
        <v>4</v>
      </c>
      <c r="M13" s="348"/>
      <c r="N13" s="346">
        <v>3</v>
      </c>
      <c r="O13" s="347">
        <f>I13+K13+M13</f>
        <v>4</v>
      </c>
      <c r="P13" s="347">
        <f>J13+L13+N13</f>
        <v>11</v>
      </c>
      <c r="Q13" s="347">
        <f t="shared" ref="Q13" si="1">K13+M13+O13</f>
        <v>4</v>
      </c>
      <c r="R13" s="162" t="s">
        <v>348</v>
      </c>
      <c r="S13" s="377" t="s">
        <v>373</v>
      </c>
    </row>
    <row r="14" spans="1:19" ht="102.75" thickBot="1" x14ac:dyDescent="0.3">
      <c r="A14" s="352"/>
      <c r="B14" s="353" t="s">
        <v>199</v>
      </c>
      <c r="C14" s="221" t="s">
        <v>349</v>
      </c>
      <c r="D14" s="354">
        <v>1</v>
      </c>
      <c r="E14" s="221" t="s">
        <v>286</v>
      </c>
      <c r="F14" s="343" t="s">
        <v>71</v>
      </c>
      <c r="G14" s="343" t="s">
        <v>285</v>
      </c>
      <c r="H14" s="344" t="s">
        <v>279</v>
      </c>
      <c r="I14" s="327">
        <v>0.33</v>
      </c>
      <c r="J14" s="328">
        <v>0.33329999999999999</v>
      </c>
      <c r="K14" s="329"/>
      <c r="L14" s="328">
        <v>0.33329999999999999</v>
      </c>
      <c r="M14" s="329"/>
      <c r="N14" s="328">
        <v>0.33339999999999997</v>
      </c>
      <c r="O14" s="337">
        <f t="shared" ref="O14:P18" si="2">I14+K14+M14</f>
        <v>0.33</v>
      </c>
      <c r="P14" s="337">
        <f t="shared" si="2"/>
        <v>1</v>
      </c>
      <c r="Q14" s="329">
        <f t="shared" ref="Q14:Q20" si="3">O14/P14</f>
        <v>0.33</v>
      </c>
      <c r="R14" s="162" t="s">
        <v>312</v>
      </c>
      <c r="S14" s="377" t="s">
        <v>374</v>
      </c>
    </row>
    <row r="15" spans="1:19" ht="60.75" customHeight="1" x14ac:dyDescent="0.25">
      <c r="A15" s="538" t="s">
        <v>161</v>
      </c>
      <c r="B15" s="355" t="s">
        <v>16</v>
      </c>
      <c r="C15" s="212" t="s">
        <v>162</v>
      </c>
      <c r="D15" s="356" t="s">
        <v>155</v>
      </c>
      <c r="E15" s="212" t="s">
        <v>163</v>
      </c>
      <c r="F15" s="356" t="s">
        <v>71</v>
      </c>
      <c r="G15" s="356" t="s">
        <v>154</v>
      </c>
      <c r="H15" s="357" t="s">
        <v>279</v>
      </c>
      <c r="I15" s="358"/>
      <c r="J15" s="358"/>
      <c r="K15" s="359"/>
      <c r="L15" s="360">
        <v>2</v>
      </c>
      <c r="M15" s="359"/>
      <c r="N15" s="360">
        <v>1</v>
      </c>
      <c r="O15" s="337">
        <f t="shared" si="2"/>
        <v>0</v>
      </c>
      <c r="P15" s="347">
        <f t="shared" si="2"/>
        <v>3</v>
      </c>
      <c r="Q15" s="329">
        <f t="shared" si="3"/>
        <v>0</v>
      </c>
      <c r="R15" s="162" t="s">
        <v>353</v>
      </c>
      <c r="S15" s="377" t="s">
        <v>375</v>
      </c>
    </row>
    <row r="16" spans="1:19" ht="51" x14ac:dyDescent="0.25">
      <c r="A16" s="539"/>
      <c r="B16" s="361" t="s">
        <v>18</v>
      </c>
      <c r="C16" s="208" t="s">
        <v>164</v>
      </c>
      <c r="D16" s="362" t="s">
        <v>165</v>
      </c>
      <c r="E16" s="208" t="s">
        <v>166</v>
      </c>
      <c r="F16" s="362" t="s">
        <v>71</v>
      </c>
      <c r="G16" s="362" t="s">
        <v>167</v>
      </c>
      <c r="H16" s="336" t="s">
        <v>279</v>
      </c>
      <c r="I16" s="358"/>
      <c r="J16" s="358"/>
      <c r="K16" s="359"/>
      <c r="L16" s="360">
        <v>10</v>
      </c>
      <c r="M16" s="359"/>
      <c r="N16" s="360">
        <v>6</v>
      </c>
      <c r="O16" s="337">
        <f t="shared" si="2"/>
        <v>0</v>
      </c>
      <c r="P16" s="347">
        <f t="shared" si="2"/>
        <v>16</v>
      </c>
      <c r="Q16" s="329">
        <f t="shared" si="3"/>
        <v>0</v>
      </c>
      <c r="R16" s="162" t="s">
        <v>353</v>
      </c>
      <c r="S16" s="377" t="s">
        <v>375</v>
      </c>
    </row>
    <row r="17" spans="1:19" ht="38.25" x14ac:dyDescent="0.25">
      <c r="A17" s="539"/>
      <c r="B17" s="361" t="s">
        <v>168</v>
      </c>
      <c r="C17" s="208" t="s">
        <v>169</v>
      </c>
      <c r="D17" s="363">
        <v>1</v>
      </c>
      <c r="E17" s="208" t="s">
        <v>170</v>
      </c>
      <c r="F17" s="362" t="s">
        <v>71</v>
      </c>
      <c r="G17" s="362" t="s">
        <v>167</v>
      </c>
      <c r="H17" s="336" t="s">
        <v>279</v>
      </c>
      <c r="I17" s="327"/>
      <c r="J17" s="327"/>
      <c r="K17" s="329"/>
      <c r="L17" s="328">
        <v>0.5</v>
      </c>
      <c r="M17" s="329"/>
      <c r="N17" s="328">
        <v>0.5</v>
      </c>
      <c r="O17" s="337">
        <f t="shared" si="2"/>
        <v>0</v>
      </c>
      <c r="P17" s="337">
        <f t="shared" si="2"/>
        <v>1</v>
      </c>
      <c r="Q17" s="329">
        <f t="shared" si="3"/>
        <v>0</v>
      </c>
      <c r="R17" s="162" t="s">
        <v>353</v>
      </c>
      <c r="S17" s="377" t="s">
        <v>375</v>
      </c>
    </row>
    <row r="18" spans="1:19" ht="166.5" thickBot="1" x14ac:dyDescent="0.3">
      <c r="A18" s="540"/>
      <c r="B18" s="353" t="s">
        <v>224</v>
      </c>
      <c r="C18" s="364" t="s">
        <v>284</v>
      </c>
      <c r="D18" s="354">
        <v>1</v>
      </c>
      <c r="E18" s="221" t="s">
        <v>283</v>
      </c>
      <c r="F18" s="343" t="s">
        <v>71</v>
      </c>
      <c r="G18" s="343" t="s">
        <v>275</v>
      </c>
      <c r="H18" s="344" t="s">
        <v>279</v>
      </c>
      <c r="I18" s="327">
        <v>0.33</v>
      </c>
      <c r="J18" s="328">
        <v>0.33329999999999999</v>
      </c>
      <c r="K18" s="329"/>
      <c r="L18" s="328">
        <v>0.33329999999999999</v>
      </c>
      <c r="M18" s="329"/>
      <c r="N18" s="328">
        <v>0.33339999999999997</v>
      </c>
      <c r="O18" s="337">
        <f t="shared" si="2"/>
        <v>0.33</v>
      </c>
      <c r="P18" s="337">
        <f t="shared" si="2"/>
        <v>1</v>
      </c>
      <c r="Q18" s="329">
        <f t="shared" si="3"/>
        <v>0.33</v>
      </c>
      <c r="R18" s="162" t="s">
        <v>313</v>
      </c>
      <c r="S18" s="377" t="s">
        <v>376</v>
      </c>
    </row>
    <row r="19" spans="1:19" ht="93" customHeight="1" x14ac:dyDescent="0.25">
      <c r="A19" s="524" t="s">
        <v>171</v>
      </c>
      <c r="B19" s="355" t="s">
        <v>40</v>
      </c>
      <c r="C19" s="212" t="s">
        <v>282</v>
      </c>
      <c r="D19" s="356" t="s">
        <v>281</v>
      </c>
      <c r="E19" s="212" t="s">
        <v>280</v>
      </c>
      <c r="F19" s="356" t="s">
        <v>71</v>
      </c>
      <c r="G19" s="356" t="s">
        <v>275</v>
      </c>
      <c r="H19" s="357" t="s">
        <v>279</v>
      </c>
      <c r="I19" s="345">
        <v>1</v>
      </c>
      <c r="J19" s="346">
        <v>1</v>
      </c>
      <c r="K19" s="348"/>
      <c r="L19" s="346">
        <v>1</v>
      </c>
      <c r="M19" s="348"/>
      <c r="N19" s="346">
        <v>1</v>
      </c>
      <c r="O19" s="347">
        <f>I19+K19+M19</f>
        <v>1</v>
      </c>
      <c r="P19" s="347">
        <f>J19+L19+N19</f>
        <v>3</v>
      </c>
      <c r="Q19" s="329">
        <f t="shared" si="3"/>
        <v>0.33333333333333331</v>
      </c>
      <c r="R19" s="310" t="s">
        <v>314</v>
      </c>
      <c r="S19" s="380" t="s">
        <v>389</v>
      </c>
    </row>
    <row r="20" spans="1:19" ht="38.25" hidden="1" x14ac:dyDescent="0.25">
      <c r="A20" s="525"/>
      <c r="B20" s="361" t="s">
        <v>41</v>
      </c>
      <c r="C20" s="208" t="s">
        <v>278</v>
      </c>
      <c r="D20" s="362" t="s">
        <v>277</v>
      </c>
      <c r="E20" s="208" t="s">
        <v>276</v>
      </c>
      <c r="F20" s="362" t="s">
        <v>71</v>
      </c>
      <c r="G20" s="362" t="s">
        <v>275</v>
      </c>
      <c r="H20" s="336">
        <v>44196</v>
      </c>
      <c r="I20" s="345"/>
      <c r="J20" s="346"/>
      <c r="K20" s="348"/>
      <c r="L20" s="346"/>
      <c r="M20" s="348"/>
      <c r="N20" s="346">
        <v>1</v>
      </c>
      <c r="O20" s="337">
        <f>I20+K20</f>
        <v>0</v>
      </c>
      <c r="P20" s="347">
        <f>J20+L20+N20</f>
        <v>1</v>
      </c>
      <c r="Q20" s="329">
        <f t="shared" si="3"/>
        <v>0</v>
      </c>
      <c r="R20" s="316" t="s">
        <v>322</v>
      </c>
      <c r="S20" s="378"/>
    </row>
    <row r="21" spans="1:19" ht="180" thickBot="1" x14ac:dyDescent="0.3">
      <c r="A21" s="525"/>
      <c r="B21" s="365" t="s">
        <v>296</v>
      </c>
      <c r="C21" s="292" t="s">
        <v>119</v>
      </c>
      <c r="D21" s="218" t="s">
        <v>263</v>
      </c>
      <c r="E21" s="290" t="s">
        <v>150</v>
      </c>
      <c r="F21" s="290" t="s">
        <v>259</v>
      </c>
      <c r="G21" s="290" t="s">
        <v>298</v>
      </c>
      <c r="H21" s="291" t="s">
        <v>194</v>
      </c>
      <c r="I21" s="366">
        <v>1</v>
      </c>
      <c r="J21" s="346">
        <v>1</v>
      </c>
      <c r="K21" s="348"/>
      <c r="L21" s="346"/>
      <c r="M21" s="348"/>
      <c r="N21" s="346">
        <v>1</v>
      </c>
      <c r="O21" s="347">
        <f>SUM(I21+K21+M21)</f>
        <v>1</v>
      </c>
      <c r="P21" s="347">
        <f>J21+L21+N21</f>
        <v>2</v>
      </c>
      <c r="Q21" s="329">
        <f t="shared" ref="Q21" si="4">O21/P21</f>
        <v>0.5</v>
      </c>
      <c r="R21" s="310" t="s">
        <v>315</v>
      </c>
      <c r="S21" s="378" t="s">
        <v>377</v>
      </c>
    </row>
    <row r="22" spans="1:19" x14ac:dyDescent="0.25">
      <c r="O22" s="168"/>
      <c r="P22" s="168"/>
      <c r="Q22" s="168">
        <f>SUM(Q8:Q21)/14</f>
        <v>0.47523809523809524</v>
      </c>
    </row>
    <row r="23" spans="1:19" x14ac:dyDescent="0.25">
      <c r="Q23" s="168"/>
    </row>
  </sheetData>
  <mergeCells count="14">
    <mergeCell ref="A19:A21"/>
    <mergeCell ref="R5:R7"/>
    <mergeCell ref="S5:S7"/>
    <mergeCell ref="K5:L6"/>
    <mergeCell ref="M5:N6"/>
    <mergeCell ref="O5:O7"/>
    <mergeCell ref="P5:P7"/>
    <mergeCell ref="Q5:Q7"/>
    <mergeCell ref="I5:J6"/>
    <mergeCell ref="A5:H5"/>
    <mergeCell ref="A6:H6"/>
    <mergeCell ref="B7:C7"/>
    <mergeCell ref="A15:A18"/>
    <mergeCell ref="A8:A11"/>
  </mergeCells>
  <phoneticPr fontId="64" type="noConversion"/>
  <conditionalFormatting sqref="S14 Q15:S15 Q8:S9 Q16 S16 R16:R17">
    <cfRule type="cellIs" dxfId="10" priority="16" operator="equal">
      <formula>1</formula>
    </cfRule>
  </conditionalFormatting>
  <conditionalFormatting sqref="R14">
    <cfRule type="cellIs" dxfId="9" priority="15" operator="equal">
      <formula>1</formula>
    </cfRule>
  </conditionalFormatting>
  <conditionalFormatting sqref="Q10:S11">
    <cfRule type="cellIs" dxfId="8" priority="13" operator="equal">
      <formula>1</formula>
    </cfRule>
  </conditionalFormatting>
  <conditionalFormatting sqref="Q14">
    <cfRule type="cellIs" dxfId="7" priority="10" operator="equal">
      <formula>1</formula>
    </cfRule>
  </conditionalFormatting>
  <conditionalFormatting sqref="Q17 S17">
    <cfRule type="cellIs" dxfId="6" priority="9" operator="equal">
      <formula>1</formula>
    </cfRule>
  </conditionalFormatting>
  <conditionalFormatting sqref="R18:S18">
    <cfRule type="cellIs" dxfId="5" priority="8" operator="equal">
      <formula>1</formula>
    </cfRule>
  </conditionalFormatting>
  <conditionalFormatting sqref="Q18">
    <cfRule type="cellIs" dxfId="4" priority="7" operator="equal">
      <formula>1</formula>
    </cfRule>
  </conditionalFormatting>
  <conditionalFormatting sqref="Q19">
    <cfRule type="cellIs" dxfId="3" priority="6" operator="equal">
      <formula>1</formula>
    </cfRule>
  </conditionalFormatting>
  <conditionalFormatting sqref="Q20:Q21">
    <cfRule type="cellIs" dxfId="2" priority="5" operator="equal">
      <formula>1</formula>
    </cfRule>
  </conditionalFormatting>
  <conditionalFormatting sqref="R12:S12">
    <cfRule type="cellIs" dxfId="1" priority="2" operator="equal">
      <formula>1</formula>
    </cfRule>
  </conditionalFormatting>
  <conditionalFormatting sqref="R13:S13">
    <cfRule type="cellIs" dxfId="0" priority="1" operator="equal">
      <formula>1</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F13"/>
  <sheetViews>
    <sheetView workbookViewId="0">
      <selection activeCell="H24" sqref="H24"/>
    </sheetView>
  </sheetViews>
  <sheetFormatPr baseColWidth="10" defaultRowHeight="15" x14ac:dyDescent="0.25"/>
  <cols>
    <col min="1" max="2" width="11.42578125" style="1"/>
    <col min="3" max="3" width="37.42578125" style="1" bestFit="1" customWidth="1"/>
    <col min="4" max="4" width="21.5703125" style="1" customWidth="1"/>
    <col min="5" max="5" width="18.5703125" style="1" customWidth="1"/>
    <col min="6" max="6" width="16.85546875" style="1" customWidth="1"/>
    <col min="7" max="16384" width="11.42578125" style="1"/>
  </cols>
  <sheetData>
    <row r="6" spans="3:6" ht="15.75" thickBot="1" x14ac:dyDescent="0.3"/>
    <row r="7" spans="3:6" ht="41.25" customHeight="1" thickBot="1" x14ac:dyDescent="0.3">
      <c r="C7" s="30" t="s">
        <v>42</v>
      </c>
      <c r="D7" s="31" t="s">
        <v>48</v>
      </c>
      <c r="E7" s="31" t="s">
        <v>43</v>
      </c>
      <c r="F7" s="31" t="s">
        <v>49</v>
      </c>
    </row>
    <row r="8" spans="3:6" x14ac:dyDescent="0.25">
      <c r="C8" s="17" t="s">
        <v>44</v>
      </c>
      <c r="D8" s="20">
        <f>'1 Gestion de Riesgo Corrupcion '!P28</f>
        <v>0.60869565217391308</v>
      </c>
      <c r="E8" s="21">
        <v>0.2</v>
      </c>
      <c r="F8" s="22">
        <f>D8*E8</f>
        <v>0.12173913043478263</v>
      </c>
    </row>
    <row r="9" spans="3:6" x14ac:dyDescent="0.25">
      <c r="C9" s="18" t="s">
        <v>45</v>
      </c>
      <c r="D9" s="23">
        <f>'Estrategias de Racionalizacion'!S19</f>
        <v>0</v>
      </c>
      <c r="E9" s="21">
        <v>0.2</v>
      </c>
      <c r="F9" s="22">
        <f>D9*E9</f>
        <v>0</v>
      </c>
    </row>
    <row r="10" spans="3:6" x14ac:dyDescent="0.25">
      <c r="C10" s="18" t="s">
        <v>46</v>
      </c>
      <c r="D10" s="23">
        <f>'3 Rendicion de Cuentas'!P16</f>
        <v>0.23111111111111113</v>
      </c>
      <c r="E10" s="21">
        <v>0.2</v>
      </c>
      <c r="F10" s="22">
        <f>D10*E10</f>
        <v>4.6222222222222227E-2</v>
      </c>
    </row>
    <row r="11" spans="3:6" x14ac:dyDescent="0.25">
      <c r="C11" s="18" t="s">
        <v>47</v>
      </c>
      <c r="D11" s="23">
        <f>'4 Atencion al Ciudadano  '!Q13</f>
        <v>0.36599999999999999</v>
      </c>
      <c r="E11" s="21">
        <v>0.2</v>
      </c>
      <c r="F11" s="22">
        <f>D11*E11</f>
        <v>7.3200000000000001E-2</v>
      </c>
    </row>
    <row r="12" spans="3:6" ht="15.75" thickBot="1" x14ac:dyDescent="0.3">
      <c r="C12" s="19" t="s">
        <v>50</v>
      </c>
      <c r="D12" s="24">
        <f>'5 Transparencia y Acc '!Q22</f>
        <v>0.47523809523809524</v>
      </c>
      <c r="E12" s="25">
        <v>0.2</v>
      </c>
      <c r="F12" s="26">
        <f>D12*E12</f>
        <v>9.5047619047619047E-2</v>
      </c>
    </row>
    <row r="13" spans="3:6" ht="15.75" thickBot="1" x14ac:dyDescent="0.3">
      <c r="D13" s="27">
        <f>SUM(D8:D12)</f>
        <v>1.6810448585231195</v>
      </c>
      <c r="E13" s="28">
        <f>SUM(E8:E12)</f>
        <v>1</v>
      </c>
      <c r="F13" s="29">
        <f>SUM(F8:F12)</f>
        <v>0.33620897170462388</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60"/>
  <sheetViews>
    <sheetView showGridLines="0" topLeftCell="A18" workbookViewId="0">
      <selection activeCell="G73" sqref="G73"/>
    </sheetView>
  </sheetViews>
  <sheetFormatPr baseColWidth="10" defaultRowHeight="15" x14ac:dyDescent="0.25"/>
  <cols>
    <col min="2" max="2" width="31.140625" customWidth="1"/>
    <col min="3" max="3" width="21.7109375" customWidth="1"/>
    <col min="4" max="4" width="14.85546875" customWidth="1"/>
    <col min="5" max="5" width="15.42578125" customWidth="1"/>
    <col min="6" max="6" width="15" customWidth="1"/>
  </cols>
  <sheetData>
    <row r="1" spans="2:6" hidden="1" x14ac:dyDescent="0.25"/>
    <row r="2" spans="2:6" hidden="1" x14ac:dyDescent="0.25"/>
    <row r="3" spans="2:6" hidden="1" x14ac:dyDescent="0.25">
      <c r="B3" s="148" t="s">
        <v>176</v>
      </c>
      <c r="C3" s="148" t="s">
        <v>177</v>
      </c>
      <c r="D3" s="148"/>
      <c r="E3" s="148" t="s">
        <v>178</v>
      </c>
      <c r="F3" s="148" t="s">
        <v>179</v>
      </c>
    </row>
    <row r="4" spans="2:6" hidden="1" x14ac:dyDescent="0.25">
      <c r="B4" s="163" t="s">
        <v>180</v>
      </c>
      <c r="C4" s="164">
        <f>'[6]Gestión Riesgo Corrupción '!AB15</f>
        <v>1</v>
      </c>
      <c r="D4" s="164"/>
      <c r="E4" s="164">
        <v>0.2</v>
      </c>
      <c r="F4" s="165">
        <f>C4*E4</f>
        <v>0.2</v>
      </c>
    </row>
    <row r="5" spans="2:6" hidden="1" x14ac:dyDescent="0.25">
      <c r="B5" s="163" t="s">
        <v>181</v>
      </c>
      <c r="C5" s="164">
        <f>'[6]Estrategias de Racionalizacion'!U15</f>
        <v>1</v>
      </c>
      <c r="D5" s="164"/>
      <c r="E5" s="164">
        <v>0.2</v>
      </c>
      <c r="F5" s="165">
        <f t="shared" ref="F5:F7" si="0">C5*E5</f>
        <v>0.2</v>
      </c>
    </row>
    <row r="6" spans="2:6" hidden="1" x14ac:dyDescent="0.25">
      <c r="B6" s="163" t="s">
        <v>182</v>
      </c>
      <c r="C6" s="164">
        <f>'[6]Rendición de Cuentas'!AB14</f>
        <v>1</v>
      </c>
      <c r="D6" s="164"/>
      <c r="E6" s="164">
        <v>0.2</v>
      </c>
      <c r="F6" s="165">
        <f t="shared" si="0"/>
        <v>0.2</v>
      </c>
    </row>
    <row r="7" spans="2:6" hidden="1" x14ac:dyDescent="0.25">
      <c r="B7" s="163" t="s">
        <v>183</v>
      </c>
      <c r="C7" s="164">
        <f>'[6]Atención al ciudadano'!S26</f>
        <v>1</v>
      </c>
      <c r="D7" s="164"/>
      <c r="E7" s="164">
        <v>0.2</v>
      </c>
      <c r="F7" s="165">
        <f t="shared" si="0"/>
        <v>0.2</v>
      </c>
    </row>
    <row r="8" spans="2:6" hidden="1" x14ac:dyDescent="0.25">
      <c r="B8" s="163" t="s">
        <v>184</v>
      </c>
      <c r="C8" s="164">
        <f>'[6]Transparencia y Acc. Info'!AC18</f>
        <v>1</v>
      </c>
      <c r="D8" s="164"/>
      <c r="E8" s="164">
        <v>0.2</v>
      </c>
      <c r="F8" s="165">
        <f>C8*E8</f>
        <v>0.2</v>
      </c>
    </row>
    <row r="9" spans="2:6" hidden="1" x14ac:dyDescent="0.25">
      <c r="B9" s="541" t="s">
        <v>172</v>
      </c>
      <c r="C9" s="542"/>
      <c r="D9" s="542"/>
      <c r="E9" s="543"/>
      <c r="F9" s="164">
        <f>SUM(F4:F8)</f>
        <v>1</v>
      </c>
    </row>
    <row r="10" spans="2:6" hidden="1" x14ac:dyDescent="0.25"/>
    <row r="11" spans="2:6" hidden="1" x14ac:dyDescent="0.25"/>
    <row r="12" spans="2:6" hidden="1" x14ac:dyDescent="0.25"/>
    <row r="13" spans="2:6" hidden="1" x14ac:dyDescent="0.25"/>
    <row r="14" spans="2:6" hidden="1" x14ac:dyDescent="0.25"/>
    <row r="15" spans="2:6" hidden="1" x14ac:dyDescent="0.25"/>
    <row r="16" spans="2:6" hidden="1" x14ac:dyDescent="0.25"/>
    <row r="17" spans="2:7" hidden="1" x14ac:dyDescent="0.25"/>
    <row r="25" spans="2:7" ht="15" customHeight="1" x14ac:dyDescent="0.25"/>
    <row r="26" spans="2:7" x14ac:dyDescent="0.25">
      <c r="B26" s="148" t="s">
        <v>176</v>
      </c>
      <c r="C26" s="148" t="s">
        <v>177</v>
      </c>
      <c r="D26" s="148" t="s">
        <v>185</v>
      </c>
      <c r="E26" s="148" t="s">
        <v>178</v>
      </c>
      <c r="F26" s="148" t="s">
        <v>179</v>
      </c>
    </row>
    <row r="27" spans="2:7" x14ac:dyDescent="0.25">
      <c r="B27" s="163" t="s">
        <v>180</v>
      </c>
      <c r="C27" s="164">
        <v>0.25</v>
      </c>
      <c r="D27" s="164">
        <f>C27</f>
        <v>0.25</v>
      </c>
      <c r="E27" s="164">
        <v>0.2</v>
      </c>
      <c r="F27" s="165">
        <f>C27*E27</f>
        <v>0.05</v>
      </c>
      <c r="G27" s="166"/>
    </row>
    <row r="28" spans="2:7" x14ac:dyDescent="0.25">
      <c r="B28" s="163" t="s">
        <v>181</v>
      </c>
      <c r="C28" s="164">
        <v>0.25</v>
      </c>
      <c r="D28" s="164">
        <f t="shared" ref="D28:D29" si="1">C28</f>
        <v>0.25</v>
      </c>
      <c r="E28" s="164">
        <v>0.2</v>
      </c>
      <c r="F28" s="165">
        <f t="shared" ref="F28:F30" si="2">C28*E28</f>
        <v>0.05</v>
      </c>
      <c r="G28" s="166"/>
    </row>
    <row r="29" spans="2:7" x14ac:dyDescent="0.25">
      <c r="B29" s="163" t="s">
        <v>182</v>
      </c>
      <c r="C29" s="164">
        <v>0.25</v>
      </c>
      <c r="D29" s="164">
        <f t="shared" si="1"/>
        <v>0.25</v>
      </c>
      <c r="E29" s="164">
        <v>0.2</v>
      </c>
      <c r="F29" s="165">
        <f t="shared" si="2"/>
        <v>0.05</v>
      </c>
      <c r="G29" s="166"/>
    </row>
    <row r="30" spans="2:7" x14ac:dyDescent="0.25">
      <c r="B30" s="163" t="s">
        <v>183</v>
      </c>
      <c r="C30" s="164">
        <v>0.25</v>
      </c>
      <c r="D30" s="164">
        <f>C30</f>
        <v>0.25</v>
      </c>
      <c r="E30" s="164">
        <v>0.2</v>
      </c>
      <c r="F30" s="165">
        <f t="shared" si="2"/>
        <v>0.05</v>
      </c>
      <c r="G30" s="166"/>
    </row>
    <row r="31" spans="2:7" x14ac:dyDescent="0.25">
      <c r="B31" s="163" t="s">
        <v>184</v>
      </c>
      <c r="C31" s="164">
        <v>0.25</v>
      </c>
      <c r="D31" s="164">
        <f>C31</f>
        <v>0.25</v>
      </c>
      <c r="E31" s="164">
        <v>0.2</v>
      </c>
      <c r="F31" s="165">
        <f>C31*E31</f>
        <v>0.05</v>
      </c>
      <c r="G31" s="166"/>
    </row>
    <row r="32" spans="2:7" x14ac:dyDescent="0.25">
      <c r="B32" s="541" t="s">
        <v>172</v>
      </c>
      <c r="C32" s="542"/>
      <c r="D32" s="542"/>
      <c r="E32" s="543"/>
      <c r="F32" s="167">
        <f>SUM(F27:F31)</f>
        <v>0.25</v>
      </c>
      <c r="G32" s="166"/>
    </row>
    <row r="37" spans="5:5" x14ac:dyDescent="0.25">
      <c r="E37" s="168"/>
    </row>
    <row r="40" spans="5:5" hidden="1" x14ac:dyDescent="0.25"/>
    <row r="41" spans="5:5" hidden="1" x14ac:dyDescent="0.25"/>
    <row r="42" spans="5:5" hidden="1" x14ac:dyDescent="0.25"/>
    <row r="43" spans="5:5" hidden="1" x14ac:dyDescent="0.25"/>
    <row r="44" spans="5:5" hidden="1" x14ac:dyDescent="0.25"/>
    <row r="45" spans="5:5" hidden="1" x14ac:dyDescent="0.25"/>
    <row r="46" spans="5:5" hidden="1" x14ac:dyDescent="0.25"/>
    <row r="47" spans="5:5" hidden="1" x14ac:dyDescent="0.25"/>
    <row r="48" spans="5:5"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sheetData>
  <mergeCells count="2">
    <mergeCell ref="B9:E9"/>
    <mergeCell ref="B32:E32"/>
  </mergeCells>
  <pageMargins left="0.7" right="0.7" top="0.75" bottom="0.75" header="0.3" footer="0.3"/>
  <pageSetup orientation="portrait" horizontalDpi="4294967293" vertic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4</vt:i4>
      </vt:variant>
    </vt:vector>
  </HeadingPairs>
  <TitlesOfParts>
    <vt:vector size="13" baseType="lpstr">
      <vt:lpstr>Gestión Riesgo Corrupción </vt:lpstr>
      <vt:lpstr>PAAC</vt:lpstr>
      <vt:lpstr>1 Gestion de Riesgo Corrupcion </vt:lpstr>
      <vt:lpstr>Estrategias de Racionalizacion</vt:lpstr>
      <vt:lpstr>3 Rendicion de Cuentas</vt:lpstr>
      <vt:lpstr>4 Atencion al Ciudadano  </vt:lpstr>
      <vt:lpstr>5 Transparencia y Acc </vt:lpstr>
      <vt:lpstr>AVANCES</vt:lpstr>
      <vt:lpstr>TOTAL</vt:lpstr>
      <vt:lpstr>'Estrategias de Racionalizacion'!Área_de_impresión</vt:lpstr>
      <vt:lpstr>'Gestión Riesgo Corrupción '!Área_de_impresión</vt:lpstr>
      <vt:lpstr>'Estrategias de Racionalizacion'!Títulos_a_imprimir</vt:lpstr>
      <vt:lpstr>'Gestión Riesgo Corrupción '!Títulos_a_imprimir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Carlos Moreno Castelblanco</dc:creator>
  <cp:lastModifiedBy>WINDOWS 8.1</cp:lastModifiedBy>
  <cp:lastPrinted>2019-04-11T16:20:24Z</cp:lastPrinted>
  <dcterms:created xsi:type="dcterms:W3CDTF">2017-03-13T17:16:50Z</dcterms:created>
  <dcterms:modified xsi:type="dcterms:W3CDTF">2020-05-15T21:04:18Z</dcterms:modified>
</cp:coreProperties>
</file>