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STION 2017\1. Pensamiento y Direccionamiento\Plan Estratégico Sectorial\Avances\IV Trimestre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Hoja1!$A$13:$U$80</definedName>
  </definedNames>
  <calcPr calcId="152511"/>
</workbook>
</file>

<file path=xl/calcChain.xml><?xml version="1.0" encoding="utf-8"?>
<calcChain xmlns="http://schemas.openxmlformats.org/spreadsheetml/2006/main">
  <c r="J24" i="1" l="1"/>
  <c r="K75" i="1" l="1"/>
  <c r="J53" i="1" l="1"/>
  <c r="G75" i="1" l="1"/>
  <c r="I60" i="1"/>
  <c r="H51" i="1"/>
  <c r="G51" i="1"/>
  <c r="H50" i="1"/>
  <c r="G50" i="1"/>
  <c r="H49" i="1"/>
  <c r="G49" i="1"/>
</calcChain>
</file>

<file path=xl/sharedStrings.xml><?xml version="1.0" encoding="utf-8"?>
<sst xmlns="http://schemas.openxmlformats.org/spreadsheetml/2006/main" count="636" uniqueCount="171">
  <si>
    <r>
      <rPr>
        <b/>
        <sz val="11"/>
        <color theme="1"/>
        <rFont val="Arial Narrow"/>
        <family val="2"/>
      </rPr>
      <t xml:space="preserve">1.1.  </t>
    </r>
    <r>
      <rPr>
        <sz val="11"/>
        <color theme="1"/>
        <rFont val="Arial Narrow"/>
        <family val="2"/>
      </rPr>
      <t>Cualifiicar el conocimiento del modelo asociativo solidario.</t>
    </r>
  </si>
  <si>
    <t>Programas de formación diseñados o actualizados.</t>
  </si>
  <si>
    <t>Producto</t>
  </si>
  <si>
    <t>Anual</t>
  </si>
  <si>
    <t>Respeto y vigencia de los Derechos fundamentales en el trabajo</t>
  </si>
  <si>
    <t>Colombia equitativa y sin pobreza extrema</t>
  </si>
  <si>
    <t>Movilidad social</t>
  </si>
  <si>
    <t xml:space="preserve">Generar alternativas para crear empleos de calidad y acceder al aseguramiento ante la falta de ingresos y los riesgos laborales
</t>
  </si>
  <si>
    <t>Unidad Administrativa Especial de Organizaciones Solidarias</t>
  </si>
  <si>
    <t>Tasa de Trabajo Infantil</t>
  </si>
  <si>
    <t>Impacto (Sinergia)</t>
  </si>
  <si>
    <t>Movilidad Social</t>
  </si>
  <si>
    <t>Cerrar brecha en acceso y calidad de la educación para mejorar la formación de capital humano, incrementar la movilidad social y fomentar la construcción de ciudadanía</t>
  </si>
  <si>
    <t>Ministerio del Trabajo</t>
  </si>
  <si>
    <t>Programas implementados para la prevención y disminución del trabajo infantil en sectores estratégicos</t>
  </si>
  <si>
    <t xml:space="preserve">1.2 Promocionar el Desarrollo de la Estrategia Nacional para Prevenir, erradicar  el Trabajo Infantil y sus Peores Formas </t>
  </si>
  <si>
    <t>1. Promover la protección de los derechos fundamentales del trabajo y la promoción del diálogo social, la concertación, la conciliación y la erradicación del trabajo infantil a través de la articulación efectiva de las entidades.</t>
  </si>
  <si>
    <t>OBJETIVOS SECTORIALES</t>
  </si>
  <si>
    <t>PESO PONDERADO</t>
  </si>
  <si>
    <t>ESTRATEGIAS</t>
  </si>
  <si>
    <t>INDICADOR</t>
  </si>
  <si>
    <t>TIPO INDICADOR</t>
  </si>
  <si>
    <t>PERIODICIDAD</t>
  </si>
  <si>
    <t>LINEA DE BASE</t>
  </si>
  <si>
    <t>META CUATRIENIO</t>
  </si>
  <si>
    <t>META 2017</t>
  </si>
  <si>
    <t>COMPONENTE TRABAJO DECENTE</t>
  </si>
  <si>
    <t>PILAR PND</t>
  </si>
  <si>
    <t>ESTRATEGIA TRANSVERSAL PND</t>
  </si>
  <si>
    <t>OBJETIVO PND</t>
  </si>
  <si>
    <t>ENTIDAD RESPONSABLE</t>
  </si>
  <si>
    <r>
      <rPr>
        <b/>
        <sz val="11"/>
        <rFont val="Arial Narrow"/>
        <family val="2"/>
      </rPr>
      <t xml:space="preserve">2.1. </t>
    </r>
    <r>
      <rPr>
        <sz val="11"/>
        <rFont val="Arial Narrow"/>
        <family val="2"/>
      </rPr>
      <t xml:space="preserve"> Generar, implementar y evaluar rutas de empleabilidad con especial énfasis en población jóven que permitan su vinculación al mercado laboral</t>
    </r>
  </si>
  <si>
    <t>Tasa de Desempleo jóvenes (14 - 28 años)  Conpes 173</t>
  </si>
  <si>
    <t>Creación de empleo</t>
  </si>
  <si>
    <t>Generar alternativas para crear empleos de calidad y acceder al aseguramiento ante la falta de ingresos y los riesgos laborales</t>
  </si>
  <si>
    <t>Jóvenes Contratados en empresas privadas a través de la ruta de primer empleo</t>
  </si>
  <si>
    <t>Nuevos empleos generados</t>
  </si>
  <si>
    <r>
      <rPr>
        <b/>
        <sz val="11"/>
        <rFont val="Arial Narrow"/>
        <family val="2"/>
      </rPr>
      <t xml:space="preserve">2.2  </t>
    </r>
    <r>
      <rPr>
        <sz val="11"/>
        <rFont val="Arial Narrow"/>
        <family val="2"/>
      </rPr>
      <t>Diseñar y desarrollar una herramienta de gestión del conocimiento para el análisis, monitoreo y prospectiva del mercado de trabajo nacional</t>
    </r>
  </si>
  <si>
    <t>Tasa de Desempleo</t>
  </si>
  <si>
    <r>
      <rPr>
        <b/>
        <sz val="11"/>
        <rFont val="Arial Narrow"/>
        <family val="2"/>
      </rPr>
      <t xml:space="preserve">2.3 </t>
    </r>
    <r>
      <rPr>
        <sz val="11"/>
        <rFont val="Arial Narrow"/>
        <family val="2"/>
      </rPr>
      <t>Realizar acciones de capacitación a población vulnerable</t>
    </r>
  </si>
  <si>
    <t xml:space="preserve">Víctimas formadas para potenciar el enganche laboral en el Marco de las Rutas de Empleo y Autoempleo para la reparación integral
</t>
  </si>
  <si>
    <t xml:space="preserve">Porcentaje de avance del proceso de reparación colectiva al movimiento sindical </t>
  </si>
  <si>
    <t xml:space="preserve">Gestión </t>
  </si>
  <si>
    <t>Número de víctimas con capacidades y proyectos productivos para autoempleo.</t>
  </si>
  <si>
    <t>Víctimas que acceden a programas de rutas integrales de generación de empleo y autoempleo rural y urbano</t>
  </si>
  <si>
    <t>Trimestral</t>
  </si>
  <si>
    <t>Sujetos colectivos que participan en procesos de restitución de capacidades productivas</t>
  </si>
  <si>
    <r>
      <rPr>
        <b/>
        <sz val="11"/>
        <rFont val="Arial Narrow"/>
        <family val="2"/>
      </rPr>
      <t xml:space="preserve">2.4 </t>
    </r>
    <r>
      <rPr>
        <sz val="11"/>
        <rFont val="Arial Narrow"/>
        <family val="2"/>
      </rPr>
      <t xml:space="preserve"> Implementar la Política de Equidad Laboral con Enfoque de Género, así como acciones específicas que promuevan la igualdad entre mujeres y hombres en el mercado laboral</t>
    </r>
  </si>
  <si>
    <t>Tasa de desempleo femenina</t>
  </si>
  <si>
    <r>
      <rPr>
        <b/>
        <sz val="11"/>
        <rFont val="Arial Narrow"/>
        <family val="2"/>
      </rPr>
      <t xml:space="preserve">2.5 </t>
    </r>
    <r>
      <rPr>
        <sz val="11"/>
        <rFont val="Arial Narrow"/>
        <family val="2"/>
      </rPr>
      <t xml:space="preserve"> Ampliar cobertura de personas vinvuladas laboralmente a través de la expansión de capacidad de servicio en todo el país de  la  Agencia Pública de Empleo  del SENA</t>
    </r>
  </si>
  <si>
    <t xml:space="preserve">Número  personas vinculadas laboralmente  a través de la APE </t>
  </si>
  <si>
    <t>Mensual</t>
  </si>
  <si>
    <t>Servicio Nacional de Aprendizaje  SENA</t>
  </si>
  <si>
    <r>
      <rPr>
        <b/>
        <sz val="11"/>
        <rFont val="Arial Narrow"/>
        <family val="2"/>
      </rPr>
      <t xml:space="preserve">2.6  </t>
    </r>
    <r>
      <rPr>
        <sz val="11"/>
        <rFont val="Arial Narrow"/>
        <family val="2"/>
      </rPr>
      <t xml:space="preserve">Impulsar accionar del SENA con miras  a vincular laboralmente a sus egresados a través de su Agencia Publica de Empleo.
</t>
    </r>
  </si>
  <si>
    <t xml:space="preserve">Personas egresadas del SENA  vinculadas laboralmente  a través de la APE </t>
  </si>
  <si>
    <r>
      <rPr>
        <b/>
        <sz val="11"/>
        <rFont val="Arial Narrow"/>
        <family val="2"/>
      </rPr>
      <t xml:space="preserve">2.7 </t>
    </r>
    <r>
      <rPr>
        <sz val="11"/>
        <rFont val="Arial Narrow"/>
        <family val="2"/>
      </rPr>
      <t xml:space="preserve"> Desarrollar asociatividad solidaria con enfoque regional</t>
    </r>
  </si>
  <si>
    <t>Redes o cadenas productivas promovidas o dinamizadas</t>
  </si>
  <si>
    <t xml:space="preserve">Movilidad social  </t>
  </si>
  <si>
    <r>
      <rPr>
        <b/>
        <sz val="11"/>
        <rFont val="Arial Narrow"/>
        <family val="2"/>
      </rPr>
      <t xml:space="preserve">2.8 </t>
    </r>
    <r>
      <rPr>
        <sz val="11"/>
        <rFont val="Arial Narrow"/>
        <family val="2"/>
      </rPr>
      <t xml:space="preserve"> Fortalecer la prestación de servicios básicos, asociados y relacionados de gestión y colocación al interior de los prestadores del SPE</t>
    </r>
  </si>
  <si>
    <t>Población orientada laboralmente y remitidas a servicios de gestión y colocación</t>
  </si>
  <si>
    <t>Generar alternativas para el acceso a un empleo de calidad y el aseguramiento frente a la falta de ingresos y los riesgos laborales</t>
  </si>
  <si>
    <t xml:space="preserve">Unidad Administrativa Especial del Servicio Público de Empleo </t>
  </si>
  <si>
    <r>
      <rPr>
        <b/>
        <sz val="11"/>
        <rFont val="Arial Narrow"/>
        <family val="2"/>
      </rPr>
      <t xml:space="preserve">2.9  </t>
    </r>
    <r>
      <rPr>
        <sz val="11"/>
        <rFont val="Arial Narrow"/>
        <family val="2"/>
      </rPr>
      <t>Crear un sistema integral para la identififcación y atención de necesidades de los empresarios en cuanto a la capacitación y formación para el trabajo</t>
    </r>
  </si>
  <si>
    <t xml:space="preserve">Población orientada laboralmente y remitida a través de servicios de gestión y colocación en Bogotá y municipios de influencia. </t>
  </si>
  <si>
    <r>
      <rPr>
        <b/>
        <sz val="11"/>
        <rFont val="Arial Narrow"/>
        <family val="2"/>
      </rPr>
      <t xml:space="preserve">2.10  </t>
    </r>
    <r>
      <rPr>
        <sz val="11"/>
        <rFont val="Arial Narrow"/>
        <family val="2"/>
      </rPr>
      <t>Fortalecer la gestión empresarial como mecanismo para consolidar el rol del SPE en los procesos de gestión y colocación de empleo</t>
    </r>
  </si>
  <si>
    <t>Número de vacantes inscritas en el Servicio Público de Empleo (Anual)</t>
  </si>
  <si>
    <r>
      <rPr>
        <b/>
        <sz val="11"/>
        <rFont val="Arial Narrow"/>
        <family val="2"/>
      </rPr>
      <t xml:space="preserve">2.11  </t>
    </r>
    <r>
      <rPr>
        <sz val="11"/>
        <rFont val="Arial Narrow"/>
        <family val="2"/>
      </rPr>
      <t>Ampliar la capacidad de acción y presencia física del Servicio Público de Empleo en todo el país</t>
    </r>
  </si>
  <si>
    <t>Número de puntos de atención de la Red Pública de Prestadores del SPE a nivel nacional</t>
  </si>
  <si>
    <r>
      <rPr>
        <b/>
        <sz val="11"/>
        <rFont val="Arial Narrow"/>
        <family val="2"/>
      </rPr>
      <t xml:space="preserve">2.12 </t>
    </r>
    <r>
      <rPr>
        <sz val="11"/>
        <rFont val="Arial Narrow"/>
        <family val="2"/>
      </rPr>
      <t xml:space="preserve"> Promover y desarrollar estrategias de atención diferenciada en temas de gestión y colocación para poblaciones con dificil vinculación al mercado de trabajo</t>
    </r>
  </si>
  <si>
    <t>Personas víctimas del conflicto armado que acceden a servicios de gestión y colocación laboral</t>
  </si>
  <si>
    <t>Colombia en paz</t>
  </si>
  <si>
    <t>Seguridad y  justicia para la paz</t>
  </si>
  <si>
    <t>Avanzar hacia la garantía del goce efectivo de derechos de las víctimas del conflicto armado en Colombia</t>
  </si>
  <si>
    <t xml:space="preserve">Población colocada a través del Servicio Público de Empleo </t>
  </si>
  <si>
    <t>Colocados a través de SPE en la región Caribe.</t>
  </si>
  <si>
    <t>Colocados  a través del SPE en el departamento de Norte de Santander</t>
  </si>
  <si>
    <t>2. Fomentar la dinámica de los mercados laborales para que sean, incluyentes y adaptables a las particularidades de cada región, permitiendo así el desarrollo económico y social de las regiones en condiciones de equidad</t>
  </si>
  <si>
    <r>
      <t xml:space="preserve">3.1  </t>
    </r>
    <r>
      <rPr>
        <sz val="11"/>
        <rFont val="Arial Narrow"/>
        <family val="2"/>
      </rPr>
      <t>Ofrecer protección económica (beneficios monetarios) a aquellos adultos mayores que no  cuentan  con  algún  tipo  de  protección.</t>
    </r>
  </si>
  <si>
    <t xml:space="preserve">Beneficiarios del Mecanismo de Protección al Cesante </t>
  </si>
  <si>
    <t>Generar alternativas para crear empleos de calidad y el aseguramiento ante la falta de ingresos y los riesgos laborales</t>
  </si>
  <si>
    <r>
      <rPr>
        <b/>
        <sz val="11"/>
        <rFont val="Arial Narrow"/>
        <family val="2"/>
      </rPr>
      <t xml:space="preserve">3.2 </t>
    </r>
    <r>
      <rPr>
        <sz val="11"/>
        <rFont val="Arial Narrow"/>
        <family val="2"/>
      </rPr>
      <t xml:space="preserve"> Realizar seguimiento y evaluación de las políticas de formalización laboral.</t>
    </r>
  </si>
  <si>
    <t>Tasa de Formalidad para 13 áreas Metropolitanas</t>
  </si>
  <si>
    <t>Extensión de la protección y la seguridad social</t>
  </si>
  <si>
    <t>Tasa de formalidad nacional</t>
  </si>
  <si>
    <t>36.00%</t>
  </si>
  <si>
    <t>35.60%</t>
  </si>
  <si>
    <t>Acuerdos de formalización suscritos en las Territoriales</t>
  </si>
  <si>
    <r>
      <rPr>
        <b/>
        <sz val="11"/>
        <rFont val="Arial Narrow"/>
        <family val="2"/>
      </rPr>
      <t xml:space="preserve">3.3  </t>
    </r>
    <r>
      <rPr>
        <sz val="11"/>
        <rFont val="Arial Narrow"/>
        <family val="2"/>
      </rPr>
      <t>Fomentar el mejoramiento de la capacitación de trabajadores en empresa con calidad y pertinencia.</t>
    </r>
  </si>
  <si>
    <t xml:space="preserve">Personas formadas en empresa 
</t>
  </si>
  <si>
    <r>
      <rPr>
        <b/>
        <sz val="11"/>
        <rFont val="Arial Narrow"/>
        <family val="2"/>
      </rPr>
      <t xml:space="preserve">3.4  </t>
    </r>
    <r>
      <rPr>
        <sz val="11"/>
        <rFont val="Arial Narrow"/>
        <family val="2"/>
      </rPr>
      <t>Fomentar,  incrementar  y contribuir a la cobertura del Sistema Pensional, y el ahorro para  la vejez</t>
    </r>
  </si>
  <si>
    <t>Adultos mayores con pensión</t>
  </si>
  <si>
    <t>Garantizar los mínimos vitales y avanzar en el fortalecimiento de las
capacidades de la población en pobreza extrema para su efectiva inclusión social y productiva (Sistema de Promoción Social).</t>
  </si>
  <si>
    <r>
      <rPr>
        <b/>
        <sz val="11"/>
        <rFont val="Arial Narrow"/>
        <family val="2"/>
      </rPr>
      <t xml:space="preserve">3.5  </t>
    </r>
    <r>
      <rPr>
        <sz val="11"/>
        <rFont val="Arial Narrow"/>
        <family val="2"/>
      </rPr>
      <t>Fortalecer el subsidio familiar como prestación social de los trabajadores a partir de la actualización integral del sistema de compensación y subsidio familiar.</t>
    </r>
  </si>
  <si>
    <t>Empresas afiliadas a cajas de compensación familiar</t>
  </si>
  <si>
    <t>Superintendencia del Subsidio Familiar</t>
  </si>
  <si>
    <r>
      <rPr>
        <b/>
        <sz val="11"/>
        <rFont val="Arial Narrow"/>
        <family val="2"/>
      </rPr>
      <t xml:space="preserve">3.6  </t>
    </r>
    <r>
      <rPr>
        <sz val="11"/>
        <rFont val="Arial Narrow"/>
        <family val="2"/>
      </rPr>
      <t>Certificar los aprendices en cada una de sus programas de formacion.
 </t>
    </r>
  </si>
  <si>
    <t>Número de Certificaciones expedidas en Educación Superior</t>
  </si>
  <si>
    <t>Semestral</t>
  </si>
  <si>
    <t>Colombia equitativa y sin pobreza extrema 
Colombia la más educada</t>
  </si>
  <si>
    <t>Número de Certificaciones expedidas en Formación Técnica Laboral y Otros</t>
  </si>
  <si>
    <t>Número de Certificaciones expedidas en Formación Complementaria</t>
  </si>
  <si>
    <t>Certificaciones expedidas en Formación Profesional Integral</t>
  </si>
  <si>
    <t>Estructuras Funcionales de las Ocupaciones nuevas y actualizadas</t>
  </si>
  <si>
    <r>
      <rPr>
        <b/>
        <sz val="11"/>
        <rFont val="Arial Narrow"/>
        <family val="2"/>
      </rPr>
      <t xml:space="preserve">3.7  </t>
    </r>
    <r>
      <rPr>
        <sz val="11"/>
        <rFont val="Arial Narrow"/>
        <family val="2"/>
      </rPr>
      <t xml:space="preserve">Evaluar y Certificar las competencias laborales, que permitirá más eficiencia y calidad en las certificaciones  en tres niveles: básico, medio y avanzado.  
</t>
    </r>
  </si>
  <si>
    <t xml:space="preserve">Número de normas sectoriales de Competencia Laboral </t>
  </si>
  <si>
    <r>
      <rPr>
        <b/>
        <sz val="11"/>
        <rFont val="Arial Narrow"/>
        <family val="2"/>
      </rPr>
      <t xml:space="preserve">3.8  </t>
    </r>
    <r>
      <rPr>
        <sz val="11"/>
        <rFont val="Arial Narrow"/>
        <family val="2"/>
      </rPr>
      <t xml:space="preserve">Certificar competencias laborales focalizada en mejorar la productividad de los trabajadores actuales y de personas nuevas que se inserten laboralmente a los macroproyectos de País y regionales. </t>
    </r>
  </si>
  <si>
    <t>Número de personas Certificadas en Competencias Laborales</t>
  </si>
  <si>
    <r>
      <rPr>
        <b/>
        <sz val="11"/>
        <rFont val="Arial Narrow"/>
        <family val="2"/>
      </rPr>
      <t xml:space="preserve">3.9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Focalización del desarrollo de la asociatividad solidaria hacia sectores estratégicos.</t>
    </r>
  </si>
  <si>
    <t xml:space="preserve">Número de personas  beneficiadas a través de procesos de fomento o fortalecimeinto en organizaciones en marcha. </t>
  </si>
  <si>
    <t xml:space="preserve">Personas capacitadas en curso básico de economía solidaria </t>
  </si>
  <si>
    <t xml:space="preserve">Empleos reportados por las organizaciones solidarias con registro vigente en cámara de comercio </t>
  </si>
  <si>
    <t>Número de nuevas organizaciones de economía solidaria registradas.</t>
  </si>
  <si>
    <r>
      <rPr>
        <b/>
        <sz val="11"/>
        <rFont val="Arial Narrow"/>
        <family val="2"/>
      </rPr>
      <t>3.10</t>
    </r>
    <r>
      <rPr>
        <sz val="11"/>
        <rFont val="Arial Narrow"/>
        <family val="2"/>
      </rPr>
      <t xml:space="preserve"> Mejorar cobertura, calidad y pertinencia en la formación para el trabajo</t>
    </r>
    <r>
      <rPr>
        <sz val="11"/>
        <color rgb="FFFF0000"/>
        <rFont val="Arial Narrow"/>
        <family val="2"/>
      </rPr>
      <t xml:space="preserve"> </t>
    </r>
  </si>
  <si>
    <t xml:space="preserve">Cupos en formación complementaria del SENA para la región Eje Cafetero y Antioquia </t>
  </si>
  <si>
    <t>Cupos en formación titulada del SENA para la región Eje Cafetero y Antioquia</t>
  </si>
  <si>
    <t>Cupos en formación integral del SENA para la región Pacífico</t>
  </si>
  <si>
    <t>Cupos en formación integral del SENA para la región de los Llanos</t>
  </si>
  <si>
    <t xml:space="preserve">Cupos asignados para  formación para el trabajo y el emprendimiento para el Pueblo Rrom </t>
  </si>
  <si>
    <t>Aprendices en formación profesional integral</t>
  </si>
  <si>
    <t>Aprendices en poblaciones vulnerables</t>
  </si>
  <si>
    <t>Aprendices en  el programa Sena emprende rural</t>
  </si>
  <si>
    <t>Aprendices en formación virtual</t>
  </si>
  <si>
    <t>Aprendices en programa de bilingúismo</t>
  </si>
  <si>
    <t>Proyectos productivos apoyados para el pueblo Rom.</t>
  </si>
  <si>
    <t>3. Crear  condiciones laborales para la población ocupada que contribuyan a la generación  de empleo, la formalización laboral, la movilidad laboral, la formación y capacitación del recurso humano en el marco del principio del trabajo decente .</t>
  </si>
  <si>
    <r>
      <rPr>
        <b/>
        <sz val="11"/>
        <rFont val="Arial Narrow"/>
        <family val="2"/>
      </rPr>
      <t xml:space="preserve">4.1  </t>
    </r>
    <r>
      <rPr>
        <sz val="11"/>
        <rFont val="Arial Narrow"/>
        <family val="2"/>
      </rPr>
      <t xml:space="preserve">Ampliar la cobertura del subsidio familiar </t>
    </r>
  </si>
  <si>
    <t>Afiliados a Cajas de Compensación</t>
  </si>
  <si>
    <r>
      <rPr>
        <b/>
        <sz val="11"/>
        <rFont val="Arial Narrow"/>
        <family val="2"/>
      </rPr>
      <t xml:space="preserve">4.2 </t>
    </r>
    <r>
      <rPr>
        <sz val="11"/>
        <rFont val="Arial Narrow"/>
        <family val="2"/>
      </rPr>
      <t xml:space="preserve"> Promover y diseñar politicas, y estrategias para el  mejoramiento y desarrollo del Sistema General de Riesgos Laborales</t>
    </r>
  </si>
  <si>
    <t>Afiliados a riesgos laborales</t>
  </si>
  <si>
    <r>
      <rPr>
        <b/>
        <sz val="11"/>
        <rFont val="Arial Narrow"/>
        <family val="2"/>
      </rPr>
      <t xml:space="preserve">4.3 </t>
    </r>
    <r>
      <rPr>
        <sz val="11"/>
        <rFont val="Arial Narrow"/>
        <family val="2"/>
      </rPr>
      <t xml:space="preserve"> Fomentar,  incrementar  y contribuir a la cobertura del Sistema Pensional, y el ahorro para  la vejez</t>
    </r>
  </si>
  <si>
    <t>Afiliados activos a pensiones</t>
  </si>
  <si>
    <t>Beneficiarios del programa Colombia Mayor (acumulado)</t>
  </si>
  <si>
    <t>Bimestral</t>
  </si>
  <si>
    <t>Porcentaje de adultos mayores con algún tipo de protección a los ingresos</t>
  </si>
  <si>
    <r>
      <rPr>
        <b/>
        <sz val="11"/>
        <rFont val="Arial Narrow"/>
        <family val="2"/>
      </rPr>
      <t>4.4</t>
    </r>
    <r>
      <rPr>
        <sz val="11"/>
        <rFont val="Arial Narrow"/>
        <family val="2"/>
      </rPr>
      <t xml:space="preserve">  Promover el uso de los beneficios económicos periódicos BEPS</t>
    </r>
  </si>
  <si>
    <t>Personas vinculadas a los beneficios económicos periódicos</t>
  </si>
  <si>
    <t>Colpensiones</t>
  </si>
  <si>
    <r>
      <rPr>
        <b/>
        <sz val="11"/>
        <rFont val="Arial Narrow"/>
        <family val="2"/>
      </rPr>
      <t xml:space="preserve">4.5 </t>
    </r>
    <r>
      <rPr>
        <sz val="11"/>
        <rFont val="Arial Narrow"/>
        <family val="2"/>
      </rPr>
      <t xml:space="preserve"> Desarrollar una estrategia para reducir los tiempos y para resolver con calidad los reconocimientos de pensiones, en particular en el Régimen de Prima Media</t>
    </r>
  </si>
  <si>
    <t>Porcentaje  Solicitudes de reconocimiento  con términoclegal cumplido resueltas</t>
  </si>
  <si>
    <t>Generar alternativas para crear empleos de calidad y acceder al
aseguramiento ante la falta de ingresos y los riesgos laborales.</t>
  </si>
  <si>
    <t>4. Fortalecer el Sistema de Seguridad Social mediante la promoción y la equidad de la cobertura de afiliación en pensiones, riesgos laborales,  subsidio familiar, el reconocimiento de servicios sociales complementarios  y la protección de manera progresiva de los ingresos de las personas en su vejez.</t>
  </si>
  <si>
    <r>
      <rPr>
        <b/>
        <sz val="11"/>
        <rFont val="Arial Narrow"/>
        <family val="2"/>
      </rPr>
      <t xml:space="preserve"> 5.1   </t>
    </r>
    <r>
      <rPr>
        <sz val="11"/>
        <rFont val="Arial Narrow"/>
        <family val="2"/>
      </rPr>
      <t>Aportar al desarrollo económico del país a través del fortalecimiento del sector trabajo, de la modernización de cada una de las entidades que lo componen, de la creación de sinergias, complementariedad y coordinación entre las mismas, y  del incremento y la consolidación de su respectiva presencia nacional y regional, hacia lograr la cobertura nacional para facilitar y acercar los servicios a los colombianos</t>
    </r>
  </si>
  <si>
    <t>Ejecución presupuestal proyectos de Inversión Sector Trabajo</t>
  </si>
  <si>
    <t>Buen Gobierno</t>
  </si>
  <si>
    <t xml:space="preserve">Promover una gestión pública transparente que facilite el acceso a la información pública y prevenga la corrupción. </t>
  </si>
  <si>
    <r>
      <rPr>
        <b/>
        <sz val="11"/>
        <rFont val="Arial Narrow"/>
        <family val="2"/>
      </rPr>
      <t xml:space="preserve">5.2 </t>
    </r>
    <r>
      <rPr>
        <sz val="11"/>
        <rFont val="Arial Narrow"/>
        <family val="2"/>
      </rPr>
      <t xml:space="preserve"> Lograr que los servidores públicos fortalezcan sus competencias laborales a través de la innovación en los procesos de formación, capacitación e incentivos, a fin de que se conecten sus objetivos individuales con los institucionales, se fortalezca la responsabilidad por sus actos y se incentiven sus logros. </t>
    </r>
  </si>
  <si>
    <t>Número de servidores públicos capacitados</t>
  </si>
  <si>
    <t xml:space="preserve">Mejorar la efectividad de la gestión pública y el servicio al ciudadano a nivel nacional y territorial. </t>
  </si>
  <si>
    <r>
      <rPr>
        <b/>
        <sz val="11"/>
        <rFont val="Arial Narrow"/>
        <family val="2"/>
      </rPr>
      <t>5.3</t>
    </r>
    <r>
      <rPr>
        <sz val="11"/>
        <rFont val="Arial Narrow"/>
        <family val="2"/>
      </rPr>
      <t xml:space="preserve"> Fortalecer los procesos de atención al ciudadano y proveer un servicio cercano, pertinente y de calidad a los usuarios</t>
    </r>
  </si>
  <si>
    <t>Implementación del plan anticorrupción y de Atención al Ciudadano</t>
  </si>
  <si>
    <t>Cuatrimestral</t>
  </si>
  <si>
    <t>Afianzar la lucha contra la corrupción, transparencia y rendición de cuentas</t>
  </si>
  <si>
    <t>5.  Fortalecer las instituciones del Sector Trabajo y la rendición de cuentas en ejercicio del Buen Gobierno, en búsqueda de la modernización, eficiencia y eficacia.</t>
  </si>
  <si>
    <t>N.A</t>
  </si>
  <si>
    <t>Ejecutado 1 trimestre</t>
  </si>
  <si>
    <t>Ejecutado 2 trimestre</t>
  </si>
  <si>
    <t>Ejecutado 3 trimestre</t>
  </si>
  <si>
    <t>Ejecutado 4 trimestre</t>
  </si>
  <si>
    <t>% avance  4 Trimestre</t>
  </si>
  <si>
    <t>DESCRIPCION CUALITATIVA DEL AVANCE</t>
  </si>
  <si>
    <t>Programado 4 trimestre</t>
  </si>
  <si>
    <t xml:space="preserve"> REPORTE CUARTO TRIMESTRE</t>
  </si>
  <si>
    <t>FUNCIONARIO RESPONSABLE</t>
  </si>
  <si>
    <t>CORREO DEL FUNCIONARIO RESPONSABLE</t>
  </si>
  <si>
    <t>A corte a 31 de diciembre de la vigencia 2017, se reporta un total de 877 organizaciones de economía registrdas en el el Registro ünico Empresarial y Social -RUES- incluyendo las asociaciones  agropecuarias y campesinas</t>
  </si>
  <si>
    <t>Con corte a 30 de diciembre,  se reporta un  cumplimiento del  xx% ferente a los compromisos programadas en cada uno de los componentes.</t>
  </si>
  <si>
    <t>Se reporta un total de  xx  personas capacitas en curso básico de economía solidaria.  Lo que significa que en el segundo trimestre de capacitaron xx  personas, para un acumulado de xxx</t>
  </si>
  <si>
    <t xml:space="preserve">En lo recorido de la vigencia, se reportan en el RUES xxxx  empleos, superando la meta programada inicialmente. </t>
  </si>
  <si>
    <t xml:space="preserve">Redes o cadenas productivas promovidas o dinamizadas:
De acuerdo a la Estrategia de Compras locales, que tiene como objetivo: Propender por el fomento y fortalecimiento en desarrollo integral de la economía local, a partir de la oferta de alimentos, bienes y servicios de las organizaciones solidarias con destino a los programas sociales del país., se promovieron y dinamizaron las cadenas y redes productivas en los Departamentos de Boyacá, Meta, Cundinamarca y Risaralda, dando así cumplimiento a la meta propuesta.
Se adelantaron seis  encuentros (Rueda de negocios) ICBF- MEN (Entidades Territoriales Gobernaciones y Secretarias Educación) en:
• Seis  Encuentros ( Rueda de negocios ) ICBF- MEN (Entidades Territoriales Gobernaciones y Secretarias Educación )
• Departamentos: Sucre (Sincelejo), Caquetá (Florencia), Magdalena (Santa marta), Santander (Bucaramanga) y Putumayo (Mocoa).
• Municipio: Garagoa Boyacá 
• Operadores:  175 en los 5 encuentros 
• Organizaciones: 114 (Asociaciones, Cooperativas locales).
• Acuerdos Firmados: 158
• Compras Mensuales: $ 944.269.121 USD: 314.756.
</t>
  </si>
  <si>
    <t xml:space="preserve">durante la vigencia 2017 se diseñaron programas educativos que permitira´n </t>
  </si>
  <si>
    <t xml:space="preserve">Se reportan 13000  personas beneficiadas de los procesos directos de fomento y fortalecimiento de Organizaciones Solidarias, el incremento de numero de personas beneficiadas se debe a  que la entidad recibio una dición presupuestal que permitio beneficiar a mas familias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</si>
</sst>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[$-10C0A]#,##0.00"/>
    <numFmt numFmtId="165" formatCode="[$-10C0A]#,##0"/>
    <numFmt numFmtId="166" formatCode="#,##0.00;[Red]#,##0.00"/>
    <numFmt numFmtId="167" formatCode="0.00;[Red]0.00"/>
    <numFmt numFmtId="168" formatCode="[$-10C0A]yyyy/mm/dd"/>
    <numFmt numFmtId="169" formatCode="_(* #,##0_);_(* \(#,##0\);_(* &quot;-&quot;??_);_(@_)"/>
    <numFmt numFmtId="170" formatCode="0;[Red]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sz val="12"/>
      <color theme="0"/>
      <name val="Arial Narrow"/>
      <family val="2"/>
    </font>
    <font>
      <b/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5358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6" fillId="2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justify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justify" vertical="center" wrapText="1"/>
    </xf>
    <xf numFmtId="164" fontId="3" fillId="2" borderId="1" xfId="2" applyNumberFormat="1" applyFont="1" applyFill="1" applyBorder="1" applyAlignment="1" applyProtection="1">
      <alignment horizontal="justify" vertical="center" wrapText="1"/>
      <protection locked="0"/>
    </xf>
    <xf numFmtId="165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justify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9" fontId="5" fillId="2" borderId="1" xfId="1" applyFont="1" applyFill="1" applyBorder="1" applyAlignment="1" applyProtection="1">
      <alignment horizontal="center" vertical="center" wrapText="1"/>
      <protection locked="0"/>
    </xf>
    <xf numFmtId="9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9" fontId="3" fillId="2" borderId="1" xfId="2" applyNumberFormat="1" applyFont="1" applyFill="1" applyBorder="1" applyAlignment="1" applyProtection="1">
      <alignment horizontal="justify" vertical="center" wrapText="1"/>
      <protection locked="0"/>
    </xf>
    <xf numFmtId="3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164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1" xfId="0" applyNumberFormat="1" applyFont="1" applyFill="1" applyBorder="1" applyAlignment="1" applyProtection="1">
      <alignment horizontal="justify" vertical="center" wrapText="1"/>
      <protection locked="0"/>
    </xf>
    <xf numFmtId="3" fontId="5" fillId="2" borderId="1" xfId="0" applyNumberFormat="1" applyFont="1" applyFill="1" applyBorder="1" applyAlignment="1" applyProtection="1">
      <alignment horizontal="justify" vertical="center" wrapText="1"/>
      <protection locked="0"/>
    </xf>
    <xf numFmtId="1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>
      <alignment horizontal="center" vertical="center"/>
    </xf>
    <xf numFmtId="165" fontId="3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167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</xf>
    <xf numFmtId="3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6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7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" xfId="1" applyFont="1" applyFill="1" applyBorder="1" applyAlignment="1" applyProtection="1">
      <alignment horizontal="center" vertical="center" wrapText="1"/>
      <protection locked="0"/>
    </xf>
    <xf numFmtId="165" fontId="5" fillId="5" borderId="13" xfId="2" applyNumberFormat="1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167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13" xfId="0" applyNumberFormat="1" applyFont="1" applyFill="1" applyBorder="1" applyAlignment="1">
      <alignment horizontal="center" vertical="center" wrapText="1"/>
    </xf>
    <xf numFmtId="165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13" xfId="0" applyNumberFormat="1" applyFont="1" applyFill="1" applyBorder="1" applyAlignment="1" applyProtection="1">
      <alignment horizontal="center" vertical="center" wrapText="1"/>
    </xf>
    <xf numFmtId="165" fontId="3" fillId="5" borderId="13" xfId="2" applyNumberFormat="1" applyFont="1" applyFill="1" applyBorder="1" applyAlignment="1" applyProtection="1">
      <alignment horizontal="center" vertical="center" wrapText="1"/>
      <protection locked="0"/>
    </xf>
    <xf numFmtId="9" fontId="5" fillId="5" borderId="13" xfId="1" applyFont="1" applyFill="1" applyBorder="1" applyAlignment="1" applyProtection="1">
      <alignment horizontal="center" vertical="center" wrapText="1"/>
      <protection locked="0"/>
    </xf>
    <xf numFmtId="9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wrapText="1"/>
      <protection locked="0"/>
    </xf>
    <xf numFmtId="0" fontId="12" fillId="3" borderId="15" xfId="0" applyFont="1" applyFill="1" applyBorder="1" applyAlignment="1" applyProtection="1">
      <alignment horizontal="center" wrapText="1"/>
      <protection locked="0"/>
    </xf>
    <xf numFmtId="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1" xfId="2" applyFont="1" applyFill="1" applyBorder="1" applyAlignment="1" applyProtection="1">
      <alignment horizontal="justify" vertical="center" wrapText="1"/>
    </xf>
    <xf numFmtId="170" fontId="5" fillId="2" borderId="1" xfId="3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164" fontId="3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5" fillId="5" borderId="13" xfId="0" applyNumberFormat="1" applyFont="1" applyFill="1" applyBorder="1" applyAlignment="1">
      <alignment horizontal="center" vertical="center" wrapText="1"/>
    </xf>
    <xf numFmtId="9" fontId="15" fillId="5" borderId="13" xfId="0" applyNumberFormat="1" applyFont="1" applyFill="1" applyBorder="1" applyAlignment="1" applyProtection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justify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5" fontId="17" fillId="8" borderId="1" xfId="2" applyNumberFormat="1" applyFont="1" applyFill="1" applyBorder="1" applyAlignment="1" applyProtection="1">
      <alignment horizontal="justify" vertical="top" wrapText="1"/>
      <protection locked="0"/>
    </xf>
    <xf numFmtId="165" fontId="16" fillId="8" borderId="1" xfId="2" applyNumberFormat="1" applyFont="1" applyFill="1" applyBorder="1" applyAlignment="1" applyProtection="1">
      <alignment horizontal="justify" vertical="top" wrapText="1"/>
      <protection locked="0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296197</xdr:colOff>
      <xdr:row>3</xdr:row>
      <xdr:rowOff>114914</xdr:rowOff>
    </xdr:from>
    <xdr:to>
      <xdr:col>8</xdr:col>
      <xdr:colOff>26732</xdr:colOff>
      <xdr:row>7</xdr:row>
      <xdr:rowOff>120359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65" r="52002" b="16643"/>
        <a:stretch/>
      </xdr:blipFill>
      <xdr:spPr bwMode="auto">
        <a:xfrm>
          <a:off x="6364544" y="806245"/>
          <a:ext cx="3033559" cy="8657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0</xdr:colOff>
      <xdr:row>3</xdr:row>
      <xdr:rowOff>46087</xdr:rowOff>
    </xdr:from>
    <xdr:to>
      <xdr:col>9</xdr:col>
      <xdr:colOff>322621</xdr:colOff>
      <xdr:row>8</xdr:row>
      <xdr:rowOff>92177</xdr:rowOff>
    </xdr:to>
    <xdr:pic>
      <xdr:nvPicPr>
        <xdr:cNvPr id="3" name="2 Imagen" descr="Descripción: Descripción: Descripción: logomail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3145" y="737418"/>
          <a:ext cx="983226" cy="11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737420</xdr:colOff>
      <xdr:row>4</xdr:row>
      <xdr:rowOff>30726</xdr:rowOff>
    </xdr:from>
    <xdr:to>
      <xdr:col>14</xdr:col>
      <xdr:colOff>73303</xdr:colOff>
      <xdr:row>7</xdr:row>
      <xdr:rowOff>78089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3468" y="937137"/>
          <a:ext cx="2408464" cy="692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593667</xdr:colOff>
      <xdr:row>7</xdr:row>
      <xdr:rowOff>171187</xdr:rowOff>
    </xdr:to>
    <xdr:pic>
      <xdr:nvPicPr>
        <xdr:cNvPr id="7" name="6 Imagen" descr="_1_09D5CC3C09D5C9D00051771305257E5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9678" y="906411"/>
          <a:ext cx="2007054" cy="816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16</xdr:col>
      <xdr:colOff>395924</xdr:colOff>
      <xdr:row>8</xdr:row>
      <xdr:rowOff>30726</xdr:rowOff>
    </xdr:to>
    <xdr:pic>
      <xdr:nvPicPr>
        <xdr:cNvPr id="8" name="7 Imagen" descr="Descripción: Logo para firma de correo electrónico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9355" y="906411"/>
          <a:ext cx="1932214" cy="89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escritorios.loc\UserDocuments\NOHORA\INFORMACION%202015\METAS%202015%20A%202018\INDICADORES%20SISMEG%202015%20A%202018\Copia%20de%20Copia%20de%20MODELO%20FICHA%20TECNICA%20-%20DNP%20JAIME%20V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FICHA TECNICA 1 - ROM"/>
      <sheetName val=" FICHA TECNICA 2- ROM"/>
      <sheetName val="FICHA TECNICA 3- ROM"/>
      <sheetName val="Instructivo"/>
      <sheetName val="Ejemplo"/>
    </sheetNames>
    <sheetDataSet>
      <sheetData sheetId="0" refreshError="1"/>
      <sheetData sheetId="1" refreshError="1">
        <row r="31">
          <cell r="E31">
            <v>100</v>
          </cell>
          <cell r="F31">
            <v>150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W80"/>
  <sheetViews>
    <sheetView tabSelected="1" topLeftCell="D7" zoomScaleNormal="100" workbookViewId="0">
      <selection activeCell="I29" sqref="I29"/>
    </sheetView>
  </sheetViews>
  <sheetFormatPr baseColWidth="10" defaultRowHeight="16.5" x14ac:dyDescent="0.3"/>
  <cols>
    <col min="1" max="1" width="14.42578125" style="13" customWidth="1"/>
    <col min="2" max="2" width="12.5703125" style="13" customWidth="1"/>
    <col min="3" max="3" width="30.7109375" style="13" customWidth="1"/>
    <col min="4" max="4" width="33.28515625" style="13" customWidth="1"/>
    <col min="5" max="5" width="11.42578125" style="13"/>
    <col min="6" max="6" width="13.85546875" style="13" customWidth="1"/>
    <col min="7" max="7" width="11.42578125" style="13"/>
    <col min="8" max="8" width="12.5703125" style="13" customWidth="1"/>
    <col min="9" max="15" width="11.42578125" style="13"/>
    <col min="16" max="16" width="80.140625" style="13" customWidth="1"/>
    <col min="17" max="17" width="22.42578125" style="13" customWidth="1"/>
    <col min="18" max="18" width="15.5703125" style="13" customWidth="1"/>
    <col min="19" max="19" width="22.5703125" style="13" customWidth="1"/>
    <col min="20" max="20" width="40.42578125" style="13" customWidth="1"/>
    <col min="21" max="21" width="24.28515625" style="13" customWidth="1"/>
    <col min="22" max="22" width="27" customWidth="1"/>
    <col min="23" max="23" width="44.28515625" customWidth="1"/>
  </cols>
  <sheetData>
    <row r="2" spans="1:23" x14ac:dyDescent="0.3">
      <c r="K2" s="97"/>
      <c r="L2" s="97"/>
      <c r="M2" s="97"/>
    </row>
    <row r="3" spans="1:23" ht="23.25" customHeight="1" x14ac:dyDescent="0.3">
      <c r="K3" s="97"/>
      <c r="L3" s="97"/>
      <c r="M3" s="97"/>
    </row>
    <row r="10" spans="1:23" ht="17.25" thickBot="1" x14ac:dyDescent="0.35"/>
    <row r="11" spans="1:23" ht="19.5" thickBot="1" x14ac:dyDescent="0.35">
      <c r="J11" s="98"/>
      <c r="K11" s="98"/>
      <c r="L11" s="98"/>
      <c r="M11" s="98"/>
      <c r="N11" s="98"/>
      <c r="O11" s="98"/>
      <c r="P11" s="98"/>
    </row>
    <row r="12" spans="1:23" ht="15" customHeight="1" thickBot="1" x14ac:dyDescent="0.3">
      <c r="A12" s="110" t="s">
        <v>17</v>
      </c>
      <c r="B12" s="110" t="s">
        <v>18</v>
      </c>
      <c r="C12" s="110" t="s">
        <v>19</v>
      </c>
      <c r="D12" s="110" t="s">
        <v>20</v>
      </c>
      <c r="E12" s="110" t="s">
        <v>21</v>
      </c>
      <c r="F12" s="110" t="s">
        <v>22</v>
      </c>
      <c r="G12" s="110" t="s">
        <v>23</v>
      </c>
      <c r="H12" s="114" t="s">
        <v>24</v>
      </c>
      <c r="I12" s="116" t="s">
        <v>25</v>
      </c>
      <c r="J12" s="103"/>
      <c r="K12" s="103"/>
      <c r="L12" s="104"/>
      <c r="M12" s="113" t="s">
        <v>161</v>
      </c>
      <c r="N12" s="103"/>
      <c r="O12" s="103"/>
      <c r="P12" s="103"/>
      <c r="Q12" s="108" t="s">
        <v>26</v>
      </c>
      <c r="R12" s="110" t="s">
        <v>27</v>
      </c>
      <c r="S12" s="110" t="s">
        <v>28</v>
      </c>
      <c r="T12" s="110" t="s">
        <v>29</v>
      </c>
      <c r="U12" s="110" t="s">
        <v>30</v>
      </c>
      <c r="V12" s="114" t="s">
        <v>162</v>
      </c>
      <c r="W12" s="116" t="s">
        <v>163</v>
      </c>
    </row>
    <row r="13" spans="1:23" ht="32.25" customHeight="1" x14ac:dyDescent="0.25">
      <c r="A13" s="111"/>
      <c r="B13" s="111"/>
      <c r="C13" s="111"/>
      <c r="D13" s="111"/>
      <c r="E13" s="111"/>
      <c r="F13" s="111"/>
      <c r="G13" s="111"/>
      <c r="H13" s="115"/>
      <c r="I13" s="116"/>
      <c r="J13" s="77" t="s">
        <v>154</v>
      </c>
      <c r="K13" s="60" t="s">
        <v>155</v>
      </c>
      <c r="L13" s="60" t="s">
        <v>156</v>
      </c>
      <c r="M13" s="78" t="s">
        <v>160</v>
      </c>
      <c r="N13" s="60" t="s">
        <v>157</v>
      </c>
      <c r="O13" s="60" t="s">
        <v>158</v>
      </c>
      <c r="P13" s="60" t="s">
        <v>159</v>
      </c>
      <c r="Q13" s="109"/>
      <c r="R13" s="111"/>
      <c r="S13" s="111"/>
      <c r="T13" s="111"/>
      <c r="U13" s="111"/>
      <c r="V13" s="115"/>
      <c r="W13" s="116"/>
    </row>
    <row r="14" spans="1:23" s="1" customFormat="1" ht="34.5" customHeight="1" x14ac:dyDescent="0.25">
      <c r="A14" s="112" t="s">
        <v>16</v>
      </c>
      <c r="B14" s="100">
        <v>0.08</v>
      </c>
      <c r="C14" s="9" t="s">
        <v>0</v>
      </c>
      <c r="D14" s="10" t="s">
        <v>1</v>
      </c>
      <c r="E14" s="4" t="s">
        <v>2</v>
      </c>
      <c r="F14" s="4" t="s">
        <v>3</v>
      </c>
      <c r="G14" s="11">
        <v>1</v>
      </c>
      <c r="H14" s="11">
        <v>9</v>
      </c>
      <c r="I14" s="66">
        <v>6</v>
      </c>
      <c r="J14" s="5" t="s">
        <v>153</v>
      </c>
      <c r="K14" s="5" t="s">
        <v>153</v>
      </c>
      <c r="L14" s="11">
        <v>2</v>
      </c>
      <c r="M14" s="48">
        <v>6</v>
      </c>
      <c r="N14" s="11">
        <v>6</v>
      </c>
      <c r="O14" s="11"/>
      <c r="P14" s="11" t="s">
        <v>169</v>
      </c>
      <c r="Q14" s="7" t="s">
        <v>4</v>
      </c>
      <c r="R14" s="3" t="s">
        <v>5</v>
      </c>
      <c r="S14" s="8" t="s">
        <v>6</v>
      </c>
      <c r="T14" s="7" t="s">
        <v>7</v>
      </c>
      <c r="U14" s="8" t="s">
        <v>8</v>
      </c>
      <c r="V14" s="95"/>
      <c r="W14" s="94"/>
    </row>
    <row r="15" spans="1:23" s="1" customFormat="1" ht="66" hidden="1" x14ac:dyDescent="0.25">
      <c r="A15" s="112"/>
      <c r="B15" s="101"/>
      <c r="C15" s="117" t="s">
        <v>15</v>
      </c>
      <c r="D15" s="2" t="s">
        <v>9</v>
      </c>
      <c r="E15" s="3" t="s">
        <v>10</v>
      </c>
      <c r="F15" s="4" t="s">
        <v>3</v>
      </c>
      <c r="G15" s="5">
        <v>9.3000000000000007</v>
      </c>
      <c r="H15" s="5">
        <v>7.9</v>
      </c>
      <c r="I15" s="88">
        <v>8.3000000000000007</v>
      </c>
      <c r="J15" s="3" t="s">
        <v>153</v>
      </c>
      <c r="K15" s="3" t="s">
        <v>153</v>
      </c>
      <c r="L15" s="3" t="s">
        <v>153</v>
      </c>
      <c r="M15" s="87">
        <v>8.3000000000000007</v>
      </c>
      <c r="N15" s="5"/>
      <c r="O15" s="5"/>
      <c r="P15" s="5"/>
      <c r="Q15" s="7" t="s">
        <v>4</v>
      </c>
      <c r="R15" s="3" t="s">
        <v>5</v>
      </c>
      <c r="S15" s="8" t="s">
        <v>11</v>
      </c>
      <c r="T15" s="7" t="s">
        <v>12</v>
      </c>
      <c r="U15" s="8" t="s">
        <v>13</v>
      </c>
      <c r="V15" s="95"/>
      <c r="W15" s="94"/>
    </row>
    <row r="16" spans="1:23" s="1" customFormat="1" ht="66" hidden="1" x14ac:dyDescent="0.25">
      <c r="A16" s="112"/>
      <c r="B16" s="101"/>
      <c r="C16" s="117"/>
      <c r="D16" s="2" t="s">
        <v>14</v>
      </c>
      <c r="E16" s="3" t="s">
        <v>10</v>
      </c>
      <c r="F16" s="4" t="s">
        <v>3</v>
      </c>
      <c r="G16" s="3">
        <v>0</v>
      </c>
      <c r="H16" s="3">
        <v>4</v>
      </c>
      <c r="I16" s="67">
        <v>1</v>
      </c>
      <c r="J16" s="5" t="s">
        <v>153</v>
      </c>
      <c r="K16" s="5" t="s">
        <v>153</v>
      </c>
      <c r="L16" s="5" t="s">
        <v>153</v>
      </c>
      <c r="M16" s="49">
        <v>1</v>
      </c>
      <c r="N16" s="3"/>
      <c r="O16" s="3"/>
      <c r="P16" s="3"/>
      <c r="Q16" s="7" t="s">
        <v>4</v>
      </c>
      <c r="R16" s="3" t="s">
        <v>5</v>
      </c>
      <c r="S16" s="8" t="s">
        <v>11</v>
      </c>
      <c r="T16" s="7" t="s">
        <v>12</v>
      </c>
      <c r="U16" s="8" t="s">
        <v>13</v>
      </c>
      <c r="V16" s="95"/>
      <c r="W16" s="94"/>
    </row>
    <row r="17" spans="1:23" s="1" customFormat="1" ht="49.5" hidden="1" x14ac:dyDescent="0.25">
      <c r="A17" s="102" t="s">
        <v>76</v>
      </c>
      <c r="B17" s="100">
        <v>0.38</v>
      </c>
      <c r="C17" s="107" t="s">
        <v>31</v>
      </c>
      <c r="D17" s="15" t="s">
        <v>32</v>
      </c>
      <c r="E17" s="3" t="s">
        <v>10</v>
      </c>
      <c r="F17" s="4" t="s">
        <v>3</v>
      </c>
      <c r="G17" s="21">
        <v>15.8</v>
      </c>
      <c r="H17" s="21">
        <v>13.9</v>
      </c>
      <c r="I17" s="68">
        <v>14.4</v>
      </c>
      <c r="J17" s="5" t="s">
        <v>153</v>
      </c>
      <c r="K17" s="5" t="s">
        <v>153</v>
      </c>
      <c r="L17" s="5" t="s">
        <v>153</v>
      </c>
      <c r="M17" s="64">
        <v>14.4</v>
      </c>
      <c r="N17" s="22"/>
      <c r="O17" s="22"/>
      <c r="P17" s="22"/>
      <c r="Q17" s="7" t="s">
        <v>33</v>
      </c>
      <c r="R17" s="3" t="s">
        <v>5</v>
      </c>
      <c r="S17" s="8" t="s">
        <v>11</v>
      </c>
      <c r="T17" s="7" t="s">
        <v>34</v>
      </c>
      <c r="U17" s="8" t="s">
        <v>13</v>
      </c>
      <c r="V17" s="95"/>
      <c r="W17" s="94"/>
    </row>
    <row r="18" spans="1:23" s="1" customFormat="1" ht="49.5" hidden="1" x14ac:dyDescent="0.25">
      <c r="A18" s="102"/>
      <c r="B18" s="101"/>
      <c r="C18" s="107"/>
      <c r="D18" s="15" t="s">
        <v>35</v>
      </c>
      <c r="E18" s="3" t="s">
        <v>10</v>
      </c>
      <c r="F18" s="4" t="s">
        <v>3</v>
      </c>
      <c r="G18" s="14">
        <v>0</v>
      </c>
      <c r="H18" s="14">
        <v>40000</v>
      </c>
      <c r="I18" s="71">
        <v>5000</v>
      </c>
      <c r="J18" s="20">
        <v>5938</v>
      </c>
      <c r="K18" s="20">
        <v>6553</v>
      </c>
      <c r="L18" s="20">
        <v>15661</v>
      </c>
      <c r="M18" s="51"/>
      <c r="N18" s="14"/>
      <c r="O18" s="14"/>
      <c r="P18" s="14"/>
      <c r="Q18" s="7" t="s">
        <v>33</v>
      </c>
      <c r="R18" s="3" t="s">
        <v>5</v>
      </c>
      <c r="S18" s="8" t="s">
        <v>11</v>
      </c>
      <c r="T18" s="7" t="s">
        <v>34</v>
      </c>
      <c r="U18" s="8" t="s">
        <v>13</v>
      </c>
      <c r="V18" s="95"/>
      <c r="W18" s="94"/>
    </row>
    <row r="19" spans="1:23" s="1" customFormat="1" ht="49.5" hidden="1" x14ac:dyDescent="0.25">
      <c r="A19" s="102"/>
      <c r="B19" s="101"/>
      <c r="C19" s="107"/>
      <c r="D19" s="15" t="s">
        <v>36</v>
      </c>
      <c r="E19" s="3" t="s">
        <v>10</v>
      </c>
      <c r="F19" s="4" t="s">
        <v>3</v>
      </c>
      <c r="G19" s="14">
        <v>2450000</v>
      </c>
      <c r="H19" s="14">
        <v>2000000</v>
      </c>
      <c r="I19" s="71">
        <v>1616479</v>
      </c>
      <c r="J19" s="84" t="s">
        <v>153</v>
      </c>
      <c r="K19" s="84" t="s">
        <v>153</v>
      </c>
      <c r="L19" s="84" t="s">
        <v>153</v>
      </c>
      <c r="M19" s="52">
        <v>1616479</v>
      </c>
      <c r="N19" s="14"/>
      <c r="O19" s="14"/>
      <c r="P19" s="14"/>
      <c r="Q19" s="7" t="s">
        <v>33</v>
      </c>
      <c r="R19" s="3" t="s">
        <v>5</v>
      </c>
      <c r="S19" s="8" t="s">
        <v>11</v>
      </c>
      <c r="T19" s="7" t="s">
        <v>34</v>
      </c>
      <c r="U19" s="8" t="s">
        <v>13</v>
      </c>
      <c r="V19" s="95"/>
      <c r="W19" s="94"/>
    </row>
    <row r="20" spans="1:23" s="1" customFormat="1" ht="82.5" hidden="1" x14ac:dyDescent="0.25">
      <c r="A20" s="102"/>
      <c r="B20" s="101"/>
      <c r="C20" s="81" t="s">
        <v>37</v>
      </c>
      <c r="D20" s="15" t="s">
        <v>38</v>
      </c>
      <c r="E20" s="3" t="s">
        <v>10</v>
      </c>
      <c r="F20" s="4" t="s">
        <v>3</v>
      </c>
      <c r="G20" s="21">
        <v>9.1</v>
      </c>
      <c r="H20" s="21">
        <v>8</v>
      </c>
      <c r="I20" s="68">
        <v>8.3000000000000007</v>
      </c>
      <c r="J20" s="5" t="s">
        <v>153</v>
      </c>
      <c r="K20" s="5" t="s">
        <v>153</v>
      </c>
      <c r="L20" s="5" t="s">
        <v>153</v>
      </c>
      <c r="M20" s="64">
        <v>8.3000000000000007</v>
      </c>
      <c r="N20" s="22"/>
      <c r="O20" s="22"/>
      <c r="P20" s="22"/>
      <c r="Q20" s="7" t="s">
        <v>33</v>
      </c>
      <c r="R20" s="3" t="s">
        <v>5</v>
      </c>
      <c r="S20" s="8" t="s">
        <v>11</v>
      </c>
      <c r="T20" s="7" t="s">
        <v>34</v>
      </c>
      <c r="U20" s="8" t="s">
        <v>13</v>
      </c>
      <c r="V20" s="95"/>
      <c r="W20" s="94"/>
    </row>
    <row r="21" spans="1:23" s="1" customFormat="1" ht="76.5" hidden="1" customHeight="1" x14ac:dyDescent="0.25">
      <c r="A21" s="102"/>
      <c r="B21" s="101"/>
      <c r="C21" s="107" t="s">
        <v>39</v>
      </c>
      <c r="D21" s="15" t="s">
        <v>40</v>
      </c>
      <c r="E21" s="3" t="s">
        <v>2</v>
      </c>
      <c r="F21" s="4" t="s">
        <v>3</v>
      </c>
      <c r="G21" s="14">
        <v>10500</v>
      </c>
      <c r="H21" s="14">
        <v>18500</v>
      </c>
      <c r="I21" s="70">
        <v>16500</v>
      </c>
      <c r="J21" s="5" t="s">
        <v>153</v>
      </c>
      <c r="K21" s="5" t="s">
        <v>153</v>
      </c>
      <c r="L21" s="5" t="s">
        <v>153</v>
      </c>
      <c r="M21" s="55">
        <v>16500</v>
      </c>
      <c r="N21" s="16"/>
      <c r="O21" s="16"/>
      <c r="P21" s="16"/>
      <c r="Q21" s="7" t="s">
        <v>33</v>
      </c>
      <c r="R21" s="3" t="s">
        <v>5</v>
      </c>
      <c r="S21" s="8" t="s">
        <v>11</v>
      </c>
      <c r="T21" s="7" t="s">
        <v>34</v>
      </c>
      <c r="U21" s="8" t="s">
        <v>13</v>
      </c>
      <c r="V21" s="95"/>
      <c r="W21" s="94"/>
    </row>
    <row r="22" spans="1:23" s="1" customFormat="1" ht="49.5" hidden="1" x14ac:dyDescent="0.25">
      <c r="A22" s="102"/>
      <c r="B22" s="101"/>
      <c r="C22" s="107"/>
      <c r="D22" s="28" t="s">
        <v>41</v>
      </c>
      <c r="E22" s="17" t="s">
        <v>42</v>
      </c>
      <c r="F22" s="18" t="s">
        <v>3</v>
      </c>
      <c r="G22" s="19">
        <v>0.3</v>
      </c>
      <c r="H22" s="19">
        <v>1</v>
      </c>
      <c r="I22" s="76">
        <v>0.85</v>
      </c>
      <c r="J22" s="5" t="s">
        <v>153</v>
      </c>
      <c r="K22" s="5" t="s">
        <v>153</v>
      </c>
      <c r="L22" s="5" t="s">
        <v>153</v>
      </c>
      <c r="M22" s="58">
        <v>0.85</v>
      </c>
      <c r="N22" s="19"/>
      <c r="O22" s="19"/>
      <c r="P22" s="19"/>
      <c r="Q22" s="7" t="s">
        <v>33</v>
      </c>
      <c r="R22" s="3" t="s">
        <v>5</v>
      </c>
      <c r="S22" s="8" t="s">
        <v>11</v>
      </c>
      <c r="T22" s="7" t="s">
        <v>34</v>
      </c>
      <c r="U22" s="8" t="s">
        <v>13</v>
      </c>
      <c r="V22" s="95"/>
      <c r="W22" s="94"/>
    </row>
    <row r="23" spans="1:23" s="1" customFormat="1" ht="49.5" hidden="1" x14ac:dyDescent="0.25">
      <c r="A23" s="102"/>
      <c r="B23" s="101"/>
      <c r="C23" s="107"/>
      <c r="D23" s="28" t="s">
        <v>43</v>
      </c>
      <c r="E23" s="17" t="s">
        <v>2</v>
      </c>
      <c r="F23" s="18" t="s">
        <v>3</v>
      </c>
      <c r="G23" s="14">
        <v>13730</v>
      </c>
      <c r="H23" s="14">
        <v>60000</v>
      </c>
      <c r="I23" s="69">
        <v>46000</v>
      </c>
      <c r="J23" s="5" t="s">
        <v>153</v>
      </c>
      <c r="K23" s="5" t="s">
        <v>153</v>
      </c>
      <c r="L23" s="5" t="s">
        <v>153</v>
      </c>
      <c r="M23" s="55">
        <v>46000</v>
      </c>
      <c r="N23" s="16"/>
      <c r="O23" s="16"/>
      <c r="P23" s="16"/>
      <c r="Q23" s="7" t="s">
        <v>33</v>
      </c>
      <c r="R23" s="3" t="s">
        <v>5</v>
      </c>
      <c r="S23" s="8" t="s">
        <v>11</v>
      </c>
      <c r="T23" s="7" t="s">
        <v>34</v>
      </c>
      <c r="U23" s="8" t="s">
        <v>13</v>
      </c>
      <c r="V23" s="95"/>
      <c r="W23" s="94"/>
    </row>
    <row r="24" spans="1:23" s="1" customFormat="1" ht="49.5" hidden="1" x14ac:dyDescent="0.25">
      <c r="A24" s="102"/>
      <c r="B24" s="101"/>
      <c r="C24" s="107"/>
      <c r="D24" s="28" t="s">
        <v>44</v>
      </c>
      <c r="E24" s="17" t="s">
        <v>2</v>
      </c>
      <c r="F24" s="18" t="s">
        <v>45</v>
      </c>
      <c r="G24" s="20">
        <v>24000</v>
      </c>
      <c r="H24" s="20">
        <v>108021</v>
      </c>
      <c r="I24" s="86">
        <v>27435</v>
      </c>
      <c r="J24" s="20">
        <f>2830+1729+561</f>
        <v>5120</v>
      </c>
      <c r="K24" s="20">
        <v>6007</v>
      </c>
      <c r="L24" s="39">
        <v>0</v>
      </c>
      <c r="M24" s="52">
        <v>27435</v>
      </c>
      <c r="N24" s="20"/>
      <c r="O24" s="20"/>
      <c r="P24" s="20"/>
      <c r="Q24" s="7" t="s">
        <v>33</v>
      </c>
      <c r="R24" s="3" t="s">
        <v>5</v>
      </c>
      <c r="S24" s="8" t="s">
        <v>11</v>
      </c>
      <c r="T24" s="7" t="s">
        <v>34</v>
      </c>
      <c r="U24" s="8" t="s">
        <v>13</v>
      </c>
      <c r="V24" s="95"/>
      <c r="W24" s="94"/>
    </row>
    <row r="25" spans="1:23" s="1" customFormat="1" ht="49.5" hidden="1" x14ac:dyDescent="0.25">
      <c r="A25" s="102"/>
      <c r="B25" s="101"/>
      <c r="C25" s="107"/>
      <c r="D25" s="28" t="s">
        <v>46</v>
      </c>
      <c r="E25" s="17" t="s">
        <v>2</v>
      </c>
      <c r="F25" s="18" t="s">
        <v>45</v>
      </c>
      <c r="G25" s="20">
        <v>0</v>
      </c>
      <c r="H25" s="20">
        <v>33</v>
      </c>
      <c r="I25" s="86">
        <v>33</v>
      </c>
      <c r="J25" s="85" t="s">
        <v>153</v>
      </c>
      <c r="K25" s="61">
        <v>24</v>
      </c>
      <c r="L25" s="20">
        <v>24</v>
      </c>
      <c r="M25" s="52">
        <v>33</v>
      </c>
      <c r="N25" s="20"/>
      <c r="O25" s="20"/>
      <c r="P25" s="20"/>
      <c r="Q25" s="7" t="s">
        <v>33</v>
      </c>
      <c r="R25" s="3" t="s">
        <v>5</v>
      </c>
      <c r="S25" s="8" t="s">
        <v>11</v>
      </c>
      <c r="T25" s="7" t="s">
        <v>34</v>
      </c>
      <c r="U25" s="8" t="s">
        <v>13</v>
      </c>
      <c r="V25" s="95"/>
      <c r="W25" s="94"/>
    </row>
    <row r="26" spans="1:23" s="1" customFormat="1" ht="94.5" hidden="1" customHeight="1" x14ac:dyDescent="0.25">
      <c r="A26" s="102"/>
      <c r="B26" s="101"/>
      <c r="C26" s="81" t="s">
        <v>47</v>
      </c>
      <c r="D26" s="15" t="s">
        <v>48</v>
      </c>
      <c r="E26" s="3" t="s">
        <v>10</v>
      </c>
      <c r="F26" s="4" t="s">
        <v>3</v>
      </c>
      <c r="G26" s="21">
        <v>11.9</v>
      </c>
      <c r="H26" s="21">
        <v>10.5</v>
      </c>
      <c r="I26" s="68">
        <v>10.9</v>
      </c>
      <c r="J26" s="5" t="s">
        <v>153</v>
      </c>
      <c r="K26" s="5" t="s">
        <v>153</v>
      </c>
      <c r="L26" s="5" t="s">
        <v>153</v>
      </c>
      <c r="M26" s="50">
        <v>10.9</v>
      </c>
      <c r="N26" s="21"/>
      <c r="O26" s="21"/>
      <c r="P26" s="21"/>
      <c r="Q26" s="7" t="s">
        <v>33</v>
      </c>
      <c r="R26" s="3" t="s">
        <v>5</v>
      </c>
      <c r="S26" s="8" t="s">
        <v>11</v>
      </c>
      <c r="T26" s="7" t="s">
        <v>34</v>
      </c>
      <c r="U26" s="8" t="s">
        <v>13</v>
      </c>
      <c r="V26" s="95"/>
      <c r="W26" s="94"/>
    </row>
    <row r="27" spans="1:23" s="1" customFormat="1" ht="99" hidden="1" x14ac:dyDescent="0.25">
      <c r="A27" s="102"/>
      <c r="B27" s="101"/>
      <c r="C27" s="82" t="s">
        <v>49</v>
      </c>
      <c r="D27" s="15" t="s">
        <v>50</v>
      </c>
      <c r="E27" s="3" t="s">
        <v>2</v>
      </c>
      <c r="F27" s="23" t="s">
        <v>51</v>
      </c>
      <c r="G27" s="24">
        <v>180081</v>
      </c>
      <c r="H27" s="25">
        <v>945968</v>
      </c>
      <c r="I27" s="72">
        <v>317022</v>
      </c>
      <c r="J27" s="25">
        <v>83652</v>
      </c>
      <c r="K27" s="25">
        <v>185025</v>
      </c>
      <c r="L27" s="25">
        <v>292961</v>
      </c>
      <c r="M27" s="53">
        <v>317022</v>
      </c>
      <c r="N27" s="25"/>
      <c r="O27" s="25"/>
      <c r="P27" s="25"/>
      <c r="Q27" s="7" t="s">
        <v>33</v>
      </c>
      <c r="R27" s="3" t="s">
        <v>5</v>
      </c>
      <c r="S27" s="3" t="s">
        <v>6</v>
      </c>
      <c r="T27" s="2" t="s">
        <v>34</v>
      </c>
      <c r="U27" s="3" t="s">
        <v>52</v>
      </c>
      <c r="V27" s="95"/>
      <c r="W27" s="94"/>
    </row>
    <row r="28" spans="1:23" s="1" customFormat="1" ht="77.25" hidden="1" customHeight="1" x14ac:dyDescent="0.25">
      <c r="A28" s="102"/>
      <c r="B28" s="101"/>
      <c r="C28" s="82" t="s">
        <v>53</v>
      </c>
      <c r="D28" s="15" t="s">
        <v>54</v>
      </c>
      <c r="E28" s="3" t="s">
        <v>10</v>
      </c>
      <c r="F28" s="26" t="s">
        <v>51</v>
      </c>
      <c r="G28" s="25">
        <v>32297</v>
      </c>
      <c r="H28" s="25">
        <v>639449</v>
      </c>
      <c r="I28" s="73">
        <v>193125</v>
      </c>
      <c r="J28" s="24">
        <v>44940</v>
      </c>
      <c r="K28" s="24">
        <v>102839</v>
      </c>
      <c r="L28" s="24">
        <v>157927</v>
      </c>
      <c r="M28" s="54">
        <v>193125</v>
      </c>
      <c r="N28" s="24"/>
      <c r="O28" s="24"/>
      <c r="P28" s="24"/>
      <c r="Q28" s="7" t="s">
        <v>33</v>
      </c>
      <c r="R28" s="3" t="s">
        <v>5</v>
      </c>
      <c r="S28" s="3" t="s">
        <v>6</v>
      </c>
      <c r="T28" s="2" t="s">
        <v>34</v>
      </c>
      <c r="U28" s="3" t="s">
        <v>52</v>
      </c>
      <c r="V28" s="95"/>
      <c r="W28" s="94"/>
    </row>
    <row r="29" spans="1:23" s="1" customFormat="1" ht="216.75" customHeight="1" x14ac:dyDescent="0.25">
      <c r="A29" s="102"/>
      <c r="B29" s="101"/>
      <c r="C29" s="83" t="s">
        <v>55</v>
      </c>
      <c r="D29" s="27" t="s">
        <v>56</v>
      </c>
      <c r="E29" s="3" t="s">
        <v>2</v>
      </c>
      <c r="F29" s="4" t="s">
        <v>3</v>
      </c>
      <c r="G29" s="11">
        <v>0</v>
      </c>
      <c r="H29" s="11">
        <v>6</v>
      </c>
      <c r="I29" s="74">
        <v>5</v>
      </c>
      <c r="J29" s="5" t="s">
        <v>153</v>
      </c>
      <c r="K29" s="11">
        <v>3</v>
      </c>
      <c r="L29" s="11">
        <v>4</v>
      </c>
      <c r="M29" s="48">
        <v>5</v>
      </c>
      <c r="N29" s="11">
        <v>5</v>
      </c>
      <c r="O29" s="26">
        <v>1</v>
      </c>
      <c r="P29" s="118" t="s">
        <v>168</v>
      </c>
      <c r="Q29" s="7" t="s">
        <v>33</v>
      </c>
      <c r="R29" s="3" t="s">
        <v>5</v>
      </c>
      <c r="S29" s="8" t="s">
        <v>57</v>
      </c>
      <c r="T29" s="7" t="s">
        <v>34</v>
      </c>
      <c r="U29" s="8" t="s">
        <v>8</v>
      </c>
      <c r="V29" s="95"/>
      <c r="W29" s="94"/>
    </row>
    <row r="30" spans="1:23" s="1" customFormat="1" ht="78.75" hidden="1" customHeight="1" x14ac:dyDescent="0.25">
      <c r="A30" s="102"/>
      <c r="B30" s="101"/>
      <c r="C30" s="82" t="s">
        <v>58</v>
      </c>
      <c r="D30" s="15" t="s">
        <v>59</v>
      </c>
      <c r="E30" s="3" t="s">
        <v>10</v>
      </c>
      <c r="F30" s="23" t="s">
        <v>51</v>
      </c>
      <c r="G30" s="14">
        <v>240000</v>
      </c>
      <c r="H30" s="14">
        <v>2000000</v>
      </c>
      <c r="I30" s="70">
        <v>1560000</v>
      </c>
      <c r="J30" s="14">
        <v>130521</v>
      </c>
      <c r="K30" s="14">
        <v>242598</v>
      </c>
      <c r="L30" s="14">
        <v>220507</v>
      </c>
      <c r="M30" s="51">
        <v>468000</v>
      </c>
      <c r="N30" s="14"/>
      <c r="O30" s="14"/>
      <c r="P30" s="14"/>
      <c r="Q30" s="7" t="s">
        <v>33</v>
      </c>
      <c r="R30" s="3" t="s">
        <v>5</v>
      </c>
      <c r="S30" s="3" t="s">
        <v>11</v>
      </c>
      <c r="T30" s="2" t="s">
        <v>60</v>
      </c>
      <c r="U30" s="3" t="s">
        <v>61</v>
      </c>
      <c r="V30" s="95"/>
      <c r="W30" s="94"/>
    </row>
    <row r="31" spans="1:23" s="1" customFormat="1" ht="84.75" hidden="1" customHeight="1" x14ac:dyDescent="0.25">
      <c r="A31" s="102"/>
      <c r="B31" s="101"/>
      <c r="C31" s="82" t="s">
        <v>62</v>
      </c>
      <c r="D31" s="15" t="s">
        <v>63</v>
      </c>
      <c r="E31" s="3" t="s">
        <v>10</v>
      </c>
      <c r="F31" s="23" t="s">
        <v>51</v>
      </c>
      <c r="G31" s="14">
        <v>120000</v>
      </c>
      <c r="H31" s="14">
        <v>1000000</v>
      </c>
      <c r="I31" s="70">
        <v>600000</v>
      </c>
      <c r="J31" s="14">
        <v>32096</v>
      </c>
      <c r="K31" s="14">
        <v>434046</v>
      </c>
      <c r="L31" s="14">
        <v>25973</v>
      </c>
      <c r="M31" s="51">
        <v>180000</v>
      </c>
      <c r="N31" s="14"/>
      <c r="O31" s="14"/>
      <c r="P31" s="14"/>
      <c r="Q31" s="7" t="s">
        <v>33</v>
      </c>
      <c r="R31" s="3" t="s">
        <v>5</v>
      </c>
      <c r="S31" s="3" t="s">
        <v>11</v>
      </c>
      <c r="T31" s="2" t="s">
        <v>60</v>
      </c>
      <c r="U31" s="3" t="s">
        <v>61</v>
      </c>
      <c r="V31" s="95"/>
      <c r="W31" s="94"/>
    </row>
    <row r="32" spans="1:23" s="1" customFormat="1" ht="78.75" hidden="1" customHeight="1" x14ac:dyDescent="0.25">
      <c r="A32" s="102"/>
      <c r="B32" s="101"/>
      <c r="C32" s="82" t="s">
        <v>64</v>
      </c>
      <c r="D32" s="15" t="s">
        <v>65</v>
      </c>
      <c r="E32" s="3" t="s">
        <v>2</v>
      </c>
      <c r="F32" s="23" t="s">
        <v>3</v>
      </c>
      <c r="G32" s="25">
        <v>415000</v>
      </c>
      <c r="H32" s="25">
        <v>800000</v>
      </c>
      <c r="I32" s="72">
        <v>1100000</v>
      </c>
      <c r="J32" s="14">
        <v>371292</v>
      </c>
      <c r="K32" s="25">
        <v>243336</v>
      </c>
      <c r="L32" s="25">
        <v>273789</v>
      </c>
      <c r="M32" s="53">
        <v>330000</v>
      </c>
      <c r="N32" s="25"/>
      <c r="O32" s="25"/>
      <c r="P32" s="25"/>
      <c r="Q32" s="7" t="s">
        <v>33</v>
      </c>
      <c r="R32" s="3" t="s">
        <v>5</v>
      </c>
      <c r="S32" s="3" t="s">
        <v>11</v>
      </c>
      <c r="T32" s="2" t="s">
        <v>60</v>
      </c>
      <c r="U32" s="3" t="s">
        <v>61</v>
      </c>
      <c r="V32" s="95"/>
      <c r="W32" s="94"/>
    </row>
    <row r="33" spans="1:23" s="1" customFormat="1" ht="49.5" hidden="1" x14ac:dyDescent="0.25">
      <c r="A33" s="102"/>
      <c r="B33" s="101"/>
      <c r="C33" s="82" t="s">
        <v>66</v>
      </c>
      <c r="D33" s="15" t="s">
        <v>67</v>
      </c>
      <c r="E33" s="3" t="s">
        <v>2</v>
      </c>
      <c r="F33" s="26" t="s">
        <v>3</v>
      </c>
      <c r="G33" s="25">
        <v>285</v>
      </c>
      <c r="H33" s="25">
        <v>500</v>
      </c>
      <c r="I33" s="72">
        <v>450</v>
      </c>
      <c r="J33" s="14">
        <v>367</v>
      </c>
      <c r="K33" s="25">
        <v>405</v>
      </c>
      <c r="L33" s="25">
        <v>407</v>
      </c>
      <c r="M33" s="53">
        <v>450</v>
      </c>
      <c r="N33" s="25"/>
      <c r="O33" s="25"/>
      <c r="P33" s="25"/>
      <c r="Q33" s="7" t="s">
        <v>33</v>
      </c>
      <c r="R33" s="3" t="s">
        <v>5</v>
      </c>
      <c r="S33" s="3" t="s">
        <v>11</v>
      </c>
      <c r="T33" s="2" t="s">
        <v>60</v>
      </c>
      <c r="U33" s="3" t="s">
        <v>61</v>
      </c>
      <c r="V33" s="95"/>
      <c r="W33" s="94"/>
    </row>
    <row r="34" spans="1:23" s="1" customFormat="1" ht="87" hidden="1" customHeight="1" x14ac:dyDescent="0.25">
      <c r="A34" s="102"/>
      <c r="B34" s="101"/>
      <c r="C34" s="99" t="s">
        <v>68</v>
      </c>
      <c r="D34" s="15" t="s">
        <v>69</v>
      </c>
      <c r="E34" s="3" t="s">
        <v>42</v>
      </c>
      <c r="F34" s="26" t="s">
        <v>3</v>
      </c>
      <c r="G34" s="25">
        <v>800</v>
      </c>
      <c r="H34" s="25">
        <v>18000</v>
      </c>
      <c r="I34" s="72">
        <v>4000</v>
      </c>
      <c r="J34" s="14">
        <v>7188</v>
      </c>
      <c r="K34" s="25">
        <v>40556</v>
      </c>
      <c r="L34" s="25">
        <v>60056</v>
      </c>
      <c r="M34" s="53">
        <v>1000</v>
      </c>
      <c r="N34" s="25"/>
      <c r="O34" s="25"/>
      <c r="P34" s="25"/>
      <c r="Q34" s="7" t="s">
        <v>33</v>
      </c>
      <c r="R34" s="3" t="s">
        <v>70</v>
      </c>
      <c r="S34" s="3" t="s">
        <v>71</v>
      </c>
      <c r="T34" s="2" t="s">
        <v>72</v>
      </c>
      <c r="U34" s="3" t="s">
        <v>61</v>
      </c>
      <c r="V34" s="95"/>
      <c r="W34" s="94"/>
    </row>
    <row r="35" spans="1:23" s="1" customFormat="1" ht="106.5" hidden="1" customHeight="1" x14ac:dyDescent="0.25">
      <c r="A35" s="102"/>
      <c r="B35" s="101"/>
      <c r="C35" s="99"/>
      <c r="D35" s="15" t="s">
        <v>73</v>
      </c>
      <c r="E35" s="3" t="s">
        <v>10</v>
      </c>
      <c r="F35" s="26" t="s">
        <v>51</v>
      </c>
      <c r="G35" s="14">
        <v>270000</v>
      </c>
      <c r="H35" s="14">
        <v>1530000</v>
      </c>
      <c r="I35" s="70">
        <v>405000</v>
      </c>
      <c r="J35" s="14">
        <v>77421</v>
      </c>
      <c r="K35" s="14">
        <v>130464</v>
      </c>
      <c r="L35" s="14">
        <v>119272</v>
      </c>
      <c r="M35" s="51">
        <v>121500</v>
      </c>
      <c r="N35" s="14"/>
      <c r="O35" s="14"/>
      <c r="P35" s="14"/>
      <c r="Q35" s="7" t="s">
        <v>33</v>
      </c>
      <c r="R35" s="3" t="s">
        <v>5</v>
      </c>
      <c r="S35" s="3" t="s">
        <v>11</v>
      </c>
      <c r="T35" s="2" t="s">
        <v>60</v>
      </c>
      <c r="U35" s="3" t="s">
        <v>61</v>
      </c>
      <c r="V35" s="95"/>
      <c r="W35" s="94"/>
    </row>
    <row r="36" spans="1:23" s="1" customFormat="1" ht="49.5" hidden="1" x14ac:dyDescent="0.25">
      <c r="A36" s="102"/>
      <c r="B36" s="101"/>
      <c r="C36" s="99"/>
      <c r="D36" s="15" t="s">
        <v>74</v>
      </c>
      <c r="E36" s="3" t="s">
        <v>10</v>
      </c>
      <c r="F36" s="26" t="s">
        <v>51</v>
      </c>
      <c r="G36" s="14">
        <v>21211</v>
      </c>
      <c r="H36" s="14">
        <v>62777</v>
      </c>
      <c r="I36" s="70">
        <v>53360</v>
      </c>
      <c r="J36" s="14">
        <v>5802</v>
      </c>
      <c r="K36" s="14">
        <v>12043</v>
      </c>
      <c r="L36" s="14">
        <v>14847</v>
      </c>
      <c r="M36" s="51">
        <v>16008</v>
      </c>
      <c r="N36" s="14"/>
      <c r="O36" s="14"/>
      <c r="P36" s="14"/>
      <c r="Q36" s="7" t="s">
        <v>33</v>
      </c>
      <c r="R36" s="3" t="s">
        <v>5</v>
      </c>
      <c r="S36" s="3" t="s">
        <v>11</v>
      </c>
      <c r="T36" s="2" t="s">
        <v>60</v>
      </c>
      <c r="U36" s="3" t="s">
        <v>61</v>
      </c>
      <c r="V36" s="95"/>
      <c r="W36" s="94"/>
    </row>
    <row r="37" spans="1:23" s="1" customFormat="1" ht="49.5" hidden="1" x14ac:dyDescent="0.25">
      <c r="A37" s="102"/>
      <c r="B37" s="101"/>
      <c r="C37" s="99"/>
      <c r="D37" s="15" t="s">
        <v>75</v>
      </c>
      <c r="E37" s="3" t="s">
        <v>10</v>
      </c>
      <c r="F37" s="26" t="s">
        <v>51</v>
      </c>
      <c r="G37" s="14">
        <v>4700</v>
      </c>
      <c r="H37" s="14">
        <v>13910</v>
      </c>
      <c r="I37" s="70">
        <v>11824</v>
      </c>
      <c r="J37" s="14">
        <v>3080</v>
      </c>
      <c r="K37" s="14">
        <v>1971</v>
      </c>
      <c r="L37" s="14">
        <v>2052</v>
      </c>
      <c r="M37" s="51">
        <v>3547</v>
      </c>
      <c r="N37" s="14"/>
      <c r="O37" s="14"/>
      <c r="P37" s="14"/>
      <c r="Q37" s="7" t="s">
        <v>33</v>
      </c>
      <c r="R37" s="3" t="s">
        <v>5</v>
      </c>
      <c r="S37" s="3" t="s">
        <v>11</v>
      </c>
      <c r="T37" s="2" t="s">
        <v>60</v>
      </c>
      <c r="U37" s="3" t="s">
        <v>61</v>
      </c>
      <c r="V37" s="95"/>
      <c r="W37" s="94"/>
    </row>
    <row r="38" spans="1:23" s="1" customFormat="1" ht="66" hidden="1" x14ac:dyDescent="0.25">
      <c r="A38" s="102" t="s">
        <v>124</v>
      </c>
      <c r="B38" s="100">
        <v>0.25</v>
      </c>
      <c r="C38" s="36" t="s">
        <v>77</v>
      </c>
      <c r="D38" s="15" t="s">
        <v>78</v>
      </c>
      <c r="E38" s="3" t="s">
        <v>10</v>
      </c>
      <c r="F38" s="4" t="s">
        <v>45</v>
      </c>
      <c r="G38" s="14">
        <v>40283</v>
      </c>
      <c r="H38" s="14">
        <v>320000</v>
      </c>
      <c r="I38" s="86">
        <v>240761</v>
      </c>
      <c r="J38" s="20">
        <v>301212</v>
      </c>
      <c r="K38" s="20">
        <v>342286</v>
      </c>
      <c r="L38" s="20">
        <v>369841</v>
      </c>
      <c r="M38" s="52">
        <v>240761</v>
      </c>
      <c r="N38" s="20"/>
      <c r="O38" s="20"/>
      <c r="P38" s="20"/>
      <c r="Q38" s="7" t="s">
        <v>33</v>
      </c>
      <c r="R38" s="3" t="s">
        <v>5</v>
      </c>
      <c r="S38" s="8" t="s">
        <v>11</v>
      </c>
      <c r="T38" s="7" t="s">
        <v>79</v>
      </c>
      <c r="U38" s="8" t="s">
        <v>13</v>
      </c>
      <c r="V38" s="95"/>
      <c r="W38" s="94"/>
    </row>
    <row r="39" spans="1:23" s="1" customFormat="1" ht="69.75" hidden="1" customHeight="1" x14ac:dyDescent="0.25">
      <c r="A39" s="102"/>
      <c r="B39" s="101"/>
      <c r="C39" s="107" t="s">
        <v>80</v>
      </c>
      <c r="D39" s="15" t="s">
        <v>81</v>
      </c>
      <c r="E39" s="3" t="s">
        <v>10</v>
      </c>
      <c r="F39" s="4" t="s">
        <v>3</v>
      </c>
      <c r="G39" s="21">
        <v>46.9</v>
      </c>
      <c r="H39" s="21">
        <v>50.2</v>
      </c>
      <c r="I39" s="68">
        <v>49.37</v>
      </c>
      <c r="J39" s="5" t="s">
        <v>153</v>
      </c>
      <c r="K39" s="5" t="s">
        <v>153</v>
      </c>
      <c r="L39" s="5" t="s">
        <v>153</v>
      </c>
      <c r="M39" s="64">
        <v>49.37</v>
      </c>
      <c r="N39" s="22"/>
      <c r="O39" s="22"/>
      <c r="P39" s="22"/>
      <c r="Q39" s="7" t="s">
        <v>82</v>
      </c>
      <c r="R39" s="3" t="s">
        <v>5</v>
      </c>
      <c r="S39" s="8" t="s">
        <v>11</v>
      </c>
      <c r="T39" s="7" t="s">
        <v>79</v>
      </c>
      <c r="U39" s="8" t="s">
        <v>13</v>
      </c>
      <c r="V39" s="95"/>
      <c r="W39" s="94"/>
    </row>
    <row r="40" spans="1:23" s="1" customFormat="1" ht="66" hidden="1" customHeight="1" x14ac:dyDescent="0.25">
      <c r="A40" s="102"/>
      <c r="B40" s="101"/>
      <c r="C40" s="107"/>
      <c r="D40" s="15" t="s">
        <v>83</v>
      </c>
      <c r="E40" s="3" t="s">
        <v>10</v>
      </c>
      <c r="F40" s="4" t="s">
        <v>3</v>
      </c>
      <c r="G40" s="21">
        <v>34.6</v>
      </c>
      <c r="H40" s="26" t="s">
        <v>84</v>
      </c>
      <c r="I40" s="75" t="s">
        <v>85</v>
      </c>
      <c r="J40" s="5" t="s">
        <v>153</v>
      </c>
      <c r="K40" s="5" t="s">
        <v>153</v>
      </c>
      <c r="L40" s="5" t="s">
        <v>153</v>
      </c>
      <c r="M40" s="65" t="s">
        <v>85</v>
      </c>
      <c r="N40" s="29"/>
      <c r="O40" s="29"/>
      <c r="P40" s="29"/>
      <c r="Q40" s="7" t="s">
        <v>82</v>
      </c>
      <c r="R40" s="3" t="s">
        <v>5</v>
      </c>
      <c r="S40" s="8" t="s">
        <v>11</v>
      </c>
      <c r="T40" s="7" t="s">
        <v>79</v>
      </c>
      <c r="U40" s="8" t="s">
        <v>13</v>
      </c>
      <c r="V40" s="95"/>
      <c r="W40" s="94"/>
    </row>
    <row r="41" spans="1:23" s="1" customFormat="1" ht="67.5" hidden="1" customHeight="1" x14ac:dyDescent="0.25">
      <c r="A41" s="102"/>
      <c r="B41" s="101"/>
      <c r="C41" s="107"/>
      <c r="D41" s="15" t="s">
        <v>86</v>
      </c>
      <c r="E41" s="3" t="s">
        <v>10</v>
      </c>
      <c r="F41" s="30" t="s">
        <v>45</v>
      </c>
      <c r="G41" s="14">
        <v>71</v>
      </c>
      <c r="H41" s="14">
        <v>184</v>
      </c>
      <c r="I41" s="70">
        <v>43</v>
      </c>
      <c r="J41" s="61">
        <v>5</v>
      </c>
      <c r="K41" s="20">
        <v>0</v>
      </c>
      <c r="L41" s="90">
        <v>23</v>
      </c>
      <c r="M41" s="52">
        <v>13</v>
      </c>
      <c r="N41" s="14"/>
      <c r="O41" s="14"/>
      <c r="P41" s="14"/>
      <c r="Q41" s="31" t="s">
        <v>33</v>
      </c>
      <c r="R41" s="3" t="s">
        <v>5</v>
      </c>
      <c r="S41" s="8" t="s">
        <v>11</v>
      </c>
      <c r="T41" s="7" t="s">
        <v>79</v>
      </c>
      <c r="U41" s="8" t="s">
        <v>13</v>
      </c>
      <c r="V41" s="95"/>
      <c r="W41" s="94"/>
    </row>
    <row r="42" spans="1:23" s="1" customFormat="1" ht="49.5" hidden="1" x14ac:dyDescent="0.25">
      <c r="A42" s="102"/>
      <c r="B42" s="101"/>
      <c r="C42" s="81" t="s">
        <v>87</v>
      </c>
      <c r="D42" s="15" t="s">
        <v>88</v>
      </c>
      <c r="E42" s="3" t="s">
        <v>10</v>
      </c>
      <c r="F42" s="4" t="s">
        <v>45</v>
      </c>
      <c r="G42" s="14">
        <v>15000</v>
      </c>
      <c r="H42" s="14">
        <v>100000</v>
      </c>
      <c r="I42" s="71">
        <v>75000</v>
      </c>
      <c r="J42" s="32">
        <v>46640</v>
      </c>
      <c r="K42" s="32">
        <v>56216</v>
      </c>
      <c r="L42" s="33">
        <v>80168</v>
      </c>
      <c r="M42" s="63">
        <v>75000</v>
      </c>
      <c r="N42" s="33"/>
      <c r="O42" s="33"/>
      <c r="P42" s="33"/>
      <c r="Q42" s="7" t="s">
        <v>33</v>
      </c>
      <c r="R42" s="3" t="s">
        <v>5</v>
      </c>
      <c r="S42" s="8" t="s">
        <v>11</v>
      </c>
      <c r="T42" s="7" t="s">
        <v>34</v>
      </c>
      <c r="U42" s="8" t="s">
        <v>13</v>
      </c>
      <c r="V42" s="95"/>
      <c r="W42" s="94"/>
    </row>
    <row r="43" spans="1:23" s="1" customFormat="1" ht="102" hidden="1" customHeight="1" x14ac:dyDescent="0.25">
      <c r="A43" s="102"/>
      <c r="B43" s="101"/>
      <c r="C43" s="81" t="s">
        <v>89</v>
      </c>
      <c r="D43" s="15" t="s">
        <v>90</v>
      </c>
      <c r="E43" s="3" t="s">
        <v>10</v>
      </c>
      <c r="F43" s="4" t="s">
        <v>51</v>
      </c>
      <c r="G43" s="14">
        <v>1973082</v>
      </c>
      <c r="H43" s="14">
        <v>2300000</v>
      </c>
      <c r="I43" s="71">
        <v>2218269</v>
      </c>
      <c r="J43" s="20">
        <v>2127856</v>
      </c>
      <c r="K43" s="20">
        <v>2145993</v>
      </c>
      <c r="L43" s="20">
        <v>2150470</v>
      </c>
      <c r="M43" s="52">
        <v>2218269</v>
      </c>
      <c r="N43" s="20"/>
      <c r="O43" s="20"/>
      <c r="P43" s="20"/>
      <c r="Q43" s="7" t="s">
        <v>82</v>
      </c>
      <c r="R43" s="3" t="s">
        <v>5</v>
      </c>
      <c r="S43" s="8" t="s">
        <v>11</v>
      </c>
      <c r="T43" s="7" t="s">
        <v>91</v>
      </c>
      <c r="U43" s="8" t="s">
        <v>13</v>
      </c>
      <c r="V43" s="95"/>
      <c r="W43" s="94"/>
    </row>
    <row r="44" spans="1:23" s="1" customFormat="1" ht="82.5" hidden="1" x14ac:dyDescent="0.25">
      <c r="A44" s="102"/>
      <c r="B44" s="101"/>
      <c r="C44" s="82" t="s">
        <v>92</v>
      </c>
      <c r="D44" s="15" t="s">
        <v>93</v>
      </c>
      <c r="E44" s="3" t="s">
        <v>2</v>
      </c>
      <c r="F44" s="26" t="s">
        <v>51</v>
      </c>
      <c r="G44" s="25">
        <v>508968</v>
      </c>
      <c r="H44" s="25">
        <v>736756</v>
      </c>
      <c r="I44" s="72">
        <v>617684</v>
      </c>
      <c r="J44" s="25">
        <v>0</v>
      </c>
      <c r="K44" s="25">
        <v>605856</v>
      </c>
      <c r="L44" s="25">
        <v>622775</v>
      </c>
      <c r="M44" s="53">
        <v>617684</v>
      </c>
      <c r="N44" s="25"/>
      <c r="O44" s="25"/>
      <c r="P44" s="25"/>
      <c r="Q44" s="7" t="s">
        <v>82</v>
      </c>
      <c r="R44" s="3" t="s">
        <v>5</v>
      </c>
      <c r="S44" s="3" t="s">
        <v>11</v>
      </c>
      <c r="T44" s="7" t="s">
        <v>79</v>
      </c>
      <c r="U44" s="3" t="s">
        <v>94</v>
      </c>
      <c r="V44" s="95"/>
      <c r="W44" s="94"/>
    </row>
    <row r="45" spans="1:23" s="1" customFormat="1" ht="99" hidden="1" x14ac:dyDescent="0.25">
      <c r="A45" s="102"/>
      <c r="B45" s="101"/>
      <c r="C45" s="99" t="s">
        <v>95</v>
      </c>
      <c r="D45" s="15" t="s">
        <v>96</v>
      </c>
      <c r="E45" s="3" t="s">
        <v>2</v>
      </c>
      <c r="F45" s="34" t="s">
        <v>97</v>
      </c>
      <c r="G45" s="25">
        <v>65912</v>
      </c>
      <c r="H45" s="25">
        <v>355883</v>
      </c>
      <c r="I45" s="72">
        <v>92417</v>
      </c>
      <c r="J45" s="25">
        <v>20958</v>
      </c>
      <c r="K45" s="25">
        <v>42803</v>
      </c>
      <c r="L45" s="25">
        <v>72490</v>
      </c>
      <c r="M45" s="53">
        <v>92417</v>
      </c>
      <c r="N45" s="25"/>
      <c r="O45" s="25"/>
      <c r="P45" s="25"/>
      <c r="Q45" s="2" t="s">
        <v>33</v>
      </c>
      <c r="R45" s="3" t="s">
        <v>98</v>
      </c>
      <c r="S45" s="3" t="s">
        <v>11</v>
      </c>
      <c r="T45" s="7" t="s">
        <v>79</v>
      </c>
      <c r="U45" s="3" t="s">
        <v>52</v>
      </c>
      <c r="V45" s="95"/>
      <c r="W45" s="94"/>
    </row>
    <row r="46" spans="1:23" s="1" customFormat="1" ht="99" hidden="1" x14ac:dyDescent="0.25">
      <c r="A46" s="102"/>
      <c r="B46" s="101"/>
      <c r="C46" s="99"/>
      <c r="D46" s="15" t="s">
        <v>99</v>
      </c>
      <c r="E46" s="3" t="s">
        <v>2</v>
      </c>
      <c r="F46" s="34" t="s">
        <v>97</v>
      </c>
      <c r="G46" s="35">
        <v>208719</v>
      </c>
      <c r="H46" s="25">
        <v>1073134</v>
      </c>
      <c r="I46" s="72">
        <v>275439</v>
      </c>
      <c r="J46" s="25">
        <v>33196</v>
      </c>
      <c r="K46" s="25">
        <v>85553</v>
      </c>
      <c r="L46" s="25">
        <v>122301</v>
      </c>
      <c r="M46" s="53">
        <v>275439</v>
      </c>
      <c r="N46" s="25"/>
      <c r="O46" s="25"/>
      <c r="P46" s="25"/>
      <c r="Q46" s="2" t="s">
        <v>33</v>
      </c>
      <c r="R46" s="3" t="s">
        <v>98</v>
      </c>
      <c r="S46" s="3" t="s">
        <v>11</v>
      </c>
      <c r="T46" s="7" t="s">
        <v>79</v>
      </c>
      <c r="U46" s="3" t="s">
        <v>52</v>
      </c>
      <c r="V46" s="95"/>
      <c r="W46" s="94"/>
    </row>
    <row r="47" spans="1:23" s="1" customFormat="1" ht="99" hidden="1" x14ac:dyDescent="0.25">
      <c r="A47" s="102"/>
      <c r="B47" s="101"/>
      <c r="C47" s="99"/>
      <c r="D47" s="15" t="s">
        <v>100</v>
      </c>
      <c r="E47" s="3" t="s">
        <v>2</v>
      </c>
      <c r="F47" s="34" t="s">
        <v>97</v>
      </c>
      <c r="G47" s="35">
        <v>4347431</v>
      </c>
      <c r="H47" s="25">
        <v>17532366</v>
      </c>
      <c r="I47" s="72">
        <v>4485741</v>
      </c>
      <c r="J47" s="25">
        <v>286445</v>
      </c>
      <c r="K47" s="25">
        <v>1496742</v>
      </c>
      <c r="L47" s="25">
        <v>2994914</v>
      </c>
      <c r="M47" s="53">
        <v>4485741</v>
      </c>
      <c r="N47" s="25"/>
      <c r="O47" s="25"/>
      <c r="P47" s="25"/>
      <c r="Q47" s="2" t="s">
        <v>33</v>
      </c>
      <c r="R47" s="3" t="s">
        <v>98</v>
      </c>
      <c r="S47" s="3" t="s">
        <v>11</v>
      </c>
      <c r="T47" s="7" t="s">
        <v>34</v>
      </c>
      <c r="U47" s="3" t="s">
        <v>52</v>
      </c>
      <c r="V47" s="95"/>
      <c r="W47" s="94"/>
    </row>
    <row r="48" spans="1:23" s="1" customFormat="1" ht="99" hidden="1" x14ac:dyDescent="0.25">
      <c r="A48" s="102"/>
      <c r="B48" s="101"/>
      <c r="C48" s="99"/>
      <c r="D48" s="15" t="s">
        <v>101</v>
      </c>
      <c r="E48" s="3" t="s">
        <v>10</v>
      </c>
      <c r="F48" s="34" t="s">
        <v>51</v>
      </c>
      <c r="G48" s="35">
        <v>4622062</v>
      </c>
      <c r="H48" s="25">
        <v>18961383</v>
      </c>
      <c r="I48" s="72">
        <v>4853597</v>
      </c>
      <c r="J48" s="25">
        <v>340599</v>
      </c>
      <c r="K48" s="25">
        <v>1625098</v>
      </c>
      <c r="L48" s="25">
        <v>3189705</v>
      </c>
      <c r="M48" s="53">
        <v>4853597</v>
      </c>
      <c r="N48" s="25"/>
      <c r="O48" s="25"/>
      <c r="P48" s="25"/>
      <c r="Q48" s="2" t="s">
        <v>33</v>
      </c>
      <c r="R48" s="3" t="s">
        <v>98</v>
      </c>
      <c r="S48" s="3" t="s">
        <v>11</v>
      </c>
      <c r="T48" s="7" t="s">
        <v>34</v>
      </c>
      <c r="U48" s="3" t="s">
        <v>52</v>
      </c>
      <c r="V48" s="95"/>
      <c r="W48" s="94"/>
    </row>
    <row r="49" spans="1:23" s="1" customFormat="1" ht="99" hidden="1" x14ac:dyDescent="0.25">
      <c r="A49" s="102"/>
      <c r="B49" s="101"/>
      <c r="C49" s="99"/>
      <c r="D49" s="15" t="s">
        <v>102</v>
      </c>
      <c r="E49" s="3" t="s">
        <v>2</v>
      </c>
      <c r="F49" s="34" t="s">
        <v>97</v>
      </c>
      <c r="G49" s="14">
        <f>80+84</f>
        <v>164</v>
      </c>
      <c r="H49" s="14">
        <f>400+177</f>
        <v>577</v>
      </c>
      <c r="I49" s="72">
        <v>257</v>
      </c>
      <c r="J49" s="25">
        <v>32</v>
      </c>
      <c r="K49" s="25">
        <v>64</v>
      </c>
      <c r="L49" s="25">
        <v>103</v>
      </c>
      <c r="M49" s="53">
        <v>257</v>
      </c>
      <c r="N49" s="25"/>
      <c r="O49" s="25"/>
      <c r="P49" s="25"/>
      <c r="Q49" s="2" t="s">
        <v>33</v>
      </c>
      <c r="R49" s="3" t="s">
        <v>98</v>
      </c>
      <c r="S49" s="3" t="s">
        <v>11</v>
      </c>
      <c r="T49" s="7" t="s">
        <v>34</v>
      </c>
      <c r="U49" s="3" t="s">
        <v>52</v>
      </c>
      <c r="V49" s="95"/>
      <c r="W49" s="94"/>
    </row>
    <row r="50" spans="1:23" s="1" customFormat="1" ht="93" hidden="1" customHeight="1" x14ac:dyDescent="0.25">
      <c r="A50" s="102"/>
      <c r="B50" s="101"/>
      <c r="C50" s="82" t="s">
        <v>103</v>
      </c>
      <c r="D50" s="15" t="s">
        <v>104</v>
      </c>
      <c r="E50" s="3" t="s">
        <v>2</v>
      </c>
      <c r="F50" s="34" t="s">
        <v>97</v>
      </c>
      <c r="G50" s="14">
        <f>450+354</f>
        <v>804</v>
      </c>
      <c r="H50" s="14">
        <f>2233+281</f>
        <v>2514</v>
      </c>
      <c r="I50" s="72">
        <v>850</v>
      </c>
      <c r="J50" s="25">
        <v>130</v>
      </c>
      <c r="K50" s="25">
        <v>211</v>
      </c>
      <c r="L50" s="25">
        <v>643</v>
      </c>
      <c r="M50" s="53">
        <v>850</v>
      </c>
      <c r="N50" s="25"/>
      <c r="O50" s="25"/>
      <c r="P50" s="25"/>
      <c r="Q50" s="2" t="s">
        <v>33</v>
      </c>
      <c r="R50" s="3" t="s">
        <v>98</v>
      </c>
      <c r="S50" s="3" t="s">
        <v>11</v>
      </c>
      <c r="T50" s="7" t="s">
        <v>34</v>
      </c>
      <c r="U50" s="3" t="s">
        <v>52</v>
      </c>
      <c r="V50" s="95"/>
      <c r="W50" s="94"/>
    </row>
    <row r="51" spans="1:23" s="1" customFormat="1" ht="38.25" hidden="1" customHeight="1" x14ac:dyDescent="0.25">
      <c r="A51" s="102"/>
      <c r="B51" s="101"/>
      <c r="C51" s="82" t="s">
        <v>105</v>
      </c>
      <c r="D51" s="15" t="s">
        <v>106</v>
      </c>
      <c r="E51" s="3" t="s">
        <v>2</v>
      </c>
      <c r="F51" s="34" t="s">
        <v>97</v>
      </c>
      <c r="G51" s="14">
        <f>45000+47695</f>
        <v>92695</v>
      </c>
      <c r="H51" s="14">
        <f>511826+12538</f>
        <v>524364</v>
      </c>
      <c r="I51" s="72">
        <v>138610</v>
      </c>
      <c r="J51" s="25">
        <v>11040</v>
      </c>
      <c r="K51" s="25">
        <v>60966</v>
      </c>
      <c r="L51" s="25">
        <v>115700</v>
      </c>
      <c r="M51" s="53">
        <v>138610</v>
      </c>
      <c r="N51" s="25"/>
      <c r="O51" s="25"/>
      <c r="P51" s="25"/>
      <c r="Q51" s="2" t="s">
        <v>33</v>
      </c>
      <c r="R51" s="3" t="s">
        <v>98</v>
      </c>
      <c r="S51" s="3" t="s">
        <v>11</v>
      </c>
      <c r="T51" s="7" t="s">
        <v>34</v>
      </c>
      <c r="U51" s="3" t="s">
        <v>52</v>
      </c>
      <c r="V51" s="95"/>
      <c r="W51" s="94"/>
    </row>
    <row r="52" spans="1:23" s="1" customFormat="1" ht="62.25" customHeight="1" x14ac:dyDescent="0.25">
      <c r="A52" s="102"/>
      <c r="B52" s="101"/>
      <c r="C52" s="105" t="s">
        <v>107</v>
      </c>
      <c r="D52" s="15" t="s">
        <v>108</v>
      </c>
      <c r="E52" s="3" t="s">
        <v>2</v>
      </c>
      <c r="F52" s="4" t="s">
        <v>97</v>
      </c>
      <c r="G52" s="11">
        <v>0</v>
      </c>
      <c r="H52" s="25">
        <v>6800</v>
      </c>
      <c r="I52" s="72">
        <v>5100</v>
      </c>
      <c r="J52" s="5" t="s">
        <v>153</v>
      </c>
      <c r="K52" s="5" t="s">
        <v>153</v>
      </c>
      <c r="L52" s="25">
        <v>876</v>
      </c>
      <c r="M52" s="53">
        <v>5100</v>
      </c>
      <c r="N52" s="25">
        <v>10300</v>
      </c>
      <c r="O52" s="26"/>
      <c r="P52" s="119" t="s">
        <v>170</v>
      </c>
      <c r="Q52" s="2" t="s">
        <v>33</v>
      </c>
      <c r="R52" s="8" t="s">
        <v>5</v>
      </c>
      <c r="S52" s="8" t="s">
        <v>11</v>
      </c>
      <c r="T52" s="7" t="s">
        <v>34</v>
      </c>
      <c r="U52" s="8" t="s">
        <v>8</v>
      </c>
      <c r="V52" s="95"/>
      <c r="W52" s="94"/>
    </row>
    <row r="53" spans="1:23" s="1" customFormat="1" ht="35.25" customHeight="1" x14ac:dyDescent="0.25">
      <c r="A53" s="102"/>
      <c r="B53" s="101"/>
      <c r="C53" s="105"/>
      <c r="D53" s="15" t="s">
        <v>109</v>
      </c>
      <c r="E53" s="3" t="s">
        <v>2</v>
      </c>
      <c r="F53" s="8" t="s">
        <v>97</v>
      </c>
      <c r="G53" s="14">
        <v>130443</v>
      </c>
      <c r="H53" s="14">
        <v>230443</v>
      </c>
      <c r="I53" s="70">
        <v>205443</v>
      </c>
      <c r="J53" s="14">
        <f>184155+742</f>
        <v>184897</v>
      </c>
      <c r="K53" s="14">
        <v>186452</v>
      </c>
      <c r="L53" s="14">
        <v>191735</v>
      </c>
      <c r="M53" s="51">
        <v>205443</v>
      </c>
      <c r="N53" s="14">
        <v>206994</v>
      </c>
      <c r="O53" s="14"/>
      <c r="P53" s="119" t="s">
        <v>166</v>
      </c>
      <c r="Q53" s="2" t="s">
        <v>33</v>
      </c>
      <c r="R53" s="8" t="s">
        <v>5</v>
      </c>
      <c r="S53" s="8" t="s">
        <v>11</v>
      </c>
      <c r="T53" s="7" t="s">
        <v>34</v>
      </c>
      <c r="U53" s="8" t="s">
        <v>8</v>
      </c>
      <c r="V53" s="95"/>
      <c r="W53" s="94"/>
    </row>
    <row r="54" spans="1:23" s="1" customFormat="1" ht="49.5" x14ac:dyDescent="0.25">
      <c r="A54" s="102"/>
      <c r="B54" s="101"/>
      <c r="C54" s="105"/>
      <c r="D54" s="15" t="s">
        <v>110</v>
      </c>
      <c r="E54" s="3" t="s">
        <v>2</v>
      </c>
      <c r="F54" s="8" t="s">
        <v>97</v>
      </c>
      <c r="G54" s="14">
        <v>176000</v>
      </c>
      <c r="H54" s="14">
        <v>216000</v>
      </c>
      <c r="I54" s="70">
        <v>264675</v>
      </c>
      <c r="J54" s="14">
        <v>256594.99999999616</v>
      </c>
      <c r="K54" s="5" t="s">
        <v>153</v>
      </c>
      <c r="L54" s="14">
        <v>286611</v>
      </c>
      <c r="M54" s="51">
        <v>264675</v>
      </c>
      <c r="N54" s="14">
        <v>288919</v>
      </c>
      <c r="O54" s="14"/>
      <c r="P54" s="14" t="s">
        <v>167</v>
      </c>
      <c r="Q54" s="2" t="s">
        <v>33</v>
      </c>
      <c r="R54" s="8" t="s">
        <v>5</v>
      </c>
      <c r="S54" s="8" t="s">
        <v>11</v>
      </c>
      <c r="T54" s="7" t="s">
        <v>34</v>
      </c>
      <c r="U54" s="8" t="s">
        <v>8</v>
      </c>
      <c r="V54" s="95"/>
      <c r="W54" s="94"/>
    </row>
    <row r="55" spans="1:23" s="1" customFormat="1" ht="49.5" x14ac:dyDescent="0.25">
      <c r="A55" s="102"/>
      <c r="B55" s="101"/>
      <c r="C55" s="105"/>
      <c r="D55" s="15" t="s">
        <v>111</v>
      </c>
      <c r="E55" s="3" t="s">
        <v>2</v>
      </c>
      <c r="F55" s="8" t="s">
        <v>132</v>
      </c>
      <c r="G55" s="14">
        <v>791</v>
      </c>
      <c r="H55" s="14">
        <v>3200</v>
      </c>
      <c r="I55" s="70">
        <v>800</v>
      </c>
      <c r="J55" s="14">
        <v>78</v>
      </c>
      <c r="K55" s="14">
        <v>238</v>
      </c>
      <c r="L55" s="14">
        <v>405</v>
      </c>
      <c r="M55" s="51">
        <v>800</v>
      </c>
      <c r="N55" s="14">
        <v>877</v>
      </c>
      <c r="O55" s="14"/>
      <c r="P55" s="14" t="s">
        <v>164</v>
      </c>
      <c r="Q55" s="2" t="s">
        <v>33</v>
      </c>
      <c r="R55" s="8" t="s">
        <v>5</v>
      </c>
      <c r="S55" s="8" t="s">
        <v>11</v>
      </c>
      <c r="T55" s="7" t="s">
        <v>34</v>
      </c>
      <c r="U55" s="8" t="s">
        <v>8</v>
      </c>
      <c r="V55" s="95"/>
      <c r="W55" s="94"/>
    </row>
    <row r="56" spans="1:23" s="1" customFormat="1" ht="99" hidden="1" x14ac:dyDescent="0.25">
      <c r="A56" s="102"/>
      <c r="B56" s="101"/>
      <c r="C56" s="106" t="s">
        <v>112</v>
      </c>
      <c r="D56" s="15" t="s">
        <v>113</v>
      </c>
      <c r="E56" s="3" t="s">
        <v>2</v>
      </c>
      <c r="F56" s="3" t="s">
        <v>51</v>
      </c>
      <c r="G56" s="14">
        <v>1489624</v>
      </c>
      <c r="H56" s="14">
        <v>1300000</v>
      </c>
      <c r="I56" s="70">
        <v>1349131</v>
      </c>
      <c r="J56" s="16">
        <v>291587</v>
      </c>
      <c r="K56" s="16">
        <v>747454</v>
      </c>
      <c r="L56" s="16">
        <v>1234703</v>
      </c>
      <c r="M56" s="55">
        <v>268340</v>
      </c>
      <c r="N56" s="16"/>
      <c r="O56" s="16"/>
      <c r="P56" s="16"/>
      <c r="Q56" s="2" t="s">
        <v>33</v>
      </c>
      <c r="R56" s="3" t="s">
        <v>98</v>
      </c>
      <c r="S56" s="8" t="s">
        <v>11</v>
      </c>
      <c r="T56" s="7" t="s">
        <v>34</v>
      </c>
      <c r="U56" s="3" t="s">
        <v>52</v>
      </c>
      <c r="V56" s="95"/>
      <c r="W56" s="94"/>
    </row>
    <row r="57" spans="1:23" s="1" customFormat="1" ht="99" hidden="1" x14ac:dyDescent="0.25">
      <c r="A57" s="102"/>
      <c r="B57" s="101"/>
      <c r="C57" s="106"/>
      <c r="D57" s="15" t="s">
        <v>114</v>
      </c>
      <c r="E57" s="3" t="s">
        <v>2</v>
      </c>
      <c r="F57" s="3" t="s">
        <v>51</v>
      </c>
      <c r="G57" s="3">
        <v>264033</v>
      </c>
      <c r="H57" s="14">
        <v>250000</v>
      </c>
      <c r="I57" s="70">
        <v>250458</v>
      </c>
      <c r="J57" s="16">
        <v>172213</v>
      </c>
      <c r="K57" s="16">
        <v>213345</v>
      </c>
      <c r="L57" s="16">
        <v>241983</v>
      </c>
      <c r="M57" s="55">
        <v>250458</v>
      </c>
      <c r="N57" s="16"/>
      <c r="O57" s="16"/>
      <c r="P57" s="16"/>
      <c r="Q57" s="2" t="s">
        <v>33</v>
      </c>
      <c r="R57" s="3" t="s">
        <v>98</v>
      </c>
      <c r="S57" s="8" t="s">
        <v>11</v>
      </c>
      <c r="T57" s="7" t="s">
        <v>34</v>
      </c>
      <c r="U57" s="3" t="s">
        <v>52</v>
      </c>
      <c r="V57" s="95"/>
      <c r="W57" s="94"/>
    </row>
    <row r="58" spans="1:23" s="1" customFormat="1" ht="99" hidden="1" x14ac:dyDescent="0.25">
      <c r="A58" s="102"/>
      <c r="B58" s="101"/>
      <c r="C58" s="106"/>
      <c r="D58" s="15" t="s">
        <v>115</v>
      </c>
      <c r="E58" s="3" t="s">
        <v>2</v>
      </c>
      <c r="F58" s="3" t="s">
        <v>51</v>
      </c>
      <c r="G58" s="14">
        <v>1001378</v>
      </c>
      <c r="H58" s="14">
        <v>915000</v>
      </c>
      <c r="I58" s="70">
        <v>912920</v>
      </c>
      <c r="J58" s="16">
        <v>266118</v>
      </c>
      <c r="K58" s="16">
        <v>526986</v>
      </c>
      <c r="L58" s="16">
        <v>800475</v>
      </c>
      <c r="M58" s="55">
        <v>912920</v>
      </c>
      <c r="N58" s="16"/>
      <c r="O58" s="16"/>
      <c r="P58" s="16"/>
      <c r="Q58" s="2" t="s">
        <v>33</v>
      </c>
      <c r="R58" s="3" t="s">
        <v>98</v>
      </c>
      <c r="S58" s="8" t="s">
        <v>11</v>
      </c>
      <c r="T58" s="7" t="s">
        <v>34</v>
      </c>
      <c r="U58" s="3" t="s">
        <v>52</v>
      </c>
      <c r="V58" s="95"/>
      <c r="W58" s="94"/>
    </row>
    <row r="59" spans="1:23" s="1" customFormat="1" ht="99" hidden="1" x14ac:dyDescent="0.25">
      <c r="A59" s="102"/>
      <c r="B59" s="101"/>
      <c r="C59" s="106"/>
      <c r="D59" s="15" t="s">
        <v>116</v>
      </c>
      <c r="E59" s="3" t="s">
        <v>2</v>
      </c>
      <c r="F59" s="3" t="s">
        <v>51</v>
      </c>
      <c r="G59" s="14">
        <v>269395</v>
      </c>
      <c r="H59" s="14">
        <v>228597</v>
      </c>
      <c r="I59" s="70">
        <v>229329</v>
      </c>
      <c r="J59" s="16">
        <v>70321</v>
      </c>
      <c r="K59" s="16">
        <v>138558</v>
      </c>
      <c r="L59" s="16">
        <v>207603</v>
      </c>
      <c r="M59" s="55">
        <v>229329</v>
      </c>
      <c r="N59" s="16"/>
      <c r="O59" s="16"/>
      <c r="P59" s="16"/>
      <c r="Q59" s="2" t="s">
        <v>33</v>
      </c>
      <c r="R59" s="3" t="s">
        <v>98</v>
      </c>
      <c r="S59" s="8" t="s">
        <v>11</v>
      </c>
      <c r="T59" s="7" t="s">
        <v>34</v>
      </c>
      <c r="U59" s="3" t="s">
        <v>52</v>
      </c>
      <c r="V59" s="95"/>
      <c r="W59" s="94"/>
    </row>
    <row r="60" spans="1:23" s="1" customFormat="1" ht="99" hidden="1" x14ac:dyDescent="0.25">
      <c r="A60" s="102"/>
      <c r="B60" s="101"/>
      <c r="C60" s="106"/>
      <c r="D60" s="15" t="s">
        <v>117</v>
      </c>
      <c r="E60" s="3" t="s">
        <v>10</v>
      </c>
      <c r="F60" s="3" t="s">
        <v>45</v>
      </c>
      <c r="G60" s="3">
        <v>0</v>
      </c>
      <c r="H60" s="3">
        <v>400</v>
      </c>
      <c r="I60" s="67">
        <f>+'[1] FICHA TECNICA 2- ROM'!$F$31</f>
        <v>150</v>
      </c>
      <c r="J60" s="25">
        <v>50</v>
      </c>
      <c r="K60" s="25">
        <v>119</v>
      </c>
      <c r="L60" s="25">
        <v>139</v>
      </c>
      <c r="M60" s="53">
        <v>150</v>
      </c>
      <c r="N60" s="25"/>
      <c r="O60" s="25"/>
      <c r="P60" s="25"/>
      <c r="Q60" s="2" t="s">
        <v>33</v>
      </c>
      <c r="R60" s="3" t="s">
        <v>98</v>
      </c>
      <c r="S60" s="8" t="s">
        <v>11</v>
      </c>
      <c r="T60" s="7" t="s">
        <v>34</v>
      </c>
      <c r="U60" s="3" t="s">
        <v>52</v>
      </c>
      <c r="V60" s="95"/>
      <c r="W60" s="94"/>
    </row>
    <row r="61" spans="1:23" s="1" customFormat="1" ht="99" hidden="1" x14ac:dyDescent="0.25">
      <c r="A61" s="102"/>
      <c r="B61" s="101"/>
      <c r="C61" s="106"/>
      <c r="D61" s="15" t="s">
        <v>118</v>
      </c>
      <c r="E61" s="3" t="s">
        <v>10</v>
      </c>
      <c r="F61" s="3" t="s">
        <v>51</v>
      </c>
      <c r="G61" s="14">
        <v>6821779</v>
      </c>
      <c r="H61" s="14">
        <v>7077412</v>
      </c>
      <c r="I61" s="70">
        <v>7047654</v>
      </c>
      <c r="J61" s="25">
        <v>2130778</v>
      </c>
      <c r="K61" s="25">
        <v>4145732</v>
      </c>
      <c r="L61" s="25">
        <v>6035057</v>
      </c>
      <c r="M61" s="53">
        <v>7047654</v>
      </c>
      <c r="N61" s="25"/>
      <c r="O61" s="25"/>
      <c r="P61" s="25"/>
      <c r="Q61" s="2" t="s">
        <v>33</v>
      </c>
      <c r="R61" s="3" t="s">
        <v>98</v>
      </c>
      <c r="S61" s="8" t="s">
        <v>11</v>
      </c>
      <c r="T61" s="7" t="s">
        <v>34</v>
      </c>
      <c r="U61" s="3" t="s">
        <v>52</v>
      </c>
      <c r="V61" s="95"/>
      <c r="W61" s="94"/>
    </row>
    <row r="62" spans="1:23" s="1" customFormat="1" ht="99" hidden="1" x14ac:dyDescent="0.25">
      <c r="A62" s="102"/>
      <c r="B62" s="101"/>
      <c r="C62" s="106"/>
      <c r="D62" s="15" t="s">
        <v>119</v>
      </c>
      <c r="E62" s="3" t="s">
        <v>2</v>
      </c>
      <c r="F62" s="3" t="s">
        <v>51</v>
      </c>
      <c r="G62" s="14">
        <v>2101663</v>
      </c>
      <c r="H62" s="14">
        <v>1647448</v>
      </c>
      <c r="I62" s="70">
        <v>1647448</v>
      </c>
      <c r="J62" s="25">
        <v>793654</v>
      </c>
      <c r="K62" s="25">
        <v>1466098</v>
      </c>
      <c r="L62" s="25">
        <v>2058114</v>
      </c>
      <c r="M62" s="53">
        <v>1647448</v>
      </c>
      <c r="N62" s="25"/>
      <c r="O62" s="25"/>
      <c r="P62" s="25"/>
      <c r="Q62" s="2" t="s">
        <v>33</v>
      </c>
      <c r="R62" s="3" t="s">
        <v>98</v>
      </c>
      <c r="S62" s="8" t="s">
        <v>11</v>
      </c>
      <c r="T62" s="7" t="s">
        <v>34</v>
      </c>
      <c r="U62" s="3" t="s">
        <v>52</v>
      </c>
      <c r="V62" s="95"/>
      <c r="W62" s="94"/>
    </row>
    <row r="63" spans="1:23" s="1" customFormat="1" ht="99" hidden="1" x14ac:dyDescent="0.25">
      <c r="A63" s="102"/>
      <c r="B63" s="101"/>
      <c r="C63" s="106"/>
      <c r="D63" s="15" t="s">
        <v>120</v>
      </c>
      <c r="E63" s="3" t="s">
        <v>10</v>
      </c>
      <c r="F63" s="3" t="s">
        <v>51</v>
      </c>
      <c r="G63" s="14">
        <v>217754</v>
      </c>
      <c r="H63" s="14">
        <v>188980</v>
      </c>
      <c r="I63" s="70">
        <v>188980</v>
      </c>
      <c r="J63" s="25">
        <v>77881</v>
      </c>
      <c r="K63" s="25">
        <v>125441</v>
      </c>
      <c r="L63" s="25">
        <v>175245</v>
      </c>
      <c r="M63" s="53">
        <v>188980</v>
      </c>
      <c r="N63" s="25"/>
      <c r="O63" s="25"/>
      <c r="P63" s="25"/>
      <c r="Q63" s="2" t="s">
        <v>33</v>
      </c>
      <c r="R63" s="3" t="s">
        <v>98</v>
      </c>
      <c r="S63" s="8" t="s">
        <v>11</v>
      </c>
      <c r="T63" s="7" t="s">
        <v>34</v>
      </c>
      <c r="U63" s="3" t="s">
        <v>52</v>
      </c>
      <c r="V63" s="95"/>
      <c r="W63" s="94"/>
    </row>
    <row r="64" spans="1:23" s="1" customFormat="1" ht="99" hidden="1" x14ac:dyDescent="0.25">
      <c r="A64" s="102"/>
      <c r="B64" s="101"/>
      <c r="C64" s="106"/>
      <c r="D64" s="15" t="s">
        <v>121</v>
      </c>
      <c r="E64" s="3" t="s">
        <v>10</v>
      </c>
      <c r="F64" s="3" t="s">
        <v>51</v>
      </c>
      <c r="G64" s="14">
        <v>3212494</v>
      </c>
      <c r="H64" s="14">
        <v>2728511</v>
      </c>
      <c r="I64" s="70">
        <v>2728511</v>
      </c>
      <c r="J64" s="16">
        <v>698644</v>
      </c>
      <c r="K64" s="16">
        <v>1657246</v>
      </c>
      <c r="L64" s="16">
        <v>2565490</v>
      </c>
      <c r="M64" s="55">
        <v>2728511</v>
      </c>
      <c r="N64" s="16"/>
      <c r="O64" s="16"/>
      <c r="P64" s="16"/>
      <c r="Q64" s="2" t="s">
        <v>33</v>
      </c>
      <c r="R64" s="3" t="s">
        <v>98</v>
      </c>
      <c r="S64" s="8" t="s">
        <v>11</v>
      </c>
      <c r="T64" s="7" t="s">
        <v>34</v>
      </c>
      <c r="U64" s="3" t="s">
        <v>52</v>
      </c>
      <c r="V64" s="95"/>
      <c r="W64" s="94"/>
    </row>
    <row r="65" spans="1:23" s="1" customFormat="1" ht="99" hidden="1" x14ac:dyDescent="0.25">
      <c r="A65" s="102"/>
      <c r="B65" s="101"/>
      <c r="C65" s="106"/>
      <c r="D65" s="15" t="s">
        <v>122</v>
      </c>
      <c r="E65" s="3" t="s">
        <v>10</v>
      </c>
      <c r="F65" s="3" t="s">
        <v>51</v>
      </c>
      <c r="G65" s="14">
        <v>936457</v>
      </c>
      <c r="H65" s="14">
        <v>886991</v>
      </c>
      <c r="I65" s="70">
        <v>886991</v>
      </c>
      <c r="J65" s="25">
        <v>247261</v>
      </c>
      <c r="K65" s="25">
        <v>532091</v>
      </c>
      <c r="L65" s="25">
        <v>809120</v>
      </c>
      <c r="M65" s="53">
        <v>886991</v>
      </c>
      <c r="N65" s="25"/>
      <c r="O65" s="25"/>
      <c r="P65" s="25"/>
      <c r="Q65" s="2" t="s">
        <v>33</v>
      </c>
      <c r="R65" s="3" t="s">
        <v>98</v>
      </c>
      <c r="S65" s="8" t="s">
        <v>11</v>
      </c>
      <c r="T65" s="7" t="s">
        <v>34</v>
      </c>
      <c r="U65" s="3" t="s">
        <v>52</v>
      </c>
      <c r="V65" s="95"/>
      <c r="W65" s="94"/>
    </row>
    <row r="66" spans="1:23" s="1" customFormat="1" ht="99" hidden="1" x14ac:dyDescent="0.25">
      <c r="A66" s="102"/>
      <c r="B66" s="101"/>
      <c r="C66" s="106"/>
      <c r="D66" s="15" t="s">
        <v>123</v>
      </c>
      <c r="E66" s="3" t="s">
        <v>10</v>
      </c>
      <c r="F66" s="3" t="s">
        <v>45</v>
      </c>
      <c r="G66" s="3">
        <v>0</v>
      </c>
      <c r="H66" s="3">
        <v>40</v>
      </c>
      <c r="I66" s="67">
        <v>15</v>
      </c>
      <c r="J66" s="14">
        <v>0</v>
      </c>
      <c r="K66" s="14">
        <v>1</v>
      </c>
      <c r="L66" s="14">
        <v>3</v>
      </c>
      <c r="M66" s="51">
        <v>15</v>
      </c>
      <c r="N66" s="14"/>
      <c r="O66" s="14"/>
      <c r="P66" s="14"/>
      <c r="Q66" s="2" t="s">
        <v>33</v>
      </c>
      <c r="R66" s="3" t="s">
        <v>98</v>
      </c>
      <c r="S66" s="8" t="s">
        <v>11</v>
      </c>
      <c r="T66" s="7" t="s">
        <v>34</v>
      </c>
      <c r="U66" s="3" t="s">
        <v>52</v>
      </c>
      <c r="V66" s="95"/>
      <c r="W66" s="94"/>
    </row>
    <row r="67" spans="1:23" s="1" customFormat="1" ht="49.5" hidden="1" x14ac:dyDescent="0.25">
      <c r="A67" s="102" t="s">
        <v>140</v>
      </c>
      <c r="B67" s="100">
        <v>0.13</v>
      </c>
      <c r="C67" s="81" t="s">
        <v>125</v>
      </c>
      <c r="D67" s="15" t="s">
        <v>126</v>
      </c>
      <c r="E67" s="12" t="s">
        <v>10</v>
      </c>
      <c r="F67" s="37" t="s">
        <v>45</v>
      </c>
      <c r="G67" s="16">
        <v>8038181</v>
      </c>
      <c r="H67" s="16">
        <v>10041951</v>
      </c>
      <c r="I67" s="71">
        <v>9641951</v>
      </c>
      <c r="J67" s="14">
        <v>9241951</v>
      </c>
      <c r="K67" s="20">
        <v>9300672</v>
      </c>
      <c r="L67" s="20">
        <v>9546962</v>
      </c>
      <c r="M67" s="52">
        <v>9641951</v>
      </c>
      <c r="N67" s="20"/>
      <c r="O67" s="20"/>
      <c r="P67" s="20"/>
      <c r="Q67" s="27" t="s">
        <v>82</v>
      </c>
      <c r="R67" s="12" t="s">
        <v>5</v>
      </c>
      <c r="S67" s="38" t="s">
        <v>11</v>
      </c>
      <c r="T67" s="27" t="s">
        <v>34</v>
      </c>
      <c r="U67" s="38" t="s">
        <v>13</v>
      </c>
      <c r="V67" s="95"/>
      <c r="W67" s="94"/>
    </row>
    <row r="68" spans="1:23" s="1" customFormat="1" ht="66" hidden="1" x14ac:dyDescent="0.25">
      <c r="A68" s="102"/>
      <c r="B68" s="101"/>
      <c r="C68" s="81" t="s">
        <v>127</v>
      </c>
      <c r="D68" s="15" t="s">
        <v>128</v>
      </c>
      <c r="E68" s="12" t="s">
        <v>10</v>
      </c>
      <c r="F68" s="37" t="s">
        <v>3</v>
      </c>
      <c r="G68" s="16">
        <v>9020355</v>
      </c>
      <c r="H68" s="16">
        <v>10820355</v>
      </c>
      <c r="I68" s="70">
        <v>10420355</v>
      </c>
      <c r="J68" s="5" t="s">
        <v>153</v>
      </c>
      <c r="K68" s="5" t="s">
        <v>153</v>
      </c>
      <c r="L68" s="5" t="s">
        <v>153</v>
      </c>
      <c r="M68" s="55">
        <v>10420355</v>
      </c>
      <c r="N68" s="16"/>
      <c r="O68" s="16"/>
      <c r="P68" s="16"/>
      <c r="Q68" s="27" t="s">
        <v>82</v>
      </c>
      <c r="R68" s="12" t="s">
        <v>5</v>
      </c>
      <c r="S68" s="38" t="s">
        <v>11</v>
      </c>
      <c r="T68" s="27" t="s">
        <v>34</v>
      </c>
      <c r="U68" s="38" t="s">
        <v>13</v>
      </c>
      <c r="V68" s="95"/>
      <c r="W68" s="94"/>
    </row>
    <row r="69" spans="1:23" s="1" customFormat="1" ht="49.5" hidden="1" x14ac:dyDescent="0.25">
      <c r="A69" s="102"/>
      <c r="B69" s="101"/>
      <c r="C69" s="107" t="s">
        <v>129</v>
      </c>
      <c r="D69" s="15" t="s">
        <v>130</v>
      </c>
      <c r="E69" s="12" t="s">
        <v>10</v>
      </c>
      <c r="F69" s="37" t="s">
        <v>51</v>
      </c>
      <c r="G69" s="16">
        <v>9204915</v>
      </c>
      <c r="H69" s="16">
        <v>10704915</v>
      </c>
      <c r="I69" s="71">
        <v>10329915</v>
      </c>
      <c r="J69" s="20">
        <v>10486295</v>
      </c>
      <c r="K69" s="20">
        <v>10597845</v>
      </c>
      <c r="L69" s="20">
        <v>10488551</v>
      </c>
      <c r="M69" s="52">
        <v>10329915</v>
      </c>
      <c r="N69" s="20"/>
      <c r="O69" s="20"/>
      <c r="P69" s="20"/>
      <c r="Q69" s="27" t="s">
        <v>82</v>
      </c>
      <c r="R69" s="12" t="s">
        <v>5</v>
      </c>
      <c r="S69" s="38" t="s">
        <v>11</v>
      </c>
      <c r="T69" s="27" t="s">
        <v>34</v>
      </c>
      <c r="U69" s="38" t="s">
        <v>13</v>
      </c>
      <c r="V69" s="95"/>
      <c r="W69" s="94"/>
    </row>
    <row r="70" spans="1:23" s="1" customFormat="1" ht="105.75" hidden="1" customHeight="1" x14ac:dyDescent="0.25">
      <c r="A70" s="102"/>
      <c r="B70" s="101"/>
      <c r="C70" s="107"/>
      <c r="D70" s="15" t="s">
        <v>131</v>
      </c>
      <c r="E70" s="12" t="s">
        <v>10</v>
      </c>
      <c r="F70" s="37" t="s">
        <v>132</v>
      </c>
      <c r="G70" s="16">
        <v>1845026</v>
      </c>
      <c r="H70" s="16">
        <v>2215000</v>
      </c>
      <c r="I70" s="71">
        <v>2165000</v>
      </c>
      <c r="J70" s="20">
        <v>2260212</v>
      </c>
      <c r="K70" s="20">
        <v>2288663</v>
      </c>
      <c r="L70" s="20">
        <v>2303708</v>
      </c>
      <c r="M70" s="52"/>
      <c r="N70" s="16"/>
      <c r="O70" s="16"/>
      <c r="P70" s="16"/>
      <c r="Q70" s="27" t="s">
        <v>82</v>
      </c>
      <c r="R70" s="12" t="s">
        <v>5</v>
      </c>
      <c r="S70" s="38" t="s">
        <v>11</v>
      </c>
      <c r="T70" s="27" t="s">
        <v>91</v>
      </c>
      <c r="U70" s="38" t="s">
        <v>13</v>
      </c>
      <c r="V70" s="95"/>
      <c r="W70" s="94"/>
    </row>
    <row r="71" spans="1:23" s="1" customFormat="1" ht="82.5" hidden="1" x14ac:dyDescent="0.25">
      <c r="A71" s="102"/>
      <c r="B71" s="101"/>
      <c r="C71" s="107"/>
      <c r="D71" s="15" t="s">
        <v>133</v>
      </c>
      <c r="E71" s="12" t="s">
        <v>10</v>
      </c>
      <c r="F71" s="37" t="s">
        <v>51</v>
      </c>
      <c r="G71" s="6">
        <v>59</v>
      </c>
      <c r="H71" s="6">
        <v>62</v>
      </c>
      <c r="I71" s="88">
        <v>61.25</v>
      </c>
      <c r="J71" s="39">
        <v>0.59319999999999995</v>
      </c>
      <c r="K71" s="39">
        <v>0.59899999999999998</v>
      </c>
      <c r="L71" s="39">
        <v>0.59970000000000001</v>
      </c>
      <c r="M71" s="56">
        <v>0.61249999999999982</v>
      </c>
      <c r="N71" s="39"/>
      <c r="O71" s="39"/>
      <c r="P71" s="39"/>
      <c r="Q71" s="27" t="s">
        <v>82</v>
      </c>
      <c r="R71" s="12" t="s">
        <v>5</v>
      </c>
      <c r="S71" s="38" t="s">
        <v>11</v>
      </c>
      <c r="T71" s="27" t="s">
        <v>91</v>
      </c>
      <c r="U71" s="38" t="s">
        <v>13</v>
      </c>
      <c r="V71" s="95"/>
      <c r="W71" s="94"/>
    </row>
    <row r="72" spans="1:23" s="1" customFormat="1" ht="125.25" hidden="1" customHeight="1" x14ac:dyDescent="0.25">
      <c r="A72" s="102"/>
      <c r="B72" s="101"/>
      <c r="C72" s="82" t="s">
        <v>134</v>
      </c>
      <c r="D72" s="15" t="s">
        <v>135</v>
      </c>
      <c r="E72" s="12" t="s">
        <v>2</v>
      </c>
      <c r="F72" s="40" t="s">
        <v>51</v>
      </c>
      <c r="G72" s="16">
        <v>15972</v>
      </c>
      <c r="H72" s="16">
        <v>1271000</v>
      </c>
      <c r="I72" s="70">
        <v>910000</v>
      </c>
      <c r="J72" s="16">
        <v>673443</v>
      </c>
      <c r="K72" s="80">
        <v>743329</v>
      </c>
      <c r="L72" s="16">
        <v>847834</v>
      </c>
      <c r="M72" s="55">
        <v>910000</v>
      </c>
      <c r="N72" s="16"/>
      <c r="O72" s="16"/>
      <c r="P72" s="16"/>
      <c r="Q72" s="27" t="s">
        <v>82</v>
      </c>
      <c r="R72" s="12" t="s">
        <v>5</v>
      </c>
      <c r="S72" s="12" t="s">
        <v>11</v>
      </c>
      <c r="T72" s="27" t="s">
        <v>91</v>
      </c>
      <c r="U72" s="12" t="s">
        <v>136</v>
      </c>
      <c r="V72" s="95"/>
      <c r="W72" s="94"/>
    </row>
    <row r="73" spans="1:23" s="1" customFormat="1" ht="95.25" hidden="1" customHeight="1" x14ac:dyDescent="0.25">
      <c r="A73" s="102"/>
      <c r="B73" s="101"/>
      <c r="C73" s="82" t="s">
        <v>137</v>
      </c>
      <c r="D73" s="15" t="s">
        <v>138</v>
      </c>
      <c r="E73" s="12" t="s">
        <v>42</v>
      </c>
      <c r="F73" s="40" t="s">
        <v>51</v>
      </c>
      <c r="G73" s="62">
        <v>0.93179999999999996</v>
      </c>
      <c r="H73" s="41">
        <v>1</v>
      </c>
      <c r="I73" s="76">
        <v>1</v>
      </c>
      <c r="J73" s="62">
        <v>0.99790000000000001</v>
      </c>
      <c r="K73" s="92">
        <v>0.998</v>
      </c>
      <c r="L73" s="62">
        <v>0.99829999999999997</v>
      </c>
      <c r="M73" s="91">
        <v>0.99770000000000003</v>
      </c>
      <c r="N73" s="62"/>
      <c r="O73" s="62"/>
      <c r="P73" s="62"/>
      <c r="Q73" s="27" t="s">
        <v>82</v>
      </c>
      <c r="R73" s="12" t="s">
        <v>5</v>
      </c>
      <c r="S73" s="12" t="s">
        <v>11</v>
      </c>
      <c r="T73" s="15" t="s">
        <v>139</v>
      </c>
      <c r="U73" s="12" t="s">
        <v>136</v>
      </c>
      <c r="V73" s="95"/>
      <c r="W73" s="94"/>
    </row>
    <row r="74" spans="1:23" s="1" customFormat="1" ht="205.5" hidden="1" customHeight="1" x14ac:dyDescent="0.25">
      <c r="A74" s="102" t="s">
        <v>152</v>
      </c>
      <c r="B74" s="100">
        <v>0.16</v>
      </c>
      <c r="C74" s="83" t="s">
        <v>141</v>
      </c>
      <c r="D74" s="45" t="s">
        <v>142</v>
      </c>
      <c r="E74" s="14" t="s">
        <v>42</v>
      </c>
      <c r="F74" s="3" t="s">
        <v>51</v>
      </c>
      <c r="G74" s="46">
        <v>0.99160000000000004</v>
      </c>
      <c r="H74" s="26">
        <v>1</v>
      </c>
      <c r="I74" s="75">
        <v>1</v>
      </c>
      <c r="J74" s="47">
        <v>0.6</v>
      </c>
      <c r="K74" s="47">
        <v>0.74</v>
      </c>
      <c r="L74" s="47">
        <v>0.86</v>
      </c>
      <c r="M74" s="57">
        <v>1</v>
      </c>
      <c r="N74" s="47"/>
      <c r="O74" s="47"/>
      <c r="P74" s="47"/>
      <c r="Q74" s="2"/>
      <c r="R74" s="3"/>
      <c r="S74" s="3" t="s">
        <v>143</v>
      </c>
      <c r="T74" s="2" t="s">
        <v>144</v>
      </c>
      <c r="U74" s="3" t="s">
        <v>13</v>
      </c>
      <c r="V74" s="95"/>
      <c r="W74" s="94"/>
    </row>
    <row r="75" spans="1:23" s="1" customFormat="1" ht="146.25" hidden="1" customHeight="1" x14ac:dyDescent="0.25">
      <c r="A75" s="102"/>
      <c r="B75" s="101"/>
      <c r="C75" s="42" t="s">
        <v>145</v>
      </c>
      <c r="D75" s="15" t="s">
        <v>146</v>
      </c>
      <c r="E75" s="3" t="s">
        <v>42</v>
      </c>
      <c r="F75" s="3" t="s">
        <v>51</v>
      </c>
      <c r="G75" s="14">
        <f>4000+493</f>
        <v>4493</v>
      </c>
      <c r="H75" s="14">
        <v>17500</v>
      </c>
      <c r="I75" s="70">
        <v>4500</v>
      </c>
      <c r="J75" s="14">
        <v>244</v>
      </c>
      <c r="K75" s="14">
        <f>337+1082</f>
        <v>1419</v>
      </c>
      <c r="L75" s="14">
        <v>4077</v>
      </c>
      <c r="M75" s="51">
        <v>4500</v>
      </c>
      <c r="N75" s="14"/>
      <c r="O75" s="14"/>
      <c r="P75" s="14"/>
      <c r="Q75" s="2"/>
      <c r="R75" s="3"/>
      <c r="S75" s="3" t="s">
        <v>143</v>
      </c>
      <c r="T75" s="2" t="s">
        <v>147</v>
      </c>
      <c r="U75" s="3" t="s">
        <v>52</v>
      </c>
      <c r="V75" s="95"/>
      <c r="W75" s="94"/>
    </row>
    <row r="76" spans="1:23" s="1" customFormat="1" ht="45" hidden="1" customHeight="1" x14ac:dyDescent="0.25">
      <c r="A76" s="102"/>
      <c r="B76" s="101"/>
      <c r="C76" s="99" t="s">
        <v>148</v>
      </c>
      <c r="D76" s="15" t="s">
        <v>149</v>
      </c>
      <c r="E76" s="3" t="s">
        <v>42</v>
      </c>
      <c r="F76" s="43" t="s">
        <v>150</v>
      </c>
      <c r="G76" s="43">
        <v>0</v>
      </c>
      <c r="H76" s="43">
        <v>1</v>
      </c>
      <c r="I76" s="89">
        <v>1</v>
      </c>
      <c r="J76" s="39">
        <v>0.25</v>
      </c>
      <c r="K76" s="39">
        <v>0.4</v>
      </c>
      <c r="L76" s="39">
        <v>0.75</v>
      </c>
      <c r="M76" s="93">
        <v>1</v>
      </c>
      <c r="N76" s="41"/>
      <c r="O76" s="41"/>
      <c r="P76" s="41"/>
      <c r="Q76" s="44"/>
      <c r="R76" s="3"/>
      <c r="S76" s="3" t="s">
        <v>143</v>
      </c>
      <c r="T76" s="2" t="s">
        <v>151</v>
      </c>
      <c r="U76" s="3" t="s">
        <v>13</v>
      </c>
      <c r="V76" s="95"/>
      <c r="W76" s="94"/>
    </row>
    <row r="77" spans="1:23" s="1" customFormat="1" ht="33" hidden="1" x14ac:dyDescent="0.25">
      <c r="A77" s="102"/>
      <c r="B77" s="101"/>
      <c r="C77" s="99"/>
      <c r="D77" s="15" t="s">
        <v>149</v>
      </c>
      <c r="E77" s="3" t="s">
        <v>42</v>
      </c>
      <c r="F77" s="43" t="s">
        <v>150</v>
      </c>
      <c r="G77" s="43">
        <v>0</v>
      </c>
      <c r="H77" s="43">
        <v>1</v>
      </c>
      <c r="I77" s="76">
        <v>1</v>
      </c>
      <c r="J77" s="41">
        <v>0.221</v>
      </c>
      <c r="K77" s="41">
        <v>0.3</v>
      </c>
      <c r="L77" s="39">
        <v>0.69</v>
      </c>
      <c r="M77" s="58">
        <v>1</v>
      </c>
      <c r="N77" s="41"/>
      <c r="O77" s="41"/>
      <c r="P77" s="41"/>
      <c r="Q77" s="44"/>
      <c r="R77" s="3"/>
      <c r="S77" s="3" t="s">
        <v>143</v>
      </c>
      <c r="T77" s="2" t="s">
        <v>151</v>
      </c>
      <c r="U77" s="3" t="s">
        <v>52</v>
      </c>
      <c r="V77" s="95"/>
      <c r="W77" s="94"/>
    </row>
    <row r="78" spans="1:23" s="1" customFormat="1" ht="33" hidden="1" x14ac:dyDescent="0.25">
      <c r="A78" s="102"/>
      <c r="B78" s="101"/>
      <c r="C78" s="99"/>
      <c r="D78" s="15" t="s">
        <v>149</v>
      </c>
      <c r="E78" s="3" t="s">
        <v>42</v>
      </c>
      <c r="F78" s="43" t="s">
        <v>150</v>
      </c>
      <c r="G78" s="43">
        <v>0</v>
      </c>
      <c r="H78" s="43">
        <v>1</v>
      </c>
      <c r="I78" s="76">
        <v>1</v>
      </c>
      <c r="J78" s="39">
        <v>1</v>
      </c>
      <c r="K78" s="39">
        <v>1</v>
      </c>
      <c r="L78" s="39">
        <v>1</v>
      </c>
      <c r="M78" s="58">
        <v>1</v>
      </c>
      <c r="N78" s="41"/>
      <c r="O78" s="41"/>
      <c r="P78" s="41"/>
      <c r="Q78" s="44"/>
      <c r="R78" s="3"/>
      <c r="S78" s="3" t="s">
        <v>143</v>
      </c>
      <c r="T78" s="2" t="s">
        <v>151</v>
      </c>
      <c r="U78" s="3" t="s">
        <v>136</v>
      </c>
      <c r="V78" s="95"/>
      <c r="W78" s="94"/>
    </row>
    <row r="79" spans="1:23" s="1" customFormat="1" ht="57" customHeight="1" x14ac:dyDescent="0.25">
      <c r="A79" s="102"/>
      <c r="B79" s="101"/>
      <c r="C79" s="99"/>
      <c r="D79" s="15" t="s">
        <v>149</v>
      </c>
      <c r="E79" s="3" t="s">
        <v>42</v>
      </c>
      <c r="F79" s="43" t="s">
        <v>150</v>
      </c>
      <c r="G79" s="43">
        <v>0</v>
      </c>
      <c r="H79" s="43">
        <v>1</v>
      </c>
      <c r="I79" s="76">
        <v>1</v>
      </c>
      <c r="J79" s="41">
        <v>0.25</v>
      </c>
      <c r="K79" s="41">
        <v>0.42299999999999999</v>
      </c>
      <c r="L79" s="39">
        <v>1</v>
      </c>
      <c r="M79" s="58">
        <v>1</v>
      </c>
      <c r="N79" s="41"/>
      <c r="O79" s="41"/>
      <c r="P79" s="96" t="s">
        <v>165</v>
      </c>
      <c r="Q79" s="44"/>
      <c r="R79" s="3"/>
      <c r="S79" s="3" t="s">
        <v>143</v>
      </c>
      <c r="T79" s="2" t="s">
        <v>151</v>
      </c>
      <c r="U79" s="8" t="s">
        <v>8</v>
      </c>
      <c r="V79" s="95"/>
      <c r="W79" s="94"/>
    </row>
    <row r="80" spans="1:23" s="1" customFormat="1" ht="33.75" hidden="1" thickBot="1" x14ac:dyDescent="0.3">
      <c r="A80" s="102"/>
      <c r="B80" s="101"/>
      <c r="C80" s="99"/>
      <c r="D80" s="15" t="s">
        <v>149</v>
      </c>
      <c r="E80" s="3" t="s">
        <v>42</v>
      </c>
      <c r="F80" s="43" t="s">
        <v>150</v>
      </c>
      <c r="G80" s="43">
        <v>0</v>
      </c>
      <c r="H80" s="43">
        <v>1</v>
      </c>
      <c r="I80" s="76">
        <v>1</v>
      </c>
      <c r="J80" s="79">
        <v>1</v>
      </c>
      <c r="K80" s="79">
        <v>1</v>
      </c>
      <c r="L80" s="43">
        <v>1</v>
      </c>
      <c r="M80" s="59">
        <v>1</v>
      </c>
      <c r="N80" s="43"/>
      <c r="O80" s="43"/>
      <c r="P80" s="43"/>
      <c r="Q80" s="44"/>
      <c r="R80" s="3"/>
      <c r="S80" s="3" t="s">
        <v>143</v>
      </c>
      <c r="T80" s="2" t="s">
        <v>151</v>
      </c>
      <c r="U80" s="3" t="s">
        <v>94</v>
      </c>
      <c r="V80" s="95"/>
      <c r="W80" s="94"/>
    </row>
  </sheetData>
  <autoFilter ref="A13:U80">
    <filterColumn colId="20">
      <filters>
        <filter val="Unidad Administrativa Especial de Organizaciones Solidarias"/>
      </filters>
    </filterColumn>
  </autoFilter>
  <mergeCells count="40">
    <mergeCell ref="I12:I13"/>
    <mergeCell ref="C15:C16"/>
    <mergeCell ref="C12:C13"/>
    <mergeCell ref="V12:V13"/>
    <mergeCell ref="W12:W13"/>
    <mergeCell ref="S12:S13"/>
    <mergeCell ref="T12:T13"/>
    <mergeCell ref="U12:U13"/>
    <mergeCell ref="A17:A37"/>
    <mergeCell ref="C39:C41"/>
    <mergeCell ref="C45:C49"/>
    <mergeCell ref="Q12:Q13"/>
    <mergeCell ref="R12:R13"/>
    <mergeCell ref="B14:B16"/>
    <mergeCell ref="A14:A16"/>
    <mergeCell ref="A12:A13"/>
    <mergeCell ref="B12:B13"/>
    <mergeCell ref="C17:C19"/>
    <mergeCell ref="M12:P12"/>
    <mergeCell ref="D12:D13"/>
    <mergeCell ref="E12:E13"/>
    <mergeCell ref="F12:F13"/>
    <mergeCell ref="G12:G13"/>
    <mergeCell ref="H12:H13"/>
    <mergeCell ref="K2:M3"/>
    <mergeCell ref="J11:P11"/>
    <mergeCell ref="C76:C80"/>
    <mergeCell ref="B74:B80"/>
    <mergeCell ref="A74:A80"/>
    <mergeCell ref="J12:L12"/>
    <mergeCell ref="C52:C55"/>
    <mergeCell ref="C56:C66"/>
    <mergeCell ref="B38:B66"/>
    <mergeCell ref="A38:A66"/>
    <mergeCell ref="C69:C71"/>
    <mergeCell ref="B67:B73"/>
    <mergeCell ref="A67:A73"/>
    <mergeCell ref="C21:C25"/>
    <mergeCell ref="C34:C37"/>
    <mergeCell ref="B17:B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Armando Avila Martinez</dc:creator>
  <cp:lastModifiedBy>Marisol Viveros</cp:lastModifiedBy>
  <dcterms:created xsi:type="dcterms:W3CDTF">2017-10-17T15:30:33Z</dcterms:created>
  <dcterms:modified xsi:type="dcterms:W3CDTF">2018-01-25T22:33:23Z</dcterms:modified>
</cp:coreProperties>
</file>