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defaultThemeVersion="166925"/>
  <mc:AlternateContent xmlns:mc="http://schemas.openxmlformats.org/markup-compatibility/2006">
    <mc:Choice Requires="x15">
      <x15ac:absPath xmlns:x15ac="http://schemas.microsoft.com/office/spreadsheetml/2010/11/ac" url="C:\Users\marisol.viveros\Desktop\Trabajo en casa\3. Marisol Viveros 2022\Pensamiento y Direccionamiento Estrategico\Plan de acción\PAAC\"/>
    </mc:Choice>
  </mc:AlternateContent>
  <xr:revisionPtr revIDLastSave="0" documentId="8_{F13BB790-F07A-453A-B6EF-826A119F6516}" xr6:coauthVersionLast="36" xr6:coauthVersionMax="36" xr10:uidLastSave="{00000000-0000-0000-0000-000000000000}"/>
  <bookViews>
    <workbookView showSheetTabs="0" xWindow="0" yWindow="0" windowWidth="28800" windowHeight="11910" xr2:uid="{00000000-000D-0000-FFFF-FFFF00000000}"/>
  </bookViews>
  <sheets>
    <sheet name="PAAC" sheetId="8" r:id="rId1"/>
    <sheet name="Hoja1" sheetId="10" state="hidden" r:id="rId2"/>
    <sheet name="Componente 1 Riesgos" sheetId="5" r:id="rId3"/>
    <sheet name="Componente 2 Racionalizac" sheetId="2" r:id="rId4"/>
    <sheet name="Componente 3  Rendición" sheetId="4" r:id="rId5"/>
    <sheet name="Componente 4  Atención al Ciuda" sheetId="1" r:id="rId6"/>
    <sheet name="Componente 5  Transparencia " sheetId="3" r:id="rId7"/>
    <sheet name="Integridad- Gestión de Conflict" sheetId="7" r:id="rId8"/>
    <sheet name="MAPA RIESGOS UAEOS" sheetId="11"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8" hidden="1">'MAPA RIESGOS UAEOS'!$A$11:$AN$66</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8">'MAPA RIESGOS UAEOS'!$A$1:$AI$64</definedName>
    <definedName name="Ciencia__Tecnología_e_innovación">[1]TABLA!#REF!</definedName>
    <definedName name="clases1">[2]TABLA!$G$2:$G$5</definedName>
    <definedName name="Comercio__Industria_y_Turismo">[1]TABLA!#REF!</definedName>
    <definedName name="departamentos" localSheetId="3">[3]TABLA!$D$2:$D$36</definedName>
    <definedName name="Departamentos">#REF!</definedName>
    <definedName name="fdqs">'[4]Tablas instituciones'!$D$2:$D$9</definedName>
    <definedName name="Fuentes">#REF!</definedName>
    <definedName name="Indicadores">#REF!</definedName>
    <definedName name="nivel" localSheetId="3">[3]TABLA!$C$2:$C$3</definedName>
    <definedName name="nivel">[1]TABLA!$C$2:$C$3</definedName>
    <definedName name="Objetivos">OFFSET(#REF!,0,0,COUNTA(#REF!)-1,1)</definedName>
    <definedName name="orden" localSheetId="3">[3]TABLA!$A$3:$A$4</definedName>
    <definedName name="orden">[1]TABLA!$A$3:$A$4</definedName>
    <definedName name="sector" localSheetId="3">[3]TABLA!$B$2:$B$26</definedName>
    <definedName name="sector">[1]TABLA!$B$2:$B$26</definedName>
    <definedName name="Tipos">[1]TABLA!$G$2:$G$4</definedName>
    <definedName name="_xlnm.Print_Titles" localSheetId="8">'MAPA RIESGOS UAEOS'!$1:$11</definedName>
    <definedName name="vigencias" localSheetId="3">[3]TABLA!$E$2:$E$7</definedName>
    <definedName name="vigencias">[1]TABLA!$E$2:$E$7</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6" i="11" l="1"/>
  <c r="J65" i="11"/>
  <c r="AA64" i="11"/>
  <c r="T64" i="11"/>
  <c r="L64" i="11"/>
  <c r="J64" i="11"/>
  <c r="H64" i="11"/>
  <c r="AA63" i="11"/>
  <c r="Y63" i="11"/>
  <c r="T63" i="11"/>
  <c r="L63" i="11"/>
  <c r="J63" i="11"/>
  <c r="H63" i="11"/>
  <c r="AA62" i="11"/>
  <c r="Y62" i="11"/>
  <c r="T62" i="11"/>
  <c r="L62" i="11"/>
  <c r="J62" i="11"/>
  <c r="H62" i="11"/>
  <c r="J61" i="11"/>
  <c r="H61" i="11"/>
  <c r="J60" i="11"/>
  <c r="J58" i="11"/>
  <c r="AA57" i="11"/>
  <c r="L57" i="11"/>
  <c r="J57" i="11"/>
  <c r="AA56" i="11"/>
  <c r="L56" i="11"/>
  <c r="J56" i="11"/>
  <c r="AA55" i="11"/>
  <c r="L55" i="11"/>
  <c r="J55" i="11"/>
  <c r="AA54" i="11"/>
  <c r="L54" i="11"/>
  <c r="J54" i="11"/>
  <c r="AA52" i="11"/>
  <c r="L52" i="11"/>
  <c r="J52" i="11"/>
  <c r="AA51" i="11"/>
  <c r="L51" i="11"/>
  <c r="J51" i="11"/>
  <c r="AA49" i="11"/>
  <c r="L49" i="11"/>
  <c r="J49" i="11"/>
  <c r="AA48" i="11"/>
  <c r="L48" i="11"/>
  <c r="J48" i="11"/>
  <c r="H48" i="11"/>
  <c r="AA47" i="11"/>
  <c r="L47" i="11"/>
  <c r="J47" i="11"/>
  <c r="AA46" i="11"/>
  <c r="L46" i="11"/>
  <c r="J46" i="11"/>
  <c r="H46" i="11"/>
  <c r="AA45" i="11"/>
  <c r="L45" i="11"/>
  <c r="J45" i="11"/>
  <c r="AA44" i="11"/>
  <c r="L44" i="11"/>
  <c r="J44" i="11"/>
  <c r="H44" i="11"/>
  <c r="AA43" i="11"/>
  <c r="L43" i="11"/>
  <c r="J43" i="11"/>
  <c r="AA42" i="11"/>
  <c r="L42" i="11"/>
  <c r="J42" i="11"/>
  <c r="AA40" i="11"/>
  <c r="L40" i="11"/>
  <c r="J40" i="11"/>
  <c r="AA39" i="11"/>
  <c r="L39" i="11"/>
  <c r="J39" i="11"/>
  <c r="AA38" i="11"/>
  <c r="L38" i="11"/>
  <c r="J38" i="11"/>
  <c r="AA37" i="11"/>
  <c r="L37" i="11"/>
  <c r="J37" i="11"/>
  <c r="H37" i="11"/>
  <c r="AA36" i="11"/>
  <c r="L36" i="11"/>
  <c r="J36" i="11"/>
  <c r="H36" i="11"/>
  <c r="AA35" i="11"/>
  <c r="L35" i="11"/>
  <c r="J35" i="11"/>
  <c r="AA34" i="11"/>
  <c r="L34" i="11"/>
  <c r="J34" i="11"/>
  <c r="H34" i="11"/>
  <c r="AA33" i="11"/>
  <c r="L33" i="11"/>
  <c r="J33" i="11"/>
  <c r="AA32" i="11"/>
  <c r="L32" i="11"/>
  <c r="J32" i="11"/>
  <c r="AA31" i="11"/>
  <c r="L31" i="11"/>
  <c r="AA30" i="11"/>
  <c r="L30" i="11"/>
  <c r="AA29" i="11"/>
  <c r="L29" i="11"/>
  <c r="AA28" i="11"/>
  <c r="L28" i="11"/>
  <c r="AA27" i="11"/>
  <c r="L27" i="11"/>
  <c r="AA26" i="11"/>
  <c r="T26" i="11"/>
  <c r="L26" i="11"/>
  <c r="J26" i="11"/>
  <c r="AA25" i="11"/>
  <c r="T25" i="11"/>
  <c r="L25" i="11"/>
  <c r="J25" i="11"/>
  <c r="AA24" i="11"/>
  <c r="T24" i="11"/>
  <c r="L24" i="11"/>
  <c r="J24" i="11"/>
  <c r="AA23" i="11"/>
  <c r="T23" i="11"/>
  <c r="L23" i="11"/>
  <c r="J23" i="11"/>
  <c r="AA22" i="11"/>
  <c r="T22" i="11"/>
  <c r="L22" i="11"/>
  <c r="J22" i="11"/>
  <c r="AA21" i="11"/>
  <c r="L21" i="11"/>
  <c r="AA20" i="11"/>
  <c r="AA19" i="11"/>
  <c r="L19" i="11"/>
  <c r="AA18" i="11"/>
  <c r="AA17" i="11"/>
  <c r="L17" i="11"/>
  <c r="AA16" i="11"/>
  <c r="T16" i="11"/>
  <c r="L16" i="11"/>
  <c r="J16" i="11"/>
  <c r="AA15" i="11"/>
  <c r="L15" i="11"/>
  <c r="J15" i="11"/>
  <c r="AA14" i="11"/>
  <c r="L14" i="11"/>
  <c r="J14" i="11"/>
  <c r="Y13" i="11"/>
  <c r="L13" i="11"/>
  <c r="J13" i="11"/>
  <c r="Y12" i="11"/>
  <c r="L12" i="11"/>
  <c r="J12" i="11"/>
  <c r="Q5" i="7" l="1"/>
  <c r="Q6" i="7"/>
  <c r="Q7" i="7"/>
  <c r="Q8" i="7"/>
  <c r="Q9" i="7"/>
  <c r="Q10" i="7"/>
  <c r="Q11" i="7"/>
  <c r="Q12" i="7"/>
  <c r="Q13" i="7"/>
  <c r="Q14" i="7"/>
  <c r="Q4" i="7"/>
  <c r="O5" i="7"/>
  <c r="P5" i="7"/>
  <c r="O6" i="7"/>
  <c r="P6" i="7"/>
  <c r="O7" i="7"/>
  <c r="P7" i="7"/>
  <c r="O8" i="7"/>
  <c r="P8" i="7"/>
  <c r="O9" i="7"/>
  <c r="P9" i="7"/>
  <c r="O10" i="7"/>
  <c r="P10" i="7"/>
  <c r="O11" i="7"/>
  <c r="P11" i="7"/>
  <c r="O12" i="7"/>
  <c r="P12" i="7"/>
  <c r="O13" i="7"/>
  <c r="P13" i="7"/>
  <c r="O14" i="7"/>
  <c r="P14" i="7"/>
  <c r="P4" i="7"/>
  <c r="O4" i="7"/>
  <c r="Q9" i="3"/>
  <c r="Q10" i="3"/>
  <c r="Q11" i="3"/>
  <c r="Q12" i="3"/>
  <c r="Q13" i="3"/>
  <c r="Q14" i="3"/>
  <c r="Q15" i="3"/>
  <c r="Q16" i="3"/>
  <c r="Q17" i="3"/>
  <c r="Q18" i="3"/>
  <c r="Q19" i="3"/>
  <c r="Q20" i="3"/>
  <c r="Q21" i="3"/>
  <c r="Q22" i="3"/>
  <c r="Q23" i="3"/>
  <c r="Q24" i="3"/>
  <c r="Q25" i="3"/>
  <c r="Q32" i="3" s="1"/>
  <c r="Q26" i="3"/>
  <c r="Q27" i="3"/>
  <c r="Q28" i="3"/>
  <c r="Q29" i="3"/>
  <c r="Q30" i="3"/>
  <c r="Q31" i="3"/>
  <c r="Q8" i="3"/>
  <c r="P15" i="1"/>
  <c r="P9" i="1"/>
  <c r="P10" i="1"/>
  <c r="P11" i="1"/>
  <c r="P12" i="1"/>
  <c r="P13" i="1"/>
  <c r="P14" i="1"/>
  <c r="P8" i="1"/>
  <c r="N9" i="1"/>
  <c r="N10" i="1"/>
  <c r="N11" i="1"/>
  <c r="N12" i="1"/>
  <c r="N13" i="1"/>
  <c r="N14" i="1"/>
  <c r="N8" i="1"/>
  <c r="P8" i="4"/>
  <c r="P9" i="4"/>
  <c r="P10" i="4"/>
  <c r="P11" i="4"/>
  <c r="P12" i="4"/>
  <c r="P13" i="4"/>
  <c r="P14" i="4"/>
  <c r="P15" i="4"/>
  <c r="P7" i="4"/>
  <c r="N8" i="4"/>
  <c r="N9" i="4"/>
  <c r="N10" i="4"/>
  <c r="N11" i="4"/>
  <c r="N12" i="4"/>
  <c r="N13" i="4"/>
  <c r="N14" i="4"/>
  <c r="N15" i="4"/>
  <c r="N7" i="4"/>
  <c r="S18" i="2"/>
  <c r="S17" i="2"/>
  <c r="Q17" i="2"/>
  <c r="P9" i="5"/>
  <c r="P10" i="5"/>
  <c r="P11" i="5"/>
  <c r="P12" i="5"/>
  <c r="P13" i="5"/>
  <c r="P14" i="5"/>
  <c r="P8" i="5"/>
  <c r="N9" i="5"/>
  <c r="N10" i="5"/>
  <c r="N11" i="5"/>
  <c r="N12" i="5"/>
  <c r="N13" i="5"/>
  <c r="N14" i="5"/>
  <c r="N8" i="5"/>
  <c r="P15" i="5"/>
  <c r="O9" i="3" l="1"/>
  <c r="O10" i="3"/>
  <c r="O11" i="3"/>
  <c r="O12" i="3"/>
  <c r="O13" i="3"/>
  <c r="O14" i="3"/>
  <c r="O15" i="3"/>
  <c r="O16" i="3"/>
  <c r="O17" i="3"/>
  <c r="O18" i="3"/>
  <c r="O19" i="3"/>
  <c r="O20" i="3"/>
  <c r="O21" i="3"/>
  <c r="O22" i="3"/>
  <c r="O23" i="3"/>
  <c r="O24" i="3"/>
  <c r="O25" i="3"/>
  <c r="O26" i="3"/>
  <c r="O27" i="3"/>
  <c r="O28" i="3"/>
  <c r="O29" i="3"/>
  <c r="O30" i="3"/>
  <c r="O31" i="3"/>
  <c r="O8" i="3"/>
  <c r="R17" i="2" l="1"/>
  <c r="O8" i="4" l="1"/>
  <c r="O9" i="4"/>
  <c r="O10" i="4"/>
  <c r="O11" i="4"/>
  <c r="O12" i="4"/>
  <c r="O13" i="4"/>
  <c r="O14" i="4"/>
  <c r="O15" i="4"/>
  <c r="O7" i="4"/>
  <c r="O9" i="5" l="1"/>
  <c r="O10" i="5"/>
  <c r="O11" i="5"/>
  <c r="O12" i="5"/>
  <c r="O13" i="5"/>
  <c r="O14" i="5"/>
  <c r="O8" i="5"/>
  <c r="P16" i="4" l="1"/>
  <c r="O14" i="1" l="1"/>
  <c r="O13" i="1"/>
  <c r="O12" i="1"/>
  <c r="O11" i="1"/>
  <c r="O10" i="1"/>
  <c r="O9" i="1"/>
  <c r="O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s>
  <commentList>
    <comment ref="C5" authorId="0" shapeId="0" xr:uid="{00000000-0006-0000-0200-000001000000}">
      <text>
        <r>
          <rPr>
            <sz val="12"/>
            <color indexed="81"/>
            <rFont val="Tahoma"/>
            <family val="2"/>
          </rPr>
          <t>Escriba el nombre completo de la entidad</t>
        </r>
      </text>
    </comment>
    <comment ref="C7" authorId="0" shapeId="0" xr:uid="{00000000-0006-0000-0200-000002000000}">
      <text>
        <r>
          <rPr>
            <sz val="10"/>
            <color indexed="81"/>
            <rFont val="Tahoma"/>
            <family val="2"/>
          </rPr>
          <t>Seleccione el sector al que pertenece la entidad (sólo para entidades del orden nacional)</t>
        </r>
      </text>
    </comment>
    <comment ref="H7"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9" authorId="0" shapeId="0" xr:uid="{00000000-0006-0000-0200-000004000000}">
      <text>
        <r>
          <rPr>
            <sz val="10"/>
            <color indexed="81"/>
            <rFont val="Tahoma"/>
            <family val="2"/>
          </rPr>
          <t>Seleccione el departamento donde está ubicada la entidad (solo para entidades del orden territorial)</t>
        </r>
      </text>
    </comment>
    <comment ref="H9"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1" authorId="0" shapeId="0" xr:uid="{00000000-0006-0000-0200-000006000000}">
      <text>
        <r>
          <rPr>
            <sz val="12"/>
            <color indexed="81"/>
            <rFont val="Tahoma"/>
            <family val="2"/>
          </rPr>
          <t>Escriba el nombre del Municipio donde se ubica la entidad (sólo para entidades del orden territorial)</t>
        </r>
      </text>
    </comment>
    <comment ref="C14" authorId="0" shapeId="0" xr:uid="{00000000-0006-0000-0200-000007000000}">
      <text>
        <r>
          <rPr>
            <sz val="12"/>
            <color indexed="81"/>
            <rFont val="Tahoma"/>
            <family val="2"/>
          </rPr>
          <t>Seleccione la modalidad de la mejora a realizar (normativa, administrativa o tecnológica)</t>
        </r>
      </text>
    </comment>
    <comment ref="D14" authorId="0" shapeId="0" xr:uid="{00000000-0006-0000-0200-000008000000}">
      <text>
        <r>
          <rPr>
            <sz val="12"/>
            <color indexed="81"/>
            <rFont val="Tahoma"/>
            <family val="2"/>
          </rPr>
          <t>Seleccione la opción de racionalización que aplica, según el tipo de racionalización elegido</t>
        </r>
      </text>
    </comment>
    <comment ref="E14"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4"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4"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4" authorId="2" shapeId="0" xr:uid="{00000000-0006-0000-0200-00000C000000}">
      <text>
        <r>
          <rPr>
            <sz val="12"/>
            <color indexed="81"/>
            <rFont val="Tahoma"/>
            <family val="2"/>
          </rPr>
          <t>Área dentro de la entidad que lidera la racionalización del trámite, proceso o procedimiento</t>
        </r>
      </text>
    </comment>
    <comment ref="I15" authorId="2" shapeId="0" xr:uid="{00000000-0006-0000-0200-00000D000000}">
      <text>
        <r>
          <rPr>
            <sz val="12"/>
            <color indexed="81"/>
            <rFont val="Tahoma"/>
            <family val="2"/>
          </rPr>
          <t>Indique la fecha de inicio de las acciones de racionalización a realizar</t>
        </r>
      </text>
    </comment>
    <comment ref="J15" authorId="2" shapeId="0" xr:uid="{00000000-0006-0000-0200-00000E000000}">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 Chávez</author>
  </authors>
  <commentList>
    <comment ref="A5" authorId="0" shapeId="0" xr:uid="{00000000-0006-0000-0300-000001000000}">
      <text>
        <r>
          <rPr>
            <b/>
            <sz val="9"/>
            <color indexed="81"/>
            <rFont val="Tahoma"/>
            <family val="2"/>
          </rPr>
          <t>Jorge Chávez:</t>
        </r>
        <r>
          <rPr>
            <sz val="9"/>
            <color indexed="81"/>
            <rFont val="Tahoma"/>
            <family val="2"/>
          </rPr>
          <t xml:space="preserve">
Favor revisar autodiagnostico y Furag para verificar si no faltan actividades</t>
        </r>
      </text>
    </comment>
  </commentList>
</comments>
</file>

<file path=xl/sharedStrings.xml><?xml version="1.0" encoding="utf-8"?>
<sst xmlns="http://schemas.openxmlformats.org/spreadsheetml/2006/main" count="1913" uniqueCount="805">
  <si>
    <t>Plan Anticorrupción 
 y de Atención al Ciudadano 2022</t>
  </si>
  <si>
    <t xml:space="preserve">      Componentes:</t>
  </si>
  <si>
    <t xml:space="preserve">Plan Anticorrupción y de Atención al Ciudadano                                                                                                                                                                                   </t>
  </si>
  <si>
    <t xml:space="preserve">CUATRIMESTRE 1 </t>
  </si>
  <si>
    <t>CUATRIMESTRE 2</t>
  </si>
  <si>
    <t>CUATRIMESTRE 3</t>
  </si>
  <si>
    <t>DESCRIPCION AVANCE 1ER CUATRIMESTRE</t>
  </si>
  <si>
    <t>DESCRIPCION AVANCE SEGUNDO</t>
  </si>
  <si>
    <t>DESCRIPCION AVANCE TERCERO</t>
  </si>
  <si>
    <t>Componente 1: Gestión del Riesgo de Corrupción</t>
  </si>
  <si>
    <t xml:space="preserve">TOTAL Alcanzado </t>
  </si>
  <si>
    <t>META</t>
  </si>
  <si>
    <t>CUMPLIMIENTO</t>
  </si>
  <si>
    <t>Subcomponente</t>
  </si>
  <si>
    <t xml:space="preserve"> Actividades</t>
  </si>
  <si>
    <t>Meta o producto</t>
  </si>
  <si>
    <t>Responsable</t>
  </si>
  <si>
    <t>Grupo</t>
  </si>
  <si>
    <t>Fecha programada</t>
  </si>
  <si>
    <t>EJECUTADO</t>
  </si>
  <si>
    <t xml:space="preserve">ESPERADO </t>
  </si>
  <si>
    <t xml:space="preserve">
Subcomponente/proceso 1
Política de administración de riesgos</t>
  </si>
  <si>
    <t>1.1</t>
  </si>
  <si>
    <t xml:space="preserve">Revisión  de la política de administración de riesgos de la Unidad, y en caso de ser necesario actualizarla </t>
  </si>
  <si>
    <t>Una Política de Administración de riesgos actualizada</t>
  </si>
  <si>
    <t>Director Técnico
Coordinador
Profesional especializado grado 17</t>
  </si>
  <si>
    <t>Dirección  de Investigaciones y Planeación</t>
  </si>
  <si>
    <t>Subcomponente/proceso 2
Construcción del mapa de Riesgos de Corrupción</t>
  </si>
  <si>
    <t>2.1</t>
  </si>
  <si>
    <t xml:space="preserve">Acompañamiento y asesorÍa en la construcciónn de  mapa de riesgos de corrupción : revisar, actualizar y validar los riesgos de corrupción identificados </t>
  </si>
  <si>
    <t>1 Mapas de riesgo construido</t>
  </si>
  <si>
    <t xml:space="preserve">
Profesional Especializado grado 17 </t>
  </si>
  <si>
    <t>Planeación y Estadística</t>
  </si>
  <si>
    <t>01/07/2021 a 15/01/2022</t>
  </si>
  <si>
    <t>Subcomponente/proceso 3
Consulta y divulgación</t>
  </si>
  <si>
    <t>3.1</t>
  </si>
  <si>
    <t xml:space="preserve">Publicación en firme del mapa de riesgos de corrupción página Web de la Entidad  tenindo en cuenta las observaciones o  recomendaciones realizadas por la ciudadania </t>
  </si>
  <si>
    <t>1 Mapa de riesgos de corrupción publicado</t>
  </si>
  <si>
    <t>Socializar, capacitación o sensibilizar  a los funcionarios sobre los riesgos de corrupción identificados en la institución</t>
  </si>
  <si>
    <t xml:space="preserve">100% Actividades de socialización, capacitación o sensibilización realizadas </t>
  </si>
  <si>
    <t>Profesional especializado grado 17</t>
  </si>
  <si>
    <t>02/01/2022 a 31/12/2022</t>
  </si>
  <si>
    <t>Subcomponente/proceso 4
Monitoreo y Revisión</t>
  </si>
  <si>
    <t>4.1</t>
  </si>
  <si>
    <t>Acompañar la elaboración de planes de mejoramiento cuando se detecten desviaciones</t>
  </si>
  <si>
    <t xml:space="preserve">100% de Planes de mejoramiento  asesorados </t>
  </si>
  <si>
    <t>Subcomponente/proceso 5
Seguimiento</t>
  </si>
  <si>
    <t>5.1</t>
  </si>
  <si>
    <t xml:space="preserve">Realizar  seguimiento y  monitoreo a Mapas de riesgo de corrupción </t>
  </si>
  <si>
    <t xml:space="preserve">3 Monitoreos consolidadso y retroalimentado </t>
  </si>
  <si>
    <t>Lideres
Profesional especializado grado 17
Coordinador
Director Técnico</t>
  </si>
  <si>
    <t xml:space="preserve">Director de Investigaciones y Planeación, y Coordinación de Planeación y Estadística y lideres de proceso </t>
  </si>
  <si>
    <t xml:space="preserve">30/04/2022
30/08/2022
31/12/2022
</t>
  </si>
  <si>
    <t>5.2</t>
  </si>
  <si>
    <r>
      <t>Ejecutar plan de auditorías y seguimientos</t>
    </r>
    <r>
      <rPr>
        <i/>
        <sz val="10"/>
        <rFont val="Arial Narrow"/>
        <family val="2"/>
      </rPr>
      <t xml:space="preserve"> ( Informe de mapa de riesgos de corrupción)</t>
    </r>
  </si>
  <si>
    <t xml:space="preserve">3 Informes de monitoreos </t>
  </si>
  <si>
    <t>Jefe Oficina de Control Interno</t>
  </si>
  <si>
    <t>Oficina de Control Interno</t>
  </si>
  <si>
    <t>30/04/2022
30/08/2022
31/12/2022</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</si>
  <si>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</si>
  <si>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</si>
  <si>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</si>
  <si>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</si>
  <si>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</si>
  <si>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</si>
  <si>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</si>
  <si>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</si>
  <si>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</si>
  <si>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</si>
  <si>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</si>
  <si>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</si>
  <si>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</si>
  <si>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</si>
  <si>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</si>
  <si>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</si>
  <si>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</si>
  <si>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</si>
  <si>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</si>
  <si>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</si>
  <si>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</si>
  <si>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</si>
  <si>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</si>
  <si>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TOTAL</t>
  </si>
  <si>
    <t>PORCENTAJE CUMPLIMIENTO</t>
  </si>
  <si>
    <t>DESCRIPCION AVANCE 2DO CUATRIMESTRE</t>
  </si>
  <si>
    <t>INICIO
dd/mm/aa</t>
  </si>
  <si>
    <t>FIN
dd/mm/aa</t>
  </si>
  <si>
    <t>INTERCAMBIO DE INFORMACIÓN (CADENAS DE TRÁMITES - VENTANILLAS ÚNICAS)</t>
  </si>
  <si>
    <t>Acreditación</t>
  </si>
  <si>
    <t>Otros</t>
  </si>
  <si>
    <t>Revisión de la normativa reguladora y entorno</t>
  </si>
  <si>
    <t>Grupo de Educación e Investigación
Oficina Asesora Jurídica</t>
  </si>
  <si>
    <t>Nombre del responsable:</t>
  </si>
  <si>
    <t>Número de teléfono:</t>
  </si>
  <si>
    <t>Línea celular:  +57 322 844 45- 59
PBX:  601 327 52 52</t>
  </si>
  <si>
    <t>Correo electrónico:</t>
  </si>
  <si>
    <t>Fecha aprobación del plan:</t>
  </si>
  <si>
    <t>Dirección de Investigación y Planeación</t>
  </si>
  <si>
    <t>Grupo de Educación e Investigación</t>
  </si>
  <si>
    <t xml:space="preserve">Enero 30 de Abril </t>
  </si>
  <si>
    <t xml:space="preserve">Mayo 30 de Agosto </t>
  </si>
  <si>
    <t xml:space="preserve">Septiembre a 30 Diciembre </t>
  </si>
  <si>
    <t xml:space="preserve">Plan Anticorrupción y de Atención al Ciudadano                                                                                                                                                                                                                                        </t>
  </si>
  <si>
    <t>Componente 3: Rendición de cuentas</t>
  </si>
  <si>
    <t xml:space="preserve">Subcomponente </t>
  </si>
  <si>
    <t>Actividades</t>
  </si>
  <si>
    <t xml:space="preserve">Responsable </t>
  </si>
  <si>
    <t xml:space="preserve">Grupo </t>
  </si>
  <si>
    <t xml:space="preserve"> Información</t>
  </si>
  <si>
    <t>Se gestionará con los entes encargados de la televisión pública y privada, la inclusión de espacios promocionales que divulguen la Economía Solidaria, teniendo en cuenta, además, la disponibilidad presupuestal para el 2022.</t>
  </si>
  <si>
    <t xml:space="preserve">2 Mensajes institucionales </t>
  </si>
  <si>
    <t>Coordinador</t>
  </si>
  <si>
    <t>Grupo de Comunicaciones y Prensa</t>
  </si>
  <si>
    <t>01/02/2022 a 31/12/2022</t>
  </si>
  <si>
    <t>1.2</t>
  </si>
  <si>
    <t>Aportar la información sobre la gestión de peticiones y el trámite de acreditación, como insumo para la audiencia pública de rendición de cuentas</t>
  </si>
  <si>
    <t>Un documento con la información del 100% de solicitudes de  atendidas</t>
  </si>
  <si>
    <t>Coordinador(a)</t>
  </si>
  <si>
    <t xml:space="preserve">Grupo de Educación e investigación 
</t>
  </si>
  <si>
    <t>1.3</t>
  </si>
  <si>
    <t>Socializar a la ciudadanía los resultados trImestrales de las peticiones y trámite gestionados, como parte de la estrategia de rendición de cuentas</t>
  </si>
  <si>
    <t>Coordinadores</t>
  </si>
  <si>
    <t>Grupo de Educación e Investigación
Grupo de Comunicaciones y Prensa</t>
  </si>
  <si>
    <t>1.4</t>
  </si>
  <si>
    <t>Generar campañas para dar a conocer a la ciudadanía y servidores de la UAEOS el nuevo documento de caracterización de usuarios y grupos de valor</t>
  </si>
  <si>
    <t>2 actividades de socialización sobre la Caracterización de Usuarios y Grupos de valor</t>
  </si>
  <si>
    <t>Grupo de Educación e investigación 
Grupo de Comunicaciones y Prensa</t>
  </si>
  <si>
    <t>30/06/2022
30/11/2022</t>
  </si>
  <si>
    <t>1.5</t>
  </si>
  <si>
    <t>Se elaborarán y publicarán piezas divulgativas con lenguaje ciudadano en los canales propios de la Unidad Administrativa sobre  la gestión y  resultados  de la planeación estratégica de la entidad, con temas de interés identificados con la ciudadanía</t>
  </si>
  <si>
    <t xml:space="preserve">100% estrategía de Comunicaciones implementada </t>
  </si>
  <si>
    <t xml:space="preserve">Coordinador </t>
  </si>
  <si>
    <t xml:space="preserve"> Diálogo </t>
  </si>
  <si>
    <t>Consultar  con la ciudadanía propuestas, necesidades, problemáticas, etc., por medio de consulta ciudadana dispuestos en la página web.</t>
  </si>
  <si>
    <t xml:space="preserve">4 Consulta Ciudadana </t>
  </si>
  <si>
    <t>2.2</t>
  </si>
  <si>
    <t>La Entidad seguirá los lineamientos establecidos para la realización de la audiencia pública, garantizando la participación de la ciudadanía en todo el proceso.</t>
  </si>
  <si>
    <t>Una audiencia realizada</t>
  </si>
  <si>
    <t>Director Técnico
Coordinadores</t>
  </si>
  <si>
    <t xml:space="preserve">Dirección de Investigación y Planeación
Grupo de Comunicaciones y Prensa
Grupo de Planeación Estadística </t>
  </si>
  <si>
    <t>1/10/2022 a 31/11/2022</t>
  </si>
  <si>
    <t xml:space="preserve">Responsabilidad </t>
  </si>
  <si>
    <t>Publicaciones de experiencias solidarias en la página WEB de la entidad y en revistas publicadas en el año</t>
  </si>
  <si>
    <t>1 informes de evidencias sobre las publicaciones en la WEB</t>
  </si>
  <si>
    <t>3.3</t>
  </si>
  <si>
    <t xml:space="preserve">Realizar Informe de rendición de cuentas identificando acciones de mejora y recomendaciones de la ciudadanía </t>
  </si>
  <si>
    <t xml:space="preserve">2 Informes realizados </t>
  </si>
  <si>
    <t xml:space="preserve">Grupo de Comunicaciones y Prensa </t>
  </si>
  <si>
    <t>16/07/2022
31/12/2022</t>
  </si>
  <si>
    <t>Plan Anticorrupción y de Atención al Ciudadano</t>
  </si>
  <si>
    <t>Componente 4: Atención al Ciudadano</t>
  </si>
  <si>
    <t>Actividad General</t>
  </si>
  <si>
    <t>Estructura administrativa y direccionamiento Estratégico</t>
  </si>
  <si>
    <t>Elaborar reportes sobre la oportunidad en la respuesta a peticiones y revisarlos en comités directivos mensuales</t>
  </si>
  <si>
    <t>11 reportes presentados</t>
  </si>
  <si>
    <t>Coordinador(a)
Director(a) Técnico(a)</t>
  </si>
  <si>
    <t>Grupo de Educación e investigación 
Dirección de Investigación y Planeación</t>
  </si>
  <si>
    <t>mensual</t>
  </si>
  <si>
    <t>Normativo y procedimental</t>
  </si>
  <si>
    <t>Diseñar piezas comunicativas para ser divulgadas al interior de la Unidad sobre el procedimiento aprobado para la gestión de peticiones</t>
  </si>
  <si>
    <t xml:space="preserve">3 actividades de socialización realizadas </t>
  </si>
  <si>
    <t>30/04/2022
30/08/2022
20/12/2022</t>
  </si>
  <si>
    <t>Diseñar piezas comunicativas para ser divulgadas a la ciudadanía sobre el marco normativo aprobado para el trámite de acreditación</t>
  </si>
  <si>
    <t>2.3</t>
  </si>
  <si>
    <t>Diseñar piezas comunicativas para ser divulgadas al interior de la Unidad sobre la prevención de riesgos de corrupción en el proceso de servicio al ciudadano</t>
  </si>
  <si>
    <t>Relacionamiento con el ciudadano</t>
  </si>
  <si>
    <t>Diseñar piezas comunicativas para ser divulgadas a la ciudadanía sobre los canales de atención al ciudadano disponibles</t>
  </si>
  <si>
    <t>3.2</t>
  </si>
  <si>
    <t>Identificar criterios aplicables para la Unidad acorde a lo señalado en la a Norma Técnica de Accesibilidad al Medio Físico NTC 6047 de 2013 para los espacios de atención presencial al ciudadano</t>
  </si>
  <si>
    <t>1 lista de chequeo diseñada y con seguimiento</t>
  </si>
  <si>
    <t>Grupo de Educación e investigación 
Grupo de Gestión Administrativa</t>
  </si>
  <si>
    <t>30/6/2022
20/11/2022</t>
  </si>
  <si>
    <t>Talento Humano</t>
  </si>
  <si>
    <t>Elaborar informe sobre la participación de los servidores públicos de la Unidad en procesos de formación y/o capacitación que propendan por la cualificación de los servidores públicos en temas relacionados con la competencia de atención y orientación al ciudadano</t>
  </si>
  <si>
    <t xml:space="preserve">2 reportes de actividades de formación y/o capacitación  </t>
  </si>
  <si>
    <t xml:space="preserve">Grupo de Gestión humana
</t>
  </si>
  <si>
    <t xml:space="preserve">
30/08/2022
20/12/2022</t>
  </si>
  <si>
    <t>Componente 5: Transparencia y Acceso a la Información</t>
  </si>
  <si>
    <t>Indicadores</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</si>
  <si>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</si>
  <si>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</si>
  <si>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</si>
  <si>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</si>
  <si>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 xml:space="preserve">
31/08/2022
</t>
  </si>
  <si>
    <t>Actualizar y publicacion los sets de datos abiertos de la UAEOS, asegurando su publicación en el sitio web www.datos.gov.co</t>
  </si>
  <si>
    <t>3 Reportes</t>
  </si>
  <si>
    <t>Nuemro de Reportes Actualizados y publicacion de los sets de datos abiertos de la UAEOS</t>
  </si>
  <si>
    <t>Grupo de Tecnologías de la Información</t>
  </si>
  <si>
    <t>30/04/2022
31/08/2022
31/12/2022</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</si>
  <si>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</si>
  <si>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</si>
  <si>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</si>
  <si>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</si>
  <si>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</si>
  <si>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</si>
  <si>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</si>
  <si>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Grupo de Tecnologías de la Información
Grupo Comunicaciones</t>
  </si>
  <si>
    <t xml:space="preserve">
31/08/2022
31/12/2022</t>
  </si>
  <si>
    <t xml:space="preserve">Enviar los informes de ejecución contractual para su respectiva publicación en el portal web, deacuerdo a y la Ley 1712 de 2014 tanparencia y Acceso a la información publica. </t>
  </si>
  <si>
    <t>Numero de Reportes de información Enviada de ejecución contractual para su respectiva publicación en el portal web</t>
  </si>
  <si>
    <t>1.6</t>
  </si>
  <si>
    <t>Realizar una Encuesta a los funcionarios  de la entidad acerca de la informacion publicada con el fin medir la satisfacción del contenido de la informacion para mejorar la calidad de la información</t>
  </si>
  <si>
    <t xml:space="preserve">1 Encuesta </t>
  </si>
  <si>
    <t xml:space="preserve">Numero de encuesta de medición de percepción sobre transparencia de la información </t>
  </si>
  <si>
    <t>1.7</t>
  </si>
  <si>
    <t>Realizar acciones de divulgación (pagina Web e Intranet) donde se informe la consulta de datos abiertos en el portal de datos del gobierno</t>
  </si>
  <si>
    <t>3 piezas de divulgación elaboradas y socializadas por medios web e intranet</t>
  </si>
  <si>
    <t xml:space="preserve">Número de piezas publicadas </t>
  </si>
  <si>
    <t>Tecnologías de la información (elaboración)
Comunicaciones y Prensa (publicación)</t>
  </si>
  <si>
    <t>Grupo de Comunicaciones y Prensa - Grupo de Tecnologías de la Información</t>
  </si>
  <si>
    <t>1.8</t>
  </si>
  <si>
    <t>Seguimiento a los planes de Mejoramientos FURAG Y MIPG</t>
  </si>
  <si>
    <t xml:space="preserve">Porcentaje de Seguimiento de los Planes </t>
  </si>
  <si>
    <t>Grupo de Planeación</t>
  </si>
  <si>
    <t>1.9</t>
  </si>
  <si>
    <t xml:space="preserve">Publicación y divulgación de los  informes de avance de la politica de gobierno digital. </t>
  </si>
  <si>
    <t>Numero de Reportes de Publicación y divulgación de los  informes de avance de la politica de gobierno digital.</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</si>
  <si>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</si>
  <si>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</si>
  <si>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</si>
  <si>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</si>
  <si>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 xml:space="preserve">
31/12/2022</t>
  </si>
  <si>
    <t>1.11</t>
  </si>
  <si>
    <t>Modificar, actualizar y aprobar el Plan Anual de Adquisiciones - PAA 2021, de acuerdo con solicitudes formuladas por dependencias</t>
  </si>
  <si>
    <t xml:space="preserve">Numero de Actualizaciones del Plan anual de adquisiciones </t>
  </si>
  <si>
    <t>Grupo de Gestión Administrativa</t>
  </si>
  <si>
    <t>1.12</t>
  </si>
  <si>
    <t>Actualizar contenidos de los enlaces publicados en la web a cargo del grupo de educación e investigación</t>
  </si>
  <si>
    <t>Numero de Reportes Actualización a los contenidos de los enlaces publicados en la web a cargo del grupo de educación e investigación</t>
  </si>
  <si>
    <t xml:space="preserve">Grupo de Educación e Investigación </t>
  </si>
  <si>
    <t>Lineamientos de Transparencia Pasiva</t>
  </si>
  <si>
    <t>Diseñar piezas comunicativas para ser divulgadas a la ciudadanía sobre la gratuidad y la no necesidad de intermediarios para la gestión de peticiones, trámite y servicios ofertados por la Unidad</t>
  </si>
  <si>
    <t xml:space="preserve">3 piezas de divulgación elaboradas y  socializacion </t>
  </si>
  <si>
    <t>Registrar en el aplicativo de la SIC las bases de datos con información personal identifcadas en la vigencia 2022.</t>
  </si>
  <si>
    <t>2 reportes de actualización de las bases de datos registradas ante la SIC</t>
  </si>
  <si>
    <t>Numero de reportes de actualización de las bases de datos registradas ante la SIC</t>
  </si>
  <si>
    <t>Elaborar y publicar en la pagina Web piezas publicitarias que inviten a la consulta de la política de tratamiento de datos personales.</t>
  </si>
  <si>
    <t>3 piezas de divulgación elaboradas</t>
  </si>
  <si>
    <t>2.4</t>
  </si>
  <si>
    <t>Realizar publicación en la intranet y tips enviados por correo electronico de la entidad para dar a conocer la existencia de la Secretaría de Transparencia</t>
  </si>
  <si>
    <t>1 Pieza de publicaión en la intranet y  2 tips enviados por correo electronico</t>
  </si>
  <si>
    <t>Elaboración los Instrumentos de Gestión de la Información</t>
  </si>
  <si>
    <t xml:space="preserve">Revisar y mantener actualizado el inventario de activos de información de la UAEOS. En pagina web </t>
  </si>
  <si>
    <t>2 reportes</t>
  </si>
  <si>
    <t>Numero de Reportes de Actualización y Publicación del Inventario de Activos de Información de la Entidad</t>
  </si>
  <si>
    <t>Publicación de Inventarios Documentales de conformidad con los criterios establecidos en la estrategia GEL y ley 1712 de 2014.</t>
  </si>
  <si>
    <t>16 Transferencias documentales primarias publicadas en la web institucional.</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</si>
  <si>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</si>
  <si>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</si>
  <si>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</si>
  <si>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 xml:space="preserve">
31/08/2022
30/12/2022</t>
  </si>
  <si>
    <t>3.4</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</si>
  <si>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</si>
  <si>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</si>
  <si>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3.5</t>
  </si>
  <si>
    <t>Realizar 1 capacitacion y publicaciones a funcionarios de la UAEOS sobre ley 1712 ley de transparencia y acceso a la información Pública y Accesibilidad a la Información</t>
  </si>
  <si>
    <t>1 capacitación y  6 tips en la intranet o enviados por pa pagina Web</t>
  </si>
  <si>
    <t>Numero de capacitaciones y publicación de los tips</t>
  </si>
  <si>
    <t>3.6</t>
  </si>
  <si>
    <t>Elaborar y publicar informes de atención al ciudadano, que incluya la medición de la satisfacción de los mismos</t>
  </si>
  <si>
    <t>2 informes elaborados y publicados</t>
  </si>
  <si>
    <t xml:space="preserve">Número de informes publicados </t>
  </si>
  <si>
    <t>Educación e investigación (elaboración)
Comunicaciones y Prensa (publicación)</t>
  </si>
  <si>
    <t>Grupo de Educación e Investigación - Grupo de Comunicaciones y Prensa</t>
  </si>
  <si>
    <t xml:space="preserve">30/04/2022
31/08/2022
</t>
  </si>
  <si>
    <t>3.7</t>
  </si>
  <si>
    <t>Actualizar el reporte de gestión del trámite de acreditación en el SUIT, en los cinco primeros días hábiles del mes siguiente al corte trimestral establecido por el DAFP para el SUIT</t>
  </si>
  <si>
    <t>2 reportes incluidos en el SUIT</t>
  </si>
  <si>
    <t>Numero de Reportes de gestión del trámite de acreditación en el SUIT</t>
  </si>
  <si>
    <t>3.8</t>
  </si>
  <si>
    <t>Realizar publicación en la pagina Web de la entidad las instancias con las que cuentan los ciudadanos para recurrir en caso de no recibir respuesta ante una solicitud de información.</t>
  </si>
  <si>
    <t xml:space="preserve">1 piezas de divulgación elaboradas en la pagina web </t>
  </si>
  <si>
    <t>Grupo de Educación e Investigación 
Grupo de Comunicaciones y Prensa - Grupo de Tecnologías de la Información</t>
  </si>
  <si>
    <t xml:space="preserve">Componente 6: Iniciativas Adicionales -Integridad- Gestión de Conflictos de Interes </t>
  </si>
  <si>
    <t>Meta</t>
  </si>
  <si>
    <t>DESCRIPCION AVANCE 2° CUATRIMESTRE</t>
  </si>
  <si>
    <t>DESCRIPCION AVANCE 3° CUATRIMESTRE</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</si>
  <si>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</si>
  <si>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</si>
  <si>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</si>
  <si>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 xml:space="preserve">Marisol Viveros
Marlon Torres Puello 
Carmen Julia Lizarazo </t>
  </si>
  <si>
    <t>Planeación
Oficina Asesora Juridica
Gestión Humana</t>
  </si>
  <si>
    <t>Julio 30 de 2022</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</si>
  <si>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</si>
  <si>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</si>
  <si>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 xml:space="preserve">Marisol Viveros
Marlon Torres Puello 
Carmen Julia Lizarazo 
Gloria Lache </t>
  </si>
  <si>
    <t>Comité de Gestión y Desempeño</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</si>
  <si>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</si>
  <si>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</si>
  <si>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Maribel Reyes
Ronald Torres</t>
  </si>
  <si>
    <t xml:space="preserve">Dirección de Investigación y Planeación 
Subdirección </t>
  </si>
  <si>
    <t>Abril 30 de 2022
Agosto 30 de 2022
Diciembre 31 de 2022</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</si>
  <si>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</si>
  <si>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</si>
  <si>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</si>
  <si>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Planeación
Oficina Asesora Jurídica
Gestión Humana</t>
  </si>
  <si>
    <t>Diciembre 31 de 2022</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</si>
  <si>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</si>
  <si>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</si>
  <si>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</si>
  <si>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4.2</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</si>
  <si>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</si>
  <si>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</si>
  <si>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 xml:space="preserve">Marlon Torres Puello 
Carmen Julia Lizarazo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</si>
  <si>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</si>
  <si>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</si>
  <si>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</si>
  <si>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</si>
  <si>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 xml:space="preserve">Carmen Julia Lizarazo </t>
  </si>
  <si>
    <t>Gestión Humana</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</si>
  <si>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</si>
  <si>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</si>
  <si>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</si>
  <si>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</si>
  <si>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</si>
  <si>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</si>
  <si>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</si>
  <si>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Nelson Pineros</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</si>
  <si>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</si>
  <si>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</si>
  <si>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</si>
  <si>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</si>
  <si>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Proceso:</t>
  </si>
  <si>
    <t>Todos los procesos</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</si>
  <si>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</si>
  <si>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</si>
  <si>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</si>
  <si>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</si>
  <si>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</si>
  <si>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</si>
  <si>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</si>
  <si>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</si>
  <si>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</si>
  <si>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</si>
  <si>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</si>
  <si>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</si>
  <si>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</si>
  <si>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</si>
  <si>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</si>
  <si>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</si>
  <si>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</si>
  <si>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</si>
  <si>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</si>
  <si>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</si>
  <si>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</si>
  <si>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</si>
  <si>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</si>
  <si>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</si>
  <si>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</si>
  <si>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</si>
  <si>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</si>
  <si>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</si>
  <si>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</si>
  <si>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</si>
  <si>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Seguimiento</t>
  </si>
  <si>
    <t>Estado</t>
  </si>
  <si>
    <t>PROCESO</t>
  </si>
  <si>
    <t>Probabilidad</t>
  </si>
  <si>
    <t>Tipo</t>
  </si>
  <si>
    <t>Implementación</t>
  </si>
  <si>
    <t>Calificación</t>
  </si>
  <si>
    <t>Documentación</t>
  </si>
  <si>
    <t>Frecuencia</t>
  </si>
  <si>
    <t>Evidencia</t>
  </si>
  <si>
    <t>PDE</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</si>
  <si>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</si>
  <si>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</si>
  <si>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</si>
  <si>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</si>
  <si>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</si>
  <si>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</si>
  <si>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</si>
  <si>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</si>
  <si>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</si>
  <si>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</si>
  <si>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</si>
  <si>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</si>
  <si>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</si>
  <si>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</si>
  <si>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</si>
  <si>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</si>
  <si>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</si>
  <si>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Director Nacional
Director de Investigación y Planeación
Director de Desarrollo de las organizaciones Solidarias
Líderes de Procesos</t>
  </si>
  <si>
    <t>Enero 1 de 2022</t>
  </si>
  <si>
    <t>Junio 30
Diciembre 31</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</si>
  <si>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</si>
  <si>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</si>
  <si>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</si>
  <si>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</si>
  <si>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</si>
  <si>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</si>
  <si>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</si>
  <si>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</si>
  <si>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 xml:space="preserve">Posibilidad de pérdida económica y reputacional </t>
  </si>
  <si>
    <t xml:space="preserve">
Debilidad en el diagnostico socio empresarial </t>
  </si>
  <si>
    <r>
      <t>Debido</t>
    </r>
    <r>
      <rPr>
        <sz val="10"/>
        <rFont val="Arial Narrow"/>
        <family val="2"/>
      </rPr>
      <t xml:space="preserve"> a organizaciones solidarias que no son perdurables y sostenibles en el tiempo.</t>
    </r>
  </si>
  <si>
    <r>
      <rPr>
        <sz val="10"/>
        <color rgb="FFFF0000"/>
        <rFont val="Arial Narrow"/>
        <family val="2"/>
      </rPr>
      <t>Posibilidad de perdida</t>
    </r>
    <r>
      <rPr>
        <sz val="10"/>
        <color theme="1"/>
        <rFont val="Arial Narrow"/>
        <family val="2"/>
      </rPr>
      <t xml:space="preserve"> económica y reputacional, </t>
    </r>
    <r>
      <rPr>
        <sz val="10"/>
        <color rgb="FFFF0000"/>
        <rFont val="Arial Narrow"/>
        <family val="2"/>
      </rPr>
      <t>debido</t>
    </r>
    <r>
      <rPr>
        <sz val="10"/>
        <color theme="1"/>
        <rFont val="Arial Narrow"/>
        <family val="2"/>
      </rPr>
      <t xml:space="preserve"> a organizaciones solidarias que no son perdurables y sostenibles en el tiempo.</t>
    </r>
  </si>
  <si>
    <t>Media</t>
  </si>
  <si>
    <t>Mayor</t>
  </si>
  <si>
    <t>Alto</t>
  </si>
  <si>
    <t>Implementar el programa integral de intervención PII (ruta)</t>
  </si>
  <si>
    <t>Registro Sustancial</t>
  </si>
  <si>
    <t xml:space="preserve">Acompañamiento técnico  a las organizaciones solidarias  durante los cuatro años que dura cada proceso .haciendo actualización cada año. </t>
  </si>
  <si>
    <t>Dirección de Desarrollo</t>
  </si>
  <si>
    <t>Posibilidad de incurrir en perdida económica y reputacional</t>
  </si>
  <si>
    <t xml:space="preserve"> Alcance de cobertura  para atender a las organizaciones solidarias </t>
  </si>
  <si>
    <r>
      <rPr>
        <sz val="11"/>
        <color rgb="FFFF0000"/>
        <rFont val="Arial Narrow"/>
        <family val="2"/>
      </rPr>
      <t>Debido a</t>
    </r>
    <r>
      <rPr>
        <sz val="11"/>
        <color theme="1"/>
        <rFont val="Arial Narrow"/>
        <family val="2"/>
      </rPr>
      <t xml:space="preserve">   presupuesto insuficiente  </t>
    </r>
  </si>
  <si>
    <r>
      <rPr>
        <sz val="11"/>
        <color rgb="FFFF0000"/>
        <rFont val="Arial Narrow"/>
        <family val="2"/>
      </rPr>
      <t>Posibilidad de perdida</t>
    </r>
    <r>
      <rPr>
        <sz val="11"/>
        <color theme="1"/>
        <rFont val="Arial Narrow"/>
        <family val="2"/>
      </rPr>
      <t xml:space="preserve"> reputacional  Debido a  presupuesto insuficiente  </t>
    </r>
  </si>
  <si>
    <t xml:space="preserve">Gestionar ante el ministerio de hacienda y crédito las necesidades presupuestales para la atención de fomento de la economía solidaria </t>
  </si>
  <si>
    <t xml:space="preserve">Presentar ante el proyecto de presupuesto para atender las necesidades de las organizaciones </t>
  </si>
  <si>
    <t>Coaccionar a los funcionarios, contratistas o supervisores  de la Unidad</t>
  </si>
  <si>
    <t>Debido a  ejercer coacción a los funcionarios, contratistas o supervisores de la unidad para un beneficio particular o de un tercero.</t>
  </si>
  <si>
    <t>Posibilidad perdida económica y reputacional  debido a  ejercer coacción a los funcionarios, contratistas o supervisores de la unidad para un beneficio particular o de un tercero.</t>
  </si>
  <si>
    <t>Fraude Interno - Corrupción</t>
  </si>
  <si>
    <t>Verificar   cumplimiento de la normativa vigente como. Circular para el supervisor.  resolución de funciones de supervisión, informes de supervisión   CIRCULAR 225 /15
Manual de contratación
Guía de Supervisión 
Guía de Financiero</t>
  </si>
  <si>
    <t>x</t>
  </si>
  <si>
    <t>Solicitar Informes de supervisión con evidencia de seguimiento de informes mensuales técnicos  del cooperante y contratista si aplica.</t>
  </si>
  <si>
    <t>Junio 30
Agosto 31
Diciembre 31</t>
  </si>
  <si>
    <t>La no formulación, gestión y actualización de los planes, programas y proyectos por los formuladores y responsables, que permitan su desarrollo y ejecución de los proyectos de inversión.</t>
  </si>
  <si>
    <r>
      <rPr>
        <sz val="10"/>
        <color rgb="FFFF0000"/>
        <rFont val="Arial Narrow"/>
        <family val="2"/>
      </rPr>
      <t>Debido</t>
    </r>
    <r>
      <rPr>
        <sz val="10"/>
        <rFont val="Arial Narrow"/>
        <family val="2"/>
      </rPr>
      <t xml:space="preserve"> a la no ejecución de los proyectos de inversión. 
</t>
    </r>
  </si>
  <si>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</si>
  <si>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Verificar el estado de actualización de los planes, programas y proyectos en el SUIP Y SPI y alertar sobre acciones a ejecutar por parte de los formuladores.</t>
  </si>
  <si>
    <t>Validar el cumplimiento de las actualizaciones de los planes, programas y proyectos por parte de los formuladores.</t>
  </si>
  <si>
    <t>Supervisar la ejecución de los proyectos de inversión, estableciéndose el grado de avance financiero y de entrega productos, y realizar los ajustes en la ejecución si a ello corresponde.</t>
  </si>
  <si>
    <t>Correctivo</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</si>
  <si>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</si>
  <si>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</si>
  <si>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</si>
  <si>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</si>
  <si>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Menor</t>
  </si>
  <si>
    <t>Actualizar el Plan Estadístico Institucional, las fichas de operaciones estadísticas y las herramientas de recolección</t>
  </si>
  <si>
    <t>Coordinación Grupo de Planeación y Estadística.
Profesional Especializado</t>
  </si>
  <si>
    <t>Verificación y consistencia de la información para su procesamiento.</t>
  </si>
  <si>
    <t>Bajo</t>
  </si>
  <si>
    <t>Realizar reportes de las operaciones estadísticas conforme a su periodicidad, verificando los criterios de calidad estadística.</t>
  </si>
  <si>
    <r>
      <rPr>
        <sz val="11"/>
        <color rgb="FFFF0000"/>
        <rFont val="Arial Narrow"/>
        <family val="2"/>
      </rPr>
      <t>Posibilidad de incurrir</t>
    </r>
    <r>
      <rPr>
        <sz val="11"/>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</si>
  <si>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</si>
  <si>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</si>
  <si>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</si>
  <si>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Restricción del acceso a la información y a las bases de datos de operaciones estadísticas a personal no autorizado.</t>
  </si>
  <si>
    <t>Leve</t>
  </si>
  <si>
    <t>Coordinador Grupo de Planeación y Estadística</t>
  </si>
  <si>
    <t>Posibilidad de pérdida económica y  reputacional</t>
  </si>
  <si>
    <t>Falta de conocimiento de los referentes doctrinales de la UAEOS por profesionales que desarrollan investigaciones.</t>
  </si>
  <si>
    <r>
      <rPr>
        <sz val="11"/>
        <color rgb="FFFF0000"/>
        <rFont val="Arial Narrow"/>
        <family val="2"/>
      </rPr>
      <t>Debido</t>
    </r>
    <r>
      <rPr>
        <sz val="11"/>
        <color theme="1"/>
        <rFont val="Arial Narrow"/>
        <family val="2"/>
      </rPr>
      <t xml:space="preserve"> a desarrollos investigativos que no se alinean a los referentes doctrinales institucionales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</si>
  <si>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desarrollos investigativos que no se alinean a los referentes doctrinales institucionales. </t>
    </r>
  </si>
  <si>
    <t>Mesa de trabajo con cooperantes y/o contratistas/ investigadores/ para socializar los referentes doctrinales institucionales.</t>
  </si>
  <si>
    <t>Realizar mesa de trabajo con cooperantes y/o contratistas/ investigadores/ para socializar los referentes doctrinales institucionales.</t>
  </si>
  <si>
    <t>Coordinación 
Grupo de Educación e Investigación</t>
  </si>
  <si>
    <t>Posibilidad de pérdida reputacional y pérdida económica</t>
  </si>
  <si>
    <t>Expedición de certificaciones de formación sin el cumplimiento de requisitos</t>
  </si>
  <si>
    <t xml:space="preserve">Debido a la emisión de certificados de procesos de formación sin el correspondiente cumplimiento de requisitos </t>
  </si>
  <si>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</si>
  <si>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Alta</t>
  </si>
  <si>
    <t>Socializar los requisitos asociados al procedimiento de emisión de certificados de procesos de formación desarrollados por la Caeos</t>
  </si>
  <si>
    <t>Divulgar internamente los requisitos asociados al procedimiento de emisión de certificados de procesos de formación desarrollados por la Caeos</t>
  </si>
  <si>
    <t>SC 01</t>
  </si>
  <si>
    <t>Posibilidad de pérdida reputacional</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</si>
  <si>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</si>
  <si>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</si>
  <si>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</si>
  <si>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Generar mecanismos de alerta temprana para recordar las peticiones asignadas a las diferentes áreas de la entidad.</t>
  </si>
  <si>
    <t>Remitir al menos dos veces por mes, a los jefes de cada área, la relación de peticiones pendientes</t>
  </si>
  <si>
    <t>Profesional Oficina de Servicio al ciudadano</t>
  </si>
  <si>
    <t>SC 02</t>
  </si>
  <si>
    <t>Soporte técnico del aplicativo SIIA en su programación y desarrollo de los  módulos que lo integran</t>
  </si>
  <si>
    <r>
      <rPr>
        <sz val="11"/>
        <color rgb="FFFF0000"/>
        <rFont val="Arial Narrow"/>
        <family val="2"/>
      </rPr>
      <t>Debido</t>
    </r>
    <r>
      <rPr>
        <sz val="11"/>
        <color theme="1"/>
        <rFont val="Arial Narrow"/>
        <family val="2"/>
      </rPr>
      <t xml:space="preserve"> al inadecuado funcionamiento del aplicativo SIIA</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</si>
  <si>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al  inadecuado funcionamiento del aplicativo SIIA</t>
    </r>
  </si>
  <si>
    <t>Fallas Tecnológicas</t>
  </si>
  <si>
    <t xml:space="preserve">Reportar las necesidades de programación, mantenimiento y soporte al grupo de Tics </t>
  </si>
  <si>
    <t>Reportar las necesidades de programación, mantenimiento y soporte al grupo de Tics, cada vez que ocurran</t>
  </si>
  <si>
    <t xml:space="preserve">Profesional Especializado Grupo de educación e investigación </t>
  </si>
  <si>
    <t>SC 03</t>
  </si>
  <si>
    <t>Ejercer presión para agilizar la revisión de solicitudes de acreditación, no permitiendo la verificación de cumplimiento de requisitos</t>
  </si>
  <si>
    <r>
      <rPr>
        <sz val="11"/>
        <color rgb="FFFF0000"/>
        <rFont val="Arial Narrow"/>
        <family val="2"/>
      </rPr>
      <t>Debido</t>
    </r>
    <r>
      <rPr>
        <sz val="11"/>
        <color theme="1"/>
        <rFont val="Arial Narrow"/>
        <family val="2"/>
      </rPr>
      <t xml:space="preserve"> a la emisión de concepto favorable a solicitudes de acreditación sin el lleno de cumplimiento de requisitos.</t>
    </r>
  </si>
  <si>
    <r>
      <rPr>
        <sz val="11"/>
        <color rgb="FFFF0000"/>
        <rFont val="Arial Narrow"/>
        <family val="2"/>
      </rPr>
      <t>Posibilidad</t>
    </r>
    <r>
      <rPr>
        <sz val="11"/>
        <color theme="1"/>
        <rFont val="Arial Narrow"/>
        <family val="2"/>
      </rPr>
      <t xml:space="preserve"> de pérdida económica y pérdida reputacional</t>
    </r>
    <r>
      <rPr>
        <sz val="11"/>
        <color rgb="FFFF0000"/>
        <rFont val="Arial Narrow"/>
        <family val="2"/>
      </rPr>
      <t xml:space="preserve"> debido</t>
    </r>
    <r>
      <rPr>
        <sz val="11"/>
        <color theme="1"/>
        <rFont val="Arial Narrow"/>
        <family val="2"/>
      </rPr>
      <t xml:space="preserve"> a la emisión de concepto favorable a solicitudes de acreditación sin el lleno de cumplimiento de requisitos </t>
    </r>
  </si>
  <si>
    <t>Socializar las consecuencias de incurrir en actos de corrupción por no observar el marco normativo aplicable</t>
  </si>
  <si>
    <t xml:space="preserve">
Divulgar a la ciudadanía la gratuidad de las acciones que desarrolla la Caeos respecto del trámite
Socializar el marco normativo y procedimiento aplicable al trámite de acreditación.
</t>
  </si>
  <si>
    <t>GH 01</t>
  </si>
  <si>
    <r>
      <t xml:space="preserve">Por sanciones por parte de los entes de control e </t>
    </r>
    <r>
      <rPr>
        <sz val="10"/>
        <color rgb="FFFF0000"/>
        <rFont val="Arial Narrow"/>
        <family val="2"/>
      </rPr>
      <t>insatisfacción de los funcionarios de la entidad</t>
    </r>
  </si>
  <si>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</si>
  <si>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por</t>
    </r>
    <r>
      <rPr>
        <sz val="10"/>
        <color theme="1"/>
        <rFont val="Arial Narrow"/>
        <family val="2"/>
      </rPr>
      <t xml:space="preserve"> sanciones por parte de los entes de control e insatisfacción de los funcionarios de la entidad,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</si>
  <si>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Conflicto de Intereses</t>
  </si>
  <si>
    <t xml:space="preserve">El profesional  responsable verifica la documentación presentada por el aspirante  frente a los requisitos establecidos el Manual especifico de Funciones y Competencias de la entidad, para posteriormente ser validado y aprobado por el Coordinador del área de gestión Humana. </t>
  </si>
  <si>
    <t>Verificación de la documentación en la plataforma de SIGEP II y cumplimiento de la normatividad vigente.</t>
  </si>
  <si>
    <t>GH 02</t>
  </si>
  <si>
    <t>Posibilidad de incurrir en perdida económica</t>
  </si>
  <si>
    <r>
      <rPr>
        <sz val="10"/>
        <color rgb="FFFF0000"/>
        <rFont val="Arial Narrow"/>
        <family val="2"/>
      </rPr>
      <t>Po</t>
    </r>
    <r>
      <rPr>
        <sz val="10"/>
        <color theme="1"/>
        <rFont val="Arial Narrow"/>
        <family val="2"/>
      </rPr>
      <t xml:space="preserve">r sanciones por entes de control o demandas por pagos inadecuados en la nomina </t>
    </r>
  </si>
  <si>
    <r>
      <rPr>
        <sz val="10"/>
        <color rgb="FFFF0000"/>
        <rFont val="Arial Narrow"/>
        <family val="2"/>
      </rPr>
      <t>Debido</t>
    </r>
    <r>
      <rPr>
        <sz val="10"/>
        <color theme="1"/>
        <rFont val="Arial Narrow"/>
        <family val="2"/>
      </rPr>
      <t xml:space="preserve"> a inconsistencias presentadas en la liquidación de la nómina  
 </t>
    </r>
  </si>
  <si>
    <r>
      <rPr>
        <sz val="10"/>
        <color rgb="FFFF0000"/>
        <rFont val="Arial Narrow"/>
        <family val="2"/>
      </rPr>
      <t>Posibilidad</t>
    </r>
    <r>
      <rPr>
        <sz val="10"/>
        <color theme="1"/>
        <rFont val="Arial Narrow"/>
        <family val="2"/>
      </rPr>
      <t xml:space="preserve"> de incurrir en perdida económica por sanciones por parte de  entes de control o demandas por pagos inadecuados en la nomina y liquidación de las prestaciones sociales, </t>
    </r>
    <r>
      <rPr>
        <sz val="10"/>
        <color rgb="FFFF0000"/>
        <rFont val="Arial Narrow"/>
        <family val="2"/>
      </rPr>
      <t>debido</t>
    </r>
    <r>
      <rPr>
        <sz val="10"/>
        <color theme="1"/>
        <rFont val="Arial Narrow"/>
        <family val="2"/>
      </rPr>
      <t xml:space="preserve"> a inconsistencias presentadas en la liquidación de la mismas.</t>
    </r>
  </si>
  <si>
    <t>Relaciones Laborales</t>
  </si>
  <si>
    <t>Validar y aprobar por el Coordinador de Gestión Humana la preliquidación de nomina presentada por el profesional responsable  a través de la verificación de la prenomina frente a la confrontación de las novedades y situaciones administrativas existentes.</t>
  </si>
  <si>
    <t>Revisión, validación y verificación de la preliquidación de nomina, para solicitud de PAC y  nomina mensual para su pago.</t>
  </si>
  <si>
    <t>Profesional Universitario Grupo de Gestión Humana
Coordinador Grupo de Gestión Humana
Subdirector Nacional</t>
  </si>
  <si>
    <t>GH 03</t>
  </si>
  <si>
    <r>
      <rPr>
        <sz val="11"/>
        <color rgb="FFFF0000"/>
        <rFont val="Arial Narrow"/>
        <family val="2"/>
      </rPr>
      <t>Posibilidad de incurri</t>
    </r>
    <r>
      <rPr>
        <sz val="11"/>
        <color theme="1"/>
        <rFont val="Arial Narrow"/>
        <family val="2"/>
      </rPr>
      <t>r en perdida económica</t>
    </r>
  </si>
  <si>
    <t>Por demandas generadas por accidentes de trabajo o
enfermedades laborales</t>
  </si>
  <si>
    <r>
      <rPr>
        <sz val="10"/>
        <color rgb="FFFF0000"/>
        <rFont val="Arial Narrow"/>
        <family val="2"/>
      </rPr>
      <t xml:space="preserve">Debido </t>
    </r>
    <r>
      <rPr>
        <sz val="10"/>
        <color theme="1"/>
        <rFont val="Arial Narrow"/>
        <family val="2"/>
      </rPr>
      <t xml:space="preserve">a la formulación e implementación del  Sistema de Gestión de la Seguridad y Salud en el Trabajo SG-SST, que no responde a las necesidades y características  de la entidad  </t>
    </r>
  </si>
  <si>
    <r>
      <rPr>
        <sz val="10"/>
        <color rgb="FFFF0000"/>
        <rFont val="Arial Narrow"/>
        <family val="2"/>
      </rPr>
      <t>Posibilidad</t>
    </r>
    <r>
      <rPr>
        <sz val="10"/>
        <color theme="1"/>
        <rFont val="Arial Narrow"/>
        <family val="2"/>
      </rPr>
      <t xml:space="preserve"> de incurrir en perdida económica por demandas generadas por accidentes de trabajo o enfermedades general o laboral, </t>
    </r>
    <r>
      <rPr>
        <sz val="10"/>
        <color rgb="FFFF0000"/>
        <rFont val="Arial Narrow"/>
        <family val="2"/>
      </rPr>
      <t>debido</t>
    </r>
    <r>
      <rPr>
        <sz val="10"/>
        <color theme="1"/>
        <rFont val="Arial Narrow"/>
        <family val="2"/>
      </rPr>
      <t xml:space="preserve"> a la formulación e implementación del  Sistema de Gestión de la Seguridad y Salud en el Trabajo SG-SST, que no responde a las necesidades y características  de la entidad </t>
    </r>
  </si>
  <si>
    <t>El profesional responsable del sistema de Gestión en Seguridad y Salud en el trabaja verifica el cumplimiento de las actividades consignadas en el Plan de SST, de conformidad con las normas vigentes y las necesidades de la Entidad.</t>
  </si>
  <si>
    <t>Reportar a la ARL oportunamente los accidentes de trabajo y los casos positivos de Covid - 19.</t>
  </si>
  <si>
    <t>Grupo de Gestión Humana
Coordinador Grupo de Gestión Humana</t>
  </si>
  <si>
    <t>GH 04</t>
  </si>
  <si>
    <t>Posibilidad de  incurrir perdida reputacional</t>
  </si>
  <si>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</si>
  <si>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</si>
  <si>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</si>
  <si>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Cargue información de tiempos laborados y salarios en la plataforma CETIL, previa verificación y validación de la información en las Historia Laborales de los exfuncionarios y funcionarios de la Entidad.</t>
  </si>
  <si>
    <t>Revisión de Historias laborales para validación y cargue de la información en el aplicativo CETIL, para su revisión y firma del Coordinador Grupo de Gestión Humana.</t>
  </si>
  <si>
    <t>Coordinador Grupo de Gestión Humana.</t>
  </si>
  <si>
    <t>GH 05</t>
  </si>
  <si>
    <t>Posibilidad de incurrir en perdida reputacional</t>
  </si>
  <si>
    <t>Selección del rubro de Funcionamiento o inversión diferente al requerido.</t>
  </si>
  <si>
    <r>
      <rPr>
        <sz val="10"/>
        <color rgb="FFFF0000"/>
        <rFont val="Arial Narrow"/>
        <family val="2"/>
      </rPr>
      <t>Debido</t>
    </r>
    <r>
      <rPr>
        <sz val="10"/>
        <color theme="1"/>
        <rFont val="Arial Narrow"/>
        <family val="2"/>
      </rPr>
      <t xml:space="preserve"> 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</si>
  <si>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liquidación en la selección de los rubros de funcionamiento o inversión.</t>
    </r>
  </si>
  <si>
    <t>Cargue de la información SIIF, verificación y aprobación de las solicitudes de tiquetes aéreos y viáticos de comisión de servicios de los servidores públicos.</t>
  </si>
  <si>
    <t>Verificación y cumplimiento cronograma remitido por el área correspondiente, aprobación por la Dirección Nacional</t>
  </si>
  <si>
    <t>Grupo de Gestión Humana
Subdirección Nacional
Grupo de Gestión Financiera</t>
  </si>
  <si>
    <t>CPR 01</t>
  </si>
  <si>
    <t>Falta de control  en la publicación de contenidos y piezas, en los canales establecidos para tal fin.</t>
  </si>
  <si>
    <r>
      <rPr>
        <sz val="10"/>
        <color rgb="FFFF0000"/>
        <rFont val="Arial Narrow"/>
        <family val="2"/>
      </rPr>
      <t>Debido</t>
    </r>
    <r>
      <rPr>
        <sz val="10"/>
        <rFont val="Arial Narrow"/>
        <family val="2"/>
      </rPr>
      <t xml:space="preserve"> a incumplimiento de los estándares de imagen corporativa, contenido inadecuado para publicaciones, o publicaciones que no han sido autorizadas. </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</si>
  <si>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incumplimiento de los estándares de imagen corporativa, contenido inadecuado para publicaciones, o publicaciones que no han sido autorizadas. </t>
    </r>
  </si>
  <si>
    <t>El líder responsable del proceso, verificará  que la publicación y su contenido sea el previamente revisado y autorizado, en los tiempos y parámetros definidos.</t>
  </si>
  <si>
    <t>Verificar el cumplimiento en la publicación de cada uno de los contenidos autorizados por el líder de proceso.</t>
  </si>
  <si>
    <t>Líder del Proceso de Comunicación y Prensa</t>
  </si>
  <si>
    <t>CPR 02</t>
  </si>
  <si>
    <t>Falta de control en la recolección de la información que se produce en la UAEOS</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</si>
  <si>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</si>
  <si>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</si>
  <si>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</si>
  <si>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Semanalmente mediante Consejo de  redacción el líder de proceso, verificará que la información que se produzca desde la UAEOS, se recolecte y difunda oportunamente a través de los canales establecidos para tal fin.</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</si>
  <si>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</si>
  <si>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</si>
  <si>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</si>
  <si>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</si>
  <si>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</si>
  <si>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El profesional Especializado responsable de Inventarios, verifica cantidad y descripción de bienes contra factura, hoja de inventarios individual y diligenciamiento de los registros correspondientes de inventarios.           
</t>
  </si>
  <si>
    <t>Realizar toma física de inventarios de todos los bienes de la Entidad y presentar informe pormenorizado por funcionario (inventarios individuales) y por dependencia.</t>
  </si>
  <si>
    <t>Profesional Especializado Grupo de Gestión Administrativa</t>
  </si>
  <si>
    <t>GAD 02</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</si>
  <si>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</si>
  <si>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</si>
  <si>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</si>
  <si>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</si>
  <si>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</si>
  <si>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</si>
  <si>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</si>
  <si>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</si>
  <si>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</si>
  <si>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Socialización del Plan Institucional de Gestión Ambiental - PIGA y a su desarrollo y seguimiento a sus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</si>
  <si>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</si>
  <si>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</si>
  <si>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</si>
  <si>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</si>
  <si>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1"/>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</si>
  <si>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</si>
  <si>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</si>
  <si>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</si>
  <si>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</si>
  <si>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</si>
  <si>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</si>
  <si>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</si>
  <si>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</si>
  <si>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</si>
  <si>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Aplicación de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</si>
  <si>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</si>
  <si>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</si>
  <si>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</si>
  <si>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</si>
  <si>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</si>
  <si>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</si>
  <si>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</si>
  <si>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</si>
  <si>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</si>
  <si>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Elaboración de un protocolo y lineamientos para la administración y control de las comunicaciones oficiales.</t>
  </si>
  <si>
    <t>Socializar el protocolo y los lineamientos para la administración de las comunicaciones oficiales.</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</si>
  <si>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</si>
  <si>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</si>
  <si>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que se certifique erróneamente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</si>
  <si>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que se certifique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</si>
  <si>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</si>
  <si>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El Coordinador, técnico y auxiliar administrativo del Grupo de Gestión Financiera asesoraran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</si>
  <si>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</si>
  <si>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</si>
  <si>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El Coordinador, contratista con funciones de contador, técnico,  auxiliar administrativo del Grupo de Gestión Financiera brindaran asesora para la definición de los rubros y usos presupuestales en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</si>
  <si>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</si>
  <si>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</si>
  <si>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</si>
  <si>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</si>
  <si>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</si>
  <si>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</si>
  <si>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</si>
  <si>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</si>
  <si>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</si>
  <si>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</si>
  <si>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</si>
  <si>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</si>
  <si>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</si>
  <si>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</si>
  <si>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</si>
  <si>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</si>
  <si>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</si>
  <si>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</si>
  <si>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</si>
  <si>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</si>
  <si>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</si>
  <si>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</si>
  <si>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GIN 01</t>
  </si>
  <si>
    <t>Perdida reputacional y económica</t>
  </si>
  <si>
    <t>No disponer recursos presupuestales suficientes.</t>
  </si>
  <si>
    <r>
      <t>Debido</t>
    </r>
    <r>
      <rPr>
        <sz val="10"/>
        <rFont val="Arial Narrow"/>
        <family val="2"/>
      </rPr>
      <t xml:space="preserve"> a la no contratación de los procesos indispensables (mantenimiento preventivo y correctivo de hardware y software, obsolescencia de equipos tecnológicos) para el funcionamiento de la UAEOS.</t>
    </r>
  </si>
  <si>
    <r>
      <rPr>
        <sz val="10"/>
        <color rgb="FFFF0000"/>
        <rFont val="Arial Narrow"/>
        <family val="2"/>
      </rPr>
      <t>Posibilidad de perdida</t>
    </r>
    <r>
      <rPr>
        <sz val="10"/>
        <color theme="1"/>
        <rFont val="Arial Narrow"/>
        <family val="2"/>
      </rPr>
      <t xml:space="preserve"> reputacional y económica , </t>
    </r>
    <r>
      <rPr>
        <sz val="10"/>
        <color rgb="FFFF0000"/>
        <rFont val="Arial Narrow"/>
        <family val="2"/>
      </rPr>
      <t>debido</t>
    </r>
    <r>
      <rPr>
        <sz val="10"/>
        <color theme="1"/>
        <rFont val="Arial Narrow"/>
        <family val="2"/>
      </rPr>
      <t xml:space="preserve"> a la no contratación de los procesos indispensables (mantenimiento preventivo y correctivo de hardware y software, obsolescencia de equipos tecnológicos) para el funcionamiento de la UAEOS.</t>
    </r>
  </si>
  <si>
    <t>Realizar planeación (establecer prioridades y necesidades) de los recursos presupuestales necesarios para adelantar las actividades de contratación.</t>
  </si>
  <si>
    <t xml:space="preserve">Seguimiento  a los procesos de contratación del Grupo TICS conforme al Plan Anual de Adquisiciones </t>
  </si>
  <si>
    <t>Coordinador Grupo de Tecnologías de la Información</t>
  </si>
  <si>
    <t>GIN 02</t>
  </si>
  <si>
    <t>Interrupción o fallas en los suministros de servicios (energía eléctrica, internet, y desastres naturales)</t>
  </si>
  <si>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</si>
  <si>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</si>
  <si>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ejecución del Plan de mantenimiento de software y hardware</t>
  </si>
  <si>
    <t>Ejecutar plan de mantenimiento de software y hardware</t>
  </si>
  <si>
    <t>Grupo TICS</t>
  </si>
  <si>
    <t>GIN 03</t>
  </si>
  <si>
    <t>Perdida económica y reputacional</t>
  </si>
  <si>
    <t>No contar con protocolos de seguridad informática, herramientas y aplicaciones de seguridad perimetral.</t>
  </si>
  <si>
    <r>
      <rPr>
        <sz val="10"/>
        <color rgb="FFFF0000"/>
        <rFont val="Arial Narrow"/>
        <family val="2"/>
      </rPr>
      <t>Debido</t>
    </r>
    <r>
      <rPr>
        <sz val="10"/>
        <rFont val="Arial Narrow"/>
        <family val="2"/>
      </rPr>
      <t xml:space="preserve">  a uso de software sin licencia, a fallas en la seguridad informática, de sus redes y bases de datos por manejo de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</si>
  <si>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uso de software sin licencia, </t>
    </r>
    <r>
      <rPr>
        <sz val="10"/>
        <color theme="1"/>
        <rFont val="Arial Narrow"/>
        <family val="2"/>
      </rPr>
      <t>a fallas en la seguridad informática, de sus redes y bases de datos por manejo de personal no autorizado.</t>
    </r>
  </si>
  <si>
    <t>Verificar el software instalado en los equipos de computo de la Entidad.</t>
  </si>
  <si>
    <t>Realizar jornadas de verificación de software no autorizado dentro de las actividades programadas de mantenimiento preventivo y correctivo.</t>
  </si>
  <si>
    <t>Coordinador Grupo de Tecnologías de la Información y el Supervisor del contrato designado</t>
  </si>
  <si>
    <t>GIN 04</t>
  </si>
  <si>
    <t>Sistemas de información no cuentan con controles adecuados y suficientes.</t>
  </si>
  <si>
    <r>
      <rPr>
        <sz val="10"/>
        <color rgb="FFFF0000"/>
        <rFont val="Arial Narrow"/>
        <family val="2"/>
      </rPr>
      <t>Debido</t>
    </r>
    <r>
      <rPr>
        <sz val="10"/>
        <color theme="1"/>
        <rFont val="Arial Narrow"/>
        <family val="2"/>
      </rPr>
      <t xml:space="preserve">  a sistemas de información susceptibles de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</si>
  <si>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sistemas de información susceptibles de manipulación o adulteración por personal no autorizado.</t>
    </r>
  </si>
  <si>
    <t>Corrupción - Fraude Interno</t>
  </si>
  <si>
    <t>Actualizar los Usuarios con accesos, permisos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</si>
  <si>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</si>
  <si>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</si>
  <si>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</si>
  <si>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</si>
  <si>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Intereses propios o particulares en procesos de contratación aperturados por la UAEOS.</t>
  </si>
  <si>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</si>
  <si>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</si>
  <si>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</si>
  <si>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</si>
  <si>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</si>
  <si>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</si>
  <si>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</si>
  <si>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</si>
  <si>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</si>
  <si>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</si>
  <si>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</si>
  <si>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</si>
  <si>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</si>
  <si>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</si>
  <si>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</si>
  <si>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</si>
  <si>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 xml:space="preserve"> a vínculos de parentesco, consanguíneo, civil, o legal entre un contratista y su supervisor.</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</si>
  <si>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</si>
  <si>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</si>
  <si>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</si>
  <si>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Efectuar consulta ante el aplicativo de la Procuraduría General de la Nación, en el que permita a la UAEOS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</si>
  <si>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Solicitar a los futuros contratistas y/o supervisores de contratos y/o convenios de la UAEOS, declaración de estar incurso o no en causal de conflicto de intereses, frente al futuro contratista o cooperante.</t>
  </si>
  <si>
    <t xml:space="preserve">Validar diligenciamiento  de declaración de estar incurso o no, en la causal de conflicto de intereses. </t>
  </si>
  <si>
    <t>GJU 01</t>
  </si>
  <si>
    <t>Falta de planeación en la asignación del apoderado judicial.</t>
  </si>
  <si>
    <r>
      <rPr>
        <sz val="11"/>
        <color rgb="FFFF0000"/>
        <rFont val="Arial Narrow"/>
        <family val="2"/>
      </rPr>
      <t xml:space="preserve">Debido </t>
    </r>
    <r>
      <rPr>
        <sz val="11"/>
        <color theme="1"/>
        <rFont val="Arial Narrow"/>
        <family val="2"/>
      </rPr>
      <t>a la asignación de apoderado judicial sin idoneidad y experiencia.</t>
    </r>
  </si>
  <si>
    <r>
      <rPr>
        <sz val="11"/>
        <color rgb="FFFF0000"/>
        <rFont val="Arial Narrow"/>
        <family val="2"/>
      </rPr>
      <t>Posibilidad</t>
    </r>
    <r>
      <rPr>
        <sz val="11"/>
        <rFont val="Arial Narrow"/>
        <family val="2"/>
      </rPr>
      <t xml:space="preserve"> de perdida reputacional y económica por p</t>
    </r>
    <r>
      <rPr>
        <sz val="11"/>
        <color theme="1"/>
        <rFont val="Arial Narrow"/>
        <family val="2"/>
      </rPr>
      <t xml:space="preserve">rocesos judiciales sin defensa técnica, en favor de los intereses de la Entidad; lo anterior </t>
    </r>
    <r>
      <rPr>
        <sz val="11"/>
        <color rgb="FFFF0000"/>
        <rFont val="Arial Narrow"/>
        <family val="2"/>
      </rPr>
      <t>debido</t>
    </r>
    <r>
      <rPr>
        <sz val="11"/>
        <color theme="1"/>
        <rFont val="Arial Narrow"/>
        <family val="2"/>
      </rPr>
      <t xml:space="preserve"> a la designación de apoderado judicial sin idoneidad y experiencia.</t>
    </r>
    <r>
      <rPr>
        <sz val="11"/>
        <color rgb="FFFF0000"/>
        <rFont val="Arial Narrow"/>
        <family val="2"/>
      </rPr>
      <t/>
    </r>
  </si>
  <si>
    <t>Estudiar hojas de vida de apoderados judiciales de procesos  a favor o en contra de la UAEOS.</t>
  </si>
  <si>
    <t>Validación y verificación de hojas de vida de los apoderados judiciales Consejo Superior de la Judicatura.</t>
  </si>
  <si>
    <t>GJU 02</t>
  </si>
  <si>
    <t>Deficiente Planeación en la designación oportuna de apoderado judicial en las diferentes etapas de los procesos.</t>
  </si>
  <si>
    <r>
      <rPr>
        <sz val="11"/>
        <color rgb="FFFF0000"/>
        <rFont val="Arial Narrow"/>
        <family val="2"/>
      </rPr>
      <t>Debido</t>
    </r>
    <r>
      <rPr>
        <sz val="11"/>
        <color theme="1"/>
        <rFont val="Arial Narrow"/>
        <family val="2"/>
      </rPr>
      <t xml:space="preserve"> a  Procesos sin asignación de apoderado judicial, Procesos judiciales sin oportuno seguimiento, Procesos judiciales sin intervención oportuna</t>
    </r>
  </si>
  <si>
    <r>
      <rPr>
        <sz val="11"/>
        <color rgb="FFFF0000"/>
        <rFont val="Arial Narrow"/>
        <family val="2"/>
      </rPr>
      <t xml:space="preserve">Posibilidad </t>
    </r>
    <r>
      <rPr>
        <sz val="11"/>
        <rFont val="Arial Narrow"/>
        <family val="2"/>
      </rPr>
      <t xml:space="preserve">de perdida reputacional y económica por Procesos sin defensa judicial oportuna.                            </t>
    </r>
    <r>
      <rPr>
        <sz val="11"/>
        <color theme="1"/>
        <rFont val="Arial Narrow"/>
        <family val="2"/>
      </rPr>
      <t xml:space="preserve">                 </t>
    </r>
    <r>
      <rPr>
        <sz val="11"/>
        <color rgb="FFFF0000"/>
        <rFont val="Arial Narrow"/>
        <family val="2"/>
      </rPr>
      <t xml:space="preserve"> Debido </t>
    </r>
    <r>
      <rPr>
        <sz val="11"/>
        <color theme="1"/>
        <rFont val="Arial Narrow"/>
        <family val="2"/>
      </rPr>
      <t>a  Procesos sin designación de apoderado judicial, Procesos judiciales sin oportuno seguimiento, Procesos judiciales sin intervención oportuna</t>
    </r>
  </si>
  <si>
    <t>Designar oportuna y adecuadamente los apoderados judiciales</t>
  </si>
  <si>
    <t>Apoderados judiciales designados en las etapas procesales</t>
  </si>
  <si>
    <t>GJU 03</t>
  </si>
  <si>
    <t>No establecimientos de controles y seguimientos a las PQRDS radicadas al interior de la UAEOS</t>
  </si>
  <si>
    <r>
      <rPr>
        <sz val="11"/>
        <color rgb="FFFF0000"/>
        <rFont val="Arial Narrow"/>
        <family val="2"/>
      </rPr>
      <t xml:space="preserve"> Debido</t>
    </r>
    <r>
      <rPr>
        <sz val="11"/>
        <color theme="1"/>
        <rFont val="Arial Narrow"/>
        <family val="2"/>
      </rPr>
      <t xml:space="preserve"> a  Respuestas a las PQRDS fuera de los términos establecidos, Respuestas a las PQRDS no congruentes con lo solicitado,  y PQRDS sin traslado oportuno.</t>
    </r>
  </si>
  <si>
    <r>
      <rPr>
        <sz val="11"/>
        <color rgb="FFFF0000"/>
        <rFont val="Arial Narrow"/>
        <family val="2"/>
      </rPr>
      <t>Posibilidad</t>
    </r>
    <r>
      <rPr>
        <sz val="11"/>
        <rFont val="Arial Narrow"/>
        <family val="2"/>
      </rPr>
      <t xml:space="preserve"> de perdida reputacional y económica po</t>
    </r>
    <r>
      <rPr>
        <sz val="11"/>
        <color theme="1"/>
        <rFont val="Arial Narrow"/>
        <family val="2"/>
      </rPr>
      <t xml:space="preserve">r Respuesta a PQRDS sin el lleno de los requisitos legales. </t>
    </r>
    <r>
      <rPr>
        <sz val="11"/>
        <color rgb="FFFF0000"/>
        <rFont val="Arial Narrow"/>
        <family val="2"/>
      </rPr>
      <t xml:space="preserve"> Debido </t>
    </r>
    <r>
      <rPr>
        <sz val="11"/>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</si>
  <si>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</si>
  <si>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PQRDS resueltas en los términos de Ley</t>
  </si>
  <si>
    <t>GJU 04</t>
  </si>
  <si>
    <t>La no verificación de existencia de incompatibilidad o conflicto de intereses entre el apoderado designado por la UAEOS y la parte demandante o demandada según corresponda.</t>
  </si>
  <si>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</si>
  <si>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r>
      <rPr>
        <sz val="11"/>
        <color rgb="FFFF0000"/>
        <rFont val="Arial Narrow"/>
        <family val="2"/>
      </rPr>
      <t>Posibilidad</t>
    </r>
    <r>
      <rPr>
        <sz val="11"/>
        <color theme="1"/>
        <rFont val="Arial Narrow"/>
        <family val="2"/>
      </rPr>
      <t xml:space="preserve"> de perdida reputacional, </t>
    </r>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</si>
  <si>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t>Asignación de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</si>
  <si>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</si>
  <si>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</si>
  <si>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</si>
  <si>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</si>
  <si>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</si>
  <si>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 xml:space="preserve">Mayor </t>
  </si>
  <si>
    <t>El Director Técnico del área donde se lleva a cavo la prestación del producto o servicio respectivo, validará el cumplimiento de los requisitos, características y criterios establecidos para la conformidad de los productos o servicios de la Unidad.</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</si>
  <si>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</si>
  <si>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</si>
  <si>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</si>
  <si>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</si>
  <si>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</si>
  <si>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</si>
  <si>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</si>
  <si>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</si>
  <si>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</si>
  <si>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</si>
  <si>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</si>
  <si>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</si>
  <si>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</si>
  <si>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GCE 01</t>
  </si>
  <si>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</si>
  <si>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</si>
  <si>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</si>
  <si>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</si>
  <si>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</si>
  <si>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</si>
  <si>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t>Posibilidad de perdida reputacional</t>
  </si>
  <si>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</si>
  <si>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</si>
  <si>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</si>
  <si>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</si>
  <si>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</si>
  <si>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</si>
  <si>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</si>
  <si>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</si>
  <si>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</si>
  <si>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</si>
  <si>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</si>
  <si>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</si>
  <si>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</si>
  <si>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</si>
  <si>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</si>
  <si>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</si>
  <si>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</si>
  <si>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</si>
  <si>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Muy Alta</t>
  </si>
  <si>
    <t>Evitar</t>
  </si>
  <si>
    <t>La Uaeos cuenta con un solo trámite que es el de la acreditación, este trámite se encuentra completamente racionalizado. No obstante, hay varias normas que regulan el trámite (resolución 227 de 2018, resolución 110 de 2016, resolución 332 de 2017); actualmente los tiempos establecidos en la revisión de las solicitudes del trámite toman 10 días hábiles, y se han detectado posibilidades de reducir pasos y tiempos en la gestión del mismo trámite. A la vez se ha evidenciado la necesidad de ampliar la oferta de programas educativos que pueden acreditar las entidades privadas sin ánimo de lucro con la Uaeos.</t>
  </si>
  <si>
    <r>
      <t xml:space="preserve">Se </t>
    </r>
    <r>
      <rPr>
        <sz val="12"/>
        <color rgb="FF000000"/>
        <rFont val="Arial Narrow"/>
        <family val="2"/>
      </rPr>
      <t>contará con un marco normativo unificado y actualizado del trámite de acreditación</t>
    </r>
  </si>
  <si>
    <t xml:space="preserve">Contar con un marco normativo unificado, actualizado que reduzca tiempos y pasos para hacer el trámite un proceso más ágil y sencillo de gestionar </t>
  </si>
  <si>
    <t xml:space="preserve">Grupo de Educación e Investigación - Nidia Yamile Patiño Cortés
Grupo de Tecnologías de la Información y las Telecomunicaciones TICs - Laura Malaver
Oficina Asesora Jurídica - Marlon Torres </t>
  </si>
  <si>
    <t>nidia.patino@uaeos.gov.co</t>
  </si>
  <si>
    <t>3 Informes de peticiones , quejas y reclamos</t>
  </si>
  <si>
    <t>30/04/2022
30/07/2022
30/11/2022</t>
  </si>
  <si>
    <t xml:space="preserve">2 actividades de socialización realizadas </t>
  </si>
  <si>
    <t>30/10/2022
20/12/2022</t>
  </si>
  <si>
    <t>Grupo de Comunicaciones y Prensa
Gestión Humana</t>
  </si>
  <si>
    <t xml:space="preserve">Maria Cristina Nuñez
Carmen Julia Lizarazo </t>
  </si>
  <si>
    <t>Incluir en el procedimiento de acreditación, dentro del SIGOS, la actuación que debe surtir un profesional en rol de evaluador del trámite de acreditación ante posibles conflictos de interés</t>
  </si>
  <si>
    <t>Número de Procedimientos actualizados</t>
  </si>
  <si>
    <t>Carolina Bonilla
Nidia Patiño</t>
  </si>
  <si>
    <t>Grupo de educación e investigación</t>
  </si>
  <si>
    <t>Actualizado el 25/04/2022</t>
  </si>
  <si>
    <t>Actualizado  25/04/2022</t>
  </si>
  <si>
    <t>Actualizado v2  25-04-2022</t>
  </si>
  <si>
    <t xml:space="preserve">A corte de 30 de abril, se enviaron a la dirección técnica  los 4 informes de oportunidad en las respuestas a peticiones correspondientes a los comités directivos de los meses de enero, febrero, marzo y abril. La evidencia de las remisiones se encuentra en la carpeta compartida del grupo. </t>
  </si>
  <si>
    <t xml:space="preserve">A corte  de 30 de abril, se remitió al grupo de comunicaciones la propuesta de divulgación del procedimiento de gestión de peticiones a partir de destacar  4 puntos claves. Se compartió a través de una nota en la intranet institucional para el conocimiento de todos los servidores públicos. </t>
  </si>
  <si>
    <t>A corte de 30 de abril, se realizó un video recordando a los funcionarios qué respuesta dar a las personas que pregunten sobre el costo del trámite de acreditación y la importancia de prevenir los actos de corrupción al interior de la entidad. Se compartíó por correo electrónico el 27 de abril.</t>
  </si>
  <si>
    <t>A corte de 30 de abril, se diseñó una pieza comunicativa donde se socializó el horario de atención presencial al ciudadano.  Se compartíó por redes sociales el 11 de abril.</t>
  </si>
  <si>
    <t>Se realizó publicación de los conjuntos de datos abiertos correspondientes a "Entidades Acreditadas" en el portal de datos abiertos del estado colombiano. La publicación corresponde a los meses de enero, febrero y marzo de la presente vigencia.</t>
  </si>
  <si>
    <t>Se realizó transferencia documental del área de Gestión Financiera, gestión Administrativa y Desarrollo Asociativo.</t>
  </si>
  <si>
    <t xml:space="preserve">Publicamos en la página web el informe de los resultados de la gestión de peticiones del año 2022, respecto de la atención a los ciudadanos, que hacen uso de nuestros servicios y trámites a través de los diferentes canales que la entidad tiene a disposición.
A corte del 30 de abril, se elaboró el primer informe trimestral de servicio al ciudadano que se publicó en https://www.uaeos.gov.co/Atenci%C3%B3n-al-ciudadano/Mecanismos-de-participaci%C3%B3n/resultados-de-mediciones-satisfacci%C3%B3n-ciudadana/Informe-consolidado-2022 </t>
  </si>
  <si>
    <t>Se construyeron los mapas de riesgos para la vigencia 2022 para los 16 procesos que desarrolla la Unidad Administrativa, de conformidad con la nueva Guía para la Administración de Riesgos y Diseño de Controles en Entidades Públicas, en su versión No.5. donde se actualizaron y precisaron algunos elementos metodológicos para mejorar el ejercicio de identificación y valoración del riesgo y se tuvieron en cuenta los factores de riesgo y sus clasificaciones.</t>
  </si>
  <si>
    <t>A 30 de abril se adelantaron las siguientes acciones en la unificación y actualización del marco normativo del trámite de acreditación: 
02/02/2022 se remitieron las ayudas de memoria de encuentros sostenidos con la OAJ
14/02/2022 se realizó mesa de trabajo para revisar el concepto emitido por la OAJ relacionado con la posibilidad de acreditar otros programas educativos
11/03/2022 Se realizó reunión con dirección nacional, direcciones técnicas y oficina asesora jurídica donde se priorizó la revisión y actualización del marco normativo interno que reglamenta la acreditación, revisando los requisitos y el procedimiento de tal forma que el trámite sea más ágil y fácil para la ciudadanía.
16/03/2022: Se realizó reunión con la dirección técnica, con el propósito de dar a conocer en más detalle el funcionamiento del trámite, para contribuir a la mejora de actualización normativa.
16/03/2022: Se realizó reunión con la dirección técnica y la OAJ con el propósito de realizar recomendaciones relacionadas con el trámite y su actualización normativa.
18/03/2022: Se realizó reunión de trabajo del grupo base de acreditación para revisar la reglamentación del trámite e iniciar el proceso de actualización.
18/03/2022: Se realizó reunión con la dirección nacional, la dirección técnica, la OAJ y el grupo de planeación, con el objetivo de presentar una propuesta inicial de actualización al trámite que disminuya el número de días de revisión y los requisitos de solicitud. El grupo de educación presento una propuesta inicial.
18/03/2022: reunión con la dirección técnica, OAJ y grupo para realizar recomendaciones frente a la propuesta presentada por el grupo de educación.
22/03//2022:  Se realizó reunión de trabajo del grupo base de acreditación para continuar con la revisión de la reglamentación del trámite y el proceso de actualización.
24/03/2022: Se realizó reunión con dirección técnica para socializar el avance en la revisión de la reglamentación del trámite y del proceso de actualización.
25/03//2022:  Se realizó reunión de trabajo del grupo base de acreditación para continuar con la revisión de la reglamentación del trámite y el proceso de actualización.
28/03/2020: Se realizó reunión con la dirección técnica y se presentó flujograma del trámite de acreditación
30/03/2022: Se realizó mesa de trabajo con Jurídica y dirección técnica para socializar la propuesta de actualización de la reglamentación del trámite.
31/03/2022 Se realizó reunión de trabajo con jurídica para revisar los aportes realizados por esta dependencia. 
06/04/2022 se remitió versión 5 a la OAJ
07/04/2022 se remitió versión 6 a la OAJ y DT
08/04/2022 mesa de trabajo con dirección nacional, se aprobó versión 6 como el texto final a publicar y se dio aval para elaborar cronograma de participación ciudadana
08/04/2022 se estructuró plan cronograma de participación ciudadana y se envió a la DT; desde la DT se envió ese mismo día a la OAJ para comentarios
En la 3ra y 4ta semana de abril se trabajó en el anexo técnico que acompaña la resolución</t>
  </si>
  <si>
    <t>Se realizaron campañas de redes sociales para compartir avances y resultados en la implementación del Planfes, compromisos en el Conpes 4051, trabajo y apoyo a la mujer rural, entre otros.</t>
  </si>
  <si>
    <t>107 procesos de contratación en el periodo del 01 de enero al 30 de abril de 2022</t>
  </si>
  <si>
    <t>A corte del 30 de abril, se actualizó la información relacionada con el trámite de acreditación en la página institucional, presentándola con un lenguaje más cercano a la ciudadanía. 
https://www.uaeos.gov.co/Tr%C3%A1mites-y-servicios/acreditaci%C3%B3n</t>
  </si>
  <si>
    <t xml:space="preserve">Realizamos un video que compartimos en redes sociales indicando la gratuidad de los servicios y trámite de acreditación de la UAEOS. Se comenzó a publicar en las diferentes redes sociales el 27 de abril de 2022.
A corte de 30 de abril, se publicaron en redes sociales diferentes piezas comunicativas sobre la gratuidad de los servicios de la Unidad. El 19 de abril estaba la relacionada con gestión peticiones; el 27 de abril en el trámite. Las evidencias se encuentran en carpeta interna del grupo. </t>
  </si>
  <si>
    <t>Se diseñó un banner que se encuentra publicado de manera permanente en nuestra página web www.uaeos.gov.co el cual dirige al link: [1:18 p. m., 29/4/2022] Edna Villareal: ahh ok
[1:20 p. m., 29/4/2022] Edna Villareal: https://www.uaeos.gov.co/sites/default/files/archivos/isolución%20-%20Tratamiento%20de%20Datos.pdf</t>
  </si>
  <si>
    <t>Se elaboro tip informativo sobre la secretaría de transparencia, algunas de sus funciones principales e iniciativas en materia de lucha contra la corrupción en la gestión pública, el tip fue enviado por correo electrónico a los funcionarios.
Evidencia: Correo electrónico tip secretaría de transparencia</t>
  </si>
  <si>
    <t>Se publica en la página web el esquema de publicación web y el registro de publicaciones para consulta de la ciudadanía. La actividad se cumplió el 27 de abril de 2022 y se puede evidenciar en el link: https://www.uaeos.gov.co/Planeaci%C3%B3n-gesti%C3%B3n-y-control/Gesti%C3%B3n/gestion-de-informacion/Administraci%C3%B3n-Web</t>
  </si>
  <si>
    <t xml:space="preserve">A corte del 30 de abril, se realizó el reporte del trámite en el SUIT, registrando la racionalización de la estrategia 2022 y los avances en el plan de implementación. En evidencia en la carpeta interna del grupo de PAyAC </t>
  </si>
  <si>
    <t>El 29 de marzo el jefe de la OAJ reporta el comité que: 
a. Ya se elaboró, aprobó y publicó el procedimiento para que se presenten manifestaciones de conflicto de intereses. 
b. Se va a coordinar con el grupo de comunicaciones y prensa para que mediante boletines se promocione esta actividad. 
c. Para el segundo cuatrimestre se programará una capacitación a los servidores públicos sobre el tema</t>
  </si>
  <si>
    <t>Total</t>
  </si>
  <si>
    <t>MAPA DE RIESGOS  2.022</t>
  </si>
  <si>
    <t>Líderes de Procesos (1ra. Y 2da. Línea de defensa)
Profesional Especializado Grado 17 Grupo de Planeación y Estadística</t>
  </si>
  <si>
    <t>CFO 01</t>
  </si>
  <si>
    <t>CFO 02</t>
  </si>
  <si>
    <t>CFO 03</t>
  </si>
  <si>
    <t>GPP 01</t>
  </si>
  <si>
    <t>Profesional Especializado Grupo de Planeación y Estadística
Coordinador Grupo de Planeación y Estadística</t>
  </si>
  <si>
    <t>Verificar la información de ejecución de los proyectos de inversión registrada en el SPI,  para establecer alertas en caso de presentar inconsistencias en la información reportada mensualmente.</t>
  </si>
  <si>
    <t>GSM 01</t>
  </si>
  <si>
    <t>GSM 02</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</si>
  <si>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</si>
  <si>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GES 01</t>
  </si>
  <si>
    <t>GES 02</t>
  </si>
  <si>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</si>
  <si>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</si>
  <si>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Revisar y gestionar la identificación de producto o servicio no conforme reportada porlos líderes de Proceso, de acuerdo con el Procedimiento de producto o Servicio no Conforme.</t>
  </si>
  <si>
    <t>Profesional Especializado Grado 17 Grupo de Planeación y Estadística. 
Coordinador Grupo de Planeación y Estadística.</t>
  </si>
  <si>
    <t xml:space="preserve">Director de Investigación y Planeación
Coordinador Grupo de Planeación y Estadística.
Profesional Especializado Grado 17 Grupo de Planeación y Estadística. </t>
  </si>
  <si>
    <t>Actualizado a 3 de mayo de 2022</t>
  </si>
  <si>
    <t xml:space="preserve">Mapa de Riesgo Institucional </t>
  </si>
  <si>
    <t>En el primer cuatrimestre de 2022 se realizó sesión del comité coordinador de Control Interno, en el cual se aprobó el plan anual de auditoría que contempla los seguimientos al mapa institucional de riesgos. Así mismo, en cumplimiento del plan anual de auditoría, la oficina de control interno realizó seguimiento al mapa institucional de riesgos con la participación de los líderes de los procesos correspondientes. 
Teniendo en cuenta que los anteriores mapas de riesgos de procesos y mapa de riesgos corrupción se fusionaron en el Mapa institucional de riesgos, de conformidad con la actual guía de administración de riesgos, se ajustan las fechas de seguimiento a las establecidas en el plan anticorrupción y de atención al ciudadano en los meses de abril, agosto y diciembre</t>
  </si>
  <si>
    <t>Bajo la Resolución 036 del 24 de enero de 2022, se adoptó el plan de acción institucional y los 18 planes estratégicos e institucionales integrados al plan de acción, el mapa de riesgos, todos estos documentos se encuentran publicados en la página web de la entidad 
https://www.uaeos.gov.co/Planeaci%C3%B3n-gesti%C3%B3n-y-control/Planeaci%C3%B3n/Planes/Planes-integrados-2022</t>
  </si>
  <si>
    <t xml:space="preserve">Con corte a 30 de abril  los líderes de proceso adelantarán el  monitoreo y seguimiento a los Riesgos de Corrupción  que se identificaron teniendo en cuenta la metodología establecida por el DAFP,  los cuales se compilaran y retroalimentarán por parte del Grupo de Planeación y Estadística  antes del 10 de mayo </t>
  </si>
  <si>
    <t>DESCRIPCION AVANCE PRIMER  CUATRIMESTRE</t>
  </si>
  <si>
    <t>DESCRIPCION AVANCE SEGUNDO  CUATRIMESTRE</t>
  </si>
  <si>
    <t xml:space="preserve">DESCRIPCION AVANCE TERCERO CUATRIMESTRE </t>
  </si>
  <si>
    <t xml:space="preserve">En el mes de abril se publicó el informe de los resultados de la gestión de peticiones del año 2022, respecto de la atención a los ciudadanos, que hacen uso de nuestros servicios y trámites a través de los diferentes canales que la entidad tiene a disposición. 
El documento se puede consultar  en el siguiente : https://www.uaeos.gov.co/Atenci%C3%B3n-al-ciudadano/Mecanismos-de-participaci%C3%B3n/resultados-de-mediciones-satisfacci%C3%B3n-ciudadana/Informe-consolidado-2022 </t>
  </si>
  <si>
    <t xml:space="preserve">En la página web de la Entidad se publicó una consulta ciudadana donde preguntamos ¿Qué información le gustaría conocer de la gestión de la Entidad?, disponible del 29 de abril al 20 de mayo. https://www.uaeos.gov.co/Prensa/Noticias-consulta-ciudadana-que-le-gustaria-conocer-de-la-gestion-de-la-UAEOS </t>
  </si>
  <si>
    <t>El 8 de abril se hicieron mejoras de diseño en la página web para presentar la información de una manera clara y de fácil entendimeinto del marco normativo vigente del  trámite de Acreditación.
https://www.uaeos.gov.co/Tr%C3%A1mites-y-servicios/acreditaci%C3%B3n
También se realizó una campaña de redes sobre el trámite de acreditación que inició el 25 de abril.</t>
  </si>
  <si>
    <t xml:space="preserve">La UAEOS, en el marco del Plan Institucional de Capacitación-PIC-2022, formuló para ejecución durante la vigencia el fortalecimiento de competencias de Atención al Ciudadano a los Servidores públicos y contratistas,  a través de los cursos virtuales que ofrece la Esap, Función Pública, entre otros. </t>
  </si>
  <si>
    <t>La Oficina Asesora Jurídica hasta el 30 de abril, reporta la contratación de 107 procesos: Contrato prestación de servicio: 91. Convenios de Asociación: 10 + 1 sin recursos. Mínima cuantía: 3. Subasta inversa: 1 Selección abreviada - subasta inversa: 1. Aceptación de oferta -invitación mínima cuantía: 1. Lo anterior  se pueden verificar en el siguiente link https://community.secop.gov.co/Public/Tendering/ContractNoticeManagement/Index?currentLanguage=es-CO&amp;Page=login&amp;Country=CO&amp;SkinName=CCE</t>
  </si>
  <si>
    <t>Se realizó  pieza tipo banner para nuestra página web para invitar a la ciudadanía a consultar los datos abiertos. También, hicimos la invitación a través de nuestras redes sociales los días 25 de marzo y 11 de abril, entre otros.
https://www.uaeos.gov.co</t>
  </si>
  <si>
    <t>Se elaboró primer informe trimestral sobre el avance de implementación de la política de Gobierno Digital de la UAEOS y se realizó publicación en la página web institucional; el informe se encuentra publicado en el siguiente link:
https://www.uaeos.gov.co/Planeación-gestión-y-control/Gestión/Informes/Informe-Pol%C3%ADtica-De-Gobierno-Digital-Y-Seguridad-Digital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</si>
</sst>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dd/mm/yyyy;@"/>
  </numFmts>
  <fonts count="56" x14ac:knownFonts="1">
    <font>
      <sz val="11"/>
      <color theme="1"/>
      <name val="Calibri"/>
      <family val="2"/>
      <scheme val="minor"/>
    </font>
    <font>
      <sz val="11"/>
      <color theme="1"/>
      <name val="Calibri"/>
      <family val="2"/>
      <scheme val="minor"/>
    </font>
    <font>
      <sz val="11"/>
      <color theme="1"/>
      <name val="Arial"/>
      <family val="2"/>
    </font>
    <font>
      <sz val="8"/>
      <color theme="1"/>
      <name val="Arial"/>
      <family val="2"/>
    </font>
    <font>
      <b/>
      <i/>
      <sz val="10"/>
      <color rgb="FF000000"/>
      <name val="Arial Narrow"/>
      <family val="2"/>
    </font>
    <font>
      <b/>
      <i/>
      <sz val="10"/>
      <name val="Arial Narrow"/>
      <family val="2"/>
    </font>
    <font>
      <i/>
      <sz val="10"/>
      <name val="Arial Narrow"/>
      <family val="2"/>
    </font>
    <font>
      <sz val="10"/>
      <color theme="1"/>
      <name val="Arial Narrow"/>
      <family val="2"/>
    </font>
    <font>
      <u/>
      <sz val="11"/>
      <color theme="10"/>
      <name val="Calibri"/>
      <family val="2"/>
      <scheme val="minor"/>
    </font>
    <font>
      <sz val="11"/>
      <color theme="1"/>
      <name val="Calibri Light"/>
      <family val="2"/>
      <scheme val="major"/>
    </font>
    <font>
      <sz val="10"/>
      <name val="Arial"/>
      <family val="2"/>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rgb="FF0070C0"/>
      <name val="Arial Narrow"/>
      <family val="2"/>
    </font>
    <font>
      <sz val="12"/>
      <color theme="1"/>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theme="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4"/>
      <color theme="0"/>
      <name val="Arial Narrow"/>
      <family val="2"/>
    </font>
    <font>
      <b/>
      <sz val="14"/>
      <color rgb="FF000000"/>
      <name val="Arial Narrow"/>
      <family val="2"/>
    </font>
    <font>
      <b/>
      <sz val="9"/>
      <color theme="1"/>
      <name val="Arial Narrow"/>
      <family val="2"/>
    </font>
    <font>
      <sz val="8"/>
      <color theme="1"/>
      <name val="Arial Narrow"/>
      <family val="2"/>
    </font>
  </fonts>
  <fills count="21">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B8CCE4"/>
        <bgColor indexed="64"/>
      </patternFill>
    </fill>
    <fill>
      <patternFill patternType="solid">
        <fgColor rgb="FFB4C6E7"/>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indexed="9"/>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00FF00"/>
        <bgColor indexed="64"/>
      </patternFill>
    </fill>
  </fills>
  <borders count="8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rgb="FF44546A"/>
      </left>
      <right/>
      <top/>
      <bottom/>
      <diagonal/>
    </border>
    <border>
      <left style="medium">
        <color rgb="FF44546A"/>
      </left>
      <right/>
      <top style="medium">
        <color indexed="64"/>
      </top>
      <bottom/>
      <diagonal/>
    </border>
    <border>
      <left/>
      <right style="medium">
        <color rgb="FF44546A"/>
      </right>
      <top style="medium">
        <color indexed="64"/>
      </top>
      <bottom/>
      <diagonal/>
    </border>
    <border>
      <left style="medium">
        <color rgb="FF44546A"/>
      </left>
      <right style="medium">
        <color rgb="FF44546A"/>
      </right>
      <top/>
      <bottom/>
      <diagonal/>
    </border>
    <border>
      <left/>
      <right style="medium">
        <color rgb="FF44546A"/>
      </right>
      <top/>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right style="dashed">
        <color theme="9" tint="-0.24994659260841701"/>
      </right>
      <top/>
      <bottom style="dashed">
        <color theme="9" tint="-0.24994659260841701"/>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s>
  <cellStyleXfs count="5">
    <xf numFmtId="0" fontId="0" fillId="0" borderId="0"/>
    <xf numFmtId="9" fontId="1" fillId="0" borderId="0" applyFont="0" applyFill="0" applyBorder="0" applyAlignment="0" applyProtection="0"/>
    <xf numFmtId="0" fontId="8" fillId="0" borderId="0" applyNumberFormat="0" applyFill="0" applyBorder="0" applyAlignment="0" applyProtection="0"/>
    <xf numFmtId="0" fontId="10" fillId="0" borderId="0"/>
    <xf numFmtId="41" fontId="1" fillId="0" borderId="0" applyFont="0" applyFill="0" applyBorder="0" applyAlignment="0" applyProtection="0"/>
  </cellStyleXfs>
  <cellXfs count="656">
    <xf numFmtId="0" fontId="0" fillId="0" borderId="0" xfId="0"/>
    <xf numFmtId="0" fontId="2" fillId="0" borderId="0" xfId="0" applyFont="1"/>
    <xf numFmtId="0" fontId="7" fillId="0" borderId="20" xfId="0" applyFont="1" applyBorder="1"/>
    <xf numFmtId="0" fontId="7" fillId="0" borderId="0" xfId="0" applyFont="1"/>
    <xf numFmtId="0" fontId="7" fillId="0" borderId="26" xfId="0" applyFont="1" applyBorder="1"/>
    <xf numFmtId="0" fontId="7" fillId="0" borderId="4" xfId="0" applyFont="1" applyBorder="1"/>
    <xf numFmtId="0" fontId="7" fillId="0" borderId="18" xfId="0" applyFont="1" applyBorder="1"/>
    <xf numFmtId="0" fontId="7" fillId="0" borderId="28" xfId="0" applyFont="1" applyBorder="1"/>
    <xf numFmtId="0" fontId="7" fillId="0" borderId="10" xfId="0" applyFont="1" applyBorder="1"/>
    <xf numFmtId="0" fontId="15" fillId="8" borderId="20" xfId="0" applyFont="1" applyFill="1" applyBorder="1"/>
    <xf numFmtId="9" fontId="15" fillId="5" borderId="20" xfId="1" applyFont="1" applyFill="1" applyBorder="1" applyAlignment="1">
      <alignment horizontal="center" vertical="center"/>
    </xf>
    <xf numFmtId="0" fontId="15" fillId="0" borderId="0" xfId="0" applyFont="1"/>
    <xf numFmtId="0" fontId="24" fillId="0" borderId="11" xfId="0" applyFont="1" applyBorder="1" applyAlignment="1">
      <alignment horizontal="center" vertical="center"/>
    </xf>
    <xf numFmtId="0" fontId="24" fillId="0" borderId="16" xfId="0" applyFont="1" applyBorder="1" applyAlignment="1">
      <alignment horizontal="center" vertical="center" wrapText="1"/>
    </xf>
    <xf numFmtId="0" fontId="24" fillId="0" borderId="16" xfId="0" applyFont="1" applyBorder="1" applyAlignment="1">
      <alignment horizontal="center" vertical="center"/>
    </xf>
    <xf numFmtId="0" fontId="25" fillId="6" borderId="26" xfId="0" applyFont="1" applyFill="1" applyBorder="1" applyAlignment="1">
      <alignment horizontal="center" vertical="center" wrapText="1"/>
    </xf>
    <xf numFmtId="0" fontId="6" fillId="0" borderId="26" xfId="0" applyFont="1" applyBorder="1" applyAlignment="1">
      <alignment horizontal="justify" vertical="center" wrapText="1"/>
    </xf>
    <xf numFmtId="9" fontId="26" fillId="0" borderId="26" xfId="0" applyNumberFormat="1" applyFont="1" applyBorder="1" applyAlignment="1">
      <alignment horizontal="center" vertical="center"/>
    </xf>
    <xf numFmtId="0" fontId="26" fillId="0" borderId="26" xfId="0" applyFont="1" applyBorder="1" applyAlignment="1">
      <alignment horizontal="center" vertical="center" wrapText="1"/>
    </xf>
    <xf numFmtId="14" fontId="26" fillId="0" borderId="18" xfId="0" applyNumberFormat="1" applyFont="1" applyBorder="1" applyAlignment="1">
      <alignment horizontal="center" vertical="center" wrapText="1"/>
    </xf>
    <xf numFmtId="9" fontId="7" fillId="5" borderId="19" xfId="1" applyFont="1" applyFill="1" applyBorder="1" applyAlignment="1">
      <alignment horizontal="center" vertical="center"/>
    </xf>
    <xf numFmtId="9" fontId="7" fillId="7" borderId="20" xfId="1" applyFont="1" applyFill="1" applyBorder="1" applyAlignment="1">
      <alignment horizontal="center" vertical="center"/>
    </xf>
    <xf numFmtId="9" fontId="7" fillId="5" borderId="20" xfId="1" applyFont="1" applyFill="1" applyBorder="1" applyAlignment="1">
      <alignment horizontal="center" vertical="center"/>
    </xf>
    <xf numFmtId="0" fontId="25" fillId="6" borderId="20" xfId="0" applyFont="1" applyFill="1" applyBorder="1" applyAlignment="1">
      <alignment horizontal="center" vertical="center" wrapText="1"/>
    </xf>
    <xf numFmtId="0" fontId="6" fillId="0" borderId="20" xfId="0" applyFont="1" applyBorder="1" applyAlignment="1">
      <alignment vertical="center" wrapText="1"/>
    </xf>
    <xf numFmtId="9" fontId="26" fillId="0" borderId="20" xfId="0" applyNumberFormat="1" applyFont="1" applyBorder="1" applyAlignment="1">
      <alignment horizontal="center" vertical="center" wrapText="1"/>
    </xf>
    <xf numFmtId="0" fontId="26" fillId="0" borderId="20" xfId="0" applyFont="1" applyBorder="1" applyAlignment="1">
      <alignment horizontal="center" vertical="center" wrapText="1"/>
    </xf>
    <xf numFmtId="1" fontId="7" fillId="7" borderId="20" xfId="1" applyNumberFormat="1" applyFont="1" applyFill="1" applyBorder="1" applyAlignment="1">
      <alignment horizontal="center" vertical="center"/>
    </xf>
    <xf numFmtId="9" fontId="7" fillId="5" borderId="20" xfId="0" applyNumberFormat="1" applyFont="1" applyFill="1" applyBorder="1" applyAlignment="1">
      <alignment horizontal="center" vertical="center"/>
    </xf>
    <xf numFmtId="1" fontId="7" fillId="5" borderId="20" xfId="0" applyNumberFormat="1" applyFont="1" applyFill="1" applyBorder="1" applyAlignment="1">
      <alignment horizontal="center" vertical="center"/>
    </xf>
    <xf numFmtId="0" fontId="26" fillId="0" borderId="20" xfId="0" applyFont="1" applyBorder="1" applyAlignment="1">
      <alignment horizontal="justify" vertical="center" wrapText="1"/>
    </xf>
    <xf numFmtId="0" fontId="6" fillId="0" borderId="20" xfId="0" applyFont="1" applyBorder="1" applyAlignment="1">
      <alignment horizontal="justify" vertical="center" wrapText="1"/>
    </xf>
    <xf numFmtId="0" fontId="6" fillId="0" borderId="20" xfId="0" applyFont="1" applyBorder="1" applyAlignment="1">
      <alignment horizontal="center" vertical="center" wrapText="1"/>
    </xf>
    <xf numFmtId="1" fontId="7" fillId="5" borderId="19" xfId="1" applyNumberFormat="1" applyFont="1" applyFill="1" applyBorder="1" applyAlignment="1">
      <alignment horizontal="center" vertical="center"/>
    </xf>
    <xf numFmtId="1" fontId="7" fillId="5" borderId="20" xfId="1" applyNumberFormat="1" applyFont="1" applyFill="1" applyBorder="1" applyAlignment="1">
      <alignment horizontal="center" vertical="center"/>
    </xf>
    <xf numFmtId="0" fontId="26" fillId="5" borderId="20" xfId="0" applyFont="1" applyFill="1" applyBorder="1" applyAlignment="1">
      <alignment horizontal="center" vertical="center" wrapText="1"/>
    </xf>
    <xf numFmtId="1" fontId="6" fillId="0" borderId="20" xfId="0" applyNumberFormat="1" applyFont="1" applyBorder="1" applyAlignment="1">
      <alignment horizontal="center" vertical="center" wrapText="1"/>
    </xf>
    <xf numFmtId="1" fontId="7" fillId="5" borderId="23" xfId="1" applyNumberFormat="1" applyFont="1" applyFill="1" applyBorder="1" applyAlignment="1">
      <alignment horizontal="center" vertical="center"/>
    </xf>
    <xf numFmtId="1" fontId="7" fillId="7" borderId="24" xfId="1" applyNumberFormat="1" applyFont="1" applyFill="1" applyBorder="1" applyAlignment="1">
      <alignment horizontal="center" vertical="center"/>
    </xf>
    <xf numFmtId="1" fontId="7" fillId="5" borderId="24" xfId="0" applyNumberFormat="1" applyFont="1" applyFill="1" applyBorder="1" applyAlignment="1">
      <alignment horizontal="center" vertical="center"/>
    </xf>
    <xf numFmtId="1" fontId="7" fillId="5" borderId="24" xfId="1" applyNumberFormat="1" applyFont="1" applyFill="1" applyBorder="1" applyAlignment="1">
      <alignment horizontal="center" vertical="center"/>
    </xf>
    <xf numFmtId="0" fontId="25" fillId="6" borderId="28" xfId="0" applyFont="1" applyFill="1" applyBorder="1" applyAlignment="1">
      <alignment horizontal="center" vertical="center" wrapText="1"/>
    </xf>
    <xf numFmtId="0" fontId="26" fillId="0" borderId="28" xfId="0" applyFont="1" applyBorder="1" applyAlignment="1">
      <alignment vertical="center" wrapText="1"/>
    </xf>
    <xf numFmtId="9" fontId="26" fillId="0" borderId="28" xfId="0" applyNumberFormat="1" applyFont="1" applyBorder="1" applyAlignment="1">
      <alignment horizontal="center" vertical="center" wrapText="1"/>
    </xf>
    <xf numFmtId="0" fontId="26" fillId="0" borderId="28" xfId="0" applyFont="1" applyBorder="1" applyAlignment="1">
      <alignment horizontal="center" vertical="center" wrapText="1"/>
    </xf>
    <xf numFmtId="14" fontId="26" fillId="0" borderId="10" xfId="0" applyNumberFormat="1" applyFont="1" applyBorder="1" applyAlignment="1">
      <alignment horizontal="center" vertical="center" wrapText="1"/>
    </xf>
    <xf numFmtId="0" fontId="25" fillId="5" borderId="20" xfId="0" applyFont="1" applyFill="1" applyBorder="1" applyAlignment="1">
      <alignment horizontal="center" vertical="center" wrapText="1"/>
    </xf>
    <xf numFmtId="0" fontId="6" fillId="6" borderId="20" xfId="0" applyFont="1" applyFill="1" applyBorder="1" applyAlignment="1">
      <alignment horizontal="center" vertical="center" wrapText="1"/>
    </xf>
    <xf numFmtId="14" fontId="6" fillId="0" borderId="18" xfId="0" applyNumberFormat="1" applyFont="1" applyBorder="1" applyAlignment="1">
      <alignment horizontal="center" vertical="center" wrapText="1"/>
    </xf>
    <xf numFmtId="0" fontId="0" fillId="0" borderId="20" xfId="0" applyBorder="1"/>
    <xf numFmtId="0" fontId="6" fillId="5" borderId="20" xfId="0" applyFont="1" applyFill="1" applyBorder="1" applyAlignment="1">
      <alignment vertical="center" wrapText="1"/>
    </xf>
    <xf numFmtId="9" fontId="26" fillId="5" borderId="20" xfId="0" applyNumberFormat="1" applyFont="1" applyFill="1" applyBorder="1" applyAlignment="1">
      <alignment horizontal="center" vertical="center" wrapText="1"/>
    </xf>
    <xf numFmtId="0" fontId="25" fillId="5" borderId="24" xfId="0" applyFont="1" applyFill="1" applyBorder="1" applyAlignment="1">
      <alignment horizontal="center" vertical="center" wrapText="1"/>
    </xf>
    <xf numFmtId="0" fontId="6" fillId="5" borderId="24" xfId="0" applyFont="1" applyFill="1" applyBorder="1" applyAlignment="1">
      <alignment vertical="center" wrapText="1"/>
    </xf>
    <xf numFmtId="0" fontId="6" fillId="5" borderId="24" xfId="0" applyFont="1" applyFill="1" applyBorder="1" applyAlignment="1">
      <alignment horizontal="center" vertical="center" wrapText="1"/>
    </xf>
    <xf numFmtId="0" fontId="26" fillId="0" borderId="24" xfId="0" applyFont="1" applyBorder="1" applyAlignment="1">
      <alignment horizontal="center" vertical="center" wrapText="1"/>
    </xf>
    <xf numFmtId="0" fontId="26" fillId="5" borderId="24" xfId="0" applyFont="1" applyFill="1" applyBorder="1" applyAlignment="1">
      <alignment horizontal="center" vertical="center" wrapText="1"/>
    </xf>
    <xf numFmtId="14" fontId="26" fillId="0" borderId="22" xfId="0" applyNumberFormat="1" applyFont="1" applyBorder="1" applyAlignment="1">
      <alignment horizontal="center" vertical="center" wrapText="1"/>
    </xf>
    <xf numFmtId="0" fontId="25" fillId="5" borderId="26" xfId="0" applyFont="1" applyFill="1" applyBorder="1" applyAlignment="1">
      <alignment horizontal="center" vertical="center" wrapText="1"/>
    </xf>
    <xf numFmtId="0" fontId="6" fillId="5" borderId="26" xfId="0" applyFont="1" applyFill="1" applyBorder="1" applyAlignment="1">
      <alignment vertical="center" wrapText="1"/>
    </xf>
    <xf numFmtId="0" fontId="26" fillId="5" borderId="26" xfId="0" applyFont="1" applyFill="1" applyBorder="1" applyAlignment="1">
      <alignment horizontal="center" vertical="center" wrapText="1"/>
    </xf>
    <xf numFmtId="14" fontId="26" fillId="0" borderId="4" xfId="0" applyNumberFormat="1" applyFont="1" applyBorder="1" applyAlignment="1">
      <alignment horizontal="center" vertical="center" wrapText="1"/>
    </xf>
    <xf numFmtId="0" fontId="7" fillId="5" borderId="46" xfId="0" applyFont="1" applyFill="1" applyBorder="1" applyAlignment="1">
      <alignment horizontal="center" vertical="center"/>
    </xf>
    <xf numFmtId="0" fontId="7" fillId="7" borderId="42" xfId="0" applyFont="1" applyFill="1" applyBorder="1" applyAlignment="1">
      <alignment horizontal="center" vertical="center"/>
    </xf>
    <xf numFmtId="0" fontId="7" fillId="5" borderId="42" xfId="0" applyFont="1" applyFill="1" applyBorder="1" applyAlignment="1">
      <alignment horizontal="center" vertical="center"/>
    </xf>
    <xf numFmtId="1" fontId="7" fillId="5" borderId="42" xfId="0" applyNumberFormat="1" applyFont="1" applyFill="1" applyBorder="1" applyAlignment="1">
      <alignment horizontal="center" vertical="center"/>
    </xf>
    <xf numFmtId="0" fontId="26" fillId="5" borderId="20" xfId="0" applyFont="1" applyFill="1" applyBorder="1" applyAlignment="1">
      <alignment vertical="center" wrapText="1"/>
    </xf>
    <xf numFmtId="0" fontId="6" fillId="5" borderId="20" xfId="0" applyFont="1" applyFill="1" applyBorder="1" applyAlignment="1">
      <alignment horizontal="center" vertical="center" wrapText="1"/>
    </xf>
    <xf numFmtId="0" fontId="7" fillId="5" borderId="19" xfId="0" applyFont="1" applyFill="1" applyBorder="1" applyAlignment="1">
      <alignment horizontal="center" vertical="center"/>
    </xf>
    <xf numFmtId="0" fontId="7" fillId="7" borderId="20" xfId="0" applyFont="1" applyFill="1" applyBorder="1" applyAlignment="1">
      <alignment horizontal="center" vertical="center"/>
    </xf>
    <xf numFmtId="0" fontId="7" fillId="5" borderId="20" xfId="0" applyFont="1" applyFill="1" applyBorder="1" applyAlignment="1">
      <alignment horizontal="center" vertical="center"/>
    </xf>
    <xf numFmtId="0" fontId="26" fillId="5" borderId="20" xfId="0" applyFont="1" applyFill="1" applyBorder="1" applyAlignment="1">
      <alignment horizontal="justify" vertical="center" wrapText="1"/>
    </xf>
    <xf numFmtId="0" fontId="26" fillId="0" borderId="20" xfId="0" applyFont="1" applyBorder="1" applyAlignment="1">
      <alignment vertical="center" wrapText="1"/>
    </xf>
    <xf numFmtId="0" fontId="7" fillId="0" borderId="19" xfId="0" applyFont="1" applyBorder="1" applyAlignment="1">
      <alignment horizontal="center" vertical="center"/>
    </xf>
    <xf numFmtId="0" fontId="25" fillId="5" borderId="28" xfId="0" applyFont="1" applyFill="1" applyBorder="1" applyAlignment="1">
      <alignment horizontal="center" vertical="center" wrapText="1"/>
    </xf>
    <xf numFmtId="0" fontId="26" fillId="5" borderId="28" xfId="0" applyFont="1" applyFill="1" applyBorder="1" applyAlignment="1">
      <alignment horizontal="center" vertical="center" wrapText="1"/>
    </xf>
    <xf numFmtId="0" fontId="24" fillId="4" borderId="24" xfId="0" applyFont="1" applyFill="1" applyBorder="1" applyAlignment="1">
      <alignment horizontal="center" vertical="center"/>
    </xf>
    <xf numFmtId="0" fontId="24" fillId="4" borderId="24" xfId="0" applyFont="1" applyFill="1" applyBorder="1" applyAlignment="1">
      <alignment horizontal="center" vertical="center" wrapText="1"/>
    </xf>
    <xf numFmtId="0" fontId="13" fillId="8" borderId="20" xfId="0" applyFont="1" applyFill="1" applyBorder="1"/>
    <xf numFmtId="0" fontId="15" fillId="5" borderId="19" xfId="0" applyFont="1" applyFill="1" applyBorder="1" applyAlignment="1">
      <alignment horizontal="center" vertical="center"/>
    </xf>
    <xf numFmtId="0" fontId="15" fillId="7" borderId="20" xfId="0" applyFont="1" applyFill="1" applyBorder="1" applyAlignment="1">
      <alignment horizontal="center" vertical="center"/>
    </xf>
    <xf numFmtId="0" fontId="13" fillId="5" borderId="20" xfId="0" applyFont="1" applyFill="1" applyBorder="1" applyAlignment="1">
      <alignment horizontal="center" vertical="center"/>
    </xf>
    <xf numFmtId="0" fontId="13" fillId="7" borderId="20" xfId="0" applyFont="1" applyFill="1" applyBorder="1" applyAlignment="1">
      <alignment horizontal="center" vertical="center"/>
    </xf>
    <xf numFmtId="0" fontId="15" fillId="5" borderId="20" xfId="0" applyFont="1" applyFill="1" applyBorder="1" applyAlignment="1">
      <alignment horizontal="center" vertical="center"/>
    </xf>
    <xf numFmtId="9" fontId="15" fillId="5" borderId="20" xfId="1" applyFont="1" applyFill="1" applyBorder="1" applyAlignment="1">
      <alignment horizontal="left" vertical="center" wrapText="1"/>
    </xf>
    <xf numFmtId="0" fontId="15" fillId="0" borderId="20" xfId="0" applyFont="1" applyBorder="1" applyAlignment="1">
      <alignment horizontal="left" vertical="center" wrapText="1"/>
    </xf>
    <xf numFmtId="9" fontId="15" fillId="5" borderId="19" xfId="1" applyFont="1" applyFill="1" applyBorder="1" applyAlignment="1">
      <alignment horizontal="center" vertical="center"/>
    </xf>
    <xf numFmtId="1" fontId="15" fillId="7" borderId="20" xfId="1" applyNumberFormat="1" applyFont="1" applyFill="1" applyBorder="1" applyAlignment="1">
      <alignment horizontal="center" vertical="center"/>
    </xf>
    <xf numFmtId="9" fontId="13" fillId="5" borderId="20" xfId="1" applyFont="1" applyFill="1" applyBorder="1" applyAlignment="1">
      <alignment horizontal="center" vertical="center"/>
    </xf>
    <xf numFmtId="9" fontId="13" fillId="7" borderId="20" xfId="1" applyFont="1" applyFill="1" applyBorder="1" applyAlignment="1">
      <alignment horizontal="center" vertical="center"/>
    </xf>
    <xf numFmtId="1" fontId="13" fillId="7" borderId="20" xfId="0" applyNumberFormat="1" applyFont="1" applyFill="1" applyBorder="1" applyAlignment="1">
      <alignment horizontal="center" vertical="center"/>
    </xf>
    <xf numFmtId="9" fontId="15" fillId="7" borderId="20" xfId="1" applyFont="1" applyFill="1" applyBorder="1" applyAlignment="1">
      <alignment horizontal="center" vertical="center"/>
    </xf>
    <xf numFmtId="9" fontId="13" fillId="7" borderId="20" xfId="0" applyNumberFormat="1" applyFont="1" applyFill="1" applyBorder="1" applyAlignment="1">
      <alignment horizontal="center" vertical="center"/>
    </xf>
    <xf numFmtId="9" fontId="15" fillId="5" borderId="20" xfId="1" applyFont="1" applyFill="1" applyBorder="1" applyAlignment="1">
      <alignment horizontal="center" vertical="center" wrapText="1"/>
    </xf>
    <xf numFmtId="0" fontId="13" fillId="0" borderId="0" xfId="0" applyFont="1"/>
    <xf numFmtId="14" fontId="26" fillId="5" borderId="20" xfId="0" applyNumberFormat="1" applyFont="1" applyFill="1" applyBorder="1" applyAlignment="1">
      <alignment horizontal="center" vertical="center" wrapText="1"/>
    </xf>
    <xf numFmtId="0" fontId="24" fillId="6" borderId="20" xfId="0" applyFont="1" applyFill="1" applyBorder="1" applyAlignment="1">
      <alignment horizontal="center" vertical="center"/>
    </xf>
    <xf numFmtId="0" fontId="24" fillId="6" borderId="26" xfId="0" applyFont="1" applyFill="1" applyBorder="1" applyAlignment="1">
      <alignment horizontal="center" vertical="center"/>
    </xf>
    <xf numFmtId="0" fontId="26" fillId="5" borderId="26" xfId="0" applyFont="1" applyFill="1" applyBorder="1" applyAlignment="1">
      <alignment horizontal="justify" vertical="center" wrapText="1"/>
    </xf>
    <xf numFmtId="0" fontId="26" fillId="5" borderId="26" xfId="0" applyFont="1" applyFill="1" applyBorder="1" applyAlignment="1">
      <alignment vertical="center" wrapText="1"/>
    </xf>
    <xf numFmtId="0" fontId="26" fillId="5" borderId="4" xfId="0" applyFont="1" applyFill="1" applyBorder="1" applyAlignment="1">
      <alignment horizontal="center" vertical="center" wrapText="1"/>
    </xf>
    <xf numFmtId="14" fontId="26" fillId="5" borderId="18" xfId="0" applyNumberFormat="1"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28" xfId="0" applyFont="1" applyFill="1" applyBorder="1" applyAlignment="1">
      <alignment horizontal="justify" vertical="center" wrapText="1"/>
    </xf>
    <xf numFmtId="0" fontId="26" fillId="5" borderId="28" xfId="0" applyFont="1" applyFill="1" applyBorder="1" applyAlignment="1">
      <alignment vertical="center" wrapText="1"/>
    </xf>
    <xf numFmtId="14" fontId="26" fillId="5" borderId="10" xfId="0" applyNumberFormat="1" applyFont="1" applyFill="1" applyBorder="1" applyAlignment="1">
      <alignment horizontal="center" vertical="center" wrapText="1"/>
    </xf>
    <xf numFmtId="0" fontId="4" fillId="11" borderId="48" xfId="0" applyFont="1" applyFill="1" applyBorder="1" applyAlignment="1">
      <alignment horizontal="center" vertical="center"/>
    </xf>
    <xf numFmtId="0" fontId="4" fillId="11" borderId="0" xfId="0" applyFont="1" applyFill="1" applyAlignment="1">
      <alignment horizontal="center" vertical="center" wrapText="1"/>
    </xf>
    <xf numFmtId="0" fontId="4" fillId="11" borderId="51" xfId="0" applyFont="1" applyFill="1" applyBorder="1" applyAlignment="1">
      <alignment horizontal="center" vertical="center" wrapText="1"/>
    </xf>
    <xf numFmtId="0" fontId="4" fillId="11" borderId="52" xfId="0" applyFont="1" applyFill="1" applyBorder="1" applyAlignment="1">
      <alignment horizontal="center" vertical="center"/>
    </xf>
    <xf numFmtId="0" fontId="28" fillId="5" borderId="20" xfId="0" applyFont="1" applyFill="1" applyBorder="1" applyAlignment="1">
      <alignment horizontal="center" vertical="center" wrapText="1"/>
    </xf>
    <xf numFmtId="0" fontId="29" fillId="5" borderId="20" xfId="0" applyFont="1" applyFill="1" applyBorder="1" applyAlignment="1">
      <alignment horizontal="left" vertical="center" wrapText="1"/>
    </xf>
    <xf numFmtId="0" fontId="29" fillId="5" borderId="24" xfId="0" applyFont="1" applyFill="1" applyBorder="1" applyAlignment="1">
      <alignment horizontal="left" vertical="center" wrapText="1"/>
    </xf>
    <xf numFmtId="0" fontId="29" fillId="5" borderId="20" xfId="0" applyFont="1" applyFill="1" applyBorder="1" applyAlignment="1">
      <alignment horizontal="center" vertical="center" wrapText="1"/>
    </xf>
    <xf numFmtId="14" fontId="26" fillId="5" borderId="20" xfId="0" applyNumberFormat="1" applyFont="1" applyFill="1" applyBorder="1" applyAlignment="1">
      <alignment horizontal="center" vertical="center"/>
    </xf>
    <xf numFmtId="0" fontId="4" fillId="11" borderId="20" xfId="0" applyFont="1" applyFill="1" applyBorder="1" applyAlignment="1">
      <alignment vertical="center" wrapText="1"/>
    </xf>
    <xf numFmtId="0" fontId="29" fillId="5" borderId="20" xfId="0" applyFont="1" applyFill="1" applyBorder="1" applyAlignment="1">
      <alignment horizontal="center" vertical="center"/>
    </xf>
    <xf numFmtId="0" fontId="24" fillId="0" borderId="20" xfId="0" applyFont="1" applyBorder="1" applyAlignment="1">
      <alignment horizontal="center" vertical="center" wrapText="1"/>
    </xf>
    <xf numFmtId="0" fontId="24" fillId="0" borderId="20" xfId="0" applyFont="1" applyBorder="1" applyAlignment="1">
      <alignment horizontal="center" vertical="center"/>
    </xf>
    <xf numFmtId="0" fontId="24" fillId="0" borderId="37" xfId="0" applyFont="1" applyBorder="1" applyAlignment="1">
      <alignment horizontal="center" vertical="center" wrapText="1"/>
    </xf>
    <xf numFmtId="0" fontId="7" fillId="8" borderId="9" xfId="0" applyFont="1" applyFill="1" applyBorder="1"/>
    <xf numFmtId="0" fontId="7" fillId="8" borderId="28" xfId="0" applyFont="1" applyFill="1" applyBorder="1"/>
    <xf numFmtId="1" fontId="26" fillId="0" borderId="20" xfId="0" applyNumberFormat="1" applyFont="1" applyBorder="1" applyAlignment="1">
      <alignment horizontal="center" vertical="center"/>
    </xf>
    <xf numFmtId="0" fontId="26" fillId="0" borderId="20" xfId="0" applyFont="1" applyBorder="1" applyAlignment="1">
      <alignment horizontal="left" vertical="center" wrapText="1"/>
    </xf>
    <xf numFmtId="14" fontId="26" fillId="0" borderId="37" xfId="0" applyNumberFormat="1" applyFont="1" applyBorder="1" applyAlignment="1">
      <alignment horizontal="center" vertical="center"/>
    </xf>
    <xf numFmtId="9" fontId="7" fillId="5" borderId="41" xfId="1" applyFont="1" applyFill="1" applyBorder="1" applyAlignment="1">
      <alignment horizontal="center" vertical="center"/>
    </xf>
    <xf numFmtId="9" fontId="7" fillId="7" borderId="42" xfId="1" applyFont="1" applyFill="1" applyBorder="1" applyAlignment="1">
      <alignment horizontal="center" vertical="center"/>
    </xf>
    <xf numFmtId="9" fontId="7" fillId="5" borderId="42" xfId="1" applyFont="1" applyFill="1" applyBorder="1" applyAlignment="1">
      <alignment horizontal="center" vertical="center"/>
    </xf>
    <xf numFmtId="1" fontId="7" fillId="7" borderId="42" xfId="1" applyNumberFormat="1" applyFont="1" applyFill="1" applyBorder="1" applyAlignment="1">
      <alignment horizontal="center" vertical="center"/>
    </xf>
    <xf numFmtId="1" fontId="7" fillId="5" borderId="42" xfId="1" applyNumberFormat="1" applyFont="1" applyFill="1" applyBorder="1" applyAlignment="1">
      <alignment horizontal="center" vertical="center"/>
    </xf>
    <xf numFmtId="1" fontId="26" fillId="0" borderId="20" xfId="0" applyNumberFormat="1" applyFont="1" applyBorder="1" applyAlignment="1">
      <alignment horizontal="center" vertical="center" wrapText="1"/>
    </xf>
    <xf numFmtId="14" fontId="26" fillId="5" borderId="37" xfId="0" applyNumberFormat="1" applyFont="1" applyFill="1" applyBorder="1" applyAlignment="1">
      <alignment horizontal="center" vertical="center" wrapText="1"/>
    </xf>
    <xf numFmtId="9" fontId="7" fillId="5" borderId="17" xfId="1" applyFont="1" applyFill="1" applyBorder="1" applyAlignment="1">
      <alignment horizontal="center" vertical="center"/>
    </xf>
    <xf numFmtId="0" fontId="25" fillId="0" borderId="20" xfId="0" applyFont="1" applyBorder="1" applyAlignment="1">
      <alignment horizontal="center" vertical="center" wrapText="1"/>
    </xf>
    <xf numFmtId="14" fontId="26" fillId="0" borderId="37" xfId="0" applyNumberFormat="1" applyFont="1" applyBorder="1" applyAlignment="1">
      <alignment horizontal="center" vertical="center" wrapText="1"/>
    </xf>
    <xf numFmtId="1" fontId="7" fillId="5" borderId="17" xfId="1" applyNumberFormat="1" applyFont="1" applyFill="1" applyBorder="1" applyAlignment="1">
      <alignment horizontal="center" vertical="center"/>
    </xf>
    <xf numFmtId="0" fontId="0" fillId="0" borderId="17" xfId="0" applyBorder="1"/>
    <xf numFmtId="0" fontId="26" fillId="5" borderId="20" xfId="0" applyFont="1" applyFill="1" applyBorder="1" applyAlignment="1">
      <alignment horizontal="left" vertical="center" wrapText="1"/>
    </xf>
    <xf numFmtId="1" fontId="6" fillId="5" borderId="20" xfId="0" applyNumberFormat="1" applyFont="1" applyFill="1" applyBorder="1" applyAlignment="1">
      <alignment horizontal="center" vertical="center" wrapText="1"/>
    </xf>
    <xf numFmtId="0" fontId="26" fillId="5" borderId="37" xfId="0" applyFont="1" applyFill="1" applyBorder="1" applyAlignment="1">
      <alignment horizontal="center" vertical="center" wrapText="1"/>
    </xf>
    <xf numFmtId="1" fontId="7" fillId="5" borderId="9" xfId="1" applyNumberFormat="1" applyFont="1" applyFill="1" applyBorder="1" applyAlignment="1">
      <alignment horizontal="center" vertical="center"/>
    </xf>
    <xf numFmtId="1" fontId="7" fillId="7" borderId="28" xfId="1" applyNumberFormat="1" applyFont="1" applyFill="1" applyBorder="1" applyAlignment="1">
      <alignment horizontal="center" vertical="center"/>
    </xf>
    <xf numFmtId="1" fontId="7" fillId="5" borderId="28" xfId="1" applyNumberFormat="1" applyFont="1" applyFill="1" applyBorder="1" applyAlignment="1">
      <alignment horizontal="center" vertical="center"/>
    </xf>
    <xf numFmtId="9" fontId="7" fillId="7" borderId="28" xfId="1" applyFont="1" applyFill="1" applyBorder="1" applyAlignment="1">
      <alignment horizontal="center" vertical="center"/>
    </xf>
    <xf numFmtId="14" fontId="0" fillId="0" borderId="0" xfId="0" applyNumberFormat="1"/>
    <xf numFmtId="0" fontId="30" fillId="0" borderId="0" xfId="0" applyFont="1"/>
    <xf numFmtId="9" fontId="0" fillId="0" borderId="0" xfId="0" applyNumberFormat="1" applyAlignment="1">
      <alignment horizontal="center" vertical="center"/>
    </xf>
    <xf numFmtId="0" fontId="0" fillId="0" borderId="53" xfId="0" applyBorder="1"/>
    <xf numFmtId="0" fontId="0" fillId="0" borderId="54" xfId="0" applyBorder="1"/>
    <xf numFmtId="0" fontId="31" fillId="0" borderId="54" xfId="0" applyFont="1" applyBorder="1"/>
    <xf numFmtId="41" fontId="31" fillId="0" borderId="54" xfId="4" applyFont="1" applyFill="1" applyBorder="1"/>
    <xf numFmtId="41" fontId="31" fillId="0" borderId="55" xfId="4" applyFont="1" applyFill="1" applyBorder="1"/>
    <xf numFmtId="0" fontId="0" fillId="0" borderId="56" xfId="0" applyBorder="1"/>
    <xf numFmtId="0" fontId="0" fillId="0" borderId="57" xfId="0" applyBorder="1"/>
    <xf numFmtId="0" fontId="31" fillId="0" borderId="57" xfId="0" applyFont="1" applyBorder="1"/>
    <xf numFmtId="41" fontId="31" fillId="0" borderId="57" xfId="4" applyFont="1" applyFill="1" applyBorder="1"/>
    <xf numFmtId="41" fontId="31" fillId="0" borderId="58" xfId="4" applyFont="1" applyFill="1" applyBorder="1"/>
    <xf numFmtId="41" fontId="33" fillId="0" borderId="57" xfId="4" applyFont="1" applyFill="1" applyBorder="1" applyAlignment="1">
      <alignment horizontal="center" vertical="center"/>
    </xf>
    <xf numFmtId="41" fontId="0" fillId="0" borderId="57" xfId="4" applyFont="1" applyFill="1" applyBorder="1" applyAlignment="1" applyProtection="1">
      <alignment wrapText="1"/>
      <protection hidden="1"/>
    </xf>
    <xf numFmtId="41" fontId="0" fillId="0" borderId="57" xfId="4" applyFont="1" applyFill="1" applyBorder="1" applyProtection="1">
      <protection hidden="1"/>
    </xf>
    <xf numFmtId="41" fontId="0" fillId="0" borderId="58" xfId="4" applyFont="1" applyFill="1" applyBorder="1" applyProtection="1">
      <protection hidden="1"/>
    </xf>
    <xf numFmtId="41" fontId="0" fillId="0" borderId="57" xfId="4" applyFont="1" applyFill="1" applyBorder="1"/>
    <xf numFmtId="0" fontId="0" fillId="0" borderId="0" xfId="0" applyAlignment="1">
      <alignment wrapText="1"/>
    </xf>
    <xf numFmtId="0" fontId="0" fillId="0" borderId="58" xfId="0" applyBorder="1"/>
    <xf numFmtId="0" fontId="0" fillId="0" borderId="59" xfId="0" applyBorder="1"/>
    <xf numFmtId="0" fontId="0" fillId="0" borderId="60" xfId="0" applyBorder="1"/>
    <xf numFmtId="0" fontId="0" fillId="0" borderId="61" xfId="0" applyBorder="1"/>
    <xf numFmtId="0" fontId="36" fillId="0" borderId="62" xfId="0" applyFont="1" applyBorder="1"/>
    <xf numFmtId="0" fontId="36" fillId="0" borderId="0" xfId="0" applyFont="1"/>
    <xf numFmtId="0" fontId="37" fillId="5" borderId="20" xfId="0" applyFont="1" applyFill="1" applyBorder="1" applyAlignment="1" applyProtection="1">
      <alignment horizontal="left" vertical="center" wrapText="1"/>
      <protection hidden="1"/>
    </xf>
    <xf numFmtId="0" fontId="15" fillId="5" borderId="0" xfId="3" applyFont="1" applyFill="1"/>
    <xf numFmtId="0" fontId="13" fillId="5" borderId="0" xfId="3" applyFont="1" applyFill="1"/>
    <xf numFmtId="0" fontId="13" fillId="5" borderId="12" xfId="3" applyFont="1" applyFill="1" applyBorder="1"/>
    <xf numFmtId="0" fontId="12" fillId="5" borderId="0" xfId="3" applyFont="1" applyFill="1" applyAlignment="1">
      <alignment vertical="center" wrapText="1"/>
    </xf>
    <xf numFmtId="0" fontId="40" fillId="5" borderId="12" xfId="3" applyFont="1" applyFill="1" applyBorder="1" applyAlignment="1">
      <alignment horizontal="justify" vertical="top" wrapText="1"/>
    </xf>
    <xf numFmtId="0" fontId="41" fillId="5" borderId="0" xfId="3" applyFont="1" applyFill="1" applyAlignment="1">
      <alignment horizontal="center" vertical="center" wrapText="1"/>
    </xf>
    <xf numFmtId="0" fontId="12" fillId="5" borderId="0" xfId="3" applyFont="1" applyFill="1" applyAlignment="1">
      <alignment horizontal="right" vertical="center" wrapText="1"/>
    </xf>
    <xf numFmtId="0" fontId="12" fillId="5" borderId="20" xfId="3" applyFont="1" applyFill="1" applyBorder="1" applyAlignment="1">
      <alignment horizontal="center" vertical="center" wrapText="1"/>
    </xf>
    <xf numFmtId="0" fontId="13" fillId="5" borderId="16" xfId="3" applyFont="1" applyFill="1" applyBorder="1"/>
    <xf numFmtId="0" fontId="12" fillId="5" borderId="12" xfId="3" applyFont="1" applyFill="1" applyBorder="1" applyAlignment="1">
      <alignment horizontal="justify" vertical="top" wrapText="1"/>
    </xf>
    <xf numFmtId="0" fontId="12" fillId="5" borderId="0" xfId="3" applyFont="1" applyFill="1" applyAlignment="1">
      <alignment horizontal="left" vertical="center" wrapText="1"/>
    </xf>
    <xf numFmtId="0" fontId="12" fillId="5" borderId="0" xfId="3" applyFont="1" applyFill="1" applyAlignment="1">
      <alignment horizontal="center" vertical="center" wrapText="1"/>
    </xf>
    <xf numFmtId="0" fontId="14" fillId="5" borderId="20" xfId="3" applyFont="1" applyFill="1" applyBorder="1" applyAlignment="1">
      <alignment horizontal="center" vertical="center" wrapText="1"/>
    </xf>
    <xf numFmtId="0" fontId="12" fillId="5" borderId="12" xfId="3" applyFont="1" applyFill="1" applyBorder="1" applyAlignment="1">
      <alignment horizontal="left" vertical="center" wrapText="1"/>
    </xf>
    <xf numFmtId="0" fontId="12" fillId="5" borderId="0" xfId="3" applyFont="1" applyFill="1" applyAlignment="1">
      <alignment horizontal="left" vertical="top" wrapText="1"/>
    </xf>
    <xf numFmtId="0" fontId="16" fillId="5" borderId="41" xfId="3" applyFont="1" applyFill="1" applyBorder="1" applyAlignment="1" applyProtection="1">
      <alignment horizontal="center" vertical="center" wrapText="1"/>
      <protection locked="0"/>
    </xf>
    <xf numFmtId="0" fontId="15" fillId="5" borderId="0" xfId="3" applyFont="1" applyFill="1" applyAlignment="1">
      <alignment horizontal="justify" vertical="top" wrapText="1"/>
    </xf>
    <xf numFmtId="0" fontId="39" fillId="5" borderId="0" xfId="3" applyFont="1" applyFill="1" applyAlignment="1">
      <alignment horizontal="justify" vertical="top" wrapText="1"/>
    </xf>
    <xf numFmtId="0" fontId="39" fillId="5" borderId="0" xfId="3" applyFont="1" applyFill="1" applyAlignment="1">
      <alignment vertical="top" wrapText="1"/>
    </xf>
    <xf numFmtId="0" fontId="39" fillId="5" borderId="16" xfId="3" applyFont="1" applyFill="1" applyBorder="1" applyAlignment="1">
      <alignment vertical="top" wrapText="1"/>
    </xf>
    <xf numFmtId="0" fontId="39" fillId="5" borderId="0" xfId="3" applyFont="1" applyFill="1" applyAlignment="1">
      <alignment horizontal="left" vertical="center" wrapText="1"/>
    </xf>
    <xf numFmtId="0" fontId="15" fillId="5" borderId="0" xfId="3" applyFont="1" applyFill="1" applyAlignment="1" applyProtection="1">
      <alignment horizontal="center" vertical="top" wrapText="1"/>
      <protection locked="0"/>
    </xf>
    <xf numFmtId="0" fontId="42" fillId="5" borderId="0" xfId="3" applyFont="1" applyFill="1" applyAlignment="1">
      <alignment vertical="center" wrapText="1"/>
    </xf>
    <xf numFmtId="0" fontId="40" fillId="5" borderId="0" xfId="3" applyFont="1" applyFill="1" applyAlignment="1">
      <alignment vertical="top" wrapText="1"/>
    </xf>
    <xf numFmtId="0" fontId="12" fillId="5" borderId="0" xfId="3" applyFont="1" applyFill="1" applyAlignment="1">
      <alignment horizontal="right" vertical="top" wrapText="1"/>
    </xf>
    <xf numFmtId="0" fontId="12" fillId="5" borderId="16" xfId="3" applyFont="1" applyFill="1" applyBorder="1" applyAlignment="1">
      <alignment horizontal="right" vertical="top" wrapText="1"/>
    </xf>
    <xf numFmtId="0" fontId="12" fillId="5" borderId="12" xfId="3" applyFont="1" applyFill="1" applyBorder="1" applyAlignment="1">
      <alignment vertical="center" wrapText="1"/>
    </xf>
    <xf numFmtId="0" fontId="40" fillId="5" borderId="0" xfId="3" applyFont="1" applyFill="1" applyAlignment="1" applyProtection="1">
      <alignment horizontal="center" vertical="top" wrapText="1"/>
      <protection locked="0"/>
    </xf>
    <xf numFmtId="0" fontId="14" fillId="5" borderId="33" xfId="3" applyFont="1" applyFill="1" applyBorder="1" applyAlignment="1">
      <alignment horizontal="left"/>
    </xf>
    <xf numFmtId="0" fontId="14" fillId="5" borderId="34" xfId="3" applyFont="1" applyFill="1" applyBorder="1" applyAlignment="1">
      <alignment horizontal="left"/>
    </xf>
    <xf numFmtId="0" fontId="12" fillId="5" borderId="34" xfId="3" applyFont="1" applyFill="1" applyBorder="1" applyAlignment="1">
      <alignment horizontal="left" vertical="top" wrapText="1"/>
    </xf>
    <xf numFmtId="0" fontId="13" fillId="5" borderId="34" xfId="3" applyFont="1" applyFill="1" applyBorder="1"/>
    <xf numFmtId="0" fontId="13" fillId="5" borderId="35" xfId="3" applyFont="1" applyFill="1" applyBorder="1"/>
    <xf numFmtId="0" fontId="14" fillId="5" borderId="0" xfId="3" applyFont="1" applyFill="1" applyAlignment="1">
      <alignment horizontal="left" vertical="center" wrapText="1"/>
    </xf>
    <xf numFmtId="0" fontId="40" fillId="5" borderId="0" xfId="3" applyFont="1" applyFill="1" applyAlignment="1">
      <alignment horizontal="justify" vertical="top" wrapText="1"/>
    </xf>
    <xf numFmtId="0" fontId="40" fillId="5" borderId="0" xfId="3" applyFont="1" applyFill="1" applyAlignment="1">
      <alignment horizontal="left" vertical="top" wrapText="1"/>
    </xf>
    <xf numFmtId="0" fontId="40" fillId="5" borderId="0" xfId="3" applyFont="1" applyFill="1" applyAlignment="1">
      <alignment horizontal="center" vertical="top" wrapText="1"/>
    </xf>
    <xf numFmtId="0" fontId="40" fillId="5" borderId="16" xfId="3" applyFont="1" applyFill="1" applyBorder="1" applyAlignment="1">
      <alignment horizontal="center" vertical="top" wrapText="1"/>
    </xf>
    <xf numFmtId="0" fontId="14" fillId="5" borderId="0" xfId="3" applyFont="1" applyFill="1"/>
    <xf numFmtId="14" fontId="13" fillId="5" borderId="0" xfId="3" applyNumberFormat="1" applyFont="1" applyFill="1" applyAlignment="1">
      <alignment horizontal="left"/>
    </xf>
    <xf numFmtId="0" fontId="13" fillId="5" borderId="33" xfId="3" applyFont="1" applyFill="1" applyBorder="1"/>
    <xf numFmtId="0" fontId="14" fillId="3" borderId="24" xfId="3" applyFont="1" applyFill="1" applyBorder="1" applyAlignment="1">
      <alignment horizontal="center" vertical="center" wrapText="1"/>
    </xf>
    <xf numFmtId="0" fontId="14" fillId="3" borderId="40" xfId="3" applyFont="1" applyFill="1" applyBorder="1" applyAlignment="1">
      <alignment horizontal="center" vertical="center" wrapText="1"/>
    </xf>
    <xf numFmtId="0" fontId="15" fillId="3" borderId="24" xfId="0" applyFont="1" applyFill="1" applyBorder="1"/>
    <xf numFmtId="0" fontId="15" fillId="5" borderId="42" xfId="0" applyFont="1" applyFill="1" applyBorder="1" applyAlignment="1">
      <alignment horizontal="center" vertical="center" wrapText="1"/>
    </xf>
    <xf numFmtId="0" fontId="15" fillId="11" borderId="31" xfId="0" applyFont="1" applyFill="1" applyBorder="1"/>
    <xf numFmtId="0" fontId="15" fillId="11" borderId="31" xfId="0" applyFont="1" applyFill="1" applyBorder="1" applyAlignment="1">
      <alignment horizontal="center"/>
    </xf>
    <xf numFmtId="0" fontId="15" fillId="11" borderId="31" xfId="0" applyFont="1" applyFill="1" applyBorder="1" applyAlignment="1">
      <alignment horizontal="center" wrapText="1"/>
    </xf>
    <xf numFmtId="0" fontId="15" fillId="11" borderId="31" xfId="0" applyFont="1" applyFill="1" applyBorder="1" applyAlignment="1">
      <alignment horizontal="center" vertical="center" wrapText="1"/>
    </xf>
    <xf numFmtId="0" fontId="15" fillId="11" borderId="30" xfId="0" applyFont="1" applyFill="1" applyBorder="1" applyAlignment="1">
      <alignment horizontal="center" vertical="center" wrapText="1"/>
    </xf>
    <xf numFmtId="0" fontId="13" fillId="5" borderId="6" xfId="3" applyFont="1" applyFill="1" applyBorder="1"/>
    <xf numFmtId="0" fontId="12" fillId="5" borderId="32" xfId="3" applyFont="1" applyFill="1" applyBorder="1" applyAlignment="1">
      <alignment vertical="center" wrapText="1"/>
    </xf>
    <xf numFmtId="0" fontId="14" fillId="5" borderId="32" xfId="3" applyFont="1" applyFill="1" applyBorder="1" applyAlignment="1">
      <alignment horizontal="center" vertical="center" wrapText="1"/>
    </xf>
    <xf numFmtId="0" fontId="13" fillId="5" borderId="32" xfId="3" applyFont="1" applyFill="1" applyBorder="1"/>
    <xf numFmtId="0" fontId="13" fillId="5" borderId="15" xfId="3" applyFont="1" applyFill="1" applyBorder="1"/>
    <xf numFmtId="0" fontId="12" fillId="5" borderId="34" xfId="3" applyFont="1" applyFill="1" applyBorder="1" applyAlignment="1">
      <alignment horizontal="center" vertical="top" wrapText="1"/>
    </xf>
    <xf numFmtId="0" fontId="12" fillId="5" borderId="34" xfId="3" applyFont="1" applyFill="1" applyBorder="1" applyAlignment="1">
      <alignment horizontal="justify" vertical="top" wrapText="1"/>
    </xf>
    <xf numFmtId="1" fontId="15" fillId="5" borderId="19" xfId="1" applyNumberFormat="1" applyFont="1" applyFill="1" applyBorder="1" applyAlignment="1">
      <alignment horizontal="center" vertical="center"/>
    </xf>
    <xf numFmtId="1" fontId="13" fillId="5" borderId="20" xfId="1" applyNumberFormat="1" applyFont="1" applyFill="1" applyBorder="1" applyAlignment="1">
      <alignment horizontal="center" vertical="center"/>
    </xf>
    <xf numFmtId="1" fontId="13" fillId="7" borderId="20" xfId="1" applyNumberFormat="1" applyFont="1" applyFill="1" applyBorder="1" applyAlignment="1">
      <alignment horizontal="center" vertical="center"/>
    </xf>
    <xf numFmtId="1" fontId="15" fillId="5" borderId="20" xfId="0" applyNumberFormat="1" applyFont="1" applyFill="1" applyBorder="1" applyAlignment="1">
      <alignment horizontal="center" vertical="center"/>
    </xf>
    <xf numFmtId="0" fontId="17" fillId="13" borderId="20" xfId="3" applyFont="1" applyFill="1" applyBorder="1" applyAlignment="1" applyProtection="1">
      <alignment horizontal="center" vertical="center" wrapText="1"/>
      <protection locked="0"/>
    </xf>
    <xf numFmtId="0" fontId="17" fillId="13" borderId="42" xfId="3" applyFont="1" applyFill="1" applyBorder="1" applyAlignment="1" applyProtection="1">
      <alignment horizontal="center" vertical="center" wrapText="1"/>
      <protection locked="0"/>
    </xf>
    <xf numFmtId="0" fontId="22" fillId="13" borderId="42" xfId="3" applyFont="1" applyFill="1" applyBorder="1" applyAlignment="1" applyProtection="1">
      <alignment horizontal="justify" vertical="center" wrapText="1"/>
      <protection locked="0"/>
    </xf>
    <xf numFmtId="0" fontId="17" fillId="13" borderId="42" xfId="3" applyFont="1" applyFill="1" applyBorder="1" applyAlignment="1" applyProtection="1">
      <alignment horizontal="justify" vertical="center" wrapText="1"/>
      <protection locked="0"/>
    </xf>
    <xf numFmtId="14" fontId="17" fillId="13" borderId="42" xfId="3" applyNumberFormat="1" applyFont="1" applyFill="1" applyBorder="1" applyAlignment="1" applyProtection="1">
      <alignment horizontal="justify" vertical="center" wrapText="1"/>
      <protection locked="0"/>
    </xf>
    <xf numFmtId="14" fontId="17" fillId="13" borderId="43" xfId="3" applyNumberFormat="1" applyFont="1" applyFill="1" applyBorder="1" applyAlignment="1" applyProtection="1">
      <alignment horizontal="justify" vertical="center" wrapText="1"/>
      <protection locked="0"/>
    </xf>
    <xf numFmtId="9" fontId="15" fillId="3" borderId="20" xfId="1" applyFont="1" applyFill="1" applyBorder="1" applyAlignment="1">
      <alignment horizontal="center" vertical="center"/>
    </xf>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44" fillId="0" borderId="0" xfId="0" applyFont="1" applyAlignment="1">
      <alignment horizontal="left" vertical="center"/>
    </xf>
    <xf numFmtId="0" fontId="15" fillId="5" borderId="65" xfId="0" applyFont="1" applyFill="1" applyBorder="1" applyAlignment="1">
      <alignment horizontal="left" vertical="center"/>
    </xf>
    <xf numFmtId="0" fontId="15" fillId="5" borderId="66" xfId="0" applyFont="1" applyFill="1" applyBorder="1" applyAlignment="1">
      <alignment horizontal="center" vertical="center"/>
    </xf>
    <xf numFmtId="0" fontId="15" fillId="5" borderId="66" xfId="0" applyFont="1" applyFill="1" applyBorder="1"/>
    <xf numFmtId="0" fontId="15" fillId="5" borderId="66" xfId="0" applyFont="1" applyFill="1" applyBorder="1" applyAlignment="1">
      <alignment horizontal="center"/>
    </xf>
    <xf numFmtId="0" fontId="15" fillId="5" borderId="67" xfId="0" applyFont="1" applyFill="1" applyBorder="1"/>
    <xf numFmtId="0" fontId="15" fillId="5" borderId="0" xfId="0" applyFont="1" applyFill="1"/>
    <xf numFmtId="0" fontId="46" fillId="5" borderId="76" xfId="0" applyFont="1" applyFill="1" applyBorder="1" applyAlignment="1">
      <alignment horizontal="center" vertical="center" wrapText="1" readingOrder="1"/>
    </xf>
    <xf numFmtId="9" fontId="15" fillId="5" borderId="71" xfId="1" applyFont="1" applyFill="1" applyBorder="1" applyAlignment="1">
      <alignment horizontal="center" vertical="center" wrapText="1"/>
    </xf>
    <xf numFmtId="0" fontId="22" fillId="5" borderId="77" xfId="0" applyFont="1" applyFill="1" applyBorder="1" applyAlignment="1">
      <alignment horizontal="center" vertical="center" wrapText="1" readingOrder="1"/>
    </xf>
    <xf numFmtId="0" fontId="15" fillId="0" borderId="71" xfId="0" applyFont="1" applyBorder="1" applyAlignment="1">
      <alignment horizontal="center" vertical="center"/>
    </xf>
    <xf numFmtId="0" fontId="7" fillId="0" borderId="71" xfId="0" applyFont="1" applyBorder="1" applyAlignment="1">
      <alignment horizontal="justify" vertical="center" wrapText="1"/>
    </xf>
    <xf numFmtId="9" fontId="15" fillId="0" borderId="71" xfId="1" applyFont="1" applyBorder="1" applyAlignment="1">
      <alignment horizontal="center" vertical="center"/>
    </xf>
    <xf numFmtId="0" fontId="15" fillId="0" borderId="71" xfId="0" applyFont="1" applyBorder="1" applyAlignment="1">
      <alignment horizontal="center" vertical="center" textRotation="90"/>
    </xf>
    <xf numFmtId="10" fontId="15" fillId="5" borderId="71" xfId="1" applyNumberFormat="1" applyFont="1" applyFill="1" applyBorder="1" applyAlignment="1">
      <alignment horizontal="center" vertical="center" wrapText="1"/>
    </xf>
    <xf numFmtId="9" fontId="15" fillId="5" borderId="71" xfId="1" applyFont="1" applyFill="1" applyBorder="1" applyAlignment="1">
      <alignment horizontal="center" vertical="center"/>
    </xf>
    <xf numFmtId="0" fontId="47" fillId="15" borderId="71" xfId="0" applyFont="1" applyFill="1" applyBorder="1" applyAlignment="1">
      <alignment horizontal="center" vertical="center" wrapText="1"/>
    </xf>
    <xf numFmtId="0" fontId="15" fillId="0" borderId="70" xfId="0" applyFont="1" applyBorder="1" applyAlignment="1">
      <alignment horizontal="center" vertical="center" textRotation="90"/>
    </xf>
    <xf numFmtId="0" fontId="37" fillId="0" borderId="71" xfId="0" applyFont="1" applyBorder="1" applyAlignment="1">
      <alignment horizontal="justify" vertical="center" wrapText="1"/>
    </xf>
    <xf numFmtId="0" fontId="7" fillId="0" borderId="71" xfId="0" applyFont="1" applyBorder="1" applyAlignment="1">
      <alignment horizontal="center" vertical="center" wrapText="1"/>
    </xf>
    <xf numFmtId="14" fontId="7" fillId="0" borderId="71" xfId="0" applyNumberFormat="1" applyFont="1" applyBorder="1" applyAlignment="1">
      <alignment horizontal="left" vertical="center" wrapText="1"/>
    </xf>
    <xf numFmtId="0" fontId="15" fillId="0" borderId="71" xfId="0" applyFont="1" applyBorder="1" applyAlignment="1">
      <alignment horizontal="center" vertical="center" wrapText="1"/>
    </xf>
    <xf numFmtId="0" fontId="15" fillId="0" borderId="0" xfId="0" applyFont="1" applyAlignment="1">
      <alignment vertical="center"/>
    </xf>
    <xf numFmtId="9" fontId="15" fillId="5" borderId="71" xfId="0" applyNumberFormat="1" applyFont="1" applyFill="1" applyBorder="1" applyAlignment="1">
      <alignment horizontal="center" vertical="center"/>
    </xf>
    <xf numFmtId="0" fontId="15" fillId="5" borderId="71" xfId="0" applyFont="1" applyFill="1" applyBorder="1" applyAlignment="1">
      <alignment horizontal="center" vertical="center" wrapText="1"/>
    </xf>
    <xf numFmtId="0" fontId="15" fillId="5" borderId="71" xfId="0" applyFont="1" applyFill="1" applyBorder="1" applyAlignment="1">
      <alignment horizontal="center" vertical="center"/>
    </xf>
    <xf numFmtId="0" fontId="15" fillId="0" borderId="71" xfId="0" applyFont="1" applyBorder="1" applyAlignment="1" applyProtection="1">
      <alignment horizontal="justify" vertical="center" wrapText="1"/>
      <protection locked="0"/>
    </xf>
    <xf numFmtId="0" fontId="45" fillId="5" borderId="70" xfId="0" applyFont="1" applyFill="1" applyBorder="1" applyAlignment="1" applyProtection="1">
      <alignment horizontal="justify" vertical="center" wrapText="1"/>
      <protection locked="0"/>
    </xf>
    <xf numFmtId="0" fontId="7" fillId="5" borderId="70" xfId="0" applyFont="1" applyFill="1" applyBorder="1" applyAlignment="1" applyProtection="1">
      <alignment horizontal="justify" vertical="center" wrapText="1"/>
      <protection locked="0"/>
    </xf>
    <xf numFmtId="0" fontId="7" fillId="0" borderId="71" xfId="0" applyFont="1" applyBorder="1" applyAlignment="1" applyProtection="1">
      <alignment horizontal="center" vertical="center" wrapText="1"/>
      <protection locked="0"/>
    </xf>
    <xf numFmtId="0" fontId="15" fillId="0" borderId="71" xfId="0" applyFont="1" applyBorder="1" applyAlignment="1" applyProtection="1">
      <alignment horizontal="center" vertical="center" wrapText="1"/>
      <protection locked="0"/>
    </xf>
    <xf numFmtId="9" fontId="15" fillId="5" borderId="71" xfId="1" applyFont="1" applyFill="1" applyBorder="1" applyAlignment="1" applyProtection="1">
      <alignment horizontal="center" vertical="center" wrapText="1"/>
      <protection locked="0"/>
    </xf>
    <xf numFmtId="0" fontId="7" fillId="0" borderId="71" xfId="0" applyFont="1" applyBorder="1" applyAlignment="1" applyProtection="1">
      <alignment horizontal="justify" vertical="center" wrapText="1"/>
      <protection locked="0"/>
    </xf>
    <xf numFmtId="9" fontId="15" fillId="5" borderId="71" xfId="0" applyNumberFormat="1" applyFont="1" applyFill="1" applyBorder="1" applyAlignment="1">
      <alignment horizontal="center" vertical="center" wrapText="1"/>
    </xf>
    <xf numFmtId="14" fontId="15" fillId="0" borderId="71" xfId="0" applyNumberFormat="1" applyFont="1" applyBorder="1" applyAlignment="1">
      <alignment horizontal="left" vertical="center" wrapText="1"/>
    </xf>
    <xf numFmtId="0" fontId="15" fillId="5" borderId="71" xfId="0" applyFont="1" applyFill="1" applyBorder="1" applyAlignment="1" applyProtection="1">
      <alignment horizontal="justify" vertical="center" wrapText="1"/>
      <protection locked="0"/>
    </xf>
    <xf numFmtId="0" fontId="37" fillId="0" borderId="71" xfId="0" applyFont="1" applyBorder="1" applyAlignment="1" applyProtection="1">
      <alignment horizontal="justify" vertical="center" wrapText="1"/>
      <protection locked="0"/>
    </xf>
    <xf numFmtId="9" fontId="15" fillId="5" borderId="0" xfId="1" applyFont="1" applyFill="1" applyBorder="1" applyAlignment="1">
      <alignment horizontal="center" vertical="center" wrapText="1"/>
    </xf>
    <xf numFmtId="0" fontId="15" fillId="0" borderId="71" xfId="0" applyFont="1" applyBorder="1" applyAlignment="1">
      <alignment horizontal="justify" vertical="center" wrapText="1"/>
    </xf>
    <xf numFmtId="0" fontId="7" fillId="5" borderId="71" xfId="0" applyFont="1" applyFill="1" applyBorder="1" applyAlignment="1" applyProtection="1">
      <alignment horizontal="center" vertical="center" wrapText="1"/>
      <protection locked="0"/>
    </xf>
    <xf numFmtId="0" fontId="15" fillId="5" borderId="71" xfId="0" applyFont="1" applyFill="1" applyBorder="1" applyAlignment="1" applyProtection="1">
      <alignment horizontal="center" vertical="center" wrapText="1"/>
      <protection locked="0"/>
    </xf>
    <xf numFmtId="0" fontId="13" fillId="0" borderId="71" xfId="0" applyFont="1" applyBorder="1" applyAlignment="1">
      <alignment horizontal="center" vertical="center" wrapText="1"/>
    </xf>
    <xf numFmtId="9" fontId="15" fillId="0" borderId="71" xfId="0" applyNumberFormat="1" applyFont="1" applyBorder="1" applyAlignment="1">
      <alignment horizontal="center" vertical="center" wrapText="1"/>
    </xf>
    <xf numFmtId="0" fontId="13" fillId="0" borderId="71" xfId="0" applyFont="1" applyBorder="1" applyAlignment="1">
      <alignment horizontal="justify" vertical="center" wrapText="1"/>
    </xf>
    <xf numFmtId="0" fontId="7" fillId="5" borderId="71" xfId="0" applyFont="1" applyFill="1" applyBorder="1" applyAlignment="1">
      <alignment horizontal="justify" vertical="center" wrapText="1"/>
    </xf>
    <xf numFmtId="0" fontId="45" fillId="5" borderId="71" xfId="0" applyFont="1" applyFill="1" applyBorder="1" applyAlignment="1">
      <alignment horizontal="justify" vertical="center" wrapText="1"/>
    </xf>
    <xf numFmtId="9" fontId="13" fillId="5" borderId="77" xfId="1" applyFont="1" applyFill="1" applyBorder="1" applyAlignment="1">
      <alignment horizontal="center" vertical="center" wrapText="1" readingOrder="1"/>
    </xf>
    <xf numFmtId="0" fontId="15" fillId="0" borderId="0" xfId="0" applyFont="1" applyAlignment="1">
      <alignment horizontal="justify" vertical="center" wrapText="1"/>
    </xf>
    <xf numFmtId="0" fontId="45" fillId="0" borderId="71" xfId="0" applyFont="1" applyBorder="1" applyAlignment="1">
      <alignment horizontal="justify" vertical="center" wrapText="1"/>
    </xf>
    <xf numFmtId="0" fontId="7" fillId="0" borderId="71" xfId="0" applyFont="1" applyBorder="1" applyAlignment="1">
      <alignment horizontal="justify" vertical="top" wrapText="1"/>
    </xf>
    <xf numFmtId="9" fontId="15" fillId="0" borderId="71" xfId="1" applyFont="1" applyBorder="1" applyAlignment="1">
      <alignment horizontal="center" vertical="center" wrapText="1"/>
    </xf>
    <xf numFmtId="10" fontId="7" fillId="5" borderId="71" xfId="1" applyNumberFormat="1" applyFont="1" applyFill="1" applyBorder="1" applyAlignment="1">
      <alignment horizontal="center" vertical="center" wrapText="1"/>
    </xf>
    <xf numFmtId="9" fontId="7" fillId="5" borderId="71" xfId="1" applyFont="1" applyFill="1" applyBorder="1" applyAlignment="1">
      <alignment horizontal="center" vertical="center" wrapText="1"/>
    </xf>
    <xf numFmtId="0" fontId="7" fillId="5" borderId="71" xfId="0" applyFont="1" applyFill="1" applyBorder="1" applyAlignment="1">
      <alignment horizontal="center" vertical="center" wrapText="1"/>
    </xf>
    <xf numFmtId="0" fontId="45" fillId="0" borderId="71" xfId="0" applyFont="1" applyBorder="1" applyAlignment="1">
      <alignment horizontal="justify" vertical="top" wrapText="1"/>
    </xf>
    <xf numFmtId="9" fontId="15" fillId="5" borderId="0" xfId="0" applyNumberFormat="1" applyFont="1" applyFill="1" applyAlignment="1">
      <alignment horizontal="center" vertical="center" wrapText="1"/>
    </xf>
    <xf numFmtId="0" fontId="45" fillId="5" borderId="70" xfId="0" applyFont="1" applyFill="1" applyBorder="1" applyAlignment="1">
      <alignment horizontal="justify" vertical="center" wrapText="1"/>
    </xf>
    <xf numFmtId="9" fontId="15" fillId="0" borderId="71" xfId="1" applyFont="1" applyBorder="1" applyAlignment="1">
      <alignment horizontal="center" vertical="center" textRotation="90"/>
    </xf>
    <xf numFmtId="0" fontId="13" fillId="0" borderId="70" xfId="0" applyFont="1" applyBorder="1" applyAlignment="1">
      <alignment horizontal="center" vertical="center" wrapText="1"/>
    </xf>
    <xf numFmtId="10" fontId="13" fillId="5" borderId="68" xfId="1" applyNumberFormat="1" applyFont="1" applyFill="1" applyBorder="1" applyAlignment="1">
      <alignment horizontal="center" vertical="center" wrapText="1" readingOrder="1"/>
    </xf>
    <xf numFmtId="0" fontId="49" fillId="17" borderId="77" xfId="0" applyFont="1" applyFill="1" applyBorder="1" applyAlignment="1">
      <alignment horizontal="center" vertical="center" wrapText="1" readingOrder="1"/>
    </xf>
    <xf numFmtId="9" fontId="7" fillId="5" borderId="71" xfId="1" applyFont="1" applyFill="1" applyBorder="1" applyAlignment="1">
      <alignment horizontal="center" vertical="center"/>
    </xf>
    <xf numFmtId="0" fontId="49" fillId="16" borderId="76" xfId="0" applyFont="1" applyFill="1" applyBorder="1" applyAlignment="1">
      <alignment horizontal="center" vertical="center" wrapText="1" readingOrder="1"/>
    </xf>
    <xf numFmtId="9" fontId="7" fillId="5" borderId="71" xfId="0" applyNumberFormat="1" applyFont="1" applyFill="1" applyBorder="1" applyAlignment="1">
      <alignment horizontal="center" vertical="center"/>
    </xf>
    <xf numFmtId="0" fontId="7" fillId="18" borderId="71" xfId="0" applyFont="1" applyFill="1" applyBorder="1" applyAlignment="1">
      <alignment horizontal="center" vertical="center" wrapText="1"/>
    </xf>
    <xf numFmtId="9" fontId="37" fillId="5" borderId="77" xfId="1" applyFont="1" applyFill="1" applyBorder="1" applyAlignment="1">
      <alignment horizontal="center" vertical="center" wrapText="1" readingOrder="1"/>
    </xf>
    <xf numFmtId="0" fontId="50" fillId="5" borderId="77" xfId="0" applyFont="1" applyFill="1" applyBorder="1" applyAlignment="1">
      <alignment horizontal="center" vertical="center" wrapText="1" readingOrder="1"/>
    </xf>
    <xf numFmtId="9" fontId="15" fillId="5" borderId="71" xfId="1" applyFont="1" applyFill="1" applyBorder="1" applyAlignment="1" applyProtection="1">
      <alignment horizontal="center" vertical="center" wrapText="1"/>
    </xf>
    <xf numFmtId="9" fontId="15" fillId="5" borderId="0" xfId="1" applyFont="1" applyFill="1" applyBorder="1" applyAlignment="1" applyProtection="1">
      <alignment horizontal="center" vertical="center" wrapText="1"/>
    </xf>
    <xf numFmtId="0" fontId="39" fillId="0" borderId="20" xfId="0" applyFont="1" applyBorder="1" applyAlignment="1">
      <alignment horizontal="center" vertical="center" wrapText="1"/>
    </xf>
    <xf numFmtId="0" fontId="39" fillId="0" borderId="20" xfId="0" applyFont="1" applyBorder="1"/>
    <xf numFmtId="0" fontId="46" fillId="16" borderId="20" xfId="0" applyFont="1" applyFill="1" applyBorder="1" applyAlignment="1">
      <alignment horizontal="center" vertical="center" wrapText="1" readingOrder="1"/>
    </xf>
    <xf numFmtId="9" fontId="15" fillId="0" borderId="20" xfId="1" applyFont="1" applyBorder="1"/>
    <xf numFmtId="0" fontId="46" fillId="16" borderId="76" xfId="0" applyFont="1" applyFill="1" applyBorder="1" applyAlignment="1">
      <alignment horizontal="center" vertical="center" wrapText="1" readingOrder="1"/>
    </xf>
    <xf numFmtId="0" fontId="15" fillId="16" borderId="20" xfId="0" applyFont="1" applyFill="1" applyBorder="1"/>
    <xf numFmtId="0" fontId="15" fillId="0" borderId="20" xfId="0" applyFont="1" applyBorder="1"/>
    <xf numFmtId="0" fontId="46" fillId="19" borderId="20" xfId="0" applyFont="1" applyFill="1" applyBorder="1" applyAlignment="1">
      <alignment horizontal="center" vertical="center" wrapText="1" readingOrder="1"/>
    </xf>
    <xf numFmtId="0" fontId="46" fillId="20" borderId="77" xfId="0" applyFont="1" applyFill="1" applyBorder="1" applyAlignment="1">
      <alignment horizontal="center" vertical="center" wrapText="1" readingOrder="1"/>
    </xf>
    <xf numFmtId="0" fontId="15" fillId="18" borderId="20" xfId="0" applyFont="1" applyFill="1" applyBorder="1"/>
    <xf numFmtId="0" fontId="15" fillId="0" borderId="20" xfId="0" applyFont="1" applyBorder="1" applyAlignment="1">
      <alignment vertical="center"/>
    </xf>
    <xf numFmtId="0" fontId="46" fillId="18" borderId="20" xfId="0" applyFont="1" applyFill="1" applyBorder="1" applyAlignment="1">
      <alignment horizontal="center" vertical="center" wrapText="1" readingOrder="1"/>
    </xf>
    <xf numFmtId="0" fontId="46" fillId="18" borderId="77" xfId="0" applyFont="1" applyFill="1" applyBorder="1" applyAlignment="1">
      <alignment horizontal="center" vertical="center" wrapText="1" readingOrder="1"/>
    </xf>
    <xf numFmtId="0" fontId="15" fillId="17" borderId="20" xfId="0" applyFont="1" applyFill="1" applyBorder="1"/>
    <xf numFmtId="0" fontId="46" fillId="17" borderId="20" xfId="0" applyFont="1" applyFill="1" applyBorder="1" applyAlignment="1">
      <alignment horizontal="center" vertical="center" wrapText="1" readingOrder="1"/>
    </xf>
    <xf numFmtId="0" fontId="46" fillId="17" borderId="77" xfId="0" applyFont="1" applyFill="1" applyBorder="1" applyAlignment="1">
      <alignment horizontal="center" vertical="center" wrapText="1" readingOrder="1"/>
    </xf>
    <xf numFmtId="0" fontId="15" fillId="15" borderId="20" xfId="0" applyFont="1" applyFill="1" applyBorder="1"/>
    <xf numFmtId="0" fontId="51" fillId="15" borderId="20" xfId="0" applyFont="1" applyFill="1" applyBorder="1" applyAlignment="1">
      <alignment horizontal="center" vertical="center" wrapText="1" readingOrder="1"/>
    </xf>
    <xf numFmtId="0" fontId="51" fillId="15" borderId="77" xfId="0" applyFont="1" applyFill="1" applyBorder="1" applyAlignment="1">
      <alignment horizontal="center" vertical="center" wrapText="1" readingOrder="1"/>
    </xf>
    <xf numFmtId="0" fontId="0" fillId="0" borderId="62" xfId="0" applyBorder="1"/>
    <xf numFmtId="41" fontId="31" fillId="0" borderId="64" xfId="4" applyFont="1" applyFill="1" applyBorder="1"/>
    <xf numFmtId="0" fontId="0" fillId="0" borderId="64" xfId="0" applyBorder="1"/>
    <xf numFmtId="0" fontId="31" fillId="0" borderId="0" xfId="0" applyFont="1"/>
    <xf numFmtId="0" fontId="50" fillId="6" borderId="36" xfId="0" applyFont="1" applyFill="1" applyBorder="1" applyAlignment="1">
      <alignment horizontal="justify" vertical="center" wrapText="1"/>
    </xf>
    <xf numFmtId="0" fontId="24" fillId="0" borderId="12" xfId="0" applyFont="1" applyBorder="1" applyAlignment="1">
      <alignment horizontal="center" vertical="center"/>
    </xf>
    <xf numFmtId="0" fontId="24" fillId="9" borderId="20" xfId="0" applyFont="1" applyFill="1" applyBorder="1" applyAlignment="1">
      <alignment vertical="center" wrapText="1"/>
    </xf>
    <xf numFmtId="0" fontId="24" fillId="9" borderId="20" xfId="0" applyFont="1" applyFill="1" applyBorder="1" applyAlignment="1">
      <alignment horizontal="left" vertical="center" wrapText="1"/>
    </xf>
    <xf numFmtId="0" fontId="26" fillId="0" borderId="20" xfId="0" applyFont="1" applyBorder="1" applyAlignment="1">
      <alignment horizontal="justify" vertical="top" wrapText="1"/>
    </xf>
    <xf numFmtId="0" fontId="26" fillId="5" borderId="20" xfId="0" applyFont="1" applyFill="1" applyBorder="1" applyAlignment="1">
      <alignment horizontal="justify" vertical="top" wrapText="1"/>
    </xf>
    <xf numFmtId="0" fontId="6" fillId="5" borderId="20" xfId="0" applyFont="1" applyFill="1" applyBorder="1" applyAlignment="1">
      <alignment horizontal="justify" vertical="top" wrapText="1"/>
    </xf>
    <xf numFmtId="0" fontId="3" fillId="0" borderId="0" xfId="0" applyFont="1"/>
    <xf numFmtId="16" fontId="13" fillId="0" borderId="0" xfId="0" applyNumberFormat="1" applyFont="1" applyAlignment="1">
      <alignment horizontal="center" vertical="center" wrapText="1"/>
    </xf>
    <xf numFmtId="0" fontId="4" fillId="11" borderId="20" xfId="0" applyFont="1" applyFill="1" applyBorder="1" applyAlignment="1">
      <alignment horizontal="center" vertical="center" wrapText="1"/>
    </xf>
    <xf numFmtId="0" fontId="15" fillId="5" borderId="0" xfId="0" applyFont="1" applyFill="1" applyAlignment="1">
      <alignment horizontal="center"/>
    </xf>
    <xf numFmtId="0" fontId="25" fillId="6" borderId="20" xfId="0" applyFont="1" applyFill="1" applyBorder="1" applyAlignment="1">
      <alignment horizontal="center" vertical="center" wrapText="1"/>
    </xf>
    <xf numFmtId="0" fontId="7" fillId="8" borderId="28" xfId="0" applyFont="1" applyFill="1" applyBorder="1" applyAlignment="1">
      <alignment horizontal="center" vertical="center"/>
    </xf>
    <xf numFmtId="9" fontId="15" fillId="5" borderId="70" xfId="1" applyFont="1" applyFill="1" applyBorder="1" applyAlignment="1">
      <alignment horizontal="center" vertical="center" wrapText="1"/>
    </xf>
    <xf numFmtId="0" fontId="13" fillId="5" borderId="70" xfId="0" applyFont="1" applyFill="1" applyBorder="1" applyAlignment="1">
      <alignment horizontal="center" vertical="center" wrapText="1"/>
    </xf>
    <xf numFmtId="0" fontId="7" fillId="0" borderId="70" xfId="0" applyFont="1" applyBorder="1" applyAlignment="1">
      <alignment horizontal="center" vertical="center" textRotation="90"/>
    </xf>
    <xf numFmtId="0" fontId="7" fillId="0" borderId="70" xfId="0" applyFont="1" applyBorder="1" applyAlignment="1">
      <alignment horizontal="center" vertical="center" wrapText="1"/>
    </xf>
    <xf numFmtId="0" fontId="15" fillId="0" borderId="70" xfId="0" applyFont="1" applyBorder="1" applyAlignment="1">
      <alignment horizontal="center" vertical="center" wrapText="1"/>
    </xf>
    <xf numFmtId="0" fontId="15" fillId="0" borderId="70" xfId="0" applyFont="1" applyBorder="1" applyAlignment="1">
      <alignment horizontal="center" vertical="center"/>
    </xf>
    <xf numFmtId="0" fontId="15" fillId="0" borderId="72" xfId="0" applyFont="1" applyBorder="1" applyAlignment="1">
      <alignment horizontal="center" vertical="center"/>
    </xf>
    <xf numFmtId="0" fontId="7" fillId="0" borderId="70" xfId="0" applyFont="1" applyBorder="1" applyAlignment="1">
      <alignment horizontal="justify" vertical="center" wrapText="1"/>
    </xf>
    <xf numFmtId="9" fontId="15" fillId="5" borderId="70" xfId="0" applyNumberFormat="1" applyFont="1" applyFill="1" applyBorder="1" applyAlignment="1">
      <alignment horizontal="center" vertical="center" wrapText="1"/>
    </xf>
    <xf numFmtId="0" fontId="15" fillId="0" borderId="70" xfId="0" applyFont="1" applyBorder="1" applyAlignment="1">
      <alignment horizontal="justify" vertical="center" wrapText="1"/>
    </xf>
    <xf numFmtId="0" fontId="7" fillId="5" borderId="70" xfId="0" applyFont="1" applyFill="1" applyBorder="1" applyAlignment="1">
      <alignment horizontal="justify" vertical="center" wrapText="1"/>
    </xf>
    <xf numFmtId="0" fontId="46" fillId="5" borderId="73" xfId="0" applyFont="1" applyFill="1" applyBorder="1" applyAlignment="1">
      <alignment horizontal="center" vertical="center" wrapText="1" readingOrder="1"/>
    </xf>
    <xf numFmtId="0" fontId="46" fillId="5" borderId="70" xfId="0" applyFont="1" applyFill="1" applyBorder="1" applyAlignment="1">
      <alignment horizontal="center" vertical="center" wrapText="1" readingOrder="1"/>
    </xf>
    <xf numFmtId="0" fontId="39" fillId="14" borderId="70" xfId="0" applyFont="1" applyFill="1" applyBorder="1" applyAlignment="1">
      <alignment horizontal="center" vertical="center" textRotation="90"/>
    </xf>
    <xf numFmtId="0" fontId="9" fillId="0" borderId="20" xfId="0" applyFont="1" applyBorder="1" applyAlignment="1">
      <alignment wrapText="1"/>
    </xf>
    <xf numFmtId="0" fontId="15" fillId="5" borderId="42" xfId="0" applyFont="1" applyFill="1" applyBorder="1" applyAlignment="1">
      <alignment horizontal="left" vertical="center" wrapText="1"/>
    </xf>
    <xf numFmtId="9" fontId="15" fillId="0" borderId="0" xfId="1" applyFont="1"/>
    <xf numFmtId="9" fontId="15" fillId="5" borderId="42" xfId="0" applyNumberFormat="1" applyFont="1" applyFill="1" applyBorder="1" applyAlignment="1">
      <alignment horizontal="center" vertical="center" wrapText="1"/>
    </xf>
    <xf numFmtId="9" fontId="13" fillId="5" borderId="0" xfId="3" applyNumberFormat="1" applyFont="1" applyFill="1"/>
    <xf numFmtId="9" fontId="7" fillId="5" borderId="46" xfId="1" applyFont="1" applyFill="1" applyBorder="1" applyAlignment="1">
      <alignment horizontal="center" vertical="center"/>
    </xf>
    <xf numFmtId="41" fontId="32" fillId="0" borderId="57" xfId="4" applyFont="1" applyFill="1" applyBorder="1" applyAlignment="1">
      <alignment horizontal="center" vertical="center" wrapText="1"/>
    </xf>
    <xf numFmtId="41" fontId="32" fillId="0" borderId="58" xfId="4" applyFont="1" applyFill="1" applyBorder="1" applyAlignment="1">
      <alignment horizontal="center" vertical="center" wrapText="1"/>
    </xf>
    <xf numFmtId="41" fontId="34" fillId="0" borderId="57" xfId="4" applyFont="1" applyFill="1" applyBorder="1" applyAlignment="1">
      <alignment horizontal="center" vertical="center"/>
    </xf>
    <xf numFmtId="0" fontId="35" fillId="0" borderId="57" xfId="0" applyFont="1" applyBorder="1" applyAlignment="1" applyProtection="1">
      <alignment horizontal="left" vertical="center"/>
      <protection hidden="1"/>
    </xf>
    <xf numFmtId="0" fontId="35" fillId="0" borderId="58" xfId="0" applyFont="1" applyBorder="1" applyAlignment="1" applyProtection="1">
      <alignment horizontal="left" vertical="center"/>
      <protection hidden="1"/>
    </xf>
    <xf numFmtId="0" fontId="43" fillId="0" borderId="62" xfId="0" applyFont="1" applyBorder="1" applyAlignment="1">
      <alignment horizontal="center"/>
    </xf>
    <xf numFmtId="0" fontId="0" fillId="0" borderId="0" xfId="0" applyAlignment="1">
      <alignment horizontal="center"/>
    </xf>
    <xf numFmtId="0" fontId="0" fillId="0" borderId="64" xfId="0" applyBorder="1" applyAlignment="1">
      <alignment horizontal="center"/>
    </xf>
    <xf numFmtId="0" fontId="0" fillId="0" borderId="62" xfId="0" applyBorder="1" applyAlignment="1">
      <alignment horizontal="center"/>
    </xf>
    <xf numFmtId="0" fontId="4" fillId="11" borderId="20" xfId="0" applyFont="1" applyFill="1" applyBorder="1" applyAlignment="1">
      <alignment horizontal="center" vertical="center" wrapText="1"/>
    </xf>
    <xf numFmtId="0" fontId="27" fillId="11" borderId="1" xfId="0" applyFont="1" applyFill="1" applyBorder="1" applyAlignment="1">
      <alignment horizontal="center" vertical="center"/>
    </xf>
    <xf numFmtId="0" fontId="27" fillId="11" borderId="2" xfId="0" applyFont="1" applyFill="1" applyBorder="1" applyAlignment="1">
      <alignment horizontal="center" vertical="center"/>
    </xf>
    <xf numFmtId="0" fontId="4" fillId="11" borderId="49" xfId="0" applyFont="1" applyFill="1" applyBorder="1" applyAlignment="1">
      <alignment horizontal="center" vertical="center"/>
    </xf>
    <xf numFmtId="0" fontId="4" fillId="11" borderId="50" xfId="0" applyFont="1" applyFill="1" applyBorder="1" applyAlignment="1">
      <alignment horizontal="center" vertical="center"/>
    </xf>
    <xf numFmtId="0" fontId="27" fillId="11" borderId="1" xfId="0" applyFont="1" applyFill="1" applyBorder="1" applyAlignment="1">
      <alignment horizontal="center" vertical="center" wrapText="1"/>
    </xf>
    <xf numFmtId="0" fontId="27" fillId="11" borderId="2" xfId="0" applyFont="1" applyFill="1" applyBorder="1" applyAlignment="1">
      <alignment horizontal="center" vertical="center" wrapText="1"/>
    </xf>
    <xf numFmtId="0" fontId="14" fillId="5" borderId="12" xfId="3" applyFont="1" applyFill="1" applyBorder="1" applyAlignment="1">
      <alignment horizontal="left" vertical="center" wrapText="1"/>
    </xf>
    <xf numFmtId="0" fontId="14" fillId="5" borderId="0" xfId="3" applyFont="1" applyFill="1" applyAlignment="1">
      <alignment horizontal="left" vertical="center" wrapText="1"/>
    </xf>
    <xf numFmtId="0" fontId="13" fillId="5" borderId="0" xfId="3" applyFont="1" applyFill="1" applyAlignment="1">
      <alignment horizontal="left" wrapText="1"/>
    </xf>
    <xf numFmtId="0" fontId="12" fillId="11" borderId="29" xfId="3" applyFont="1" applyFill="1" applyBorder="1" applyAlignment="1">
      <alignment horizontal="center" vertical="center" wrapText="1"/>
    </xf>
    <xf numFmtId="0" fontId="12" fillId="11" borderId="31" xfId="3" applyFont="1" applyFill="1" applyBorder="1" applyAlignment="1">
      <alignment horizontal="center" vertical="center" wrapText="1"/>
    </xf>
    <xf numFmtId="0" fontId="15" fillId="5" borderId="37" xfId="3" applyFont="1" applyFill="1" applyBorder="1" applyAlignment="1">
      <alignment horizontal="left" vertical="center" wrapText="1"/>
    </xf>
    <xf numFmtId="0" fontId="15" fillId="5" borderId="38" xfId="3" applyFont="1" applyFill="1" applyBorder="1" applyAlignment="1">
      <alignment horizontal="left" vertical="center" wrapText="1"/>
    </xf>
    <xf numFmtId="0" fontId="15" fillId="5" borderId="19" xfId="3" applyFont="1" applyFill="1" applyBorder="1" applyAlignment="1">
      <alignment horizontal="left" vertical="center" wrapText="1"/>
    </xf>
    <xf numFmtId="0" fontId="39" fillId="5" borderId="0" xfId="3" applyFont="1" applyFill="1" applyAlignment="1">
      <alignment horizontal="right" vertical="center" wrapText="1"/>
    </xf>
    <xf numFmtId="0" fontId="39" fillId="5" borderId="44" xfId="3" applyFont="1" applyFill="1" applyBorder="1" applyAlignment="1">
      <alignment horizontal="right" vertical="center" wrapText="1"/>
    </xf>
    <xf numFmtId="164" fontId="15" fillId="5" borderId="37" xfId="3" applyNumberFormat="1" applyFont="1" applyFill="1" applyBorder="1" applyAlignment="1" applyProtection="1">
      <alignment horizontal="center" vertical="center" wrapText="1"/>
      <protection locked="0"/>
    </xf>
    <xf numFmtId="164" fontId="15" fillId="5" borderId="45" xfId="3" applyNumberFormat="1" applyFont="1" applyFill="1" applyBorder="1" applyAlignment="1" applyProtection="1">
      <alignment horizontal="center" vertical="center" wrapText="1"/>
      <protection locked="0"/>
    </xf>
    <xf numFmtId="0" fontId="8" fillId="5" borderId="20" xfId="2" applyFill="1" applyBorder="1" applyAlignment="1"/>
    <xf numFmtId="0" fontId="13" fillId="5" borderId="20" xfId="0" applyFont="1" applyFill="1" applyBorder="1" applyAlignment="1"/>
    <xf numFmtId="0" fontId="12" fillId="5" borderId="0" xfId="3" applyFont="1" applyFill="1" applyAlignment="1">
      <alignment horizontal="right" vertical="center" wrapText="1"/>
    </xf>
    <xf numFmtId="0" fontId="12" fillId="5" borderId="44" xfId="3" applyFont="1" applyFill="1" applyBorder="1" applyAlignment="1">
      <alignment horizontal="right" vertical="center" wrapText="1"/>
    </xf>
    <xf numFmtId="164" fontId="40" fillId="5" borderId="37" xfId="3" applyNumberFormat="1" applyFont="1" applyFill="1" applyBorder="1" applyAlignment="1" applyProtection="1">
      <alignment horizontal="center" vertical="center" wrapText="1"/>
      <protection locked="0"/>
    </xf>
    <xf numFmtId="164" fontId="40" fillId="5" borderId="45" xfId="3" applyNumberFormat="1"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14" fillId="3" borderId="42" xfId="3" applyFont="1" applyFill="1" applyBorder="1" applyAlignment="1">
      <alignment horizontal="center" vertical="center" wrapText="1"/>
    </xf>
    <xf numFmtId="0" fontId="14" fillId="3" borderId="24" xfId="3" applyFont="1" applyFill="1" applyBorder="1" applyAlignment="1">
      <alignment horizontal="center" vertical="center" wrapText="1"/>
    </xf>
    <xf numFmtId="0" fontId="14" fillId="3" borderId="13" xfId="3" applyFont="1" applyFill="1" applyBorder="1" applyAlignment="1">
      <alignment horizontal="center" vertical="center" wrapText="1"/>
    </xf>
    <xf numFmtId="0" fontId="14" fillId="3" borderId="47" xfId="3" applyFont="1" applyFill="1" applyBorder="1" applyAlignment="1">
      <alignment horizontal="center" vertical="center" wrapText="1"/>
    </xf>
    <xf numFmtId="0" fontId="15" fillId="3" borderId="42" xfId="0" applyFont="1" applyFill="1" applyBorder="1" applyAlignment="1">
      <alignment horizontal="center"/>
    </xf>
    <xf numFmtId="0" fontId="15" fillId="3" borderId="24" xfId="0" applyFont="1" applyFill="1" applyBorder="1" applyAlignment="1">
      <alignment horizontal="center"/>
    </xf>
    <xf numFmtId="0" fontId="15" fillId="3" borderId="42" xfId="0" applyFont="1" applyFill="1" applyBorder="1" applyAlignment="1">
      <alignment horizontal="center" wrapText="1"/>
    </xf>
    <xf numFmtId="0" fontId="15" fillId="3" borderId="24" xfId="0" applyFont="1" applyFill="1" applyBorder="1" applyAlignment="1">
      <alignment horizontal="center" wrapText="1"/>
    </xf>
    <xf numFmtId="0" fontId="14" fillId="5" borderId="41" xfId="3" applyFont="1" applyFill="1" applyBorder="1" applyAlignment="1">
      <alignment horizontal="center" vertical="center" wrapText="1"/>
    </xf>
    <xf numFmtId="0" fontId="14" fillId="5" borderId="21" xfId="3" applyFont="1" applyFill="1" applyBorder="1" applyAlignment="1">
      <alignment horizontal="center" vertical="center" wrapText="1"/>
    </xf>
    <xf numFmtId="0" fontId="14" fillId="5" borderId="42" xfId="3" applyFont="1" applyFill="1" applyBorder="1" applyAlignment="1">
      <alignment horizontal="center" vertical="center" wrapText="1"/>
    </xf>
    <xf numFmtId="0" fontId="14" fillId="5" borderId="24" xfId="3" applyFont="1" applyFill="1" applyBorder="1" applyAlignment="1">
      <alignment horizontal="center" vertical="center" wrapText="1"/>
    </xf>
    <xf numFmtId="0" fontId="14" fillId="5" borderId="13" xfId="3" applyFont="1" applyFill="1" applyBorder="1" applyAlignment="1">
      <alignment horizontal="center" vertical="center" wrapText="1"/>
    </xf>
    <xf numFmtId="0" fontId="12" fillId="5" borderId="39" xfId="3" applyFont="1" applyFill="1" applyBorder="1" applyAlignment="1">
      <alignment horizontal="center" vertical="center" wrapText="1"/>
    </xf>
    <xf numFmtId="0" fontId="12" fillId="5" borderId="63" xfId="3" applyFont="1" applyFill="1" applyBorder="1" applyAlignment="1">
      <alignment horizontal="center" vertical="center" wrapText="1"/>
    </xf>
    <xf numFmtId="0" fontId="12" fillId="5" borderId="25" xfId="3" applyFont="1" applyFill="1" applyBorder="1" applyAlignment="1">
      <alignment horizontal="center" vertical="center" wrapText="1"/>
    </xf>
    <xf numFmtId="0" fontId="11" fillId="11" borderId="1" xfId="3" applyFont="1" applyFill="1" applyBorder="1" applyAlignment="1">
      <alignment horizontal="center" vertical="center" wrapText="1"/>
    </xf>
    <xf numFmtId="0" fontId="11" fillId="11" borderId="2" xfId="3" applyFont="1" applyFill="1" applyBorder="1" applyAlignment="1">
      <alignment horizontal="center" vertical="center" wrapText="1"/>
    </xf>
    <xf numFmtId="0" fontId="11" fillId="11" borderId="36" xfId="3" applyFont="1" applyFill="1" applyBorder="1" applyAlignment="1">
      <alignment horizontal="center" vertical="center" wrapText="1"/>
    </xf>
    <xf numFmtId="0" fontId="14" fillId="3" borderId="1" xfId="3" applyFont="1" applyFill="1" applyBorder="1" applyAlignment="1">
      <alignment horizontal="center" vertical="center" wrapText="1"/>
    </xf>
    <xf numFmtId="0" fontId="14" fillId="3" borderId="2" xfId="3" applyFont="1" applyFill="1" applyBorder="1" applyAlignment="1">
      <alignment horizontal="center" vertical="center" wrapText="1"/>
    </xf>
    <xf numFmtId="0" fontId="14" fillId="3" borderId="36" xfId="3" applyFont="1" applyFill="1" applyBorder="1" applyAlignment="1">
      <alignment horizontal="center" vertical="center" wrapText="1"/>
    </xf>
    <xf numFmtId="0" fontId="15" fillId="5" borderId="0" xfId="0" applyFont="1" applyFill="1" applyAlignment="1">
      <alignment horizontal="center"/>
    </xf>
    <xf numFmtId="0" fontId="38" fillId="5" borderId="0" xfId="0" applyFont="1" applyFill="1" applyAlignment="1">
      <alignment horizontal="center" vertical="center" wrapText="1"/>
    </xf>
    <xf numFmtId="0" fontId="12" fillId="5" borderId="37" xfId="3" applyFont="1" applyFill="1" applyBorder="1" applyAlignment="1">
      <alignment horizontal="center" vertical="center" wrapText="1"/>
    </xf>
    <xf numFmtId="0" fontId="12" fillId="5" borderId="38" xfId="3" applyFont="1" applyFill="1" applyBorder="1" applyAlignment="1">
      <alignment horizontal="center" vertical="center" wrapText="1"/>
    </xf>
    <xf numFmtId="0" fontId="12" fillId="5" borderId="19" xfId="3" applyFont="1" applyFill="1" applyBorder="1" applyAlignment="1">
      <alignment horizontal="center" vertical="center" wrapText="1"/>
    </xf>
    <xf numFmtId="0" fontId="24" fillId="10" borderId="3" xfId="0" applyFont="1" applyFill="1" applyBorder="1" applyAlignment="1">
      <alignment horizontal="center" vertical="center" wrapText="1"/>
    </xf>
    <xf numFmtId="0" fontId="24" fillId="10" borderId="17"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15" fillId="8" borderId="20" xfId="0" applyFont="1" applyFill="1" applyBorder="1" applyAlignment="1">
      <alignment horizontal="center" vertical="center"/>
    </xf>
    <xf numFmtId="0" fontId="15" fillId="8" borderId="24" xfId="0" applyFont="1" applyFill="1" applyBorder="1" applyAlignment="1">
      <alignment horizontal="center" vertical="center"/>
    </xf>
    <xf numFmtId="0" fontId="15" fillId="8" borderId="13" xfId="0" applyFont="1" applyFill="1" applyBorder="1" applyAlignment="1">
      <alignment horizontal="center" vertical="center"/>
    </xf>
    <xf numFmtId="0" fontId="15" fillId="8" borderId="42" xfId="0" applyFont="1" applyFill="1" applyBorder="1" applyAlignment="1">
      <alignment horizontal="center" vertical="center"/>
    </xf>
    <xf numFmtId="0" fontId="25" fillId="10" borderId="20" xfId="0" applyFont="1" applyFill="1" applyBorder="1" applyAlignment="1">
      <alignment horizontal="center" vertical="center"/>
    </xf>
    <xf numFmtId="0" fontId="24" fillId="4" borderId="24" xfId="0" applyFont="1" applyFill="1" applyBorder="1" applyAlignment="1">
      <alignment horizontal="center" vertical="center"/>
    </xf>
    <xf numFmtId="0" fontId="13" fillId="0" borderId="0" xfId="0" applyFont="1" applyAlignment="1">
      <alignment horizontal="center" vertical="center"/>
    </xf>
    <xf numFmtId="16" fontId="13" fillId="0" borderId="0" xfId="0" applyNumberFormat="1" applyFont="1" applyAlignment="1">
      <alignment horizontal="center" vertical="center" wrapText="1"/>
    </xf>
    <xf numFmtId="0" fontId="25" fillId="6" borderId="20" xfId="0" applyFont="1" applyFill="1" applyBorder="1" applyAlignment="1">
      <alignment horizontal="center" vertical="center" wrapText="1"/>
    </xf>
    <xf numFmtId="0" fontId="13" fillId="8" borderId="20" xfId="0" applyFont="1" applyFill="1" applyBorder="1" applyAlignment="1">
      <alignment horizontal="center"/>
    </xf>
    <xf numFmtId="0" fontId="15" fillId="8" borderId="20" xfId="0" applyFont="1" applyFill="1" applyBorder="1" applyAlignment="1">
      <alignment horizontal="center"/>
    </xf>
    <xf numFmtId="0" fontId="24" fillId="9" borderId="3" xfId="0" applyFont="1" applyFill="1" applyBorder="1" applyAlignment="1">
      <alignment horizontal="center" vertical="center" wrapText="1"/>
    </xf>
    <xf numFmtId="0" fontId="24" fillId="9" borderId="17" xfId="0" applyFont="1" applyFill="1" applyBorder="1" applyAlignment="1">
      <alignment horizontal="center" vertical="center" wrapText="1"/>
    </xf>
    <xf numFmtId="0" fontId="24" fillId="9" borderId="9" xfId="0" applyFont="1" applyFill="1" applyBorder="1" applyAlignment="1">
      <alignment horizontal="center" vertical="center" wrapText="1"/>
    </xf>
    <xf numFmtId="0" fontId="24" fillId="9" borderId="21" xfId="0" applyFont="1" applyFill="1" applyBorder="1" applyAlignment="1">
      <alignment horizontal="center" vertical="center" wrapText="1"/>
    </xf>
    <xf numFmtId="0" fontId="23" fillId="9" borderId="1" xfId="0" applyFont="1" applyFill="1" applyBorder="1" applyAlignment="1">
      <alignment horizontal="center" vertical="center"/>
    </xf>
    <xf numFmtId="0" fontId="23" fillId="9" borderId="2" xfId="0" applyFont="1" applyFill="1" applyBorder="1" applyAlignment="1">
      <alignment horizontal="center" vertical="center"/>
    </xf>
    <xf numFmtId="0" fontId="24" fillId="0" borderId="6" xfId="0" applyFont="1" applyBorder="1" applyAlignment="1">
      <alignment horizontal="center" vertical="center"/>
    </xf>
    <xf numFmtId="0" fontId="24" fillId="0" borderId="15" xfId="0" applyFont="1" applyBorder="1" applyAlignment="1">
      <alignment horizontal="center" vertical="center"/>
    </xf>
    <xf numFmtId="0" fontId="23" fillId="0" borderId="1" xfId="0" applyFont="1" applyBorder="1" applyAlignment="1">
      <alignment horizontal="center" vertical="center"/>
    </xf>
    <xf numFmtId="0" fontId="23" fillId="0" borderId="2" xfId="0" applyFont="1" applyBorder="1" applyAlignment="1">
      <alignment horizontal="center" vertical="center"/>
    </xf>
    <xf numFmtId="0" fontId="24" fillId="0" borderId="20" xfId="0" applyFont="1" applyBorder="1" applyAlignment="1">
      <alignment horizontal="center" vertical="center"/>
    </xf>
    <xf numFmtId="0" fontId="24" fillId="9" borderId="20" xfId="0" applyFont="1" applyFill="1" applyBorder="1" applyAlignment="1">
      <alignment horizontal="center" vertical="center" wrapText="1"/>
    </xf>
    <xf numFmtId="0" fontId="24" fillId="9" borderId="20" xfId="0" applyFont="1" applyFill="1" applyBorder="1" applyAlignment="1">
      <alignment horizontal="left" vertical="center" wrapText="1"/>
    </xf>
    <xf numFmtId="0" fontId="23" fillId="9" borderId="32" xfId="0" applyFont="1" applyFill="1" applyBorder="1" applyAlignment="1">
      <alignment horizontal="center" vertical="center"/>
    </xf>
    <xf numFmtId="0" fontId="7" fillId="8" borderId="3" xfId="0" applyFont="1" applyFill="1" applyBorder="1" applyAlignment="1">
      <alignment horizontal="center"/>
    </xf>
    <xf numFmtId="0" fontId="7" fillId="8" borderId="26" xfId="0" applyFont="1" applyFill="1" applyBorder="1" applyAlignment="1">
      <alignment horizontal="center"/>
    </xf>
    <xf numFmtId="0" fontId="7" fillId="8" borderId="26" xfId="0" applyFont="1" applyFill="1" applyBorder="1" applyAlignment="1">
      <alignment horizontal="center" vertical="center"/>
    </xf>
    <xf numFmtId="0" fontId="7" fillId="8" borderId="28" xfId="0" applyFont="1" applyFill="1" applyBorder="1" applyAlignment="1">
      <alignment horizontal="center" vertical="center"/>
    </xf>
    <xf numFmtId="0" fontId="7" fillId="8" borderId="8" xfId="0" applyFont="1" applyFill="1" applyBorder="1" applyAlignment="1">
      <alignment horizontal="center" vertical="center"/>
    </xf>
    <xf numFmtId="0" fontId="7" fillId="8" borderId="27" xfId="0" applyFont="1" applyFill="1" applyBorder="1" applyAlignment="1">
      <alignment horizontal="center" vertical="center"/>
    </xf>
    <xf numFmtId="0" fontId="39" fillId="14" borderId="65" xfId="0" applyFont="1" applyFill="1" applyBorder="1" applyAlignment="1">
      <alignment horizontal="left" vertical="center"/>
    </xf>
    <xf numFmtId="0" fontId="39" fillId="14" borderId="66" xfId="0" applyFont="1" applyFill="1" applyBorder="1" applyAlignment="1">
      <alignment horizontal="left" vertical="center"/>
    </xf>
    <xf numFmtId="0" fontId="39" fillId="14" borderId="67" xfId="0" applyFont="1" applyFill="1" applyBorder="1" applyAlignment="1">
      <alignment horizontal="left" vertical="center"/>
    </xf>
    <xf numFmtId="0" fontId="15" fillId="5" borderId="65" xfId="0" applyFont="1" applyFill="1" applyBorder="1" applyAlignment="1">
      <alignment horizontal="left" vertical="center" wrapText="1"/>
    </xf>
    <xf numFmtId="0" fontId="15" fillId="5" borderId="66" xfId="0" applyFont="1" applyFill="1" applyBorder="1" applyAlignment="1">
      <alignment horizontal="left" vertical="center" wrapText="1"/>
    </xf>
    <xf numFmtId="0" fontId="15" fillId="5" borderId="67" xfId="0" applyFont="1" applyFill="1" applyBorder="1" applyAlignment="1">
      <alignment horizontal="left" vertical="center" wrapText="1"/>
    </xf>
    <xf numFmtId="0" fontId="39" fillId="14" borderId="65" xfId="0" applyFont="1" applyFill="1" applyBorder="1" applyAlignment="1">
      <alignment horizontal="center" vertical="center"/>
    </xf>
    <xf numFmtId="0" fontId="39" fillId="14" borderId="66" xfId="0" applyFont="1" applyFill="1" applyBorder="1" applyAlignment="1">
      <alignment horizontal="center" vertical="center"/>
    </xf>
    <xf numFmtId="0" fontId="39" fillId="14" borderId="68" xfId="0" applyFont="1" applyFill="1" applyBorder="1" applyAlignment="1">
      <alignment horizontal="center" vertical="center"/>
    </xf>
    <xf numFmtId="0" fontId="39" fillId="14" borderId="69" xfId="0" applyFont="1" applyFill="1" applyBorder="1" applyAlignment="1">
      <alignment horizontal="center" vertical="center"/>
    </xf>
    <xf numFmtId="0" fontId="39" fillId="14" borderId="74" xfId="0" applyFont="1" applyFill="1" applyBorder="1" applyAlignment="1">
      <alignment horizontal="center" vertical="center"/>
    </xf>
    <xf numFmtId="0" fontId="39" fillId="14" borderId="72" xfId="0" applyFont="1" applyFill="1" applyBorder="1" applyAlignment="1">
      <alignment horizontal="center" vertical="center" wrapText="1"/>
    </xf>
    <xf numFmtId="0" fontId="39" fillId="14" borderId="71" xfId="0" applyFont="1" applyFill="1" applyBorder="1" applyAlignment="1">
      <alignment horizontal="center" vertical="center" wrapText="1"/>
    </xf>
    <xf numFmtId="0" fontId="39" fillId="14" borderId="70" xfId="0" applyFont="1" applyFill="1" applyBorder="1" applyAlignment="1">
      <alignment horizontal="center" vertical="center" textRotation="90" wrapText="1"/>
    </xf>
    <xf numFmtId="0" fontId="39" fillId="14" borderId="72" xfId="0" applyFont="1" applyFill="1" applyBorder="1" applyAlignment="1">
      <alignment horizontal="center" vertical="center" textRotation="90" wrapText="1"/>
    </xf>
    <xf numFmtId="0" fontId="39" fillId="14" borderId="70" xfId="0" applyFont="1" applyFill="1" applyBorder="1" applyAlignment="1">
      <alignment horizontal="center" vertical="center" textRotation="90"/>
    </xf>
    <xf numFmtId="0" fontId="39" fillId="14" borderId="72" xfId="0" applyFont="1" applyFill="1" applyBorder="1" applyAlignment="1">
      <alignment horizontal="center" vertical="center" textRotation="90"/>
    </xf>
    <xf numFmtId="0" fontId="39" fillId="14" borderId="71" xfId="0" applyFont="1" applyFill="1" applyBorder="1" applyAlignment="1">
      <alignment horizontal="center" vertical="center"/>
    </xf>
    <xf numFmtId="0" fontId="39" fillId="14" borderId="72" xfId="0" applyFont="1" applyFill="1" applyBorder="1" applyAlignment="1">
      <alignment horizontal="center" vertical="center"/>
    </xf>
    <xf numFmtId="0" fontId="39" fillId="14" borderId="70" xfId="0" applyFont="1" applyFill="1" applyBorder="1" applyAlignment="1">
      <alignment horizontal="center" vertical="center" wrapText="1"/>
    </xf>
    <xf numFmtId="0" fontId="39" fillId="14" borderId="73" xfId="0" applyFont="1" applyFill="1" applyBorder="1" applyAlignment="1">
      <alignment horizontal="center" vertical="center" wrapText="1"/>
    </xf>
    <xf numFmtId="0" fontId="15" fillId="0" borderId="70" xfId="0" applyFont="1" applyBorder="1" applyAlignment="1">
      <alignment horizontal="center" vertical="center"/>
    </xf>
    <xf numFmtId="0" fontId="15" fillId="0" borderId="72" xfId="0" applyFont="1" applyBorder="1" applyAlignment="1">
      <alignment horizontal="center" vertical="center"/>
    </xf>
    <xf numFmtId="0" fontId="15" fillId="0" borderId="70" xfId="0" applyFont="1" applyBorder="1" applyAlignment="1">
      <alignment horizontal="justify" vertical="center" wrapText="1"/>
    </xf>
    <xf numFmtId="0" fontId="15" fillId="0" borderId="72" xfId="0" applyFont="1" applyBorder="1" applyAlignment="1">
      <alignment horizontal="justify" vertical="center" wrapText="1"/>
    </xf>
    <xf numFmtId="0" fontId="7" fillId="5" borderId="70" xfId="0" applyFont="1" applyFill="1" applyBorder="1" applyAlignment="1">
      <alignment horizontal="justify" vertical="center" wrapText="1"/>
    </xf>
    <xf numFmtId="0" fontId="7" fillId="5" borderId="72" xfId="0" applyFont="1" applyFill="1" applyBorder="1" applyAlignment="1">
      <alignment horizontal="justify" vertical="center" wrapText="1"/>
    </xf>
    <xf numFmtId="0" fontId="7" fillId="0" borderId="70" xfId="0" applyFont="1" applyBorder="1" applyAlignment="1">
      <alignment horizontal="center" vertical="center" wrapText="1"/>
    </xf>
    <xf numFmtId="0" fontId="7" fillId="0" borderId="72" xfId="0" applyFont="1" applyBorder="1" applyAlignment="1">
      <alignment horizontal="center" vertical="center" wrapText="1"/>
    </xf>
    <xf numFmtId="0" fontId="15" fillId="0" borderId="70" xfId="0" applyFont="1" applyBorder="1" applyAlignment="1">
      <alignment horizontal="center" vertical="center" wrapText="1"/>
    </xf>
    <xf numFmtId="0" fontId="15" fillId="0" borderId="72" xfId="0" applyFont="1" applyBorder="1" applyAlignment="1">
      <alignment horizontal="center" vertical="center" wrapText="1"/>
    </xf>
    <xf numFmtId="0" fontId="39" fillId="14" borderId="71" xfId="0" applyFont="1" applyFill="1" applyBorder="1" applyAlignment="1">
      <alignment horizontal="center" vertical="center" textRotation="90" wrapText="1"/>
    </xf>
    <xf numFmtId="0" fontId="39" fillId="14" borderId="65" xfId="0" applyFont="1" applyFill="1" applyBorder="1" applyAlignment="1">
      <alignment horizontal="center" vertical="center" wrapText="1"/>
    </xf>
    <xf numFmtId="0" fontId="39" fillId="14" borderId="66" xfId="0" applyFont="1" applyFill="1" applyBorder="1" applyAlignment="1">
      <alignment horizontal="center" vertical="center" wrapText="1"/>
    </xf>
    <xf numFmtId="0" fontId="39" fillId="14" borderId="67" xfId="0" applyFont="1" applyFill="1" applyBorder="1" applyAlignment="1">
      <alignment horizontal="center" vertical="center" wrapText="1"/>
    </xf>
    <xf numFmtId="0" fontId="39" fillId="14" borderId="75" xfId="0" applyFont="1" applyFill="1" applyBorder="1" applyAlignment="1">
      <alignment horizontal="center" vertical="center" textRotation="90" wrapText="1"/>
    </xf>
    <xf numFmtId="0" fontId="39" fillId="14" borderId="68" xfId="0" applyFont="1" applyFill="1" applyBorder="1" applyAlignment="1">
      <alignment horizontal="center" vertical="center" textRotation="90" wrapText="1"/>
    </xf>
    <xf numFmtId="0" fontId="15" fillId="14" borderId="75" xfId="0" applyFont="1" applyFill="1" applyBorder="1" applyAlignment="1">
      <alignment horizontal="center" vertical="center" textRotation="90" wrapText="1"/>
    </xf>
    <xf numFmtId="0" fontId="15" fillId="14" borderId="68" xfId="0" applyFont="1" applyFill="1" applyBorder="1" applyAlignment="1">
      <alignment horizontal="center" vertical="center" textRotation="90" wrapText="1"/>
    </xf>
    <xf numFmtId="0" fontId="39" fillId="14" borderId="74" xfId="0" applyFont="1" applyFill="1" applyBorder="1" applyAlignment="1">
      <alignment horizontal="center" vertical="center" wrapText="1"/>
    </xf>
    <xf numFmtId="0" fontId="46" fillId="5" borderId="70" xfId="0" applyFont="1" applyFill="1" applyBorder="1" applyAlignment="1">
      <alignment horizontal="center" vertical="center" wrapText="1" readingOrder="1"/>
    </xf>
    <xf numFmtId="0" fontId="46" fillId="5" borderId="72" xfId="0" applyFont="1" applyFill="1" applyBorder="1" applyAlignment="1">
      <alignment horizontal="center" vertical="center" wrapText="1" readingOrder="1"/>
    </xf>
    <xf numFmtId="9" fontId="15" fillId="0" borderId="70" xfId="0" applyNumberFormat="1" applyFont="1" applyBorder="1" applyAlignment="1">
      <alignment horizontal="center" vertical="center" wrapText="1"/>
    </xf>
    <xf numFmtId="9" fontId="15" fillId="0" borderId="72" xfId="0" applyNumberFormat="1" applyFont="1" applyBorder="1" applyAlignment="1">
      <alignment horizontal="center" vertical="center" wrapText="1"/>
    </xf>
    <xf numFmtId="0" fontId="22" fillId="5" borderId="78" xfId="0" applyFont="1" applyFill="1" applyBorder="1" applyAlignment="1">
      <alignment horizontal="center" vertical="center" wrapText="1" readingOrder="1"/>
    </xf>
    <xf numFmtId="0" fontId="22" fillId="5" borderId="72" xfId="0" applyFont="1" applyFill="1" applyBorder="1" applyAlignment="1">
      <alignment horizontal="center" vertical="center" wrapText="1" readingOrder="1"/>
    </xf>
    <xf numFmtId="9" fontId="15" fillId="5" borderId="70" xfId="1" applyFont="1" applyFill="1" applyBorder="1" applyAlignment="1">
      <alignment horizontal="center" vertical="center" wrapText="1"/>
    </xf>
    <xf numFmtId="9" fontId="15" fillId="5" borderId="72" xfId="1" applyFont="1" applyFill="1" applyBorder="1" applyAlignment="1">
      <alignment horizontal="center" vertical="center" wrapText="1"/>
    </xf>
    <xf numFmtId="0" fontId="13" fillId="5" borderId="70" xfId="0" applyFont="1" applyFill="1" applyBorder="1" applyAlignment="1">
      <alignment horizontal="center" vertical="center" wrapText="1"/>
    </xf>
    <xf numFmtId="0" fontId="13" fillId="5" borderId="72" xfId="0" applyFont="1" applyFill="1" applyBorder="1" applyAlignment="1">
      <alignment horizontal="center" vertical="center" wrapText="1"/>
    </xf>
    <xf numFmtId="0" fontId="7" fillId="0" borderId="70" xfId="0" applyFont="1" applyBorder="1" applyAlignment="1">
      <alignment horizontal="justify" vertical="center" wrapText="1"/>
    </xf>
    <xf numFmtId="0" fontId="7" fillId="0" borderId="73" xfId="0" applyFont="1" applyBorder="1" applyAlignment="1">
      <alignment horizontal="justify" vertical="center" wrapText="1"/>
    </xf>
    <xf numFmtId="0" fontId="7" fillId="5" borderId="73" xfId="0" applyFont="1" applyFill="1" applyBorder="1" applyAlignment="1">
      <alignment horizontal="justify" vertical="center" wrapText="1"/>
    </xf>
    <xf numFmtId="0" fontId="7" fillId="0" borderId="72" xfId="0" applyFont="1" applyBorder="1" applyAlignment="1">
      <alignment horizontal="justify" vertical="center" wrapText="1"/>
    </xf>
    <xf numFmtId="0" fontId="15" fillId="0" borderId="73" xfId="0" applyFont="1" applyBorder="1" applyAlignment="1">
      <alignment horizontal="center" vertical="center" wrapText="1"/>
    </xf>
    <xf numFmtId="0" fontId="46" fillId="5" borderId="73" xfId="0" applyFont="1" applyFill="1" applyBorder="1" applyAlignment="1">
      <alignment horizontal="center" vertical="center" wrapText="1" readingOrder="1"/>
    </xf>
    <xf numFmtId="9" fontId="15" fillId="0" borderId="73" xfId="0" applyNumberFormat="1" applyFont="1" applyBorder="1" applyAlignment="1">
      <alignment horizontal="center" vertical="center" wrapText="1"/>
    </xf>
    <xf numFmtId="0" fontId="22" fillId="5" borderId="79" xfId="0" applyFont="1" applyFill="1" applyBorder="1" applyAlignment="1">
      <alignment horizontal="center" vertical="center" wrapText="1" readingOrder="1"/>
    </xf>
    <xf numFmtId="0" fontId="7" fillId="0" borderId="70" xfId="0" applyFont="1" applyBorder="1" applyAlignment="1">
      <alignment horizontal="center" vertical="center" textRotation="90"/>
    </xf>
    <xf numFmtId="0" fontId="7" fillId="0" borderId="72" xfId="0" applyFont="1" applyBorder="1" applyAlignment="1">
      <alignment horizontal="center" vertical="center" textRotation="90"/>
    </xf>
    <xf numFmtId="14" fontId="15" fillId="0" borderId="70" xfId="0" applyNumberFormat="1" applyFont="1" applyBorder="1" applyAlignment="1">
      <alignment horizontal="left" vertical="center" wrapText="1"/>
    </xf>
    <xf numFmtId="14" fontId="15" fillId="0" borderId="72" xfId="0" applyNumberFormat="1" applyFont="1" applyBorder="1" applyAlignment="1">
      <alignment horizontal="left" vertical="center" wrapText="1"/>
    </xf>
    <xf numFmtId="0" fontId="46" fillId="5" borderId="78" xfId="0" applyFont="1" applyFill="1" applyBorder="1" applyAlignment="1">
      <alignment horizontal="center" vertical="center" wrapText="1" readingOrder="1"/>
    </xf>
    <xf numFmtId="0" fontId="46" fillId="5" borderId="79" xfId="0" applyFont="1" applyFill="1" applyBorder="1" applyAlignment="1">
      <alignment horizontal="center" vertical="center" wrapText="1" readingOrder="1"/>
    </xf>
    <xf numFmtId="9" fontId="15" fillId="5" borderId="70" xfId="0" applyNumberFormat="1" applyFont="1" applyFill="1" applyBorder="1" applyAlignment="1">
      <alignment horizontal="center" vertical="center" wrapText="1"/>
    </xf>
    <xf numFmtId="9" fontId="15" fillId="5" borderId="72" xfId="0" applyNumberFormat="1" applyFont="1" applyFill="1" applyBorder="1" applyAlignment="1">
      <alignment horizontal="center" vertical="center" wrapText="1"/>
    </xf>
    <xf numFmtId="14" fontId="15" fillId="0" borderId="70" xfId="0" applyNumberFormat="1" applyFont="1" applyBorder="1" applyAlignment="1">
      <alignment horizontal="center" vertical="center" wrapText="1"/>
    </xf>
    <xf numFmtId="14" fontId="15" fillId="0" borderId="72" xfId="0" applyNumberFormat="1" applyFont="1" applyBorder="1" applyAlignment="1">
      <alignment horizontal="center" vertical="center" wrapText="1"/>
    </xf>
    <xf numFmtId="0" fontId="39" fillId="0" borderId="20" xfId="0" applyFont="1" applyBorder="1" applyAlignment="1">
      <alignment horizontal="center" vertical="top" wrapText="1"/>
    </xf>
    <xf numFmtId="0" fontId="39" fillId="0" borderId="20" xfId="0" applyFont="1" applyBorder="1" applyAlignment="1">
      <alignment horizontal="center" vertical="center"/>
    </xf>
    <xf numFmtId="0" fontId="49" fillId="16" borderId="78" xfId="0" applyFont="1" applyFill="1" applyBorder="1" applyAlignment="1">
      <alignment horizontal="center" vertical="center" wrapText="1" readingOrder="1"/>
    </xf>
    <xf numFmtId="0" fontId="49" fillId="16" borderId="79" xfId="0" applyFont="1" applyFill="1" applyBorder="1" applyAlignment="1">
      <alignment horizontal="center" vertical="center" wrapText="1" readingOrder="1"/>
    </xf>
    <xf numFmtId="9" fontId="15" fillId="5" borderId="80" xfId="0" applyNumberFormat="1" applyFont="1" applyFill="1" applyBorder="1" applyAlignment="1">
      <alignment horizontal="center" vertical="center" wrapText="1"/>
    </xf>
    <xf numFmtId="9" fontId="15" fillId="5" borderId="69" xfId="0" applyNumberFormat="1" applyFont="1" applyFill="1" applyBorder="1" applyAlignment="1">
      <alignment horizontal="center" vertical="center" wrapText="1"/>
    </xf>
    <xf numFmtId="9" fontId="15" fillId="5" borderId="81" xfId="1" applyFont="1" applyFill="1" applyBorder="1" applyAlignment="1">
      <alignment horizontal="center" vertical="center" wrapText="1"/>
    </xf>
    <xf numFmtId="9" fontId="15" fillId="5" borderId="82" xfId="1" applyFont="1" applyFill="1" applyBorder="1" applyAlignment="1">
      <alignment horizontal="center" vertical="center" wrapText="1"/>
    </xf>
    <xf numFmtId="0" fontId="15" fillId="0" borderId="0" xfId="0" applyFont="1" applyFill="1"/>
    <xf numFmtId="0" fontId="39" fillId="14" borderId="82" xfId="0" applyFont="1" applyFill="1" applyBorder="1" applyAlignment="1">
      <alignment horizontal="center" vertical="center"/>
    </xf>
    <xf numFmtId="0" fontId="37" fillId="0" borderId="71" xfId="0" applyFont="1" applyBorder="1" applyAlignment="1">
      <alignment horizontal="left" vertical="center" wrapText="1"/>
    </xf>
    <xf numFmtId="0" fontId="37" fillId="0" borderId="71" xfId="0" applyFont="1" applyBorder="1" applyAlignment="1">
      <alignment horizontal="center" vertical="center" wrapText="1"/>
    </xf>
    <xf numFmtId="0" fontId="15" fillId="0" borderId="0" xfId="0" applyFont="1" applyFill="1" applyAlignment="1">
      <alignment vertical="center"/>
    </xf>
    <xf numFmtId="0" fontId="15" fillId="0" borderId="0" xfId="0" applyFont="1" applyFill="1" applyAlignment="1">
      <alignment horizontal="center" vertical="center" wrapText="1"/>
    </xf>
    <xf numFmtId="0" fontId="7" fillId="0" borderId="71" xfId="0" applyFont="1" applyBorder="1" applyAlignment="1">
      <alignment horizontal="left" vertical="center" wrapText="1"/>
    </xf>
    <xf numFmtId="0" fontId="15" fillId="0" borderId="71" xfId="0" applyFont="1" applyBorder="1" applyAlignment="1">
      <alignment horizontal="left" vertical="center" wrapText="1"/>
    </xf>
    <xf numFmtId="0" fontId="13" fillId="0" borderId="71" xfId="0" applyFont="1" applyBorder="1" applyAlignment="1">
      <alignment horizontal="left" vertical="center" wrapText="1"/>
    </xf>
    <xf numFmtId="0" fontId="15" fillId="0" borderId="71" xfId="0" applyFont="1" applyBorder="1" applyAlignment="1">
      <alignment horizontal="left" vertical="top" wrapText="1"/>
    </xf>
    <xf numFmtId="0" fontId="22" fillId="5" borderId="0" xfId="0" applyFont="1" applyFill="1" applyBorder="1" applyAlignment="1">
      <alignment horizontal="center" vertical="center" wrapText="1" readingOrder="1"/>
    </xf>
    <xf numFmtId="0" fontId="15" fillId="5" borderId="0" xfId="0" applyFont="1" applyFill="1" applyAlignment="1">
      <alignment horizontal="center" vertical="center"/>
    </xf>
    <xf numFmtId="0" fontId="7" fillId="0" borderId="0" xfId="0" applyFont="1" applyAlignment="1">
      <alignment horizontal="left" vertical="center"/>
    </xf>
    <xf numFmtId="0" fontId="39" fillId="5" borderId="72" xfId="0" applyFont="1" applyFill="1" applyBorder="1" applyAlignment="1">
      <alignment horizontal="center" vertical="center" textRotation="90"/>
    </xf>
    <xf numFmtId="0" fontId="39" fillId="5" borderId="71" xfId="0" applyFont="1" applyFill="1" applyBorder="1" applyAlignment="1">
      <alignment horizontal="center" vertical="center" textRotation="90" wrapText="1"/>
    </xf>
    <xf numFmtId="0" fontId="39" fillId="5" borderId="71" xfId="0" applyFont="1" applyFill="1" applyBorder="1" applyAlignment="1">
      <alignment horizontal="center" vertical="center" textRotation="90"/>
    </xf>
    <xf numFmtId="0" fontId="39" fillId="5" borderId="0" xfId="0" applyFont="1" applyFill="1" applyAlignment="1">
      <alignment horizontal="center" vertical="center"/>
    </xf>
    <xf numFmtId="0" fontId="39" fillId="5" borderId="0" xfId="0" applyFont="1" applyFill="1" applyBorder="1" applyAlignment="1">
      <alignment vertical="center"/>
    </xf>
    <xf numFmtId="0" fontId="39" fillId="5" borderId="74" xfId="0" applyFont="1" applyFill="1" applyBorder="1" applyAlignment="1">
      <alignment vertical="center"/>
    </xf>
    <xf numFmtId="0" fontId="39" fillId="5" borderId="0" xfId="0" applyFont="1" applyFill="1" applyBorder="1" applyAlignment="1">
      <alignment vertical="center"/>
    </xf>
    <xf numFmtId="0" fontId="15" fillId="5" borderId="0" xfId="0" applyFont="1" applyFill="1" applyAlignment="1">
      <alignment vertical="top" wrapText="1"/>
    </xf>
    <xf numFmtId="0" fontId="15" fillId="12" borderId="20" xfId="0" applyFont="1" applyFill="1" applyBorder="1"/>
    <xf numFmtId="0" fontId="15" fillId="4" borderId="24" xfId="0" applyFont="1" applyFill="1" applyBorder="1" applyAlignment="1">
      <alignment horizontal="center" vertical="center" wrapText="1"/>
    </xf>
    <xf numFmtId="0" fontId="15" fillId="12" borderId="20" xfId="0" applyFont="1" applyFill="1" applyBorder="1" applyAlignment="1">
      <alignment horizontal="center" vertical="center" wrapText="1"/>
    </xf>
    <xf numFmtId="0" fontId="15" fillId="12" borderId="20" xfId="0" applyFont="1" applyFill="1" applyBorder="1" applyAlignment="1">
      <alignment horizontal="center" vertical="center"/>
    </xf>
    <xf numFmtId="0" fontId="15" fillId="4" borderId="13" xfId="0" applyFont="1" applyFill="1" applyBorder="1" applyAlignment="1">
      <alignment horizontal="center" vertical="center" wrapText="1"/>
    </xf>
    <xf numFmtId="0" fontId="15" fillId="12" borderId="24" xfId="0" applyFont="1" applyFill="1" applyBorder="1" applyAlignment="1">
      <alignment horizontal="center" vertical="center" wrapText="1"/>
    </xf>
    <xf numFmtId="0" fontId="15" fillId="12" borderId="24"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5" borderId="20" xfId="0" applyFont="1" applyFill="1" applyBorder="1" applyAlignment="1">
      <alignment vertical="top" wrapText="1"/>
    </xf>
    <xf numFmtId="0" fontId="15" fillId="5" borderId="20" xfId="0" applyFont="1" applyFill="1" applyBorder="1"/>
    <xf numFmtId="1" fontId="15" fillId="7" borderId="20" xfId="0" applyNumberFormat="1" applyFont="1" applyFill="1" applyBorder="1" applyAlignment="1">
      <alignment horizontal="center" vertical="center"/>
    </xf>
    <xf numFmtId="0" fontId="15" fillId="5" borderId="20" xfId="0" applyFont="1" applyFill="1" applyBorder="1" applyAlignment="1">
      <alignment horizontal="justify" vertical="top" wrapText="1"/>
    </xf>
    <xf numFmtId="9" fontId="15" fillId="7" borderId="20" xfId="0" applyNumberFormat="1" applyFont="1" applyFill="1" applyBorder="1" applyAlignment="1">
      <alignment horizontal="center" vertical="center"/>
    </xf>
    <xf numFmtId="9" fontId="15" fillId="5" borderId="20" xfId="0" applyNumberFormat="1" applyFont="1" applyFill="1" applyBorder="1" applyAlignment="1">
      <alignment horizontal="center" vertical="center"/>
    </xf>
    <xf numFmtId="1" fontId="15" fillId="5" borderId="19" xfId="0" applyNumberFormat="1" applyFont="1" applyFill="1" applyBorder="1" applyAlignment="1">
      <alignment horizontal="center" vertical="center"/>
    </xf>
    <xf numFmtId="9" fontId="15" fillId="5" borderId="0" xfId="1" applyFont="1" applyFill="1"/>
    <xf numFmtId="9" fontId="15" fillId="5" borderId="20" xfId="1" applyFont="1" applyFill="1" applyBorder="1" applyAlignment="1">
      <alignment horizontal="justify" vertical="top" wrapText="1"/>
    </xf>
    <xf numFmtId="0" fontId="15" fillId="0" borderId="20" xfId="0" applyFont="1" applyBorder="1" applyAlignment="1">
      <alignment horizontal="justify" vertical="top" wrapText="1"/>
    </xf>
    <xf numFmtId="9" fontId="15" fillId="5" borderId="20" xfId="1" applyFont="1" applyFill="1" applyBorder="1" applyAlignment="1">
      <alignment horizontal="justify" vertical="top"/>
    </xf>
    <xf numFmtId="1" fontId="7" fillId="7" borderId="20" xfId="0" applyNumberFormat="1" applyFont="1" applyFill="1" applyBorder="1" applyAlignment="1">
      <alignment horizontal="center" vertical="center"/>
    </xf>
    <xf numFmtId="9" fontId="7" fillId="7" borderId="20" xfId="0" applyNumberFormat="1" applyFont="1" applyFill="1" applyBorder="1" applyAlignment="1">
      <alignment horizontal="center" vertical="center"/>
    </xf>
    <xf numFmtId="0" fontId="52" fillId="2" borderId="1" xfId="0" applyFont="1" applyFill="1" applyBorder="1" applyAlignment="1">
      <alignment horizontal="center" vertical="center"/>
    </xf>
    <xf numFmtId="0" fontId="52" fillId="2" borderId="2" xfId="0" applyFont="1" applyFill="1" applyBorder="1" applyAlignment="1">
      <alignment horizontal="center" vertical="center"/>
    </xf>
    <xf numFmtId="0" fontId="15" fillId="3" borderId="20" xfId="0" applyFont="1" applyFill="1" applyBorder="1" applyAlignment="1">
      <alignment horizontal="center" vertical="center"/>
    </xf>
    <xf numFmtId="0" fontId="53" fillId="3" borderId="1" xfId="0" applyFont="1" applyFill="1" applyBorder="1" applyAlignment="1">
      <alignment horizontal="center" vertical="center"/>
    </xf>
    <xf numFmtId="0" fontId="53" fillId="3" borderId="2" xfId="0" applyFont="1" applyFill="1" applyBorder="1" applyAlignment="1">
      <alignment horizontal="center" vertical="center"/>
    </xf>
    <xf numFmtId="0" fontId="39" fillId="4" borderId="5" xfId="0" applyFont="1" applyFill="1" applyBorder="1" applyAlignment="1">
      <alignment horizontal="center" vertical="center"/>
    </xf>
    <xf numFmtId="0" fontId="54" fillId="4" borderId="6" xfId="0" applyFont="1" applyFill="1" applyBorder="1" applyAlignment="1">
      <alignment horizontal="center" vertical="center"/>
    </xf>
    <xf numFmtId="0" fontId="54" fillId="4" borderId="15" xfId="0" applyFont="1" applyFill="1" applyBorder="1" applyAlignment="1">
      <alignment horizontal="center" vertical="center"/>
    </xf>
    <xf numFmtId="0" fontId="54" fillId="4" borderId="5" xfId="0" applyFont="1" applyFill="1" applyBorder="1" applyAlignment="1">
      <alignment horizontal="center" vertical="center" wrapText="1"/>
    </xf>
    <xf numFmtId="0" fontId="54" fillId="4" borderId="5" xfId="0" applyFont="1" applyFill="1" applyBorder="1" applyAlignment="1">
      <alignment horizontal="center" vertical="center"/>
    </xf>
    <xf numFmtId="0" fontId="54" fillId="4" borderId="6" xfId="0" applyFont="1" applyFill="1" applyBorder="1" applyAlignment="1">
      <alignment horizontal="center" vertical="center" wrapText="1"/>
    </xf>
    <xf numFmtId="9" fontId="15" fillId="0" borderId="0" xfId="0" applyNumberFormat="1" applyFont="1"/>
    <xf numFmtId="0" fontId="55" fillId="0" borderId="0" xfId="0" applyFont="1"/>
    <xf numFmtId="0" fontId="15" fillId="3" borderId="3" xfId="0" applyFont="1" applyFill="1" applyBorder="1" applyAlignment="1">
      <alignment horizontal="center" vertical="center"/>
    </xf>
    <xf numFmtId="0" fontId="15" fillId="3" borderId="26" xfId="0" applyFont="1" applyFill="1" applyBorder="1" applyAlignment="1">
      <alignment horizontal="center" vertical="center"/>
    </xf>
    <xf numFmtId="0" fontId="15" fillId="3" borderId="4" xfId="0" applyFont="1" applyFill="1" applyBorder="1" applyAlignment="1">
      <alignment horizontal="center" vertical="center"/>
    </xf>
    <xf numFmtId="0" fontId="15" fillId="3" borderId="17" xfId="0" applyFont="1" applyFill="1" applyBorder="1" applyAlignment="1">
      <alignment horizontal="center" vertical="center"/>
    </xf>
    <xf numFmtId="0" fontId="15" fillId="3" borderId="18" xfId="0" applyFont="1" applyFill="1" applyBorder="1" applyAlignment="1">
      <alignment horizontal="center" vertical="center"/>
    </xf>
    <xf numFmtId="0" fontId="15" fillId="3" borderId="28" xfId="0" applyFont="1" applyFill="1" applyBorder="1" applyAlignment="1">
      <alignment horizontal="center" vertical="center"/>
    </xf>
    <xf numFmtId="0" fontId="15" fillId="3" borderId="10" xfId="0" applyFont="1" applyFill="1" applyBorder="1" applyAlignment="1">
      <alignment horizontal="center" vertical="center"/>
    </xf>
    <xf numFmtId="0" fontId="15" fillId="4" borderId="83"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44" xfId="0" applyFont="1" applyFill="1" applyBorder="1" applyAlignment="1">
      <alignment horizontal="center" vertical="center" wrapText="1"/>
    </xf>
    <xf numFmtId="0" fontId="15" fillId="4" borderId="14" xfId="0" applyFont="1" applyFill="1" applyBorder="1" applyAlignment="1">
      <alignment horizontal="center" vertical="center" wrapText="1"/>
    </xf>
    <xf numFmtId="9" fontId="7" fillId="5" borderId="47" xfId="1" applyFont="1" applyFill="1" applyBorder="1" applyAlignment="1">
      <alignment horizontal="center" vertical="center"/>
    </xf>
    <xf numFmtId="9" fontId="7" fillId="5" borderId="37" xfId="1" applyFont="1" applyFill="1" applyBorder="1" applyAlignment="1">
      <alignment horizontal="center" vertical="center"/>
    </xf>
    <xf numFmtId="0" fontId="7" fillId="0" borderId="3" xfId="0" applyFont="1" applyBorder="1" applyAlignment="1">
      <alignment horizontal="justify" vertical="top" wrapText="1"/>
    </xf>
    <xf numFmtId="0" fontId="7" fillId="0" borderId="17" xfId="0" applyFont="1" applyBorder="1" applyAlignment="1">
      <alignment horizontal="justify" vertical="top" wrapText="1"/>
    </xf>
    <xf numFmtId="0" fontId="7" fillId="0" borderId="9" xfId="0" applyFont="1" applyBorder="1" applyAlignment="1">
      <alignment horizontal="justify" vertical="top" wrapText="1"/>
    </xf>
    <xf numFmtId="0" fontId="5" fillId="0" borderId="20" xfId="0" applyFont="1" applyBorder="1" applyAlignment="1">
      <alignment horizontal="center" vertical="center" wrapText="1"/>
    </xf>
    <xf numFmtId="0" fontId="4" fillId="3" borderId="3" xfId="0" applyFont="1" applyFill="1" applyBorder="1" applyAlignment="1">
      <alignment vertical="center" wrapText="1"/>
    </xf>
    <xf numFmtId="0" fontId="5" fillId="5" borderId="26" xfId="0" applyFont="1" applyFill="1" applyBorder="1" applyAlignment="1">
      <alignment horizontal="center" vertical="center"/>
    </xf>
    <xf numFmtId="0" fontId="6" fillId="5" borderId="26" xfId="0" applyFont="1" applyFill="1" applyBorder="1" applyAlignment="1">
      <alignment horizontal="justify" vertical="center" wrapText="1"/>
    </xf>
    <xf numFmtId="0" fontId="6" fillId="5" borderId="26" xfId="0" applyFont="1" applyFill="1" applyBorder="1" applyAlignment="1">
      <alignment horizontal="center" vertical="center" wrapText="1"/>
    </xf>
    <xf numFmtId="0" fontId="6" fillId="6" borderId="26" xfId="0" applyFont="1" applyFill="1" applyBorder="1" applyAlignment="1">
      <alignment horizontal="center" vertical="center" wrapText="1"/>
    </xf>
    <xf numFmtId="14" fontId="6" fillId="0" borderId="4" xfId="0" applyNumberFormat="1" applyFont="1" applyBorder="1" applyAlignment="1">
      <alignment horizontal="center" vertical="center" wrapText="1"/>
    </xf>
    <xf numFmtId="0" fontId="4" fillId="3" borderId="17"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5" fillId="0" borderId="28" xfId="0" applyFont="1" applyBorder="1" applyAlignment="1">
      <alignment horizontal="center" vertical="center" wrapText="1"/>
    </xf>
    <xf numFmtId="0" fontId="6" fillId="0" borderId="28" xfId="0" applyFont="1" applyBorder="1" applyAlignment="1">
      <alignment horizontal="justify" vertical="center" wrapText="1"/>
    </xf>
    <xf numFmtId="0" fontId="6" fillId="0" borderId="28" xfId="0" applyFont="1" applyBorder="1" applyAlignment="1">
      <alignment horizontal="center" vertical="center" wrapText="1"/>
    </xf>
    <xf numFmtId="0" fontId="6" fillId="5" borderId="28" xfId="0" applyFont="1" applyFill="1" applyBorder="1" applyAlignment="1">
      <alignment horizontal="center" vertical="center" wrapText="1"/>
    </xf>
    <xf numFmtId="14" fontId="6" fillId="0" borderId="10" xfId="0" applyNumberFormat="1" applyFont="1" applyBorder="1" applyAlignment="1">
      <alignment horizontal="center" vertical="center" wrapText="1"/>
    </xf>
    <xf numFmtId="0" fontId="55" fillId="3" borderId="9" xfId="0" applyFont="1" applyFill="1" applyBorder="1" applyAlignment="1">
      <alignment horizontal="center"/>
    </xf>
    <xf numFmtId="0" fontId="55" fillId="3" borderId="28" xfId="0" applyFont="1" applyFill="1" applyBorder="1" applyAlignment="1">
      <alignment horizontal="center"/>
    </xf>
    <xf numFmtId="0" fontId="15" fillId="0" borderId="19" xfId="0" applyFont="1" applyBorder="1"/>
    <xf numFmtId="0" fontId="24" fillId="0" borderId="0" xfId="0" applyFont="1" applyBorder="1" applyAlignment="1">
      <alignment horizontal="center" vertical="center" wrapText="1"/>
    </xf>
    <xf numFmtId="0" fontId="7" fillId="8" borderId="20" xfId="0" applyFont="1" applyFill="1" applyBorder="1" applyAlignment="1">
      <alignment horizontal="center" vertical="center"/>
    </xf>
    <xf numFmtId="0" fontId="7" fillId="8" borderId="3" xfId="0" applyFont="1" applyFill="1" applyBorder="1" applyAlignment="1">
      <alignment horizontal="center" vertical="center"/>
    </xf>
    <xf numFmtId="0" fontId="7" fillId="8" borderId="17" xfId="0" applyFont="1" applyFill="1" applyBorder="1" applyAlignment="1">
      <alignment horizontal="center" vertical="center"/>
    </xf>
    <xf numFmtId="0" fontId="7" fillId="8" borderId="9" xfId="0" applyFont="1" applyFill="1" applyBorder="1" applyAlignment="1">
      <alignment horizontal="center" vertical="center"/>
    </xf>
    <xf numFmtId="0" fontId="7" fillId="8" borderId="39" xfId="0" applyFont="1" applyFill="1" applyBorder="1" applyAlignment="1">
      <alignment horizontal="center" vertical="center"/>
    </xf>
    <xf numFmtId="0" fontId="7" fillId="8" borderId="37" xfId="0" applyFont="1" applyFill="1" applyBorder="1" applyAlignment="1">
      <alignment horizontal="center" vertical="center"/>
    </xf>
    <xf numFmtId="0" fontId="7" fillId="8" borderId="84" xfId="0" applyFont="1" applyFill="1" applyBorder="1" applyAlignment="1">
      <alignment horizontal="center" vertical="center"/>
    </xf>
    <xf numFmtId="0" fontId="39" fillId="8" borderId="20" xfId="0" applyFont="1" applyFill="1" applyBorder="1" applyAlignment="1">
      <alignment horizontal="center" vertical="center" wrapText="1"/>
    </xf>
    <xf numFmtId="0" fontId="39" fillId="8" borderId="3" xfId="0" applyFont="1" applyFill="1" applyBorder="1" applyAlignment="1">
      <alignment horizontal="center" vertical="center" wrapText="1"/>
    </xf>
    <xf numFmtId="0" fontId="39" fillId="8" borderId="26" xfId="0" applyFont="1" applyFill="1" applyBorder="1" applyAlignment="1">
      <alignment horizontal="center" vertical="center" wrapText="1"/>
    </xf>
    <xf numFmtId="0" fontId="39" fillId="8" borderId="4" xfId="0" applyFont="1" applyFill="1" applyBorder="1" applyAlignment="1">
      <alignment horizontal="center" vertical="center" wrapText="1"/>
    </xf>
    <xf numFmtId="0" fontId="39" fillId="8" borderId="17" xfId="0" applyFont="1" applyFill="1" applyBorder="1" applyAlignment="1">
      <alignment horizontal="center" vertical="center" wrapText="1"/>
    </xf>
    <xf numFmtId="0" fontId="39" fillId="8" borderId="18" xfId="0" applyFont="1" applyFill="1" applyBorder="1" applyAlignment="1">
      <alignment horizontal="center" vertical="center" wrapText="1"/>
    </xf>
    <xf numFmtId="0" fontId="15" fillId="0" borderId="17" xfId="0" applyFont="1" applyBorder="1" applyAlignment="1">
      <alignment horizontal="justify" vertical="top" wrapText="1"/>
    </xf>
    <xf numFmtId="0" fontId="15" fillId="0" borderId="18" xfId="0" applyFont="1" applyBorder="1"/>
    <xf numFmtId="0" fontId="15" fillId="0" borderId="9" xfId="0" applyFont="1" applyBorder="1" applyAlignment="1">
      <alignment horizontal="justify" vertical="top" wrapText="1"/>
    </xf>
    <xf numFmtId="0" fontId="15" fillId="0" borderId="28" xfId="0" applyFont="1" applyBorder="1"/>
    <xf numFmtId="0" fontId="15" fillId="0" borderId="10" xfId="0" applyFont="1" applyBorder="1"/>
    <xf numFmtId="0" fontId="9" fillId="4" borderId="5"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15" fillId="12" borderId="40" xfId="0" applyFont="1" applyFill="1" applyBorder="1" applyAlignment="1">
      <alignment horizontal="center" vertical="center"/>
    </xf>
    <xf numFmtId="0" fontId="15" fillId="12" borderId="23" xfId="0" applyFont="1" applyFill="1" applyBorder="1" applyAlignment="1">
      <alignment horizontal="center" vertical="center"/>
    </xf>
    <xf numFmtId="0" fontId="15" fillId="12" borderId="47" xfId="0" applyFont="1" applyFill="1" applyBorder="1" applyAlignment="1">
      <alignment horizontal="center" vertical="center"/>
    </xf>
    <xf numFmtId="0" fontId="15" fillId="12" borderId="46" xfId="0" applyFont="1" applyFill="1" applyBorder="1" applyAlignment="1">
      <alignment horizontal="center" vertical="center"/>
    </xf>
    <xf numFmtId="0" fontId="15" fillId="12" borderId="24" xfId="0" applyFont="1" applyFill="1" applyBorder="1" applyAlignment="1">
      <alignment vertical="center"/>
    </xf>
  </cellXfs>
  <cellStyles count="5">
    <cellStyle name="Hipervínculo" xfId="2" builtinId="8"/>
    <cellStyle name="Millares [0]" xfId="4" builtinId="6"/>
    <cellStyle name="Normal" xfId="0" builtinId="0"/>
    <cellStyle name="Normal 3" xfId="3" xr:uid="{00000000-0005-0000-0000-000003000000}"/>
    <cellStyle name="Porcentaje" xfId="1" builtinId="5"/>
  </cellStyles>
  <dxfs count="1207">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MAPA RIESGOS UAEOS'!A1"/><Relationship Id="rId3" Type="http://schemas.openxmlformats.org/officeDocument/2006/relationships/hyperlink" Target="#'Componente 2 Racionalizac'!A1"/><Relationship Id="rId7" Type="http://schemas.openxmlformats.org/officeDocument/2006/relationships/image" Target="../media/image2.png"/><Relationship Id="rId12" Type="http://schemas.openxmlformats.org/officeDocument/2006/relationships/image" Target="../media/image5.png"/><Relationship Id="rId2" Type="http://schemas.openxmlformats.org/officeDocument/2006/relationships/hyperlink" Target="#'Componente 1 Riesgos'!A1"/><Relationship Id="rId1" Type="http://schemas.openxmlformats.org/officeDocument/2006/relationships/image" Target="../media/image1.png"/><Relationship Id="rId6" Type="http://schemas.openxmlformats.org/officeDocument/2006/relationships/hyperlink" Target="#'Componente 5  Transparencia '!A1"/><Relationship Id="rId11" Type="http://schemas.openxmlformats.org/officeDocument/2006/relationships/hyperlink" Target="#'Integridad- Gesti&#243;n de Conflict'!A1"/><Relationship Id="rId5" Type="http://schemas.openxmlformats.org/officeDocument/2006/relationships/hyperlink" Target="#'Componente 4  Atenci&#243;n al Ciuda'!A1"/><Relationship Id="rId10" Type="http://schemas.openxmlformats.org/officeDocument/2006/relationships/image" Target="../media/image4.png"/><Relationship Id="rId4" Type="http://schemas.openxmlformats.org/officeDocument/2006/relationships/hyperlink" Target="#'Componente 3  Rendici&#243;n'!A1"/><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7.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PAAC!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440532</xdr:colOff>
      <xdr:row>3</xdr:row>
      <xdr:rowOff>392908</xdr:rowOff>
    </xdr:from>
    <xdr:to>
      <xdr:col>7</xdr:col>
      <xdr:colOff>50007</xdr:colOff>
      <xdr:row>3</xdr:row>
      <xdr:rowOff>757239</xdr:rowOff>
    </xdr:to>
    <xdr:pic>
      <xdr:nvPicPr>
        <xdr:cNvPr id="3" name="Imagen 2" descr="¡Compras Públicas Locales!">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038" t="81538" r="56020" b="10381"/>
        <a:stretch/>
      </xdr:blipFill>
      <xdr:spPr bwMode="auto">
        <a:xfrm>
          <a:off x="1964532" y="1381127"/>
          <a:ext cx="3419475" cy="364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7593278" y="3712367"/>
          <a:ext cx="5012531"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7625553" y="6231466"/>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editAs="oneCell">
    <xdr:from>
      <xdr:col>12</xdr:col>
      <xdr:colOff>190500</xdr:colOff>
      <xdr:row>0</xdr:row>
      <xdr:rowOff>190500</xdr:rowOff>
    </xdr:from>
    <xdr:to>
      <xdr:col>15</xdr:col>
      <xdr:colOff>744220</xdr:colOff>
      <xdr:row>2</xdr:row>
      <xdr:rowOff>191452</xdr:rowOff>
    </xdr:to>
    <xdr:pic>
      <xdr:nvPicPr>
        <xdr:cNvPr id="9" name="Imagen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29850" y="190500"/>
          <a:ext cx="2839720" cy="591502"/>
        </a:xfrm>
        <a:prstGeom prst="rect">
          <a:avLst/>
        </a:prstGeom>
      </xdr:spPr>
    </xdr:pic>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8"/>
          <a:extLst>
            <a:ext uri="{FF2B5EF4-FFF2-40B4-BE49-F238E27FC236}">
              <a16:creationId xmlns:a16="http://schemas.microsoft.com/office/drawing/2014/main" id="{00000000-0008-0000-0000-00000A000000}"/>
            </a:ext>
          </a:extLst>
        </xdr:cNvPr>
        <xdr:cNvSpPr txBox="1"/>
      </xdr:nvSpPr>
      <xdr:spPr>
        <a:xfrm>
          <a:off x="7762875" y="8120063"/>
          <a:ext cx="4488656" cy="642937"/>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a:t>Consulta aquí  el mapa de Riesgos 2022</a:t>
          </a:r>
        </a:p>
      </xdr:txBody>
    </xdr:sp>
    <xdr:clientData/>
  </xdr:twoCellAnchor>
  <xdr:twoCellAnchor>
    <xdr:from>
      <xdr:col>15</xdr:col>
      <xdr:colOff>370283</xdr:colOff>
      <xdr:row>12</xdr:row>
      <xdr:rowOff>54768</xdr:rowOff>
    </xdr:from>
    <xdr:to>
      <xdr:col>15</xdr:col>
      <xdr:colOff>3107531</xdr:colOff>
      <xdr:row>23</xdr:row>
      <xdr:rowOff>154781</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693252" y="3793331"/>
          <a:ext cx="27372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12919469" y="2888456"/>
          <a:ext cx="1817851" cy="1016794"/>
        </a:xfrm>
        <a:prstGeom prst="rect">
          <a:avLst/>
        </a:prstGeom>
      </xdr:spPr>
    </xdr:pic>
    <xdr:clientData/>
  </xdr:twoCellAnchor>
  <xdr:twoCellAnchor editAs="oneCell">
    <xdr:from>
      <xdr:col>15</xdr:col>
      <xdr:colOff>130969</xdr:colOff>
      <xdr:row>35</xdr:row>
      <xdr:rowOff>107157</xdr:rowOff>
    </xdr:from>
    <xdr:to>
      <xdr:col>15</xdr:col>
      <xdr:colOff>535931</xdr:colOff>
      <xdr:row>37</xdr:row>
      <xdr:rowOff>164766</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10"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53938" y="825103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11"/>
          <a:extLst>
            <a:ext uri="{FF2B5EF4-FFF2-40B4-BE49-F238E27FC236}">
              <a16:creationId xmlns:a16="http://schemas.microsoft.com/office/drawing/2014/main" id="{00000000-0008-0000-0000-00000E000000}"/>
            </a:ext>
          </a:extLst>
        </xdr:cNvPr>
        <xdr:cNvSpPr/>
      </xdr:nvSpPr>
      <xdr:spPr>
        <a:xfrm>
          <a:off x="7667625" y="7188994"/>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0</xdr:col>
      <xdr:colOff>0</xdr:colOff>
      <xdr:row>5</xdr:row>
      <xdr:rowOff>59532</xdr:rowOff>
    </xdr:from>
    <xdr:to>
      <xdr:col>9</xdr:col>
      <xdr:colOff>655579</xdr:colOff>
      <xdr:row>35</xdr:row>
      <xdr:rowOff>190499</xdr:rowOff>
    </xdr:to>
    <xdr:pic>
      <xdr:nvPicPr>
        <xdr:cNvPr id="2" name="Imagen 1">
          <a:extLst>
            <a:ext uri="{FF2B5EF4-FFF2-40B4-BE49-F238E27FC236}">
              <a16:creationId xmlns:a16="http://schemas.microsoft.com/office/drawing/2014/main" id="{C119FE0E-F63F-4807-9FA7-3CC33BA7114E}"/>
            </a:ext>
          </a:extLst>
        </xdr:cNvPr>
        <xdr:cNvPicPr>
          <a:picLocks noChangeAspect="1"/>
        </xdr:cNvPicPr>
      </xdr:nvPicPr>
      <xdr:blipFill>
        <a:blip xmlns:r="http://schemas.openxmlformats.org/officeDocument/2006/relationships" r:embed="rId12"/>
        <a:stretch>
          <a:fillRect/>
        </a:stretch>
      </xdr:blipFill>
      <xdr:spPr>
        <a:xfrm>
          <a:off x="0" y="2166938"/>
          <a:ext cx="7513579" cy="61674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2</xdr:col>
      <xdr:colOff>749415</xdr:colOff>
      <xdr:row>3</xdr:row>
      <xdr:rowOff>50694</xdr:rowOff>
    </xdr:to>
    <xdr:pic>
      <xdr:nvPicPr>
        <xdr:cNvPr id="2" name="Imagen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3825"/>
          <a:ext cx="2835390" cy="555519"/>
        </a:xfrm>
        <a:prstGeom prst="rect">
          <a:avLst/>
        </a:prstGeom>
      </xdr:spPr>
    </xdr:pic>
    <xdr:clientData/>
  </xdr:twoCellAnchor>
  <xdr:twoCellAnchor>
    <xdr:from>
      <xdr:col>5</xdr:col>
      <xdr:colOff>1238250</xdr:colOff>
      <xdr:row>0</xdr:row>
      <xdr:rowOff>104775</xdr:rowOff>
    </xdr:from>
    <xdr:to>
      <xdr:col>7</xdr:col>
      <xdr:colOff>228600</xdr:colOff>
      <xdr:row>3</xdr:row>
      <xdr:rowOff>171450</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83915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84756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381384" y="138546"/>
          <a:ext cx="591296" cy="5748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111331</xdr:colOff>
      <xdr:row>1</xdr:row>
      <xdr:rowOff>61850</xdr:rowOff>
    </xdr:from>
    <xdr:to>
      <xdr:col>2</xdr:col>
      <xdr:colOff>885239</xdr:colOff>
      <xdr:row>2</xdr:row>
      <xdr:rowOff>494658</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31" y="223775"/>
          <a:ext cx="2831308" cy="594733"/>
        </a:xfrm>
        <a:prstGeom prst="rect">
          <a:avLst/>
        </a:prstGeom>
      </xdr:spPr>
    </xdr:pic>
    <xdr:clientData/>
  </xdr:twoCellAnchor>
  <xdr:twoCellAnchor>
    <xdr:from>
      <xdr:col>6</xdr:col>
      <xdr:colOff>862853</xdr:colOff>
      <xdr:row>0</xdr:row>
      <xdr:rowOff>111332</xdr:rowOff>
    </xdr:from>
    <xdr:to>
      <xdr:col>7</xdr:col>
      <xdr:colOff>779318</xdr:colOff>
      <xdr:row>2</xdr:row>
      <xdr:rowOff>655617</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12068735" y="111332"/>
          <a:ext cx="1731818" cy="85805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Menú </a:t>
          </a:r>
          <a:endParaRPr lang="es-CO" sz="1600" b="1"/>
        </a:p>
      </xdr:txBody>
    </xdr:sp>
    <xdr:clientData/>
  </xdr:twoCellAnchor>
  <xdr:twoCellAnchor editAs="oneCell">
    <xdr:from>
      <xdr:col>7</xdr:col>
      <xdr:colOff>940131</xdr:colOff>
      <xdr:row>1</xdr:row>
      <xdr:rowOff>49481</xdr:rowOff>
    </xdr:from>
    <xdr:to>
      <xdr:col>8</xdr:col>
      <xdr:colOff>211534</xdr:colOff>
      <xdr:row>2</xdr:row>
      <xdr:rowOff>463530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80381" y="211406"/>
          <a:ext cx="591296" cy="575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134620</xdr:colOff>
      <xdr:row>3</xdr:row>
      <xdr:rowOff>22119</xdr:rowOff>
    </xdr:to>
    <xdr:pic>
      <xdr:nvPicPr>
        <xdr:cNvPr id="2" name="Imagen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
          <a:ext cx="2839720" cy="593619"/>
        </a:xfrm>
        <a:prstGeom prst="rect">
          <a:avLst/>
        </a:prstGeom>
      </xdr:spPr>
    </xdr:pic>
    <xdr:clientData/>
  </xdr:twoCellAnchor>
  <xdr:twoCellAnchor editAs="oneCell">
    <xdr:from>
      <xdr:col>5</xdr:col>
      <xdr:colOff>137523</xdr:colOff>
      <xdr:row>0</xdr:row>
      <xdr:rowOff>144626</xdr:rowOff>
    </xdr:from>
    <xdr:to>
      <xdr:col>5</xdr:col>
      <xdr:colOff>542485</xdr:colOff>
      <xdr:row>2</xdr:row>
      <xdr:rowOff>116510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00000000-0008-0000-0300-000004000000}"/>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2</xdr:col>
      <xdr:colOff>537051</xdr:colOff>
      <xdr:row>3</xdr:row>
      <xdr:rowOff>162613</xdr:rowOff>
    </xdr:to>
    <xdr:pic>
      <xdr:nvPicPr>
        <xdr:cNvPr id="2" name="Imagen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5250"/>
          <a:ext cx="2842101" cy="610288"/>
        </a:xfrm>
        <a:prstGeom prst="rect">
          <a:avLst/>
        </a:prstGeom>
      </xdr:spPr>
    </xdr:pic>
    <xdr:clientData/>
  </xdr:twoCellAnchor>
  <xdr:twoCellAnchor>
    <xdr:from>
      <xdr:col>7</xdr:col>
      <xdr:colOff>0</xdr:colOff>
      <xdr:row>0</xdr:row>
      <xdr:rowOff>47625</xdr:rowOff>
    </xdr:from>
    <xdr:to>
      <xdr:col>7</xdr:col>
      <xdr:colOff>9525</xdr:colOff>
      <xdr:row>3</xdr:row>
      <xdr:rowOff>94383</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2912587" y="47625"/>
          <a:ext cx="9525" cy="59341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xdr:from>
      <xdr:col>7</xdr:col>
      <xdr:colOff>0</xdr:colOff>
      <xdr:row>0</xdr:row>
      <xdr:rowOff>74840</xdr:rowOff>
    </xdr:from>
    <xdr:to>
      <xdr:col>7</xdr:col>
      <xdr:colOff>17566</xdr:colOff>
      <xdr:row>3</xdr:row>
      <xdr:rowOff>108858</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12912587" y="74840"/>
          <a:ext cx="17566" cy="58067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xdr:from>
      <xdr:col>5</xdr:col>
      <xdr:colOff>753719</xdr:colOff>
      <xdr:row>0</xdr:row>
      <xdr:rowOff>0</xdr:rowOff>
    </xdr:from>
    <xdr:to>
      <xdr:col>6</xdr:col>
      <xdr:colOff>157369</xdr:colOff>
      <xdr:row>3</xdr:row>
      <xdr:rowOff>99391</xdr:rowOff>
    </xdr:to>
    <xdr:sp macro="" textlink="">
      <xdr:nvSpPr>
        <xdr:cNvPr id="7" name="Flecha: hacia la izquierda 3">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9086023" y="0"/>
          <a:ext cx="1490868" cy="64604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6</xdr:col>
      <xdr:colOff>422413</xdr:colOff>
      <xdr:row>0</xdr:row>
      <xdr:rowOff>74542</xdr:rowOff>
    </xdr:from>
    <xdr:to>
      <xdr:col>6</xdr:col>
      <xdr:colOff>827375</xdr:colOff>
      <xdr:row>2</xdr:row>
      <xdr:rowOff>101091</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841935" y="74542"/>
          <a:ext cx="404962" cy="3909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95250</xdr:rowOff>
    </xdr:from>
    <xdr:ext cx="2839720" cy="593619"/>
    <xdr:pic>
      <xdr:nvPicPr>
        <xdr:cNvPr id="5" name="Imagen 4">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2839720" cy="593619"/>
        </a:xfrm>
        <a:prstGeom prst="rect">
          <a:avLst/>
        </a:prstGeom>
      </xdr:spPr>
    </xdr:pic>
    <xdr:clientData/>
  </xdr:oneCellAnchor>
  <xdr:twoCellAnchor editAs="oneCell">
    <xdr:from>
      <xdr:col>8</xdr:col>
      <xdr:colOff>470897</xdr:colOff>
      <xdr:row>0</xdr:row>
      <xdr:rowOff>128281</xdr:rowOff>
    </xdr:from>
    <xdr:to>
      <xdr:col>9</xdr:col>
      <xdr:colOff>113859</xdr:colOff>
      <xdr:row>2</xdr:row>
      <xdr:rowOff>176365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043897"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7" name="Flecha: hacia la izquierda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11062607"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408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0</xdr:col>
      <xdr:colOff>0</xdr:colOff>
      <xdr:row>0</xdr:row>
      <xdr:rowOff>71438</xdr:rowOff>
    </xdr:from>
    <xdr:to>
      <xdr:col>2</xdr:col>
      <xdr:colOff>370796</xdr:colOff>
      <xdr:row>0</xdr:row>
      <xdr:rowOff>626957</xdr:rowOff>
    </xdr:to>
    <xdr:pic>
      <xdr:nvPicPr>
        <xdr:cNvPr id="3" name="Imagen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1438"/>
          <a:ext cx="2835390" cy="555519"/>
        </a:xfrm>
        <a:prstGeom prst="rect">
          <a:avLst/>
        </a:prstGeom>
      </xdr:spPr>
    </xdr:pic>
    <xdr:clientData/>
  </xdr:twoCellAnchor>
  <xdr:twoCellAnchor editAs="oneCell">
    <xdr:from>
      <xdr:col>13</xdr:col>
      <xdr:colOff>404813</xdr:colOff>
      <xdr:row>0</xdr:row>
      <xdr:rowOff>190501</xdr:rowOff>
    </xdr:from>
    <xdr:to>
      <xdr:col>14</xdr:col>
      <xdr:colOff>154932</xdr:colOff>
      <xdr:row>0</xdr:row>
      <xdr:rowOff>581485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097251" y="190501"/>
          <a:ext cx="404962" cy="3909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8659</xdr:colOff>
      <xdr:row>0</xdr:row>
      <xdr:rowOff>51955</xdr:rowOff>
    </xdr:from>
    <xdr:to>
      <xdr:col>4</xdr:col>
      <xdr:colOff>737221</xdr:colOff>
      <xdr:row>1</xdr:row>
      <xdr:rowOff>479714</xdr:rowOff>
    </xdr:to>
    <xdr:pic>
      <xdr:nvPicPr>
        <xdr:cNvPr id="2" name="Imagen 1">
          <a:extLst>
            <a:ext uri="{FF2B5EF4-FFF2-40B4-BE49-F238E27FC236}">
              <a16:creationId xmlns:a16="http://schemas.microsoft.com/office/drawing/2014/main" id="{91E319FE-5A4F-4A08-B689-BA2B5B7378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5909" y="51955"/>
          <a:ext cx="3814662" cy="799234"/>
        </a:xfrm>
        <a:prstGeom prst="rect">
          <a:avLst/>
        </a:prstGeom>
      </xdr:spPr>
    </xdr:pic>
    <xdr:clientData/>
  </xdr:twoCellAnchor>
  <xdr:twoCellAnchor>
    <xdr:from>
      <xdr:col>6</xdr:col>
      <xdr:colOff>987136</xdr:colOff>
      <xdr:row>5</xdr:row>
      <xdr:rowOff>372341</xdr:rowOff>
    </xdr:from>
    <xdr:to>
      <xdr:col>8</xdr:col>
      <xdr:colOff>155347</xdr:colOff>
      <xdr:row>7</xdr:row>
      <xdr:rowOff>296574</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47CB56CC-8B8B-422D-B357-0F6CB1986769}"/>
            </a:ext>
          </a:extLst>
        </xdr:cNvPr>
        <xdr:cNvSpPr/>
      </xdr:nvSpPr>
      <xdr:spPr>
        <a:xfrm>
          <a:off x="10165772" y="2329296"/>
          <a:ext cx="1393598"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MEJORAMIENTO_UAEOS_20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CONTRACTUAL%20%20JURIDICA_UAEOS_20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INFORMATICA_UAEOS_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Jorge/Documents/UAEOS/TRABAJO%20EN%20CASA/MAPAS%20DE%20RIESGOS/RIESGOS%202021/MAPAS%20DE%20RIESGOS%20DE%20PROCESO%202021/MAPAS%20DE%20RIESGOS%20GUIA%202021/MAPA_RIESGOS_G_CONOCIMIENTO_CIUDADANO_UAEO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COMUNICACION_PRENSA_UAEOS_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2020-11-10_Propuesta_Mapa_riesgos_RH_UAEO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SEGUIMIENTO%20Y%20MEDICION_UAEOS_202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PROGRAMAS%20Y%20PROYECTOS_UAEOS_202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2\MAPA_RIESGOS_UAEOS_2022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AEOS\TRABAJO%20EN%20CASA\MAPAS%20DE%20RIESGOS\RIESGOS%202021\MAPAS%20DE%20RIESGOS%20DE%20PROCESO%202021\MAPAS%20DE%20RIESGOS%20GUIA%202021\MAPA_RIESGOS_FOMENTO_ORGA_SOLIDARIAS_UAEOS_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AEOS\TRABAJO%20EN%20CASA\MAPAS%20DE%20RIESGOS\RIESGOS%202021\MAPAS%20DE%20RIESGOS%20DE%20PROCESO%202021\MAPAS%20DE%20RIESGOS%20GUIA%202021\MAPA_RIESGOS_G_CONOCIMIENTO_CIUDADANO_UAE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AEOS\TRABAJO%20EN%20CASA\MAPAS%20DE%20RIESGOS\RIESGOS%202021\MAPAS%20DE%20RIESGOS%20DE%20PROCESO%202021\MAPAS%20DE%20RIESGOS%20GUIA%202021\MAPA_RIESGOS_G_OCI_UAE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AEOS\TRABAJO%20EN%20CASA\MAPAS%20DE%20RIESGOS\RIESGOS%202021\MAPAS%20DE%20RIESGOS%20DE%20PROCESO%202021\MAPAS%20DE%20RIESGOS%20GUIA%202021\MAPA_RIESGOS_PROGRAMAS%20Y%20PROYECTOS_UAEOS_20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OCI_UAE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riesgos propuesto"/>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MR G CONTRACTUAL"/>
      <sheetName val="Hoja1"/>
      <sheetName val="MR G JURÍDICA"/>
      <sheetName val="Mapa de Riesgo"/>
      <sheetName val="Tabla probabiidad"/>
      <sheetName val="Tabla impacto"/>
      <sheetName val="CRITERIO CAL IMPACTO CORRUPCIÓN"/>
      <sheetName val="Matriz calor_RI"/>
      <sheetName val="Matriz calor RR"/>
      <sheetName val="Tabla Valoración Controles"/>
      <sheetName val="ValoraciónControles Contractual"/>
      <sheetName val="Calculo Controles G Contractual"/>
      <sheetName val="ValoraciónControles Jurídica"/>
      <sheetName val="Calculos Controles Jurídica"/>
    </sheetNames>
    <sheetDataSet>
      <sheetData sheetId="0"/>
      <sheetData sheetId="1"/>
      <sheetData sheetId="2"/>
      <sheetData sheetId="3"/>
      <sheetData sheetId="4"/>
      <sheetData sheetId="5"/>
      <sheetData sheetId="6">
        <row r="13">
          <cell r="F13" t="str">
            <v>Posibilidad de perdida reputacional, debido a vinculos de parentesco, cosanguineo, civil, o legal entre un apoderado judicial y la parte demandante o demandada en acciones que insidan directamente en su configuración.</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DE RIESGOS CPR"/>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Mapa riesgos propuesto"/>
      <sheetName val="Mapa de Riesgo"/>
      <sheetName val="Tabla probabiidad"/>
      <sheetName val="Tabla impacto"/>
      <sheetName val="CRITERIO CAL IMPACTO CORRUPCIÓN"/>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RIESGOS PROPUESTO"/>
      <sheetName val="Tabla probabiidad"/>
      <sheetName val="Tabla impacto"/>
      <sheetName val="Matriz calor_RI"/>
      <sheetName val="Matriz calor RR"/>
      <sheetName val="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Mapa riesgos propuesto"/>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 val="Atributos controles"/>
      <sheetName val="Clasificacion riesgo"/>
      <sheetName val="Observaciones caracterizacion"/>
      <sheetName val="Factores Riesgo"/>
      <sheetName val="Hoja1"/>
      <sheetName val="Mapa riesgos propuesto"/>
      <sheetName val="Mapa de Riesgo"/>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UAEOS"/>
      <sheetName val="Mapa de Riesgo"/>
      <sheetName val="Tabla probabiidad"/>
      <sheetName val="Tabla impacto"/>
      <sheetName val="Matriz calor_RI"/>
      <sheetName val="Matriz calor RR"/>
      <sheetName val="Tabla Valoración Controles"/>
      <sheetName val="Atributos controles"/>
      <sheetName val="ValoraciónControles "/>
      <sheetName val="Hoja3"/>
      <sheetName val="RESUMEN"/>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C6">
            <v>0.12</v>
          </cell>
        </row>
        <row r="15">
          <cell r="C15">
            <v>0.14000000000000001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G CONOCIMIENTO"/>
      <sheetName val="MAPA RIESGOS SER CIUDADANO"/>
      <sheetName val="Tabla probabiidad"/>
      <sheetName val="CRITERIO CAL IMPACTO CORRUPCIÓN"/>
      <sheetName val="Tabla impacto"/>
      <sheetName val="Matriz calor_RI"/>
      <sheetName val="Matriz calor RR"/>
      <sheetName val="Controles"/>
      <sheetName val="Atributos controles"/>
      <sheetName val="ValoraciónControles"/>
      <sheetName val="Calculos Controles Docum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CONTROL DE LA EVALUACIÓN"/>
      <sheetName val="Tabla probabiidad"/>
      <sheetName val="CRITERIO CAL IMPACTO CORRUPCIÓN"/>
      <sheetName val="Tabla impacto"/>
      <sheetName val="Matriz calor_RI"/>
      <sheetName val="Matriz calor RR"/>
      <sheetName val="Controles"/>
      <sheetName val="Atributos controles"/>
      <sheetName val="ValoraciónControles OCI"/>
      <sheetName val="Calculos O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propuesto"/>
      <sheetName val="Mapa de Riesgo"/>
      <sheetName val="Tabla probabiidad"/>
      <sheetName val="Tabla impacto"/>
      <sheetName val="Matriz calor_RI"/>
      <sheetName val="Matriz calor RR"/>
      <sheetName val="Tabla Valoración Controles"/>
      <sheetName val="Atributos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CONTROL DE LA EVALUACIÓN"/>
      <sheetName val="Tabla probabiidad"/>
      <sheetName val="CRITERIO CAL IMPACTO CORRUPCIÓN"/>
      <sheetName val="Tabla impacto"/>
      <sheetName val="Matriz calor_RI"/>
      <sheetName val="Matriz calor RR"/>
      <sheetName val="Controles"/>
      <sheetName val="ValoraciónControles OCI"/>
      <sheetName val="Calculos O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9</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hyperlink" Target="mailto:nidia.patino@uaeos.gov.co"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tabSelected="1" zoomScale="80" zoomScaleNormal="80" zoomScaleSheetLayoutView="80" zoomScalePageLayoutView="70" workbookViewId="0">
      <selection activeCell="U15" sqref="U15"/>
    </sheetView>
  </sheetViews>
  <sheetFormatPr baseColWidth="10" defaultColWidth="11.42578125"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147"/>
      <c r="B1" s="148"/>
      <c r="C1" s="148"/>
      <c r="D1" s="148"/>
      <c r="E1" s="148"/>
      <c r="F1" s="148"/>
      <c r="G1" s="148"/>
      <c r="H1" s="149"/>
      <c r="I1" s="150"/>
      <c r="J1" s="150"/>
      <c r="K1" s="150"/>
      <c r="L1" s="150"/>
      <c r="M1" s="150"/>
      <c r="N1" s="150"/>
      <c r="O1" s="150"/>
      <c r="P1" s="151"/>
    </row>
    <row r="2" spans="1:16" ht="30.75" customHeight="1" x14ac:dyDescent="0.25">
      <c r="A2" s="152"/>
      <c r="B2" s="153"/>
      <c r="C2" s="153"/>
      <c r="D2" s="153"/>
      <c r="E2" s="153"/>
      <c r="F2" s="153"/>
      <c r="G2" s="153"/>
      <c r="H2" s="154"/>
      <c r="I2" s="155"/>
      <c r="J2" s="155"/>
      <c r="K2" s="155"/>
      <c r="L2" s="155"/>
      <c r="M2" s="155"/>
      <c r="N2" s="155"/>
      <c r="O2" s="155"/>
      <c r="P2" s="156"/>
    </row>
    <row r="3" spans="1:16" ht="30.75" customHeight="1" x14ac:dyDescent="0.25">
      <c r="A3" s="152"/>
      <c r="B3" s="153"/>
      <c r="C3" s="153"/>
      <c r="D3" s="153"/>
      <c r="E3" s="153"/>
      <c r="F3" s="153"/>
      <c r="G3" s="153"/>
      <c r="H3" s="154"/>
      <c r="I3" s="155"/>
      <c r="J3" s="155"/>
      <c r="K3" s="155"/>
      <c r="L3" s="155"/>
      <c r="M3" s="155"/>
      <c r="N3" s="155"/>
      <c r="O3" s="155"/>
      <c r="P3" s="156"/>
    </row>
    <row r="4" spans="1:16" ht="72.75" customHeight="1" x14ac:dyDescent="0.25">
      <c r="A4" s="152"/>
      <c r="B4" s="153"/>
      <c r="C4" s="153"/>
      <c r="D4" s="153"/>
      <c r="E4" s="153"/>
      <c r="F4" s="153"/>
      <c r="G4" s="153"/>
      <c r="H4" s="153"/>
      <c r="I4" s="366" t="s">
        <v>0</v>
      </c>
      <c r="J4" s="366"/>
      <c r="K4" s="366"/>
      <c r="L4" s="366"/>
      <c r="M4" s="366"/>
      <c r="N4" s="366"/>
      <c r="O4" s="366"/>
      <c r="P4" s="367"/>
    </row>
    <row r="5" spans="1:16" x14ac:dyDescent="0.25">
      <c r="A5" s="152"/>
      <c r="B5" s="153"/>
      <c r="C5" s="153"/>
      <c r="D5" s="153"/>
      <c r="E5" s="153"/>
      <c r="F5" s="153"/>
      <c r="G5" s="153"/>
      <c r="H5" s="154"/>
      <c r="I5" s="155"/>
      <c r="J5" s="155"/>
      <c r="K5" s="155"/>
      <c r="L5" s="155"/>
      <c r="M5" s="155"/>
      <c r="N5" s="155"/>
      <c r="O5" s="155"/>
      <c r="P5" s="156"/>
    </row>
    <row r="6" spans="1:16" ht="21" x14ac:dyDescent="0.25">
      <c r="A6" s="152"/>
      <c r="B6" s="153"/>
      <c r="C6" s="371"/>
      <c r="D6" s="372"/>
      <c r="E6" s="372"/>
      <c r="F6" s="372"/>
      <c r="G6" s="372"/>
      <c r="H6" s="373"/>
      <c r="I6" s="155"/>
      <c r="J6" s="153"/>
      <c r="K6" s="155"/>
      <c r="L6" s="155"/>
      <c r="M6" s="155"/>
      <c r="N6" s="155"/>
      <c r="O6" s="157"/>
      <c r="P6" s="156"/>
    </row>
    <row r="7" spans="1:16" x14ac:dyDescent="0.25">
      <c r="A7" s="152"/>
      <c r="B7" s="153"/>
      <c r="C7" s="374"/>
      <c r="D7" s="372"/>
      <c r="E7" s="372"/>
      <c r="F7" s="372"/>
      <c r="G7" s="372"/>
      <c r="H7" s="373"/>
      <c r="I7" s="155"/>
      <c r="J7" s="158"/>
      <c r="K7" s="159"/>
      <c r="L7" s="159"/>
      <c r="M7" s="159"/>
      <c r="N7" s="159"/>
      <c r="O7" s="159"/>
      <c r="P7" s="160"/>
    </row>
    <row r="8" spans="1:16" ht="23.25" x14ac:dyDescent="0.25">
      <c r="A8" s="152"/>
      <c r="B8" s="153"/>
      <c r="C8" s="374"/>
      <c r="D8" s="372"/>
      <c r="E8" s="372"/>
      <c r="F8" s="372"/>
      <c r="G8" s="372"/>
      <c r="H8" s="373"/>
      <c r="I8" s="155"/>
      <c r="J8" s="368" t="s">
        <v>1</v>
      </c>
      <c r="K8" s="368"/>
      <c r="L8" s="368"/>
      <c r="M8" s="159"/>
      <c r="N8" s="159"/>
      <c r="O8" s="159"/>
      <c r="P8" s="160"/>
    </row>
    <row r="9" spans="1:16" ht="24" customHeight="1" x14ac:dyDescent="0.25">
      <c r="A9" s="152"/>
      <c r="B9" s="153"/>
      <c r="C9" s="374"/>
      <c r="D9" s="372"/>
      <c r="E9" s="372"/>
      <c r="F9" s="372"/>
      <c r="G9" s="372"/>
      <c r="H9" s="373"/>
      <c r="I9" s="155"/>
      <c r="J9" s="159"/>
      <c r="K9" s="159"/>
      <c r="L9" s="153"/>
      <c r="M9" s="159"/>
      <c r="N9" s="159"/>
      <c r="O9" s="153"/>
      <c r="P9" s="160"/>
    </row>
    <row r="10" spans="1:16" x14ac:dyDescent="0.25">
      <c r="A10" s="152"/>
      <c r="B10" s="153"/>
      <c r="C10" s="374"/>
      <c r="D10" s="372"/>
      <c r="E10" s="372"/>
      <c r="F10" s="372"/>
      <c r="G10" s="372"/>
      <c r="H10" s="373"/>
      <c r="I10" s="155"/>
      <c r="J10" s="159"/>
      <c r="K10" s="159"/>
      <c r="L10" s="159"/>
      <c r="M10" s="159"/>
      <c r="N10" s="159"/>
      <c r="O10" s="159"/>
      <c r="P10" s="160"/>
    </row>
    <row r="11" spans="1:16" x14ac:dyDescent="0.25">
      <c r="A11" s="152"/>
      <c r="B11" s="153"/>
      <c r="C11" s="374"/>
      <c r="D11" s="372"/>
      <c r="E11" s="372"/>
      <c r="F11" s="372"/>
      <c r="G11" s="372"/>
      <c r="H11" s="373"/>
      <c r="I11" s="155"/>
      <c r="J11" s="159"/>
      <c r="K11" s="159"/>
      <c r="L11" s="159"/>
      <c r="M11" s="159"/>
      <c r="N11" s="159"/>
      <c r="O11" s="159"/>
      <c r="P11" s="160"/>
    </row>
    <row r="12" spans="1:16" x14ac:dyDescent="0.25">
      <c r="A12" s="152"/>
      <c r="B12" s="153"/>
      <c r="C12" s="374"/>
      <c r="D12" s="372"/>
      <c r="E12" s="372"/>
      <c r="F12" s="372"/>
      <c r="G12" s="372"/>
      <c r="H12" s="373"/>
      <c r="I12" s="155"/>
      <c r="J12" s="159"/>
      <c r="K12" s="159"/>
      <c r="L12" s="159"/>
      <c r="M12" s="159"/>
      <c r="N12" s="159"/>
      <c r="O12" s="159"/>
      <c r="P12" s="160"/>
    </row>
    <row r="13" spans="1:16" x14ac:dyDescent="0.25">
      <c r="A13" s="152"/>
      <c r="B13" s="153"/>
      <c r="C13" s="374"/>
      <c r="D13" s="372"/>
      <c r="E13" s="372"/>
      <c r="F13" s="372"/>
      <c r="G13" s="372"/>
      <c r="H13" s="373"/>
      <c r="I13" s="155"/>
      <c r="J13" s="159"/>
      <c r="K13" s="159"/>
      <c r="L13" s="159"/>
      <c r="M13" s="159"/>
      <c r="N13" s="159"/>
      <c r="O13" s="159"/>
      <c r="P13" s="160"/>
    </row>
    <row r="14" spans="1:16" x14ac:dyDescent="0.25">
      <c r="A14" s="152"/>
      <c r="B14" s="153"/>
      <c r="C14" s="374"/>
      <c r="D14" s="372"/>
      <c r="E14" s="372"/>
      <c r="F14" s="372"/>
      <c r="G14" s="372"/>
      <c r="H14" s="373"/>
      <c r="I14" s="155"/>
      <c r="J14" s="153"/>
      <c r="K14" s="153"/>
      <c r="L14" s="153"/>
      <c r="M14" s="153"/>
      <c r="N14" s="159"/>
      <c r="O14" s="159"/>
      <c r="P14" s="160"/>
    </row>
    <row r="15" spans="1:16" x14ac:dyDescent="0.25">
      <c r="A15" s="152"/>
      <c r="B15" s="153"/>
      <c r="C15" s="374"/>
      <c r="D15" s="372"/>
      <c r="E15" s="372"/>
      <c r="F15" s="372"/>
      <c r="G15" s="372"/>
      <c r="H15" s="373"/>
      <c r="I15" s="155"/>
      <c r="J15" s="153"/>
      <c r="K15" s="153"/>
      <c r="L15" s="153"/>
      <c r="M15" s="153"/>
      <c r="N15" s="159"/>
      <c r="O15" s="159"/>
      <c r="P15" s="160"/>
    </row>
    <row r="16" spans="1:16" x14ac:dyDescent="0.25">
      <c r="A16" s="152"/>
      <c r="B16" s="153"/>
      <c r="C16" s="374"/>
      <c r="D16" s="372"/>
      <c r="E16" s="372"/>
      <c r="F16" s="372"/>
      <c r="G16" s="372"/>
      <c r="H16" s="373"/>
      <c r="I16" s="155"/>
      <c r="J16" s="161"/>
      <c r="K16" s="153"/>
      <c r="L16" s="153"/>
      <c r="M16" s="153"/>
      <c r="N16" s="159"/>
      <c r="O16" s="159"/>
      <c r="P16" s="160"/>
    </row>
    <row r="17" spans="1:20" x14ac:dyDescent="0.25">
      <c r="A17" s="152"/>
      <c r="B17" s="153"/>
      <c r="C17" s="374"/>
      <c r="D17" s="372"/>
      <c r="E17" s="372"/>
      <c r="F17" s="372"/>
      <c r="G17" s="372"/>
      <c r="H17" s="373"/>
      <c r="I17" s="155"/>
      <c r="J17" s="153"/>
      <c r="K17" s="153"/>
      <c r="L17" s="153"/>
      <c r="M17" s="153"/>
      <c r="N17" s="159"/>
      <c r="O17" s="159"/>
      <c r="P17" s="160"/>
    </row>
    <row r="18" spans="1:20" x14ac:dyDescent="0.25">
      <c r="A18" s="152"/>
      <c r="B18" s="153"/>
      <c r="C18" s="374"/>
      <c r="D18" s="372"/>
      <c r="E18" s="372"/>
      <c r="F18" s="372"/>
      <c r="G18" s="372"/>
      <c r="H18" s="373"/>
      <c r="I18" s="155"/>
      <c r="J18" s="159"/>
      <c r="K18" s="159"/>
      <c r="L18" s="159"/>
      <c r="M18" s="159"/>
      <c r="N18" s="159"/>
      <c r="O18" s="159"/>
      <c r="P18" s="160"/>
    </row>
    <row r="19" spans="1:20" x14ac:dyDescent="0.25">
      <c r="A19" s="152"/>
      <c r="B19" s="153"/>
      <c r="C19" s="374"/>
      <c r="D19" s="372"/>
      <c r="E19" s="372"/>
      <c r="F19" s="372"/>
      <c r="G19" s="372"/>
      <c r="H19" s="373"/>
      <c r="I19" s="155"/>
      <c r="J19" s="159"/>
      <c r="K19" s="159"/>
      <c r="L19" s="159"/>
      <c r="M19" s="159"/>
      <c r="N19" s="159"/>
      <c r="O19" s="159"/>
      <c r="P19" s="160"/>
    </row>
    <row r="20" spans="1:20" x14ac:dyDescent="0.25">
      <c r="A20" s="152"/>
      <c r="B20" s="153"/>
      <c r="C20" s="374"/>
      <c r="D20" s="372"/>
      <c r="E20" s="372"/>
      <c r="F20" s="372"/>
      <c r="G20" s="372"/>
      <c r="H20" s="373"/>
      <c r="I20" s="155"/>
      <c r="J20" s="159"/>
      <c r="K20" s="159"/>
      <c r="L20" s="159"/>
      <c r="M20" s="159"/>
      <c r="N20" s="159"/>
      <c r="O20" s="159"/>
      <c r="P20" s="160"/>
    </row>
    <row r="21" spans="1:20" x14ac:dyDescent="0.25">
      <c r="A21" s="152"/>
      <c r="B21" s="153"/>
      <c r="C21" s="374"/>
      <c r="D21" s="372"/>
      <c r="E21" s="372"/>
      <c r="F21" s="372"/>
      <c r="G21" s="372"/>
      <c r="H21" s="373"/>
      <c r="I21" s="155"/>
      <c r="J21" s="159"/>
      <c r="K21" s="159"/>
      <c r="L21" s="159"/>
      <c r="M21" s="159"/>
      <c r="N21" s="159"/>
      <c r="O21" s="159"/>
      <c r="P21" s="160"/>
    </row>
    <row r="22" spans="1:20" x14ac:dyDescent="0.25">
      <c r="A22" s="152"/>
      <c r="B22" s="153"/>
      <c r="C22" s="153"/>
      <c r="D22" s="153"/>
      <c r="E22" s="153"/>
      <c r="F22" s="153"/>
      <c r="G22" s="153"/>
      <c r="H22" s="154"/>
      <c r="I22" s="155"/>
      <c r="J22" s="159"/>
      <c r="K22" s="159"/>
      <c r="L22" s="159"/>
      <c r="M22" s="159"/>
      <c r="N22" s="159"/>
      <c r="O22" s="159"/>
      <c r="P22" s="160"/>
    </row>
    <row r="23" spans="1:20" x14ac:dyDescent="0.25">
      <c r="A23" s="152"/>
      <c r="B23" s="153"/>
      <c r="C23" s="153"/>
      <c r="D23" s="153"/>
      <c r="E23" s="153"/>
      <c r="F23" s="153"/>
      <c r="G23" s="153"/>
      <c r="H23" s="154"/>
      <c r="I23" s="155"/>
      <c r="J23" s="159"/>
      <c r="K23" s="159"/>
      <c r="L23" s="159"/>
      <c r="M23" s="159"/>
      <c r="N23" s="159"/>
      <c r="O23" s="159"/>
      <c r="P23" s="160"/>
    </row>
    <row r="24" spans="1:20" x14ac:dyDescent="0.25">
      <c r="A24" s="152"/>
      <c r="B24" s="153"/>
      <c r="C24" s="153"/>
      <c r="D24" s="153"/>
      <c r="E24" s="153"/>
      <c r="F24" s="153"/>
      <c r="G24" s="153"/>
      <c r="H24" s="154"/>
      <c r="I24" s="155"/>
      <c r="J24" s="159"/>
      <c r="K24" s="159"/>
      <c r="L24" s="159"/>
      <c r="M24" s="159"/>
      <c r="N24" s="159"/>
      <c r="O24" s="159"/>
      <c r="P24" s="160"/>
    </row>
    <row r="25" spans="1:20" x14ac:dyDescent="0.25">
      <c r="A25" s="152"/>
      <c r="B25" s="153"/>
      <c r="C25" s="153"/>
      <c r="D25" s="153"/>
      <c r="E25" s="153"/>
      <c r="F25" s="153"/>
      <c r="G25" s="153"/>
      <c r="H25" s="154"/>
      <c r="I25" s="155"/>
      <c r="J25" s="155"/>
      <c r="K25" s="155"/>
      <c r="L25" s="155"/>
      <c r="M25" s="155"/>
      <c r="N25" s="155"/>
      <c r="O25" s="155"/>
      <c r="P25" s="156"/>
    </row>
    <row r="26" spans="1:20" x14ac:dyDescent="0.25">
      <c r="A26" s="152"/>
      <c r="B26" s="153"/>
      <c r="C26" s="153"/>
      <c r="D26" s="153"/>
      <c r="E26" s="153"/>
      <c r="F26" s="153"/>
      <c r="G26" s="153"/>
      <c r="H26" s="154"/>
      <c r="I26" s="155"/>
      <c r="J26" s="155"/>
      <c r="K26" s="155"/>
      <c r="L26" s="155"/>
      <c r="M26" s="155"/>
      <c r="N26" s="155"/>
      <c r="O26" s="155"/>
      <c r="P26" s="156"/>
    </row>
    <row r="27" spans="1:20" x14ac:dyDescent="0.25">
      <c r="A27" s="152"/>
      <c r="B27" s="153"/>
      <c r="C27" s="153"/>
      <c r="D27" s="153"/>
      <c r="E27" s="153"/>
      <c r="F27" s="153"/>
      <c r="G27" s="153"/>
      <c r="H27" s="154"/>
      <c r="I27" s="155"/>
      <c r="J27" s="155"/>
      <c r="K27" s="155"/>
      <c r="L27" s="155"/>
      <c r="M27" s="155"/>
      <c r="N27" s="155"/>
      <c r="O27" s="155"/>
      <c r="P27" s="156"/>
      <c r="T27" s="162"/>
    </row>
    <row r="28" spans="1:20" x14ac:dyDescent="0.25">
      <c r="A28" s="152"/>
      <c r="B28" s="153"/>
      <c r="C28" s="153"/>
      <c r="D28" s="153"/>
      <c r="E28" s="153"/>
      <c r="F28" s="153"/>
      <c r="G28" s="153"/>
      <c r="H28" s="154"/>
      <c r="I28" s="155"/>
      <c r="J28" s="155"/>
      <c r="K28" s="155"/>
      <c r="L28" s="155"/>
      <c r="M28" s="155"/>
      <c r="N28" s="155"/>
      <c r="O28" s="155"/>
      <c r="P28" s="156"/>
    </row>
    <row r="29" spans="1:20" x14ac:dyDescent="0.25">
      <c r="A29" s="152"/>
      <c r="B29" s="153"/>
      <c r="C29" s="153"/>
      <c r="D29" s="153"/>
      <c r="E29" s="153"/>
      <c r="F29" s="153"/>
      <c r="G29" s="153"/>
      <c r="H29" s="154"/>
      <c r="I29" s="155"/>
      <c r="J29" s="155"/>
      <c r="K29" s="155"/>
      <c r="L29" s="155"/>
      <c r="M29" s="155"/>
      <c r="N29" s="155"/>
      <c r="O29" s="155"/>
      <c r="P29" s="156"/>
    </row>
    <row r="30" spans="1:20" x14ac:dyDescent="0.25">
      <c r="A30" s="152"/>
      <c r="B30" s="153"/>
      <c r="C30" s="153"/>
      <c r="D30" s="153"/>
      <c r="E30" s="153"/>
      <c r="F30" s="153"/>
      <c r="G30" s="153"/>
      <c r="H30" s="154"/>
      <c r="I30" s="155"/>
      <c r="J30" s="155"/>
      <c r="K30" s="155"/>
      <c r="L30" s="155"/>
      <c r="M30" s="155"/>
      <c r="N30" s="155"/>
      <c r="O30" s="155"/>
      <c r="P30" s="156"/>
    </row>
    <row r="31" spans="1:20" x14ac:dyDescent="0.25">
      <c r="A31" s="152"/>
      <c r="B31" s="153"/>
      <c r="C31" s="153"/>
      <c r="D31" s="153"/>
      <c r="E31" s="153"/>
      <c r="F31" s="153"/>
      <c r="G31" s="153"/>
      <c r="H31" s="154"/>
      <c r="I31" s="155"/>
      <c r="J31" s="155"/>
      <c r="K31" s="155"/>
      <c r="L31" s="155"/>
      <c r="M31" s="155"/>
      <c r="N31" s="155"/>
      <c r="O31" s="155"/>
      <c r="P31" s="156"/>
    </row>
    <row r="32" spans="1:20" x14ac:dyDescent="0.25">
      <c r="A32" s="152"/>
      <c r="B32" s="153"/>
      <c r="C32" s="153"/>
      <c r="D32" s="153"/>
      <c r="E32" s="153"/>
      <c r="F32" s="153"/>
      <c r="G32" s="153"/>
      <c r="H32" s="154"/>
      <c r="I32" s="155"/>
      <c r="J32" s="155"/>
      <c r="K32" s="155"/>
      <c r="L32" s="155"/>
      <c r="M32" s="155"/>
      <c r="N32" s="155"/>
      <c r="O32" s="155"/>
      <c r="P32" s="156"/>
    </row>
    <row r="33" spans="1:16" x14ac:dyDescent="0.25">
      <c r="A33" s="152"/>
      <c r="B33" s="153"/>
      <c r="C33" s="153"/>
      <c r="D33" s="153"/>
      <c r="E33" s="153"/>
      <c r="F33" s="153"/>
      <c r="G33" s="153"/>
      <c r="H33" s="154"/>
      <c r="I33" s="155"/>
      <c r="J33" s="155"/>
      <c r="K33" s="155"/>
      <c r="L33" s="155"/>
      <c r="M33" s="155"/>
      <c r="N33" s="155"/>
      <c r="O33" s="155"/>
      <c r="P33" s="156"/>
    </row>
    <row r="34" spans="1:16" ht="16.5" x14ac:dyDescent="0.25">
      <c r="A34" s="152"/>
      <c r="B34" s="153"/>
      <c r="C34" s="153"/>
      <c r="D34" s="153"/>
      <c r="E34" s="153"/>
      <c r="F34" s="153"/>
      <c r="G34" s="153"/>
      <c r="H34" s="154"/>
      <c r="I34" s="155"/>
      <c r="J34" s="155"/>
      <c r="K34" s="369"/>
      <c r="L34" s="369"/>
      <c r="M34" s="369"/>
      <c r="N34" s="369"/>
      <c r="O34" s="369"/>
      <c r="P34" s="370"/>
    </row>
    <row r="35" spans="1:16" x14ac:dyDescent="0.25">
      <c r="A35" s="152"/>
      <c r="B35" s="153"/>
      <c r="C35" s="153"/>
      <c r="D35" s="153"/>
      <c r="E35" s="153"/>
      <c r="F35" s="153"/>
      <c r="G35" s="153"/>
      <c r="H35" s="154"/>
      <c r="I35" s="155"/>
      <c r="J35" s="155"/>
      <c r="K35" s="155"/>
      <c r="L35" s="155"/>
      <c r="M35" s="155"/>
      <c r="N35" s="155"/>
      <c r="O35" s="155"/>
      <c r="P35" s="156"/>
    </row>
    <row r="36" spans="1:16" x14ac:dyDescent="0.25">
      <c r="A36" s="152"/>
      <c r="B36" s="153"/>
      <c r="C36" s="153"/>
      <c r="D36" s="153"/>
      <c r="E36" s="153"/>
      <c r="F36" s="153"/>
      <c r="G36" s="329"/>
      <c r="H36" s="332"/>
      <c r="I36" s="330"/>
      <c r="J36" s="155"/>
      <c r="K36" s="155"/>
      <c r="L36" s="155"/>
      <c r="M36" s="155"/>
      <c r="N36" s="155"/>
      <c r="O36" s="155"/>
      <c r="P36" s="156"/>
    </row>
    <row r="37" spans="1:16" x14ac:dyDescent="0.25">
      <c r="A37" s="152"/>
      <c r="B37" s="153"/>
      <c r="C37" s="153"/>
      <c r="D37" s="153"/>
      <c r="E37" s="153"/>
      <c r="F37" s="153"/>
      <c r="G37" s="329"/>
      <c r="I37" s="331"/>
      <c r="J37" s="153"/>
      <c r="K37" s="153"/>
      <c r="L37" s="153"/>
      <c r="M37" s="153"/>
      <c r="N37" s="153"/>
      <c r="O37" s="153"/>
      <c r="P37" s="163"/>
    </row>
    <row r="38" spans="1:16" x14ac:dyDescent="0.25">
      <c r="A38" s="152"/>
      <c r="B38" s="153"/>
      <c r="C38" s="153"/>
      <c r="D38" s="153"/>
      <c r="E38" s="153"/>
      <c r="F38" s="153"/>
      <c r="G38" s="329"/>
      <c r="I38" s="331"/>
      <c r="J38" s="153"/>
      <c r="K38" s="153"/>
      <c r="L38" s="153"/>
      <c r="M38" s="153"/>
      <c r="N38" s="153"/>
      <c r="O38" s="153"/>
      <c r="P38" s="163"/>
    </row>
    <row r="39" spans="1:16" ht="15.75" thickBot="1" x14ac:dyDescent="0.3">
      <c r="A39" s="164"/>
      <c r="B39" s="165"/>
      <c r="C39" s="165"/>
      <c r="D39" s="165"/>
      <c r="E39" s="165"/>
      <c r="F39" s="165"/>
      <c r="G39" s="165"/>
      <c r="H39" s="165"/>
      <c r="I39" s="165"/>
      <c r="J39" s="165"/>
      <c r="K39" s="165"/>
      <c r="L39" s="165"/>
      <c r="M39" s="165"/>
      <c r="N39" s="165"/>
      <c r="O39" s="165"/>
      <c r="P39" s="166"/>
    </row>
    <row r="40" spans="1:16" ht="15.75" thickTop="1" x14ac:dyDescent="0.25">
      <c r="A40" s="167" t="s">
        <v>752</v>
      </c>
      <c r="B40" s="168"/>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C3F65-DB7F-45EE-962B-EF1EFBB24176}">
  <dimension ref="A1"/>
  <sheetViews>
    <sheetView topLeftCell="A2" workbookViewId="0">
      <selection activeCell="E18" sqref="E18"/>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S15"/>
  <sheetViews>
    <sheetView workbookViewId="0">
      <selection activeCell="G9" sqref="G9"/>
    </sheetView>
  </sheetViews>
  <sheetFormatPr baseColWidth="10" defaultColWidth="11.42578125" defaultRowHeight="16.5" x14ac:dyDescent="0.3"/>
  <cols>
    <col min="1" max="1" width="23.42578125" style="247" customWidth="1"/>
    <col min="2" max="2" width="7.85546875" style="247" customWidth="1"/>
    <col min="3" max="3" width="36.42578125" style="247" customWidth="1"/>
    <col min="4" max="4" width="18.85546875" style="247" customWidth="1"/>
    <col min="5" max="5" width="20.7109375" style="247" customWidth="1"/>
    <col min="6" max="6" width="23.85546875" style="247" customWidth="1"/>
    <col min="7" max="7" width="18.7109375" style="247" customWidth="1"/>
    <col min="8" max="8" width="11.42578125" style="247"/>
    <col min="9" max="9" width="10.7109375" style="247" bestFit="1" customWidth="1"/>
    <col min="10" max="10" width="11.42578125" style="247"/>
    <col min="11" max="11" width="10.7109375" style="247" customWidth="1"/>
    <col min="12" max="12" width="11.42578125" style="247"/>
    <col min="13" max="13" width="10.7109375" style="247" customWidth="1"/>
    <col min="14" max="14" width="11.42578125" style="247" customWidth="1"/>
    <col min="15" max="15" width="11.42578125" style="247"/>
    <col min="16" max="16" width="14.42578125" style="247" customWidth="1"/>
    <col min="17" max="17" width="48.5703125" style="559" customWidth="1"/>
    <col min="18" max="18" width="29" style="247" customWidth="1"/>
    <col min="19" max="19" width="25.140625" style="247" customWidth="1"/>
    <col min="20" max="16384" width="11.42578125" style="247"/>
  </cols>
  <sheetData>
    <row r="4" spans="1:19" ht="17.25" thickBot="1" x14ac:dyDescent="0.35"/>
    <row r="5" spans="1:19" ht="17.25" thickBot="1" x14ac:dyDescent="0.35">
      <c r="A5" s="380" t="s">
        <v>2</v>
      </c>
      <c r="B5" s="381"/>
      <c r="C5" s="381"/>
      <c r="D5" s="381"/>
      <c r="E5" s="381"/>
      <c r="F5" s="381"/>
      <c r="G5" s="381"/>
      <c r="H5" s="651" t="s">
        <v>3</v>
      </c>
      <c r="I5" s="652"/>
      <c r="J5" s="651" t="s">
        <v>4</v>
      </c>
      <c r="K5" s="652"/>
      <c r="L5" s="651" t="s">
        <v>5</v>
      </c>
      <c r="M5" s="652"/>
      <c r="N5" s="560"/>
      <c r="O5" s="560"/>
      <c r="P5" s="560"/>
      <c r="Q5" s="561" t="s">
        <v>795</v>
      </c>
      <c r="R5" s="561" t="s">
        <v>796</v>
      </c>
      <c r="S5" s="561" t="s">
        <v>797</v>
      </c>
    </row>
    <row r="6" spans="1:19" ht="17.25" thickBot="1" x14ac:dyDescent="0.35">
      <c r="A6" s="376" t="s">
        <v>9</v>
      </c>
      <c r="B6" s="377"/>
      <c r="C6" s="377"/>
      <c r="D6" s="377"/>
      <c r="E6" s="377"/>
      <c r="F6" s="377"/>
      <c r="G6" s="377"/>
      <c r="H6" s="653"/>
      <c r="I6" s="654"/>
      <c r="J6" s="653"/>
      <c r="K6" s="654"/>
      <c r="L6" s="653"/>
      <c r="M6" s="654"/>
      <c r="N6" s="562" t="s">
        <v>10</v>
      </c>
      <c r="O6" s="563" t="s">
        <v>11</v>
      </c>
      <c r="P6" s="563" t="s">
        <v>12</v>
      </c>
      <c r="Q6" s="564"/>
      <c r="R6" s="564"/>
      <c r="S6" s="564"/>
    </row>
    <row r="7" spans="1:19" x14ac:dyDescent="0.3">
      <c r="A7" s="106" t="s">
        <v>13</v>
      </c>
      <c r="B7" s="378" t="s">
        <v>14</v>
      </c>
      <c r="C7" s="379"/>
      <c r="D7" s="107" t="s">
        <v>15</v>
      </c>
      <c r="E7" s="108" t="s">
        <v>16</v>
      </c>
      <c r="F7" s="109" t="s">
        <v>17</v>
      </c>
      <c r="G7" s="107" t="s">
        <v>18</v>
      </c>
      <c r="H7" s="655" t="s">
        <v>19</v>
      </c>
      <c r="I7" s="655" t="s">
        <v>20</v>
      </c>
      <c r="J7" s="655" t="s">
        <v>19</v>
      </c>
      <c r="K7" s="655" t="s">
        <v>20</v>
      </c>
      <c r="L7" s="655" t="s">
        <v>19</v>
      </c>
      <c r="M7" s="655" t="s">
        <v>20</v>
      </c>
      <c r="N7" s="565"/>
      <c r="O7" s="566"/>
      <c r="P7" s="566"/>
      <c r="Q7" s="567"/>
      <c r="R7" s="567"/>
      <c r="S7" s="567"/>
    </row>
    <row r="8" spans="1:19" ht="51" x14ac:dyDescent="0.3">
      <c r="A8" s="342" t="s">
        <v>21</v>
      </c>
      <c r="B8" s="110" t="s">
        <v>22</v>
      </c>
      <c r="C8" s="111" t="s">
        <v>23</v>
      </c>
      <c r="D8" s="112" t="s">
        <v>24</v>
      </c>
      <c r="E8" s="66" t="s">
        <v>25</v>
      </c>
      <c r="F8" s="113" t="s">
        <v>26</v>
      </c>
      <c r="G8" s="114">
        <v>44926</v>
      </c>
      <c r="H8" s="79"/>
      <c r="I8" s="80"/>
      <c r="J8" s="83"/>
      <c r="K8" s="80"/>
      <c r="L8" s="83"/>
      <c r="M8" s="80">
        <v>1</v>
      </c>
      <c r="N8" s="83">
        <f>H8+J8+L8</f>
        <v>0</v>
      </c>
      <c r="O8" s="83">
        <f>I8+K8+M8</f>
        <v>1</v>
      </c>
      <c r="P8" s="10">
        <f>N8/O8</f>
        <v>0</v>
      </c>
      <c r="Q8" s="568"/>
      <c r="R8" s="569"/>
      <c r="S8" s="569"/>
    </row>
    <row r="9" spans="1:19" ht="148.5" x14ac:dyDescent="0.3">
      <c r="A9" s="342" t="s">
        <v>27</v>
      </c>
      <c r="B9" s="110" t="s">
        <v>28</v>
      </c>
      <c r="C9" s="111" t="s">
        <v>29</v>
      </c>
      <c r="D9" s="111" t="s">
        <v>30</v>
      </c>
      <c r="E9" s="66" t="s">
        <v>31</v>
      </c>
      <c r="F9" s="113" t="s">
        <v>32</v>
      </c>
      <c r="G9" s="95" t="s">
        <v>33</v>
      </c>
      <c r="H9" s="79">
        <v>1</v>
      </c>
      <c r="I9" s="570">
        <v>1</v>
      </c>
      <c r="J9" s="83"/>
      <c r="K9" s="80"/>
      <c r="L9" s="83"/>
      <c r="M9" s="80"/>
      <c r="N9" s="83">
        <f t="shared" ref="N9:N14" si="0">H9+J9+L9</f>
        <v>1</v>
      </c>
      <c r="O9" s="83">
        <f t="shared" ref="O9:O14" si="1">I9+K9+M9</f>
        <v>1</v>
      </c>
      <c r="P9" s="10">
        <f t="shared" ref="P9:P14" si="2">N9/O9</f>
        <v>1</v>
      </c>
      <c r="Q9" s="571" t="s">
        <v>760</v>
      </c>
      <c r="R9" s="569"/>
      <c r="S9" s="569"/>
    </row>
    <row r="10" spans="1:19" ht="148.5" x14ac:dyDescent="0.3">
      <c r="A10" s="375" t="s">
        <v>34</v>
      </c>
      <c r="B10" s="110" t="s">
        <v>35</v>
      </c>
      <c r="C10" s="111" t="s">
        <v>36</v>
      </c>
      <c r="D10" s="111" t="s">
        <v>37</v>
      </c>
      <c r="E10" s="66" t="s">
        <v>31</v>
      </c>
      <c r="F10" s="113" t="s">
        <v>32</v>
      </c>
      <c r="G10" s="114">
        <v>44591</v>
      </c>
      <c r="H10" s="79">
        <v>1</v>
      </c>
      <c r="I10" s="570">
        <v>1</v>
      </c>
      <c r="J10" s="83"/>
      <c r="K10" s="80"/>
      <c r="L10" s="83"/>
      <c r="M10" s="80"/>
      <c r="N10" s="83">
        <f t="shared" si="0"/>
        <v>1</v>
      </c>
      <c r="O10" s="83">
        <f t="shared" si="1"/>
        <v>1</v>
      </c>
      <c r="P10" s="10">
        <f t="shared" si="2"/>
        <v>1</v>
      </c>
      <c r="Q10" s="571" t="s">
        <v>793</v>
      </c>
      <c r="R10" s="569"/>
      <c r="S10" s="569"/>
    </row>
    <row r="11" spans="1:19" ht="51" x14ac:dyDescent="0.3">
      <c r="A11" s="375"/>
      <c r="B11" s="110">
        <v>3.2</v>
      </c>
      <c r="C11" s="111" t="s">
        <v>38</v>
      </c>
      <c r="D11" s="111" t="s">
        <v>39</v>
      </c>
      <c r="E11" s="66" t="s">
        <v>40</v>
      </c>
      <c r="F11" s="113" t="s">
        <v>32</v>
      </c>
      <c r="G11" s="114" t="s">
        <v>41</v>
      </c>
      <c r="H11" s="79"/>
      <c r="I11" s="80"/>
      <c r="J11" s="83"/>
      <c r="K11" s="572">
        <v>0.5</v>
      </c>
      <c r="L11" s="83"/>
      <c r="M11" s="572">
        <v>0.5</v>
      </c>
      <c r="N11" s="10">
        <f t="shared" si="0"/>
        <v>0</v>
      </c>
      <c r="O11" s="573">
        <f t="shared" si="1"/>
        <v>1</v>
      </c>
      <c r="P11" s="10">
        <f t="shared" si="2"/>
        <v>0</v>
      </c>
      <c r="Q11" s="571"/>
      <c r="R11" s="569"/>
      <c r="S11" s="569"/>
    </row>
    <row r="12" spans="1:19" ht="56.25" customHeight="1" x14ac:dyDescent="0.3">
      <c r="A12" s="115" t="s">
        <v>42</v>
      </c>
      <c r="B12" s="110" t="s">
        <v>43</v>
      </c>
      <c r="C12" s="111" t="s">
        <v>44</v>
      </c>
      <c r="D12" s="111" t="s">
        <v>45</v>
      </c>
      <c r="E12" s="66" t="s">
        <v>40</v>
      </c>
      <c r="F12" s="116" t="s">
        <v>32</v>
      </c>
      <c r="G12" s="114" t="s">
        <v>41</v>
      </c>
      <c r="H12" s="79"/>
      <c r="I12" s="80"/>
      <c r="J12" s="83"/>
      <c r="K12" s="572">
        <v>0.5</v>
      </c>
      <c r="L12" s="83"/>
      <c r="M12" s="572">
        <v>0.5</v>
      </c>
      <c r="N12" s="10">
        <f t="shared" si="0"/>
        <v>0</v>
      </c>
      <c r="O12" s="573">
        <f t="shared" si="1"/>
        <v>1</v>
      </c>
      <c r="P12" s="10">
        <f t="shared" si="2"/>
        <v>0</v>
      </c>
      <c r="Q12" s="571"/>
      <c r="R12" s="569"/>
      <c r="S12" s="569"/>
    </row>
    <row r="13" spans="1:19" ht="99" x14ac:dyDescent="0.3">
      <c r="A13" s="375" t="s">
        <v>46</v>
      </c>
      <c r="B13" s="110" t="s">
        <v>47</v>
      </c>
      <c r="C13" s="111" t="s">
        <v>48</v>
      </c>
      <c r="D13" s="111" t="s">
        <v>49</v>
      </c>
      <c r="E13" s="66" t="s">
        <v>50</v>
      </c>
      <c r="F13" s="113" t="s">
        <v>51</v>
      </c>
      <c r="G13" s="95" t="s">
        <v>52</v>
      </c>
      <c r="H13" s="574">
        <v>1</v>
      </c>
      <c r="I13" s="87">
        <v>1</v>
      </c>
      <c r="J13" s="230"/>
      <c r="K13" s="87">
        <v>1</v>
      </c>
      <c r="L13" s="230"/>
      <c r="M13" s="87">
        <v>1</v>
      </c>
      <c r="N13" s="83">
        <f t="shared" si="0"/>
        <v>1</v>
      </c>
      <c r="O13" s="83">
        <f t="shared" si="1"/>
        <v>3</v>
      </c>
      <c r="P13" s="10">
        <f t="shared" si="2"/>
        <v>0.33333333333333331</v>
      </c>
      <c r="Q13" s="571" t="s">
        <v>794</v>
      </c>
      <c r="R13" s="569"/>
      <c r="S13" s="569"/>
    </row>
    <row r="14" spans="1:19" ht="264" x14ac:dyDescent="0.3">
      <c r="A14" s="375"/>
      <c r="B14" s="110" t="s">
        <v>53</v>
      </c>
      <c r="C14" s="169" t="s">
        <v>54</v>
      </c>
      <c r="D14" s="111" t="s">
        <v>55</v>
      </c>
      <c r="E14" s="66" t="s">
        <v>56</v>
      </c>
      <c r="F14" s="35" t="s">
        <v>57</v>
      </c>
      <c r="G14" s="95" t="s">
        <v>58</v>
      </c>
      <c r="H14" s="574">
        <v>1</v>
      </c>
      <c r="I14" s="87">
        <v>1</v>
      </c>
      <c r="J14" s="230"/>
      <c r="K14" s="87">
        <v>1</v>
      </c>
      <c r="L14" s="230"/>
      <c r="M14" s="87">
        <v>1</v>
      </c>
      <c r="N14" s="83">
        <f t="shared" si="0"/>
        <v>1</v>
      </c>
      <c r="O14" s="83">
        <f t="shared" si="1"/>
        <v>3</v>
      </c>
      <c r="P14" s="10">
        <f t="shared" si="2"/>
        <v>0.33333333333333331</v>
      </c>
      <c r="Q14" s="571" t="s">
        <v>792</v>
      </c>
      <c r="R14" s="569"/>
      <c r="S14" s="569"/>
    </row>
    <row r="15" spans="1:19" x14ac:dyDescent="0.3">
      <c r="P15" s="575">
        <f>AVERAGE(P8:P14)</f>
        <v>0.38095238095238099</v>
      </c>
    </row>
  </sheetData>
  <mergeCells count="14">
    <mergeCell ref="A10:A11"/>
    <mergeCell ref="A13:A14"/>
    <mergeCell ref="S5:S7"/>
    <mergeCell ref="A6:G6"/>
    <mergeCell ref="N6:N7"/>
    <mergeCell ref="O6:O7"/>
    <mergeCell ref="P6:P7"/>
    <mergeCell ref="B7:C7"/>
    <mergeCell ref="A5:G5"/>
    <mergeCell ref="H5:I6"/>
    <mergeCell ref="J5:K6"/>
    <mergeCell ref="L5:M6"/>
    <mergeCell ref="Q5:Q7"/>
    <mergeCell ref="R5:R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250"/>
  <sheetViews>
    <sheetView topLeftCell="G13" zoomScale="85" zoomScaleNormal="85" workbookViewId="0">
      <selection activeCell="T17" sqref="T17"/>
    </sheetView>
  </sheetViews>
  <sheetFormatPr baseColWidth="10" defaultColWidth="11.42578125" defaultRowHeight="16.5" zeroHeight="1" x14ac:dyDescent="0.3"/>
  <cols>
    <col min="1" max="1" width="3.28515625" style="171" customWidth="1"/>
    <col min="2" max="2" width="27.5703125" style="171" customWidth="1"/>
    <col min="3" max="3" width="22.85546875" style="171" customWidth="1"/>
    <col min="4" max="4" width="26.85546875" style="171" customWidth="1"/>
    <col min="5" max="5" width="48.85546875" style="171" customWidth="1"/>
    <col min="6" max="6" width="38.42578125" style="171" customWidth="1"/>
    <col min="7" max="7" width="27.140625" style="171" customWidth="1"/>
    <col min="8" max="8" width="19.85546875" style="171" customWidth="1"/>
    <col min="9" max="9" width="13.7109375" style="171" customWidth="1"/>
    <col min="10" max="10" width="20.42578125" style="171" customWidth="1"/>
    <col min="11" max="14" width="11.42578125" style="171"/>
    <col min="15" max="16" width="13" style="171" customWidth="1"/>
    <col min="17" max="17" width="11.42578125" style="171" customWidth="1"/>
    <col min="18" max="18" width="11.42578125" style="171"/>
    <col min="19" max="19" width="16.5703125" style="171" customWidth="1"/>
    <col min="20" max="20" width="122.7109375" style="171" customWidth="1"/>
    <col min="21" max="21" width="27.5703125" style="171" customWidth="1"/>
    <col min="22" max="16384" width="11.42578125" style="171"/>
  </cols>
  <sheetData>
    <row r="1" spans="1:21" ht="12.75" customHeight="1" x14ac:dyDescent="0.3">
      <c r="A1" s="424"/>
      <c r="B1" s="424"/>
      <c r="C1" s="424"/>
      <c r="D1" s="424"/>
      <c r="E1" s="425"/>
      <c r="F1" s="425"/>
      <c r="G1" s="425"/>
      <c r="H1" s="425"/>
      <c r="I1" s="425"/>
      <c r="J1" s="425"/>
    </row>
    <row r="2" spans="1:21" ht="12.75" customHeight="1" x14ac:dyDescent="0.3">
      <c r="A2" s="424"/>
      <c r="B2" s="424"/>
      <c r="C2" s="424"/>
      <c r="D2" s="424"/>
      <c r="E2" s="425"/>
      <c r="F2" s="425"/>
      <c r="G2" s="425"/>
      <c r="H2" s="425"/>
      <c r="I2" s="425"/>
      <c r="J2" s="425"/>
    </row>
    <row r="3" spans="1:21" ht="65.25" customHeight="1" thickBot="1" x14ac:dyDescent="0.35">
      <c r="A3" s="424"/>
      <c r="B3" s="424"/>
      <c r="C3" s="424"/>
      <c r="D3" s="424"/>
      <c r="E3" s="425"/>
      <c r="F3" s="425"/>
      <c r="G3" s="425"/>
      <c r="H3" s="425"/>
      <c r="I3" s="425"/>
      <c r="J3" s="425"/>
    </row>
    <row r="4" spans="1:21" ht="39" customHeight="1" thickBot="1" x14ac:dyDescent="0.35">
      <c r="A4" s="421" t="s">
        <v>59</v>
      </c>
      <c r="B4" s="422"/>
      <c r="C4" s="422"/>
      <c r="D4" s="422"/>
      <c r="E4" s="422"/>
      <c r="F4" s="422"/>
      <c r="G4" s="422"/>
      <c r="H4" s="422"/>
      <c r="I4" s="422"/>
      <c r="J4" s="422"/>
      <c r="K4" s="422"/>
      <c r="L4" s="422"/>
      <c r="M4" s="422"/>
      <c r="N4" s="422"/>
      <c r="O4" s="422"/>
      <c r="P4" s="422"/>
      <c r="Q4" s="422"/>
      <c r="R4" s="422"/>
      <c r="S4" s="422"/>
      <c r="T4" s="422"/>
      <c r="U4" s="423"/>
    </row>
    <row r="5" spans="1:21" ht="29.25" customHeight="1" x14ac:dyDescent="0.3">
      <c r="A5" s="220"/>
      <c r="B5" s="221" t="s">
        <v>60</v>
      </c>
      <c r="C5" s="415" t="s">
        <v>61</v>
      </c>
      <c r="D5" s="416"/>
      <c r="E5" s="417"/>
      <c r="F5" s="221"/>
      <c r="G5" s="222"/>
      <c r="H5" s="223"/>
      <c r="I5" s="223"/>
      <c r="J5" s="222"/>
      <c r="K5" s="223"/>
      <c r="L5" s="223"/>
      <c r="M5" s="223"/>
      <c r="N5" s="223"/>
      <c r="O5" s="223"/>
      <c r="P5" s="223"/>
      <c r="Q5" s="223"/>
      <c r="R5" s="223"/>
      <c r="S5" s="223"/>
      <c r="T5" s="223"/>
      <c r="U5" s="224"/>
    </row>
    <row r="6" spans="1:21" ht="7.5" customHeight="1" x14ac:dyDescent="0.3">
      <c r="A6" s="174"/>
      <c r="B6" s="175"/>
      <c r="C6" s="175"/>
      <c r="D6" s="175"/>
      <c r="E6" s="175"/>
      <c r="F6" s="175"/>
      <c r="G6" s="175"/>
      <c r="H6" s="175"/>
      <c r="I6" s="175"/>
      <c r="J6" s="175"/>
      <c r="U6" s="178"/>
    </row>
    <row r="7" spans="1:21" ht="18" customHeight="1" x14ac:dyDescent="0.3">
      <c r="A7" s="172"/>
      <c r="B7" s="173" t="s">
        <v>62</v>
      </c>
      <c r="C7" s="426" t="s">
        <v>63</v>
      </c>
      <c r="D7" s="427"/>
      <c r="E7" s="428"/>
      <c r="G7" s="176" t="s">
        <v>64</v>
      </c>
      <c r="H7" s="177" t="s">
        <v>65</v>
      </c>
      <c r="U7" s="178"/>
    </row>
    <row r="8" spans="1:21" ht="7.5" customHeight="1" x14ac:dyDescent="0.3">
      <c r="A8" s="179"/>
      <c r="B8" s="180"/>
      <c r="C8" s="180"/>
      <c r="D8" s="180"/>
      <c r="E8" s="180"/>
      <c r="F8" s="180"/>
      <c r="G8" s="180"/>
      <c r="H8" s="180"/>
      <c r="J8" s="184"/>
      <c r="U8" s="178"/>
    </row>
    <row r="9" spans="1:21" ht="18" customHeight="1" x14ac:dyDescent="0.3">
      <c r="A9" s="172"/>
      <c r="B9" s="173" t="s">
        <v>66</v>
      </c>
      <c r="C9" s="426" t="s">
        <v>67</v>
      </c>
      <c r="D9" s="427"/>
      <c r="E9" s="428"/>
      <c r="F9" s="181"/>
      <c r="G9" s="176" t="s">
        <v>68</v>
      </c>
      <c r="H9" s="182">
        <v>2022</v>
      </c>
      <c r="I9" s="181"/>
      <c r="U9" s="178"/>
    </row>
    <row r="10" spans="1:21" ht="7.5" customHeight="1" x14ac:dyDescent="0.3">
      <c r="A10" s="183"/>
      <c r="B10" s="180"/>
      <c r="C10" s="180"/>
      <c r="D10" s="180"/>
      <c r="E10" s="180"/>
      <c r="F10" s="181"/>
      <c r="H10" s="176"/>
      <c r="I10" s="181"/>
      <c r="U10" s="178"/>
    </row>
    <row r="11" spans="1:21" ht="18" customHeight="1" x14ac:dyDescent="0.3">
      <c r="A11" s="172"/>
      <c r="B11" s="173" t="s">
        <v>69</v>
      </c>
      <c r="C11" s="426" t="s">
        <v>70</v>
      </c>
      <c r="D11" s="427"/>
      <c r="E11" s="428"/>
      <c r="F11" s="181"/>
      <c r="H11" s="176"/>
      <c r="I11" s="181"/>
      <c r="U11" s="178"/>
    </row>
    <row r="12" spans="1:21" ht="15" customHeight="1" thickBot="1" x14ac:dyDescent="0.35">
      <c r="A12" s="210"/>
      <c r="B12" s="201"/>
      <c r="C12" s="201"/>
      <c r="D12" s="201"/>
      <c r="E12" s="201"/>
      <c r="F12" s="201"/>
      <c r="G12" s="225"/>
      <c r="H12" s="200"/>
      <c r="I12" s="226"/>
      <c r="J12" s="226"/>
      <c r="K12" s="201"/>
      <c r="L12" s="201"/>
      <c r="M12" s="201"/>
      <c r="N12" s="201"/>
      <c r="O12" s="201"/>
      <c r="P12" s="201"/>
      <c r="Q12" s="201"/>
      <c r="R12" s="201"/>
      <c r="S12" s="201"/>
      <c r="T12" s="201"/>
      <c r="U12" s="202"/>
    </row>
    <row r="13" spans="1:21" ht="18" customHeight="1" thickBot="1" x14ac:dyDescent="0.35">
      <c r="A13" s="418" t="s">
        <v>71</v>
      </c>
      <c r="B13" s="419"/>
      <c r="C13" s="419"/>
      <c r="D13" s="419"/>
      <c r="E13" s="419"/>
      <c r="F13" s="419"/>
      <c r="G13" s="419"/>
      <c r="H13" s="419"/>
      <c r="I13" s="419"/>
      <c r="J13" s="419"/>
      <c r="K13" s="419"/>
      <c r="L13" s="419"/>
      <c r="M13" s="419"/>
      <c r="N13" s="419"/>
      <c r="O13" s="419"/>
      <c r="P13" s="419"/>
      <c r="Q13" s="419"/>
      <c r="R13" s="419"/>
      <c r="S13" s="419"/>
      <c r="T13" s="419"/>
      <c r="U13" s="420"/>
    </row>
    <row r="14" spans="1:21" ht="18" customHeight="1" x14ac:dyDescent="0.3">
      <c r="A14" s="410" t="s">
        <v>72</v>
      </c>
      <c r="B14" s="412" t="s">
        <v>73</v>
      </c>
      <c r="C14" s="414" t="s">
        <v>74</v>
      </c>
      <c r="D14" s="414" t="s">
        <v>75</v>
      </c>
      <c r="E14" s="404" t="s">
        <v>76</v>
      </c>
      <c r="F14" s="402" t="s">
        <v>77</v>
      </c>
      <c r="G14" s="404" t="s">
        <v>78</v>
      </c>
      <c r="H14" s="402" t="s">
        <v>79</v>
      </c>
      <c r="I14" s="402" t="s">
        <v>80</v>
      </c>
      <c r="J14" s="405"/>
      <c r="K14" s="406" t="s">
        <v>81</v>
      </c>
      <c r="L14" s="406"/>
      <c r="M14" s="406" t="s">
        <v>4</v>
      </c>
      <c r="N14" s="406"/>
      <c r="O14" s="406" t="s">
        <v>5</v>
      </c>
      <c r="P14" s="406"/>
      <c r="Q14" s="406" t="s">
        <v>82</v>
      </c>
      <c r="R14" s="406" t="s">
        <v>11</v>
      </c>
      <c r="S14" s="408" t="s">
        <v>83</v>
      </c>
      <c r="T14" s="400" t="s">
        <v>6</v>
      </c>
      <c r="U14" s="400" t="s">
        <v>84</v>
      </c>
    </row>
    <row r="15" spans="1:21" ht="33.75" thickBot="1" x14ac:dyDescent="0.35">
      <c r="A15" s="411"/>
      <c r="B15" s="413"/>
      <c r="C15" s="414"/>
      <c r="D15" s="414"/>
      <c r="E15" s="404"/>
      <c r="F15" s="403"/>
      <c r="G15" s="404"/>
      <c r="H15" s="403"/>
      <c r="I15" s="211" t="s">
        <v>85</v>
      </c>
      <c r="J15" s="212" t="s">
        <v>86</v>
      </c>
      <c r="K15" s="213" t="s">
        <v>19</v>
      </c>
      <c r="L15" s="213" t="s">
        <v>20</v>
      </c>
      <c r="M15" s="213" t="s">
        <v>19</v>
      </c>
      <c r="N15" s="213" t="s">
        <v>20</v>
      </c>
      <c r="O15" s="213" t="s">
        <v>19</v>
      </c>
      <c r="P15" s="213" t="s">
        <v>20</v>
      </c>
      <c r="Q15" s="407"/>
      <c r="R15" s="407"/>
      <c r="S15" s="409"/>
      <c r="T15" s="401"/>
      <c r="U15" s="401"/>
    </row>
    <row r="16" spans="1:21" ht="17.25" thickBot="1" x14ac:dyDescent="0.35">
      <c r="A16" s="385" t="s">
        <v>87</v>
      </c>
      <c r="B16" s="386"/>
      <c r="C16" s="386"/>
      <c r="D16" s="386"/>
      <c r="E16" s="386"/>
      <c r="F16" s="386"/>
      <c r="G16" s="386"/>
      <c r="H16" s="386"/>
      <c r="I16" s="386"/>
      <c r="J16" s="386"/>
      <c r="K16" s="215"/>
      <c r="L16" s="215"/>
      <c r="M16" s="215"/>
      <c r="N16" s="215"/>
      <c r="O16" s="215"/>
      <c r="P16" s="215"/>
      <c r="Q16" s="216"/>
      <c r="R16" s="216"/>
      <c r="S16" s="217"/>
      <c r="T16" s="218"/>
      <c r="U16" s="219"/>
    </row>
    <row r="17" spans="1:21" ht="409.5" customHeight="1" thickBot="1" x14ac:dyDescent="0.35">
      <c r="A17" s="185">
        <v>1</v>
      </c>
      <c r="B17" s="231" t="s">
        <v>88</v>
      </c>
      <c r="C17" s="232" t="s">
        <v>89</v>
      </c>
      <c r="D17" s="232" t="s">
        <v>90</v>
      </c>
      <c r="E17" s="233" t="s">
        <v>735</v>
      </c>
      <c r="F17" s="233" t="s">
        <v>736</v>
      </c>
      <c r="G17" s="333" t="s">
        <v>737</v>
      </c>
      <c r="H17" s="234" t="s">
        <v>91</v>
      </c>
      <c r="I17" s="235">
        <v>44593</v>
      </c>
      <c r="J17" s="236">
        <v>44915</v>
      </c>
      <c r="K17" s="10">
        <v>0.3</v>
      </c>
      <c r="L17" s="237">
        <v>0.3</v>
      </c>
      <c r="M17" s="10"/>
      <c r="N17" s="237">
        <v>0.4</v>
      </c>
      <c r="O17" s="10"/>
      <c r="P17" s="237">
        <v>0.3</v>
      </c>
      <c r="Q17" s="10">
        <f>K17+M17+O17</f>
        <v>0.3</v>
      </c>
      <c r="R17" s="237">
        <f>L17+N17+P17</f>
        <v>1</v>
      </c>
      <c r="S17" s="363">
        <f>Q17/R17</f>
        <v>0.3</v>
      </c>
      <c r="T17" s="361" t="s">
        <v>761</v>
      </c>
      <c r="U17" s="214"/>
    </row>
    <row r="18" spans="1:21" ht="27" customHeight="1" x14ac:dyDescent="0.3">
      <c r="A18" s="174"/>
      <c r="B18" s="186"/>
      <c r="C18" s="186"/>
      <c r="D18" s="186"/>
      <c r="E18" s="186"/>
      <c r="F18" s="187"/>
      <c r="G18" s="187"/>
      <c r="H18" s="187"/>
      <c r="I18" s="188"/>
      <c r="J18" s="189"/>
      <c r="S18" s="364">
        <f>SUM(S17)</f>
        <v>0.3</v>
      </c>
    </row>
    <row r="19" spans="1:21" ht="66.75" customHeight="1" x14ac:dyDescent="0.3">
      <c r="A19" s="174"/>
      <c r="B19" s="190" t="s">
        <v>92</v>
      </c>
      <c r="C19" s="387" t="s">
        <v>738</v>
      </c>
      <c r="D19" s="388"/>
      <c r="E19" s="389"/>
      <c r="F19" s="191"/>
      <c r="G19" s="390" t="s">
        <v>93</v>
      </c>
      <c r="H19" s="391"/>
      <c r="I19" s="392" t="s">
        <v>94</v>
      </c>
      <c r="J19" s="393"/>
    </row>
    <row r="20" spans="1:21" ht="3" customHeight="1" x14ac:dyDescent="0.3">
      <c r="A20" s="174"/>
      <c r="B20" s="173"/>
      <c r="C20" s="192"/>
      <c r="D20" s="192"/>
      <c r="E20" s="192"/>
      <c r="F20" s="193"/>
      <c r="G20" s="193"/>
      <c r="H20" s="193"/>
      <c r="I20" s="194"/>
      <c r="J20" s="195"/>
    </row>
    <row r="21" spans="1:21" ht="30" customHeight="1" x14ac:dyDescent="0.3">
      <c r="A21" s="196"/>
      <c r="B21" s="180" t="s">
        <v>95</v>
      </c>
      <c r="C21" s="394" t="s">
        <v>739</v>
      </c>
      <c r="D21" s="395"/>
      <c r="E21" s="395"/>
      <c r="F21" s="197"/>
      <c r="G21" s="396" t="s">
        <v>96</v>
      </c>
      <c r="H21" s="397"/>
      <c r="I21" s="398"/>
      <c r="J21" s="399"/>
    </row>
    <row r="22" spans="1:21" ht="8.25" customHeight="1" thickBot="1" x14ac:dyDescent="0.35">
      <c r="A22" s="198"/>
      <c r="B22" s="199"/>
      <c r="C22" s="199"/>
      <c r="D22" s="199"/>
      <c r="E22" s="199"/>
      <c r="F22" s="200"/>
      <c r="G22" s="200"/>
      <c r="H22" s="201"/>
      <c r="I22" s="201"/>
      <c r="J22" s="202"/>
    </row>
    <row r="23" spans="1:21" x14ac:dyDescent="0.3">
      <c r="A23" s="382"/>
      <c r="B23" s="383"/>
      <c r="C23" s="203"/>
      <c r="D23" s="203"/>
      <c r="E23" s="203"/>
      <c r="F23" s="204"/>
      <c r="G23" s="205"/>
      <c r="H23" s="204"/>
      <c r="I23" s="206"/>
      <c r="J23" s="207"/>
    </row>
    <row r="24" spans="1:21" ht="4.5" customHeight="1" x14ac:dyDescent="0.3">
      <c r="A24" s="172"/>
      <c r="J24" s="178"/>
    </row>
    <row r="25" spans="1:21" ht="14.25" customHeight="1" x14ac:dyDescent="0.3">
      <c r="A25" s="172"/>
      <c r="B25" s="208"/>
      <c r="E25" s="208"/>
      <c r="J25" s="178"/>
    </row>
    <row r="26" spans="1:21" ht="14.25" customHeight="1" x14ac:dyDescent="0.3">
      <c r="A26" s="172"/>
      <c r="B26" s="208"/>
      <c r="E26" s="208"/>
      <c r="J26" s="178"/>
    </row>
    <row r="27" spans="1:21" ht="14.25" customHeight="1" x14ac:dyDescent="0.3">
      <c r="A27" s="172"/>
      <c r="B27" s="208"/>
      <c r="C27" s="208"/>
      <c r="D27" s="208"/>
      <c r="E27" s="208"/>
      <c r="F27" s="208"/>
      <c r="G27" s="208"/>
      <c r="J27" s="178"/>
    </row>
    <row r="28" spans="1:21" ht="14.25" customHeight="1" x14ac:dyDescent="0.3">
      <c r="A28" s="172"/>
      <c r="B28" s="384" t="s">
        <v>97</v>
      </c>
      <c r="C28" s="384"/>
      <c r="E28" s="209" t="s">
        <v>98</v>
      </c>
      <c r="F28" s="170"/>
      <c r="G28" s="209"/>
      <c r="J28" s="178"/>
    </row>
    <row r="29" spans="1:21" ht="17.25" thickBot="1" x14ac:dyDescent="0.35">
      <c r="A29" s="210"/>
      <c r="B29" s="201"/>
      <c r="C29" s="201"/>
      <c r="D29" s="201"/>
      <c r="E29" s="201"/>
      <c r="F29" s="201"/>
      <c r="G29" s="201"/>
      <c r="H29" s="201"/>
      <c r="I29" s="201"/>
      <c r="J29" s="202"/>
    </row>
    <row r="30" spans="1:21" x14ac:dyDescent="0.3"/>
    <row r="31" spans="1:21" x14ac:dyDescent="0.3">
      <c r="B31" s="171" t="s">
        <v>750</v>
      </c>
    </row>
    <row r="32" spans="1:21" x14ac:dyDescent="0.3"/>
    <row r="33" spans="5:6" x14ac:dyDescent="0.3">
      <c r="F33" s="209"/>
    </row>
    <row r="34" spans="5:6" x14ac:dyDescent="0.3"/>
    <row r="35" spans="5:6" x14ac:dyDescent="0.3"/>
    <row r="36" spans="5:6" x14ac:dyDescent="0.3"/>
    <row r="37" spans="5:6" x14ac:dyDescent="0.3">
      <c r="E37" s="209"/>
      <c r="F37" s="209"/>
    </row>
    <row r="38" spans="5:6" x14ac:dyDescent="0.3"/>
    <row r="39" spans="5:6" x14ac:dyDescent="0.3"/>
    <row r="40" spans="5:6" x14ac:dyDescent="0.3"/>
    <row r="41" spans="5:6" x14ac:dyDescent="0.3"/>
    <row r="42" spans="5:6" x14ac:dyDescent="0.3"/>
    <row r="43" spans="5:6" x14ac:dyDescent="0.3"/>
    <row r="44" spans="5:6" x14ac:dyDescent="0.3"/>
    <row r="45" spans="5:6" x14ac:dyDescent="0.3"/>
    <row r="46" spans="5:6" x14ac:dyDescent="0.3"/>
    <row r="47" spans="5:6" x14ac:dyDescent="0.3"/>
    <row r="48" spans="5: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4">
    <mergeCell ref="C5:E5"/>
    <mergeCell ref="A13:U13"/>
    <mergeCell ref="A4:U4"/>
    <mergeCell ref="A1:D3"/>
    <mergeCell ref="E1:J3"/>
    <mergeCell ref="C7:E7"/>
    <mergeCell ref="C9:E9"/>
    <mergeCell ref="C11:E11"/>
    <mergeCell ref="A14:A15"/>
    <mergeCell ref="B14:B15"/>
    <mergeCell ref="C14:C15"/>
    <mergeCell ref="D14:D15"/>
    <mergeCell ref="E14:E15"/>
    <mergeCell ref="U14:U15"/>
    <mergeCell ref="F14:F15"/>
    <mergeCell ref="G14:G15"/>
    <mergeCell ref="H14:H15"/>
    <mergeCell ref="I14:J14"/>
    <mergeCell ref="K14:L14"/>
    <mergeCell ref="M14:N14"/>
    <mergeCell ref="O14:P14"/>
    <mergeCell ref="Q14:Q15"/>
    <mergeCell ref="R14:R15"/>
    <mergeCell ref="S14:S15"/>
    <mergeCell ref="T14:T15"/>
    <mergeCell ref="A23:B23"/>
    <mergeCell ref="B28:C28"/>
    <mergeCell ref="A16:J16"/>
    <mergeCell ref="C19:E19"/>
    <mergeCell ref="G19:H19"/>
    <mergeCell ref="I19:J19"/>
    <mergeCell ref="C21:E21"/>
    <mergeCell ref="G21:H21"/>
    <mergeCell ref="I21:J21"/>
  </mergeCells>
  <dataValidations count="8">
    <dataValidation type="date" operator="greaterThanOrEqual" allowBlank="1" showInputMessage="1" showErrorMessage="1" sqref="I21" xr:uid="{00000000-0002-0000-0200-000000000000}">
      <formula1>41275</formula1>
    </dataValidation>
    <dataValidation type="list" allowBlank="1" showInputMessage="1" showErrorMessage="1" sqref="H9" xr:uid="{00000000-0002-0000-0200-000001000000}">
      <formula1>vigencias</formula1>
    </dataValidation>
    <dataValidation showInputMessage="1" showErrorMessage="1" sqref="B17:E17 H17:J17" xr:uid="{50AE23CE-ABAD-4E00-867E-FD916D5BE264}"/>
    <dataValidation type="list" allowBlank="1" showDropDown="1" showErrorMessage="1" promptTitle="Departamento" prompt="Seleccione eldepartamenton de acuerdo a las opciones relacionadas." sqref="H12" xr:uid="{00000000-0002-0000-0200-000003000000}">
      <formula1>#REF!</formula1>
    </dataValidation>
    <dataValidation type="list" allowBlank="1" showInputMessage="1" showErrorMessage="1" sqref="I9:I11" xr:uid="{00000000-0002-0000-0200-000004000000}">
      <formula1>nivel</formula1>
    </dataValidation>
    <dataValidation type="list" allowBlank="1" showInputMessage="1" showErrorMessage="1" sqref="H7" xr:uid="{00000000-0002-0000-0200-000005000000}">
      <formula1>orden</formula1>
    </dataValidation>
    <dataValidation type="list" allowBlank="1" showInputMessage="1" showErrorMessage="1" sqref="C7:E7" xr:uid="{00000000-0002-0000-0200-000006000000}">
      <formula1>sector</formula1>
    </dataValidation>
    <dataValidation type="list" allowBlank="1" showInputMessage="1" showErrorMessage="1" sqref="C9:E9" xr:uid="{00000000-0002-0000-0200-000007000000}">
      <formula1>departamentos</formula1>
    </dataValidation>
  </dataValidations>
  <hyperlinks>
    <hyperlink ref="C21" r:id="rId1" xr:uid="{00000000-0004-0000-0200-000000000000}"/>
  </hyperlinks>
  <pageMargins left="0.7" right="0.7" top="0.75" bottom="0.75" header="0.3" footer="0.3"/>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S16"/>
  <sheetViews>
    <sheetView topLeftCell="G1" workbookViewId="0">
      <selection activeCell="R9" sqref="R9"/>
    </sheetView>
  </sheetViews>
  <sheetFormatPr baseColWidth="10" defaultColWidth="11.42578125" defaultRowHeight="16.5" x14ac:dyDescent="0.3"/>
  <cols>
    <col min="1" max="1" width="29.140625" style="11" customWidth="1"/>
    <col min="2" max="2" width="11.42578125" style="11"/>
    <col min="3" max="3" width="45.85546875" style="11" customWidth="1"/>
    <col min="4" max="4" width="31.140625" style="11" customWidth="1"/>
    <col min="5" max="5" width="23.28515625" style="11" customWidth="1"/>
    <col min="6" max="6" width="24.28515625" style="11" customWidth="1"/>
    <col min="7" max="7" width="22" style="11" customWidth="1"/>
    <col min="8" max="12" width="11.42578125" style="94"/>
    <col min="13" max="16" width="11.42578125" style="11"/>
    <col min="17" max="17" width="43.28515625" style="11" customWidth="1"/>
    <col min="18" max="18" width="45.140625" style="11" customWidth="1"/>
    <col min="19" max="20" width="28.140625" style="11" customWidth="1"/>
    <col min="21" max="16384" width="11.42578125" style="11"/>
  </cols>
  <sheetData>
    <row r="3" spans="1:19" x14ac:dyDescent="0.3">
      <c r="H3" s="438" t="s">
        <v>99</v>
      </c>
      <c r="I3" s="438"/>
      <c r="J3" s="438" t="s">
        <v>100</v>
      </c>
      <c r="K3" s="438"/>
      <c r="L3" s="439" t="s">
        <v>101</v>
      </c>
      <c r="M3" s="439"/>
      <c r="N3" s="341"/>
    </row>
    <row r="4" spans="1:19" ht="16.5" customHeight="1" x14ac:dyDescent="0.3">
      <c r="A4" s="440" t="s">
        <v>102</v>
      </c>
      <c r="B4" s="440"/>
      <c r="C4" s="440"/>
      <c r="D4" s="440"/>
      <c r="E4" s="440"/>
      <c r="F4" s="440"/>
      <c r="G4" s="440"/>
      <c r="H4" s="441" t="s">
        <v>81</v>
      </c>
      <c r="I4" s="441"/>
      <c r="J4" s="441" t="s">
        <v>4</v>
      </c>
      <c r="K4" s="441"/>
      <c r="L4" s="442" t="s">
        <v>5</v>
      </c>
      <c r="M4" s="442"/>
      <c r="N4" s="433" t="s">
        <v>82</v>
      </c>
      <c r="O4" s="432" t="s">
        <v>11</v>
      </c>
      <c r="P4" s="432" t="s">
        <v>82</v>
      </c>
      <c r="Q4" s="561" t="s">
        <v>795</v>
      </c>
      <c r="R4" s="561" t="s">
        <v>796</v>
      </c>
      <c r="S4" s="561" t="s">
        <v>797</v>
      </c>
    </row>
    <row r="5" spans="1:19" x14ac:dyDescent="0.3">
      <c r="A5" s="436" t="s">
        <v>103</v>
      </c>
      <c r="B5" s="436"/>
      <c r="C5" s="436"/>
      <c r="D5" s="436"/>
      <c r="E5" s="436"/>
      <c r="F5" s="436"/>
      <c r="G5" s="436"/>
      <c r="H5" s="441"/>
      <c r="I5" s="441"/>
      <c r="J5" s="441"/>
      <c r="K5" s="441"/>
      <c r="L5" s="442"/>
      <c r="M5" s="442"/>
      <c r="N5" s="434"/>
      <c r="O5" s="432"/>
      <c r="P5" s="432"/>
      <c r="Q5" s="564"/>
      <c r="R5" s="564"/>
      <c r="S5" s="564"/>
    </row>
    <row r="6" spans="1:19" ht="17.25" thickBot="1" x14ac:dyDescent="0.35">
      <c r="A6" s="76" t="s">
        <v>104</v>
      </c>
      <c r="B6" s="437" t="s">
        <v>105</v>
      </c>
      <c r="C6" s="437"/>
      <c r="D6" s="77" t="s">
        <v>15</v>
      </c>
      <c r="E6" s="77" t="s">
        <v>106</v>
      </c>
      <c r="F6" s="77" t="s">
        <v>107</v>
      </c>
      <c r="G6" s="77" t="s">
        <v>18</v>
      </c>
      <c r="H6" s="78" t="s">
        <v>19</v>
      </c>
      <c r="I6" s="78" t="s">
        <v>20</v>
      </c>
      <c r="J6" s="78" t="s">
        <v>19</v>
      </c>
      <c r="K6" s="78" t="s">
        <v>20</v>
      </c>
      <c r="L6" s="78" t="s">
        <v>19</v>
      </c>
      <c r="M6" s="9" t="s">
        <v>20</v>
      </c>
      <c r="N6" s="435"/>
      <c r="O6" s="432"/>
      <c r="P6" s="432"/>
      <c r="Q6" s="567"/>
      <c r="R6" s="567"/>
      <c r="S6" s="567"/>
    </row>
    <row r="7" spans="1:19" ht="51" x14ac:dyDescent="0.3">
      <c r="A7" s="429" t="s">
        <v>108</v>
      </c>
      <c r="B7" s="97">
        <v>1.1000000000000001</v>
      </c>
      <c r="C7" s="98" t="s">
        <v>109</v>
      </c>
      <c r="D7" s="99" t="s">
        <v>110</v>
      </c>
      <c r="E7" s="99" t="s">
        <v>111</v>
      </c>
      <c r="F7" s="99" t="s">
        <v>112</v>
      </c>
      <c r="G7" s="100" t="s">
        <v>113</v>
      </c>
      <c r="H7" s="79">
        <v>0</v>
      </c>
      <c r="I7" s="80"/>
      <c r="J7" s="81"/>
      <c r="K7" s="82">
        <v>1</v>
      </c>
      <c r="L7" s="81"/>
      <c r="M7" s="80">
        <v>1</v>
      </c>
      <c r="N7" s="83">
        <f>H7+J7+L7</f>
        <v>0</v>
      </c>
      <c r="O7" s="83">
        <f>I7+K7+M7</f>
        <v>2</v>
      </c>
      <c r="P7" s="10">
        <f>N7/O7</f>
        <v>0</v>
      </c>
      <c r="Q7" s="84"/>
      <c r="R7" s="85"/>
      <c r="S7" s="84"/>
    </row>
    <row r="8" spans="1:19" ht="38.25" x14ac:dyDescent="0.3">
      <c r="A8" s="430"/>
      <c r="B8" s="96" t="s">
        <v>114</v>
      </c>
      <c r="C8" s="71" t="s">
        <v>115</v>
      </c>
      <c r="D8" s="66" t="s">
        <v>116</v>
      </c>
      <c r="E8" s="72" t="s">
        <v>117</v>
      </c>
      <c r="F8" s="72" t="s">
        <v>118</v>
      </c>
      <c r="G8" s="101">
        <v>44834</v>
      </c>
      <c r="H8" s="86"/>
      <c r="I8" s="87"/>
      <c r="J8" s="88"/>
      <c r="K8" s="89"/>
      <c r="L8" s="83"/>
      <c r="M8" s="90">
        <v>1</v>
      </c>
      <c r="N8" s="83">
        <f t="shared" ref="N8:N15" si="0">H8+J8+L8</f>
        <v>0</v>
      </c>
      <c r="O8" s="83">
        <f t="shared" ref="O8:O15" si="1">I8+K8+M8</f>
        <v>1</v>
      </c>
      <c r="P8" s="10">
        <f t="shared" ref="P8:P15" si="2">N8/O8</f>
        <v>0</v>
      </c>
      <c r="Q8" s="84"/>
      <c r="R8" s="85"/>
      <c r="S8" s="84"/>
    </row>
    <row r="9" spans="1:19" ht="198" x14ac:dyDescent="0.3">
      <c r="A9" s="430"/>
      <c r="B9" s="23" t="s">
        <v>119</v>
      </c>
      <c r="C9" s="30" t="s">
        <v>120</v>
      </c>
      <c r="D9" s="24" t="s">
        <v>740</v>
      </c>
      <c r="E9" s="72" t="s">
        <v>121</v>
      </c>
      <c r="F9" s="72" t="s">
        <v>122</v>
      </c>
      <c r="G9" s="101" t="s">
        <v>741</v>
      </c>
      <c r="H9" s="227">
        <v>1</v>
      </c>
      <c r="I9" s="87">
        <v>1</v>
      </c>
      <c r="J9" s="228"/>
      <c r="K9" s="229">
        <v>1</v>
      </c>
      <c r="L9" s="230"/>
      <c r="M9" s="90">
        <v>1</v>
      </c>
      <c r="N9" s="83">
        <f t="shared" si="0"/>
        <v>1</v>
      </c>
      <c r="O9" s="83">
        <f t="shared" si="1"/>
        <v>3</v>
      </c>
      <c r="P9" s="10">
        <f t="shared" si="2"/>
        <v>0.33333333333333331</v>
      </c>
      <c r="Q9" s="576" t="s">
        <v>798</v>
      </c>
      <c r="R9" s="85"/>
      <c r="S9" s="84"/>
    </row>
    <row r="10" spans="1:19" ht="51" x14ac:dyDescent="0.3">
      <c r="A10" s="430"/>
      <c r="B10" s="23" t="s">
        <v>123</v>
      </c>
      <c r="C10" s="71" t="s">
        <v>124</v>
      </c>
      <c r="D10" s="66" t="s">
        <v>125</v>
      </c>
      <c r="E10" s="66" t="s">
        <v>121</v>
      </c>
      <c r="F10" s="66" t="s">
        <v>126</v>
      </c>
      <c r="G10" s="101" t="s">
        <v>127</v>
      </c>
      <c r="H10" s="86"/>
      <c r="I10" s="87"/>
      <c r="J10" s="88"/>
      <c r="K10" s="229">
        <v>1</v>
      </c>
      <c r="L10" s="230"/>
      <c r="M10" s="90">
        <v>1</v>
      </c>
      <c r="N10" s="83">
        <f t="shared" si="0"/>
        <v>0</v>
      </c>
      <c r="O10" s="83">
        <f t="shared" si="1"/>
        <v>2</v>
      </c>
      <c r="P10" s="10">
        <f t="shared" si="2"/>
        <v>0</v>
      </c>
      <c r="Q10" s="576"/>
      <c r="R10" s="84"/>
      <c r="S10" s="93"/>
    </row>
    <row r="11" spans="1:19" ht="99" x14ac:dyDescent="0.3">
      <c r="A11" s="430"/>
      <c r="B11" s="23" t="s">
        <v>128</v>
      </c>
      <c r="C11" s="71" t="s">
        <v>129</v>
      </c>
      <c r="D11" s="50" t="s">
        <v>130</v>
      </c>
      <c r="E11" s="66" t="s">
        <v>131</v>
      </c>
      <c r="F11" s="66" t="s">
        <v>112</v>
      </c>
      <c r="G11" s="101">
        <v>44926</v>
      </c>
      <c r="H11" s="86">
        <v>0.33</v>
      </c>
      <c r="I11" s="91">
        <v>0.33</v>
      </c>
      <c r="J11" s="88"/>
      <c r="K11" s="89">
        <v>0.33</v>
      </c>
      <c r="L11" s="83"/>
      <c r="M11" s="92">
        <v>0.34</v>
      </c>
      <c r="N11" s="83">
        <f t="shared" si="0"/>
        <v>0.33</v>
      </c>
      <c r="O11" s="83">
        <f t="shared" si="1"/>
        <v>1</v>
      </c>
      <c r="P11" s="10">
        <f t="shared" si="2"/>
        <v>0.33</v>
      </c>
      <c r="Q11" s="576" t="s">
        <v>762</v>
      </c>
      <c r="R11" s="84"/>
      <c r="S11" s="84"/>
    </row>
    <row r="12" spans="1:19" ht="115.5" x14ac:dyDescent="0.3">
      <c r="A12" s="430" t="s">
        <v>132</v>
      </c>
      <c r="B12" s="23" t="s">
        <v>28</v>
      </c>
      <c r="C12" s="71" t="s">
        <v>133</v>
      </c>
      <c r="D12" s="66" t="s">
        <v>134</v>
      </c>
      <c r="E12" s="66" t="s">
        <v>131</v>
      </c>
      <c r="F12" s="66" t="s">
        <v>112</v>
      </c>
      <c r="G12" s="102" t="s">
        <v>113</v>
      </c>
      <c r="H12" s="79">
        <v>1</v>
      </c>
      <c r="I12" s="80">
        <v>1</v>
      </c>
      <c r="J12" s="81"/>
      <c r="K12" s="82">
        <v>2</v>
      </c>
      <c r="L12" s="81"/>
      <c r="M12" s="80">
        <v>1</v>
      </c>
      <c r="N12" s="83">
        <f t="shared" si="0"/>
        <v>1</v>
      </c>
      <c r="O12" s="83">
        <f t="shared" si="1"/>
        <v>4</v>
      </c>
      <c r="P12" s="10">
        <f t="shared" si="2"/>
        <v>0.25</v>
      </c>
      <c r="Q12" s="577" t="s">
        <v>799</v>
      </c>
      <c r="R12" s="84"/>
      <c r="S12" s="84"/>
    </row>
    <row r="13" spans="1:19" ht="63.75" x14ac:dyDescent="0.3">
      <c r="A13" s="430"/>
      <c r="B13" s="23" t="s">
        <v>135</v>
      </c>
      <c r="C13" s="71" t="s">
        <v>136</v>
      </c>
      <c r="D13" s="66" t="s">
        <v>137</v>
      </c>
      <c r="E13" s="66" t="s">
        <v>138</v>
      </c>
      <c r="F13" s="66" t="s">
        <v>139</v>
      </c>
      <c r="G13" s="101" t="s">
        <v>140</v>
      </c>
      <c r="H13" s="79"/>
      <c r="I13" s="80"/>
      <c r="J13" s="81"/>
      <c r="K13" s="82"/>
      <c r="L13" s="81"/>
      <c r="M13" s="80">
        <v>1</v>
      </c>
      <c r="N13" s="83">
        <f t="shared" si="0"/>
        <v>0</v>
      </c>
      <c r="O13" s="83">
        <f t="shared" si="1"/>
        <v>1</v>
      </c>
      <c r="P13" s="10">
        <f t="shared" si="2"/>
        <v>0</v>
      </c>
      <c r="Q13" s="578"/>
      <c r="R13" s="84"/>
      <c r="S13" s="84"/>
    </row>
    <row r="14" spans="1:19" ht="25.5" x14ac:dyDescent="0.3">
      <c r="A14" s="430" t="s">
        <v>141</v>
      </c>
      <c r="B14" s="23" t="s">
        <v>35</v>
      </c>
      <c r="C14" s="71" t="s">
        <v>142</v>
      </c>
      <c r="D14" s="66" t="s">
        <v>143</v>
      </c>
      <c r="E14" s="66" t="s">
        <v>131</v>
      </c>
      <c r="F14" s="66" t="s">
        <v>112</v>
      </c>
      <c r="G14" s="101">
        <v>44895</v>
      </c>
      <c r="H14" s="79"/>
      <c r="I14" s="80"/>
      <c r="J14" s="81"/>
      <c r="K14" s="82"/>
      <c r="L14" s="81"/>
      <c r="M14" s="80">
        <v>1</v>
      </c>
      <c r="N14" s="83">
        <f t="shared" si="0"/>
        <v>0</v>
      </c>
      <c r="O14" s="83">
        <f t="shared" si="1"/>
        <v>1</v>
      </c>
      <c r="P14" s="10">
        <f t="shared" si="2"/>
        <v>0</v>
      </c>
      <c r="Q14" s="578"/>
      <c r="R14" s="84"/>
      <c r="S14" s="93"/>
    </row>
    <row r="15" spans="1:19" ht="26.25" thickBot="1" x14ac:dyDescent="0.35">
      <c r="A15" s="431"/>
      <c r="B15" s="41" t="s">
        <v>144</v>
      </c>
      <c r="C15" s="103" t="s">
        <v>145</v>
      </c>
      <c r="D15" s="104" t="s">
        <v>146</v>
      </c>
      <c r="E15" s="104" t="s">
        <v>131</v>
      </c>
      <c r="F15" s="104" t="s">
        <v>147</v>
      </c>
      <c r="G15" s="105" t="s">
        <v>148</v>
      </c>
      <c r="H15" s="79"/>
      <c r="I15" s="80"/>
      <c r="J15" s="81"/>
      <c r="K15" s="82">
        <v>1</v>
      </c>
      <c r="L15" s="81"/>
      <c r="M15" s="80">
        <v>1</v>
      </c>
      <c r="N15" s="83">
        <f t="shared" si="0"/>
        <v>0</v>
      </c>
      <c r="O15" s="83">
        <f t="shared" si="1"/>
        <v>2</v>
      </c>
      <c r="P15" s="10">
        <f t="shared" si="2"/>
        <v>0</v>
      </c>
      <c r="Q15" s="578"/>
      <c r="R15" s="84"/>
      <c r="S15" s="93"/>
    </row>
    <row r="16" spans="1:19" x14ac:dyDescent="0.3">
      <c r="A16" s="340" t="s">
        <v>750</v>
      </c>
      <c r="P16" s="362">
        <f>AVERAGE(P7:P15)</f>
        <v>0.10148148148148148</v>
      </c>
    </row>
  </sheetData>
  <mergeCells count="18">
    <mergeCell ref="H3:I3"/>
    <mergeCell ref="J3:K3"/>
    <mergeCell ref="L3:M3"/>
    <mergeCell ref="A4:G4"/>
    <mergeCell ref="H4:I5"/>
    <mergeCell ref="J4:K5"/>
    <mergeCell ref="L4:M5"/>
    <mergeCell ref="Q4:Q6"/>
    <mergeCell ref="R4:R6"/>
    <mergeCell ref="S4:S6"/>
    <mergeCell ref="A5:G5"/>
    <mergeCell ref="B6:C6"/>
    <mergeCell ref="A7:A11"/>
    <mergeCell ref="A12:A13"/>
    <mergeCell ref="A14:A15"/>
    <mergeCell ref="O4:O6"/>
    <mergeCell ref="P4:P6"/>
    <mergeCell ref="N4:N6"/>
  </mergeCells>
  <conditionalFormatting sqref="Q10:S11 R12:S12 Q9 S9 Q13:S15">
    <cfRule type="cellIs" dxfId="1206" priority="2" operator="equal">
      <formula>1</formula>
    </cfRule>
  </conditionalFormatting>
  <conditionalFormatting sqref="Q7:Q8 S7:S8">
    <cfRule type="cellIs" dxfId="1205" priority="1" operator="equal">
      <formula>1</formula>
    </cfRule>
  </conditionalFormatting>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S16"/>
  <sheetViews>
    <sheetView topLeftCell="E1" zoomScale="115" zoomScaleNormal="115" workbookViewId="0">
      <selection activeCell="I4" sqref="I4"/>
    </sheetView>
  </sheetViews>
  <sheetFormatPr baseColWidth="10" defaultColWidth="11.42578125" defaultRowHeight="14.25" x14ac:dyDescent="0.2"/>
  <cols>
    <col min="1" max="1" width="26.85546875" style="1" customWidth="1"/>
    <col min="2" max="2" width="8" style="1" customWidth="1"/>
    <col min="3" max="3" width="44" style="1" customWidth="1"/>
    <col min="4" max="4" width="26.5703125" style="1" customWidth="1"/>
    <col min="5" max="5" width="19.5703125" style="1" customWidth="1"/>
    <col min="6" max="6" width="31.28515625" style="1" customWidth="1"/>
    <col min="7" max="7" width="39.85546875" style="1" customWidth="1"/>
    <col min="8" max="8" width="11.42578125" style="1"/>
    <col min="9" max="9" width="10.7109375" style="1" bestFit="1" customWidth="1"/>
    <col min="10" max="10" width="11.42578125" style="1"/>
    <col min="11" max="11" width="10.7109375" style="1" bestFit="1" customWidth="1"/>
    <col min="12" max="12" width="11.42578125" style="1"/>
    <col min="13" max="13" width="10.7109375" style="1" bestFit="1" customWidth="1"/>
    <col min="14" max="14" width="10.7109375" style="1" customWidth="1"/>
    <col min="15" max="15" width="11.42578125" style="1"/>
    <col min="16" max="16" width="13.7109375" style="1" bestFit="1" customWidth="1"/>
    <col min="17" max="17" width="43.85546875" style="1" customWidth="1"/>
    <col min="18" max="19" width="32.28515625" style="1" customWidth="1"/>
    <col min="20" max="20" width="12.140625" style="1" customWidth="1"/>
    <col min="21" max="16384" width="11.42578125" style="1"/>
  </cols>
  <sheetData>
    <row r="4" spans="1:19" ht="15" thickBot="1" x14ac:dyDescent="0.25"/>
    <row r="5" spans="1:19" ht="18.75" thickBot="1" x14ac:dyDescent="0.25">
      <c r="A5" s="581" t="s">
        <v>149</v>
      </c>
      <c r="B5" s="582"/>
      <c r="C5" s="582"/>
      <c r="D5" s="582"/>
      <c r="E5" s="582"/>
      <c r="F5" s="582"/>
      <c r="G5" s="582"/>
      <c r="H5" s="594" t="s">
        <v>81</v>
      </c>
      <c r="I5" s="595"/>
      <c r="J5" s="595" t="s">
        <v>4</v>
      </c>
      <c r="K5" s="595"/>
      <c r="L5" s="595" t="s">
        <v>5</v>
      </c>
      <c r="M5" s="595"/>
      <c r="N5" s="595" t="s">
        <v>82</v>
      </c>
      <c r="O5" s="595" t="s">
        <v>11</v>
      </c>
      <c r="P5" s="596" t="s">
        <v>82</v>
      </c>
      <c r="Q5" s="601" t="s">
        <v>6</v>
      </c>
      <c r="R5" s="602" t="s">
        <v>7</v>
      </c>
      <c r="S5" s="603" t="s">
        <v>8</v>
      </c>
    </row>
    <row r="6" spans="1:19" ht="18.75" thickBot="1" x14ac:dyDescent="0.25">
      <c r="A6" s="584" t="s">
        <v>150</v>
      </c>
      <c r="B6" s="585"/>
      <c r="C6" s="585"/>
      <c r="D6" s="585"/>
      <c r="E6" s="585"/>
      <c r="F6" s="585"/>
      <c r="G6" s="585"/>
      <c r="H6" s="597"/>
      <c r="I6" s="583"/>
      <c r="J6" s="583"/>
      <c r="K6" s="583"/>
      <c r="L6" s="583"/>
      <c r="M6" s="583"/>
      <c r="N6" s="583"/>
      <c r="O6" s="583"/>
      <c r="P6" s="598"/>
      <c r="Q6" s="604"/>
      <c r="R6" s="564"/>
      <c r="S6" s="605"/>
    </row>
    <row r="7" spans="1:19" ht="17.25" thickBot="1" x14ac:dyDescent="0.3">
      <c r="A7" s="586" t="s">
        <v>13</v>
      </c>
      <c r="B7" s="587" t="s">
        <v>151</v>
      </c>
      <c r="C7" s="588"/>
      <c r="D7" s="589" t="s">
        <v>15</v>
      </c>
      <c r="E7" s="590" t="s">
        <v>16</v>
      </c>
      <c r="F7" s="590" t="s">
        <v>17</v>
      </c>
      <c r="G7" s="591" t="s">
        <v>18</v>
      </c>
      <c r="H7" s="625" t="s">
        <v>19</v>
      </c>
      <c r="I7" s="626" t="s">
        <v>20</v>
      </c>
      <c r="J7" s="626" t="s">
        <v>19</v>
      </c>
      <c r="K7" s="626" t="s">
        <v>20</v>
      </c>
      <c r="L7" s="626" t="s">
        <v>19</v>
      </c>
      <c r="M7" s="626" t="s">
        <v>20</v>
      </c>
      <c r="N7" s="599"/>
      <c r="O7" s="599"/>
      <c r="P7" s="600"/>
      <c r="Q7" s="604"/>
      <c r="R7" s="564"/>
      <c r="S7" s="605"/>
    </row>
    <row r="8" spans="1:19" s="3" customFormat="1" ht="76.5" customHeight="1" x14ac:dyDescent="0.2">
      <c r="A8" s="612" t="s">
        <v>152</v>
      </c>
      <c r="B8" s="613" t="s">
        <v>22</v>
      </c>
      <c r="C8" s="614" t="s">
        <v>153</v>
      </c>
      <c r="D8" s="615" t="s">
        <v>154</v>
      </c>
      <c r="E8" s="616" t="s">
        <v>155</v>
      </c>
      <c r="F8" s="615" t="s">
        <v>156</v>
      </c>
      <c r="G8" s="617" t="s">
        <v>157</v>
      </c>
      <c r="H8" s="62">
        <v>4</v>
      </c>
      <c r="I8" s="63">
        <v>4</v>
      </c>
      <c r="J8" s="64"/>
      <c r="K8" s="63">
        <v>4</v>
      </c>
      <c r="L8" s="64"/>
      <c r="M8" s="63">
        <v>3</v>
      </c>
      <c r="N8" s="64">
        <f>H8+J8+L8</f>
        <v>4</v>
      </c>
      <c r="O8" s="64">
        <f t="shared" ref="O8:O14" si="0">I8+K8+M8</f>
        <v>11</v>
      </c>
      <c r="P8" s="606">
        <f>N8/O8</f>
        <v>0.36363636363636365</v>
      </c>
      <c r="Q8" s="608" t="s">
        <v>753</v>
      </c>
      <c r="R8" s="4"/>
      <c r="S8" s="5"/>
    </row>
    <row r="9" spans="1:19" s="3" customFormat="1" ht="82.5" customHeight="1" x14ac:dyDescent="0.2">
      <c r="A9" s="618" t="s">
        <v>158</v>
      </c>
      <c r="B9" s="611" t="s">
        <v>28</v>
      </c>
      <c r="C9" s="31" t="s">
        <v>159</v>
      </c>
      <c r="D9" s="32" t="s">
        <v>160</v>
      </c>
      <c r="E9" s="47" t="s">
        <v>121</v>
      </c>
      <c r="F9" s="67" t="s">
        <v>126</v>
      </c>
      <c r="G9" s="48" t="s">
        <v>161</v>
      </c>
      <c r="H9" s="68">
        <v>1</v>
      </c>
      <c r="I9" s="69">
        <v>1</v>
      </c>
      <c r="J9" s="70"/>
      <c r="K9" s="69">
        <v>1</v>
      </c>
      <c r="L9" s="70"/>
      <c r="M9" s="69">
        <v>1</v>
      </c>
      <c r="N9" s="70">
        <f t="shared" ref="N9:N14" si="1">H9+J9+L9</f>
        <v>1</v>
      </c>
      <c r="O9" s="70">
        <f t="shared" si="0"/>
        <v>3</v>
      </c>
      <c r="P9" s="607">
        <f t="shared" ref="P9:P14" si="2">N9/O9</f>
        <v>0.33333333333333331</v>
      </c>
      <c r="Q9" s="609" t="s">
        <v>754</v>
      </c>
      <c r="R9" s="2"/>
      <c r="S9" s="6"/>
    </row>
    <row r="10" spans="1:19" s="3" customFormat="1" ht="115.5" customHeight="1" x14ac:dyDescent="0.2">
      <c r="A10" s="618"/>
      <c r="B10" s="611" t="s">
        <v>135</v>
      </c>
      <c r="C10" s="31" t="s">
        <v>162</v>
      </c>
      <c r="D10" s="32" t="s">
        <v>742</v>
      </c>
      <c r="E10" s="47" t="s">
        <v>121</v>
      </c>
      <c r="F10" s="67" t="s">
        <v>126</v>
      </c>
      <c r="G10" s="48" t="s">
        <v>743</v>
      </c>
      <c r="H10" s="68"/>
      <c r="I10" s="579"/>
      <c r="J10" s="70"/>
      <c r="K10" s="579"/>
      <c r="L10" s="70"/>
      <c r="M10" s="579">
        <v>2</v>
      </c>
      <c r="N10" s="70">
        <f t="shared" si="1"/>
        <v>0</v>
      </c>
      <c r="O10" s="70">
        <f t="shared" si="0"/>
        <v>2</v>
      </c>
      <c r="P10" s="607">
        <f t="shared" si="2"/>
        <v>0</v>
      </c>
      <c r="Q10" s="609" t="s">
        <v>800</v>
      </c>
      <c r="R10" s="2"/>
      <c r="S10" s="6"/>
    </row>
    <row r="11" spans="1:19" s="3" customFormat="1" ht="85.5" customHeight="1" x14ac:dyDescent="0.2">
      <c r="A11" s="618"/>
      <c r="B11" s="611" t="s">
        <v>163</v>
      </c>
      <c r="C11" s="31" t="s">
        <v>164</v>
      </c>
      <c r="D11" s="32" t="s">
        <v>160</v>
      </c>
      <c r="E11" s="47" t="s">
        <v>121</v>
      </c>
      <c r="F11" s="67" t="s">
        <v>126</v>
      </c>
      <c r="G11" s="48" t="s">
        <v>161</v>
      </c>
      <c r="H11" s="68">
        <v>1</v>
      </c>
      <c r="I11" s="579">
        <v>1</v>
      </c>
      <c r="J11" s="70"/>
      <c r="K11" s="579">
        <v>1</v>
      </c>
      <c r="L11" s="70"/>
      <c r="M11" s="579">
        <v>1</v>
      </c>
      <c r="N11" s="70">
        <f t="shared" si="1"/>
        <v>1</v>
      </c>
      <c r="O11" s="70">
        <f t="shared" si="0"/>
        <v>3</v>
      </c>
      <c r="P11" s="607">
        <f t="shared" si="2"/>
        <v>0.33333333333333331</v>
      </c>
      <c r="Q11" s="609" t="s">
        <v>755</v>
      </c>
      <c r="R11" s="2"/>
      <c r="S11" s="6"/>
    </row>
    <row r="12" spans="1:19" s="3" customFormat="1" ht="49.5" customHeight="1" x14ac:dyDescent="0.2">
      <c r="A12" s="618" t="s">
        <v>165</v>
      </c>
      <c r="B12" s="611" t="s">
        <v>35</v>
      </c>
      <c r="C12" s="31" t="s">
        <v>166</v>
      </c>
      <c r="D12" s="32" t="s">
        <v>160</v>
      </c>
      <c r="E12" s="47" t="s">
        <v>121</v>
      </c>
      <c r="F12" s="67" t="s">
        <v>126</v>
      </c>
      <c r="G12" s="48" t="s">
        <v>161</v>
      </c>
      <c r="H12" s="68">
        <v>1</v>
      </c>
      <c r="I12" s="69">
        <v>1</v>
      </c>
      <c r="J12" s="70"/>
      <c r="K12" s="69">
        <v>1</v>
      </c>
      <c r="L12" s="70"/>
      <c r="M12" s="69">
        <v>1</v>
      </c>
      <c r="N12" s="70">
        <f t="shared" si="1"/>
        <v>1</v>
      </c>
      <c r="O12" s="70">
        <f t="shared" si="0"/>
        <v>3</v>
      </c>
      <c r="P12" s="607">
        <f t="shared" si="2"/>
        <v>0.33333333333333331</v>
      </c>
      <c r="Q12" s="609" t="s">
        <v>756</v>
      </c>
      <c r="R12" s="2"/>
      <c r="S12" s="6"/>
    </row>
    <row r="13" spans="1:19" s="3" customFormat="1" ht="51" x14ac:dyDescent="0.2">
      <c r="A13" s="618"/>
      <c r="B13" s="611" t="s">
        <v>167</v>
      </c>
      <c r="C13" s="31" t="s">
        <v>168</v>
      </c>
      <c r="D13" s="32" t="s">
        <v>169</v>
      </c>
      <c r="E13" s="47" t="s">
        <v>121</v>
      </c>
      <c r="F13" s="67" t="s">
        <v>170</v>
      </c>
      <c r="G13" s="48" t="s">
        <v>171</v>
      </c>
      <c r="H13" s="20"/>
      <c r="I13" s="69"/>
      <c r="J13" s="70"/>
      <c r="K13" s="580">
        <v>0.5</v>
      </c>
      <c r="L13" s="70"/>
      <c r="M13" s="580">
        <v>0.5</v>
      </c>
      <c r="N13" s="70">
        <f t="shared" si="1"/>
        <v>0</v>
      </c>
      <c r="O13" s="22">
        <f t="shared" si="0"/>
        <v>1</v>
      </c>
      <c r="P13" s="607">
        <f t="shared" si="2"/>
        <v>0</v>
      </c>
      <c r="Q13" s="609"/>
      <c r="R13" s="2"/>
      <c r="S13" s="6"/>
    </row>
    <row r="14" spans="1:19" s="3" customFormat="1" ht="92.25" customHeight="1" thickBot="1" x14ac:dyDescent="0.25">
      <c r="A14" s="619" t="s">
        <v>172</v>
      </c>
      <c r="B14" s="620" t="s">
        <v>43</v>
      </c>
      <c r="C14" s="621" t="s">
        <v>173</v>
      </c>
      <c r="D14" s="622" t="s">
        <v>174</v>
      </c>
      <c r="E14" s="622" t="s">
        <v>117</v>
      </c>
      <c r="F14" s="623" t="s">
        <v>175</v>
      </c>
      <c r="G14" s="624" t="s">
        <v>176</v>
      </c>
      <c r="H14" s="68"/>
      <c r="I14" s="69"/>
      <c r="J14" s="70"/>
      <c r="K14" s="69">
        <v>1</v>
      </c>
      <c r="L14" s="70"/>
      <c r="M14" s="69">
        <v>1</v>
      </c>
      <c r="N14" s="70">
        <f t="shared" si="1"/>
        <v>0</v>
      </c>
      <c r="O14" s="70">
        <f t="shared" si="0"/>
        <v>2</v>
      </c>
      <c r="P14" s="607">
        <f t="shared" si="2"/>
        <v>0</v>
      </c>
      <c r="Q14" s="610" t="s">
        <v>801</v>
      </c>
      <c r="R14" s="7"/>
      <c r="S14" s="8"/>
    </row>
    <row r="15" spans="1:19" ht="16.5" x14ac:dyDescent="0.3">
      <c r="A15" s="11"/>
      <c r="B15" s="11"/>
      <c r="C15" s="11"/>
      <c r="D15" s="11"/>
      <c r="E15" s="11"/>
      <c r="F15" s="11"/>
      <c r="G15" s="11"/>
      <c r="H15" s="11"/>
      <c r="I15" s="11"/>
      <c r="J15" s="11"/>
      <c r="K15" s="11"/>
      <c r="L15" s="11"/>
      <c r="M15" s="11"/>
      <c r="N15" s="11"/>
      <c r="O15" s="11"/>
      <c r="P15" s="592">
        <f>AVERAGE(P8:P14)</f>
        <v>0.19480519480519479</v>
      </c>
      <c r="Q15" s="11"/>
      <c r="R15" s="11"/>
      <c r="S15" s="11"/>
    </row>
    <row r="16" spans="1:19" ht="16.5" x14ac:dyDescent="0.3">
      <c r="A16" s="593" t="s">
        <v>750</v>
      </c>
      <c r="B16" s="11"/>
      <c r="C16" s="11"/>
      <c r="D16" s="11"/>
      <c r="E16" s="11"/>
      <c r="F16" s="11"/>
      <c r="G16" s="11"/>
      <c r="H16" s="11"/>
      <c r="I16" s="11"/>
      <c r="J16" s="11"/>
      <c r="K16" s="11"/>
      <c r="L16" s="11"/>
      <c r="M16" s="11"/>
      <c r="N16" s="11"/>
      <c r="O16" s="11"/>
      <c r="P16" s="11"/>
      <c r="Q16" s="11"/>
      <c r="R16" s="11"/>
      <c r="S16" s="11"/>
    </row>
  </sheetData>
  <mergeCells count="14">
    <mergeCell ref="A9:A11"/>
    <mergeCell ref="A12:A13"/>
    <mergeCell ref="Q5:Q7"/>
    <mergeCell ref="R5:R7"/>
    <mergeCell ref="S5:S7"/>
    <mergeCell ref="A6:G6"/>
    <mergeCell ref="B7:C7"/>
    <mergeCell ref="A5:G5"/>
    <mergeCell ref="H5:I6"/>
    <mergeCell ref="J5:K6"/>
    <mergeCell ref="L5:M6"/>
    <mergeCell ref="O5:O7"/>
    <mergeCell ref="P5:P7"/>
    <mergeCell ref="N5:N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32"/>
  <sheetViews>
    <sheetView workbookViewId="0">
      <selection activeCell="C9" sqref="C9"/>
    </sheetView>
  </sheetViews>
  <sheetFormatPr baseColWidth="10" defaultColWidth="11.42578125" defaultRowHeight="15" x14ac:dyDescent="0.25"/>
  <cols>
    <col min="1" max="1" width="30.42578125" customWidth="1"/>
    <col min="3" max="3" width="53.5703125" customWidth="1"/>
    <col min="4" max="4" width="17.42578125" customWidth="1"/>
    <col min="5" max="5" width="26.42578125" customWidth="1"/>
    <col min="6" max="6" width="16.42578125" customWidth="1"/>
    <col min="7" max="7" width="22" customWidth="1"/>
    <col min="8" max="8" width="15.85546875" customWidth="1"/>
    <col min="11" max="11" width="16.140625" customWidth="1"/>
    <col min="12" max="12" width="15.28515625" customWidth="1"/>
    <col min="15" max="15" width="11.42578125" customWidth="1"/>
    <col min="18" max="20" width="36.42578125" customWidth="1"/>
  </cols>
  <sheetData>
    <row r="1" spans="1:20" ht="16.5" x14ac:dyDescent="0.3">
      <c r="A1" s="11"/>
      <c r="B1" s="11"/>
    </row>
    <row r="2" spans="1:20" ht="16.5" x14ac:dyDescent="0.3">
      <c r="A2" s="11"/>
      <c r="B2" s="11"/>
    </row>
    <row r="3" spans="1:20" ht="16.5" x14ac:dyDescent="0.3">
      <c r="A3" s="11"/>
      <c r="B3" s="11"/>
    </row>
    <row r="4" spans="1:20" ht="15.75" thickBot="1" x14ac:dyDescent="0.3"/>
    <row r="5" spans="1:20" ht="21" thickBot="1" x14ac:dyDescent="0.3">
      <c r="A5" s="451" t="s">
        <v>149</v>
      </c>
      <c r="B5" s="452"/>
      <c r="C5" s="452"/>
      <c r="D5" s="452"/>
      <c r="E5" s="452"/>
      <c r="F5" s="452"/>
      <c r="G5" s="452"/>
      <c r="H5" s="452"/>
      <c r="I5" s="630" t="s">
        <v>81</v>
      </c>
      <c r="J5" s="459"/>
      <c r="K5" s="459" t="s">
        <v>4</v>
      </c>
      <c r="L5" s="459"/>
      <c r="M5" s="459" t="s">
        <v>5</v>
      </c>
      <c r="N5" s="459"/>
      <c r="O5" s="459" t="s">
        <v>82</v>
      </c>
      <c r="P5" s="459" t="s">
        <v>11</v>
      </c>
      <c r="Q5" s="633" t="s">
        <v>82</v>
      </c>
      <c r="R5" s="637" t="s">
        <v>6</v>
      </c>
      <c r="S5" s="638" t="s">
        <v>7</v>
      </c>
      <c r="T5" s="639" t="s">
        <v>8</v>
      </c>
    </row>
    <row r="6" spans="1:20" ht="21" thickBot="1" x14ac:dyDescent="0.3">
      <c r="A6" s="447" t="s">
        <v>177</v>
      </c>
      <c r="B6" s="448"/>
      <c r="C6" s="448"/>
      <c r="D6" s="448"/>
      <c r="E6" s="448"/>
      <c r="F6" s="448"/>
      <c r="G6" s="448"/>
      <c r="H6" s="448"/>
      <c r="I6" s="631"/>
      <c r="J6" s="629"/>
      <c r="K6" s="629"/>
      <c r="L6" s="629"/>
      <c r="M6" s="629"/>
      <c r="N6" s="629"/>
      <c r="O6" s="629"/>
      <c r="P6" s="629"/>
      <c r="Q6" s="634"/>
      <c r="R6" s="640"/>
      <c r="S6" s="636"/>
      <c r="T6" s="641"/>
    </row>
    <row r="7" spans="1:20" ht="15.75" thickBot="1" x14ac:dyDescent="0.3">
      <c r="A7" s="12" t="s">
        <v>13</v>
      </c>
      <c r="B7" s="449" t="s">
        <v>14</v>
      </c>
      <c r="C7" s="450"/>
      <c r="D7" s="13" t="s">
        <v>15</v>
      </c>
      <c r="E7" s="13" t="s">
        <v>178</v>
      </c>
      <c r="F7" s="13" t="s">
        <v>16</v>
      </c>
      <c r="G7" s="14" t="s">
        <v>17</v>
      </c>
      <c r="H7" s="628" t="s">
        <v>18</v>
      </c>
      <c r="I7" s="632" t="s">
        <v>19</v>
      </c>
      <c r="J7" s="345" t="s">
        <v>20</v>
      </c>
      <c r="K7" s="345" t="s">
        <v>19</v>
      </c>
      <c r="L7" s="345" t="s">
        <v>20</v>
      </c>
      <c r="M7" s="345" t="s">
        <v>19</v>
      </c>
      <c r="N7" s="345" t="s">
        <v>20</v>
      </c>
      <c r="O7" s="460"/>
      <c r="P7" s="460"/>
      <c r="Q7" s="635"/>
      <c r="R7" s="640"/>
      <c r="S7" s="636"/>
      <c r="T7" s="641"/>
    </row>
    <row r="8" spans="1:20" ht="51" x14ac:dyDescent="0.3">
      <c r="A8" s="443" t="s">
        <v>179</v>
      </c>
      <c r="B8" s="15" t="s">
        <v>22</v>
      </c>
      <c r="C8" s="16" t="s">
        <v>180</v>
      </c>
      <c r="D8" s="17">
        <v>1</v>
      </c>
      <c r="E8" s="18" t="s">
        <v>181</v>
      </c>
      <c r="F8" s="18" t="s">
        <v>182</v>
      </c>
      <c r="G8" s="18" t="s">
        <v>57</v>
      </c>
      <c r="H8" s="19" t="s">
        <v>183</v>
      </c>
      <c r="I8" s="365"/>
      <c r="J8" s="126"/>
      <c r="K8" s="127"/>
      <c r="L8" s="126">
        <v>1</v>
      </c>
      <c r="M8" s="127"/>
      <c r="N8" s="126"/>
      <c r="O8" s="129">
        <f>I8+K8+M8</f>
        <v>0</v>
      </c>
      <c r="P8" s="127">
        <v>1</v>
      </c>
      <c r="Q8" s="606">
        <f>O8/P8</f>
        <v>0</v>
      </c>
      <c r="R8" s="642"/>
      <c r="S8" s="316"/>
      <c r="T8" s="643"/>
    </row>
    <row r="9" spans="1:20" ht="115.5" x14ac:dyDescent="0.3">
      <c r="A9" s="444"/>
      <c r="B9" s="344" t="s">
        <v>114</v>
      </c>
      <c r="C9" s="24" t="s">
        <v>184</v>
      </c>
      <c r="D9" s="25" t="s">
        <v>185</v>
      </c>
      <c r="E9" s="26" t="s">
        <v>186</v>
      </c>
      <c r="F9" s="26" t="s">
        <v>131</v>
      </c>
      <c r="G9" s="26" t="s">
        <v>187</v>
      </c>
      <c r="H9" s="19" t="s">
        <v>188</v>
      </c>
      <c r="I9" s="33">
        <v>1</v>
      </c>
      <c r="J9" s="27">
        <v>1</v>
      </c>
      <c r="K9" s="22"/>
      <c r="L9" s="27">
        <v>1</v>
      </c>
      <c r="M9" s="22"/>
      <c r="N9" s="27">
        <v>1</v>
      </c>
      <c r="O9" s="34">
        <f t="shared" ref="O9:O31" si="0">I9+K9+M9</f>
        <v>1</v>
      </c>
      <c r="P9" s="29">
        <v>3</v>
      </c>
      <c r="Q9" s="606">
        <f t="shared" ref="Q9:Q31" si="1">O9/P9</f>
        <v>0.33333333333333331</v>
      </c>
      <c r="R9" s="642" t="s">
        <v>757</v>
      </c>
      <c r="S9" s="316"/>
      <c r="T9" s="643"/>
    </row>
    <row r="10" spans="1:20" ht="231" x14ac:dyDescent="0.3">
      <c r="A10" s="444"/>
      <c r="B10" s="344" t="s">
        <v>119</v>
      </c>
      <c r="C10" s="30" t="s">
        <v>189</v>
      </c>
      <c r="D10" s="25">
        <v>1</v>
      </c>
      <c r="E10" s="26" t="s">
        <v>190</v>
      </c>
      <c r="F10" s="26" t="s">
        <v>191</v>
      </c>
      <c r="G10" s="26" t="s">
        <v>192</v>
      </c>
      <c r="H10" s="19" t="s">
        <v>188</v>
      </c>
      <c r="I10" s="20">
        <v>0.33</v>
      </c>
      <c r="J10" s="21">
        <v>0.33</v>
      </c>
      <c r="K10" s="22"/>
      <c r="L10" s="21">
        <v>0.33</v>
      </c>
      <c r="M10" s="22"/>
      <c r="N10" s="21">
        <v>0.33400000000000002</v>
      </c>
      <c r="O10" s="22">
        <f t="shared" si="0"/>
        <v>0.33</v>
      </c>
      <c r="P10" s="28">
        <v>1</v>
      </c>
      <c r="Q10" s="606">
        <f t="shared" si="1"/>
        <v>0.33</v>
      </c>
      <c r="R10" s="642" t="s">
        <v>802</v>
      </c>
      <c r="S10" s="316"/>
      <c r="T10" s="643"/>
    </row>
    <row r="11" spans="1:20" ht="51" x14ac:dyDescent="0.3">
      <c r="A11" s="444"/>
      <c r="B11" s="344" t="s">
        <v>123</v>
      </c>
      <c r="C11" s="31" t="s">
        <v>193</v>
      </c>
      <c r="D11" s="25" t="s">
        <v>194</v>
      </c>
      <c r="E11" s="26" t="s">
        <v>195</v>
      </c>
      <c r="F11" s="26"/>
      <c r="G11" s="26" t="s">
        <v>196</v>
      </c>
      <c r="H11" s="19" t="s">
        <v>197</v>
      </c>
      <c r="I11" s="20"/>
      <c r="J11" s="21"/>
      <c r="K11" s="22"/>
      <c r="L11" s="27">
        <v>1</v>
      </c>
      <c r="M11" s="22"/>
      <c r="N11" s="27">
        <v>1</v>
      </c>
      <c r="O11" s="34">
        <f t="shared" si="0"/>
        <v>0</v>
      </c>
      <c r="P11" s="29">
        <v>2</v>
      </c>
      <c r="Q11" s="606">
        <f t="shared" si="1"/>
        <v>0</v>
      </c>
      <c r="R11" s="642"/>
      <c r="S11" s="316"/>
      <c r="T11" s="643"/>
    </row>
    <row r="12" spans="1:20" ht="51" x14ac:dyDescent="0.3">
      <c r="A12" s="444"/>
      <c r="B12" s="344" t="s">
        <v>128</v>
      </c>
      <c r="C12" s="31" t="s">
        <v>198</v>
      </c>
      <c r="D12" s="25" t="s">
        <v>185</v>
      </c>
      <c r="E12" s="26" t="s">
        <v>199</v>
      </c>
      <c r="F12" s="26" t="s">
        <v>191</v>
      </c>
      <c r="G12" s="26" t="s">
        <v>192</v>
      </c>
      <c r="H12" s="19" t="s">
        <v>188</v>
      </c>
      <c r="I12" s="33">
        <v>1</v>
      </c>
      <c r="J12" s="27">
        <v>1</v>
      </c>
      <c r="K12" s="22"/>
      <c r="L12" s="27">
        <v>1</v>
      </c>
      <c r="M12" s="22"/>
      <c r="N12" s="27">
        <v>1</v>
      </c>
      <c r="O12" s="34">
        <f t="shared" si="0"/>
        <v>1</v>
      </c>
      <c r="P12" s="29">
        <v>3</v>
      </c>
      <c r="Q12" s="606">
        <f t="shared" si="1"/>
        <v>0.33333333333333331</v>
      </c>
      <c r="R12" s="642" t="s">
        <v>763</v>
      </c>
      <c r="S12" s="316"/>
      <c r="T12" s="643"/>
    </row>
    <row r="13" spans="1:20" ht="38.25" x14ac:dyDescent="0.3">
      <c r="A13" s="444"/>
      <c r="B13" s="344" t="s">
        <v>200</v>
      </c>
      <c r="C13" s="31" t="s">
        <v>201</v>
      </c>
      <c r="D13" s="25" t="s">
        <v>202</v>
      </c>
      <c r="E13" s="32" t="s">
        <v>203</v>
      </c>
      <c r="F13" s="26" t="s">
        <v>131</v>
      </c>
      <c r="G13" s="26" t="s">
        <v>187</v>
      </c>
      <c r="H13" s="19" t="s">
        <v>183</v>
      </c>
      <c r="I13" s="33"/>
      <c r="J13" s="27"/>
      <c r="K13" s="29"/>
      <c r="L13" s="27">
        <v>1</v>
      </c>
      <c r="M13" s="34"/>
      <c r="N13" s="27"/>
      <c r="O13" s="34">
        <f t="shared" si="0"/>
        <v>0</v>
      </c>
      <c r="P13" s="29">
        <v>1</v>
      </c>
      <c r="Q13" s="606">
        <f t="shared" si="1"/>
        <v>0</v>
      </c>
      <c r="R13" s="642"/>
      <c r="S13" s="316"/>
      <c r="T13" s="643"/>
    </row>
    <row r="14" spans="1:20" ht="115.5" x14ac:dyDescent="0.3">
      <c r="A14" s="444"/>
      <c r="B14" s="344" t="s">
        <v>204</v>
      </c>
      <c r="C14" s="30" t="s">
        <v>205</v>
      </c>
      <c r="D14" s="25" t="s">
        <v>206</v>
      </c>
      <c r="E14" s="26" t="s">
        <v>207</v>
      </c>
      <c r="F14" s="26" t="s">
        <v>208</v>
      </c>
      <c r="G14" s="35" t="s">
        <v>209</v>
      </c>
      <c r="H14" s="19" t="s">
        <v>188</v>
      </c>
      <c r="I14" s="33">
        <v>1</v>
      </c>
      <c r="J14" s="27">
        <v>1</v>
      </c>
      <c r="K14" s="22"/>
      <c r="L14" s="27">
        <v>1</v>
      </c>
      <c r="M14" s="22"/>
      <c r="N14" s="27">
        <v>1</v>
      </c>
      <c r="O14" s="34">
        <f t="shared" si="0"/>
        <v>1</v>
      </c>
      <c r="P14" s="29">
        <v>3</v>
      </c>
      <c r="Q14" s="606">
        <f t="shared" si="1"/>
        <v>0.33333333333333331</v>
      </c>
      <c r="R14" s="642" t="s">
        <v>803</v>
      </c>
      <c r="S14" s="316"/>
      <c r="T14" s="643"/>
    </row>
    <row r="15" spans="1:20" ht="38.25" x14ac:dyDescent="0.3">
      <c r="A15" s="444"/>
      <c r="B15" s="344" t="s">
        <v>210</v>
      </c>
      <c r="C15" s="31" t="s">
        <v>211</v>
      </c>
      <c r="D15" s="25">
        <v>1</v>
      </c>
      <c r="E15" s="32" t="s">
        <v>212</v>
      </c>
      <c r="F15" s="26" t="s">
        <v>131</v>
      </c>
      <c r="G15" s="35" t="s">
        <v>213</v>
      </c>
      <c r="H15" s="19" t="s">
        <v>197</v>
      </c>
      <c r="I15" s="33"/>
      <c r="J15" s="27"/>
      <c r="K15" s="29"/>
      <c r="L15" s="21">
        <v>0.5</v>
      </c>
      <c r="M15" s="22"/>
      <c r="N15" s="21">
        <v>0.5</v>
      </c>
      <c r="O15" s="22">
        <f t="shared" si="0"/>
        <v>0</v>
      </c>
      <c r="P15" s="28">
        <v>1</v>
      </c>
      <c r="Q15" s="606">
        <f t="shared" si="1"/>
        <v>0</v>
      </c>
      <c r="R15" s="642"/>
      <c r="S15" s="316"/>
      <c r="T15" s="643"/>
    </row>
    <row r="16" spans="1:20" ht="165" x14ac:dyDescent="0.3">
      <c r="A16" s="444"/>
      <c r="B16" s="344" t="s">
        <v>214</v>
      </c>
      <c r="C16" s="31" t="s">
        <v>215</v>
      </c>
      <c r="D16" s="25" t="s">
        <v>185</v>
      </c>
      <c r="E16" s="26" t="s">
        <v>216</v>
      </c>
      <c r="F16" s="26" t="s">
        <v>131</v>
      </c>
      <c r="G16" s="26" t="s">
        <v>187</v>
      </c>
      <c r="H16" s="19" t="s">
        <v>188</v>
      </c>
      <c r="I16" s="33">
        <v>1</v>
      </c>
      <c r="J16" s="27">
        <v>1</v>
      </c>
      <c r="K16" s="22"/>
      <c r="L16" s="27">
        <v>1</v>
      </c>
      <c r="M16" s="22"/>
      <c r="N16" s="27">
        <v>1</v>
      </c>
      <c r="O16" s="34">
        <f t="shared" si="0"/>
        <v>1</v>
      </c>
      <c r="P16" s="29">
        <v>3</v>
      </c>
      <c r="Q16" s="606">
        <f t="shared" si="1"/>
        <v>0.33333333333333331</v>
      </c>
      <c r="R16" s="642" t="s">
        <v>804</v>
      </c>
      <c r="S16" s="316"/>
      <c r="T16" s="643"/>
    </row>
    <row r="17" spans="1:20" ht="63.75" x14ac:dyDescent="0.3">
      <c r="A17" s="444"/>
      <c r="B17" s="344" t="s">
        <v>217</v>
      </c>
      <c r="C17" s="31" t="s">
        <v>218</v>
      </c>
      <c r="D17" s="36" t="s">
        <v>219</v>
      </c>
      <c r="E17" s="32" t="s">
        <v>220</v>
      </c>
      <c r="F17" s="26"/>
      <c r="G17" s="26" t="s">
        <v>187</v>
      </c>
      <c r="H17" s="19" t="s">
        <v>221</v>
      </c>
      <c r="I17" s="33"/>
      <c r="J17" s="27"/>
      <c r="K17" s="29"/>
      <c r="L17" s="21"/>
      <c r="M17" s="22"/>
      <c r="N17" s="27">
        <v>1</v>
      </c>
      <c r="O17" s="34">
        <f t="shared" si="0"/>
        <v>0</v>
      </c>
      <c r="P17" s="29">
        <v>1</v>
      </c>
      <c r="Q17" s="606">
        <f t="shared" si="1"/>
        <v>0</v>
      </c>
      <c r="R17" s="642"/>
      <c r="S17" s="316"/>
      <c r="T17" s="643"/>
    </row>
    <row r="18" spans="1:20" ht="38.25" x14ac:dyDescent="0.3">
      <c r="A18" s="444"/>
      <c r="B18" s="344" t="s">
        <v>222</v>
      </c>
      <c r="C18" s="31" t="s">
        <v>223</v>
      </c>
      <c r="D18" s="36" t="s">
        <v>219</v>
      </c>
      <c r="E18" s="32" t="s">
        <v>224</v>
      </c>
      <c r="F18" s="32" t="s">
        <v>131</v>
      </c>
      <c r="G18" s="32" t="s">
        <v>225</v>
      </c>
      <c r="H18" s="19" t="s">
        <v>183</v>
      </c>
      <c r="I18" s="37"/>
      <c r="J18" s="38"/>
      <c r="K18" s="39"/>
      <c r="L18" s="27">
        <v>1</v>
      </c>
      <c r="M18" s="40"/>
      <c r="N18" s="38"/>
      <c r="O18" s="34">
        <f t="shared" si="0"/>
        <v>0</v>
      </c>
      <c r="P18" s="29">
        <v>1</v>
      </c>
      <c r="Q18" s="606">
        <f t="shared" si="1"/>
        <v>0</v>
      </c>
      <c r="R18" s="642"/>
      <c r="S18" s="316"/>
      <c r="T18" s="643"/>
    </row>
    <row r="19" spans="1:20" ht="116.25" thickBot="1" x14ac:dyDescent="0.35">
      <c r="A19" s="445"/>
      <c r="B19" s="41" t="s">
        <v>226</v>
      </c>
      <c r="C19" s="42" t="s">
        <v>227</v>
      </c>
      <c r="D19" s="43" t="s">
        <v>185</v>
      </c>
      <c r="E19" s="44" t="s">
        <v>228</v>
      </c>
      <c r="F19" s="44" t="s">
        <v>117</v>
      </c>
      <c r="G19" s="44" t="s">
        <v>229</v>
      </c>
      <c r="H19" s="45" t="s">
        <v>161</v>
      </c>
      <c r="I19" s="37">
        <v>1</v>
      </c>
      <c r="J19" s="27">
        <v>1</v>
      </c>
      <c r="K19" s="22"/>
      <c r="L19" s="27">
        <v>1</v>
      </c>
      <c r="M19" s="22"/>
      <c r="N19" s="27">
        <v>1</v>
      </c>
      <c r="O19" s="34">
        <f t="shared" si="0"/>
        <v>1</v>
      </c>
      <c r="P19" s="29">
        <v>3</v>
      </c>
      <c r="Q19" s="606">
        <f t="shared" si="1"/>
        <v>0.33333333333333331</v>
      </c>
      <c r="R19" s="642" t="s">
        <v>764</v>
      </c>
      <c r="S19" s="316"/>
      <c r="T19" s="643"/>
    </row>
    <row r="20" spans="1:20" ht="231" x14ac:dyDescent="0.3">
      <c r="A20" s="444" t="s">
        <v>230</v>
      </c>
      <c r="B20" s="46" t="s">
        <v>28</v>
      </c>
      <c r="C20" s="31" t="s">
        <v>231</v>
      </c>
      <c r="D20" s="32" t="s">
        <v>232</v>
      </c>
      <c r="E20" s="26" t="s">
        <v>207</v>
      </c>
      <c r="F20" s="47" t="s">
        <v>121</v>
      </c>
      <c r="G20" s="47" t="s">
        <v>126</v>
      </c>
      <c r="H20" s="48" t="s">
        <v>161</v>
      </c>
      <c r="I20" s="33">
        <v>1</v>
      </c>
      <c r="J20" s="27">
        <v>1</v>
      </c>
      <c r="K20" s="22"/>
      <c r="L20" s="27">
        <v>1</v>
      </c>
      <c r="M20" s="22"/>
      <c r="N20" s="27">
        <v>1</v>
      </c>
      <c r="O20" s="34">
        <f t="shared" si="0"/>
        <v>1</v>
      </c>
      <c r="P20" s="29">
        <v>3</v>
      </c>
      <c r="Q20" s="606">
        <f t="shared" si="1"/>
        <v>0.33333333333333331</v>
      </c>
      <c r="R20" s="642" t="s">
        <v>765</v>
      </c>
      <c r="S20" s="316"/>
      <c r="T20" s="643"/>
    </row>
    <row r="21" spans="1:20" ht="51" x14ac:dyDescent="0.3">
      <c r="A21" s="444"/>
      <c r="B21" s="46" t="s">
        <v>135</v>
      </c>
      <c r="C21" s="50" t="s">
        <v>233</v>
      </c>
      <c r="D21" s="51" t="s">
        <v>234</v>
      </c>
      <c r="E21" s="35" t="s">
        <v>235</v>
      </c>
      <c r="F21" s="35" t="s">
        <v>131</v>
      </c>
      <c r="G21" s="26" t="s">
        <v>187</v>
      </c>
      <c r="H21" s="19" t="s">
        <v>197</v>
      </c>
      <c r="I21" s="20"/>
      <c r="J21" s="21"/>
      <c r="K21" s="22"/>
      <c r="L21" s="27">
        <v>1</v>
      </c>
      <c r="M21" s="22"/>
      <c r="N21" s="27">
        <v>1</v>
      </c>
      <c r="O21" s="34">
        <f t="shared" si="0"/>
        <v>0</v>
      </c>
      <c r="P21" s="29">
        <v>2</v>
      </c>
      <c r="Q21" s="606">
        <f t="shared" si="1"/>
        <v>0</v>
      </c>
      <c r="R21" s="642"/>
      <c r="S21" s="316"/>
      <c r="T21" s="643"/>
    </row>
    <row r="22" spans="1:20" ht="148.5" x14ac:dyDescent="0.3">
      <c r="A22" s="444"/>
      <c r="B22" s="46" t="s">
        <v>163</v>
      </c>
      <c r="C22" s="50" t="s">
        <v>236</v>
      </c>
      <c r="D22" s="25" t="s">
        <v>237</v>
      </c>
      <c r="E22" s="26" t="s">
        <v>207</v>
      </c>
      <c r="F22" s="35" t="s">
        <v>131</v>
      </c>
      <c r="G22" s="35" t="s">
        <v>209</v>
      </c>
      <c r="H22" s="19" t="s">
        <v>188</v>
      </c>
      <c r="I22" s="33">
        <v>1</v>
      </c>
      <c r="J22" s="27">
        <v>1</v>
      </c>
      <c r="K22" s="22"/>
      <c r="L22" s="27">
        <v>1</v>
      </c>
      <c r="M22" s="22"/>
      <c r="N22" s="27">
        <v>1</v>
      </c>
      <c r="O22" s="34">
        <f t="shared" si="0"/>
        <v>1</v>
      </c>
      <c r="P22" s="29">
        <v>3</v>
      </c>
      <c r="Q22" s="606">
        <f t="shared" si="1"/>
        <v>0.33333333333333331</v>
      </c>
      <c r="R22" s="642" t="s">
        <v>766</v>
      </c>
      <c r="S22" s="316"/>
      <c r="T22" s="643"/>
    </row>
    <row r="23" spans="1:20" ht="132.75" thickBot="1" x14ac:dyDescent="0.35">
      <c r="A23" s="446"/>
      <c r="B23" s="52" t="s">
        <v>238</v>
      </c>
      <c r="C23" s="53" t="s">
        <v>239</v>
      </c>
      <c r="D23" s="54" t="s">
        <v>240</v>
      </c>
      <c r="E23" s="55" t="s">
        <v>207</v>
      </c>
      <c r="F23" s="56" t="s">
        <v>131</v>
      </c>
      <c r="G23" s="55" t="s">
        <v>187</v>
      </c>
      <c r="H23" s="57" t="s">
        <v>188</v>
      </c>
      <c r="I23" s="33">
        <v>1</v>
      </c>
      <c r="J23" s="27">
        <v>1</v>
      </c>
      <c r="K23" s="22"/>
      <c r="L23" s="27">
        <v>1</v>
      </c>
      <c r="M23" s="22"/>
      <c r="N23" s="27">
        <v>1</v>
      </c>
      <c r="O23" s="34">
        <f t="shared" si="0"/>
        <v>1</v>
      </c>
      <c r="P23" s="29">
        <v>3</v>
      </c>
      <c r="Q23" s="606">
        <f t="shared" si="1"/>
        <v>0.33333333333333331</v>
      </c>
      <c r="R23" s="642" t="s">
        <v>767</v>
      </c>
      <c r="S23" s="316"/>
      <c r="T23" s="643"/>
    </row>
    <row r="24" spans="1:20" ht="51" x14ac:dyDescent="0.3">
      <c r="A24" s="443" t="s">
        <v>241</v>
      </c>
      <c r="B24" s="58" t="s">
        <v>35</v>
      </c>
      <c r="C24" s="59" t="s">
        <v>242</v>
      </c>
      <c r="D24" s="60" t="s">
        <v>243</v>
      </c>
      <c r="E24" s="60" t="s">
        <v>244</v>
      </c>
      <c r="F24" s="60" t="s">
        <v>131</v>
      </c>
      <c r="G24" s="60" t="s">
        <v>187</v>
      </c>
      <c r="H24" s="61" t="s">
        <v>197</v>
      </c>
      <c r="I24" s="62"/>
      <c r="J24" s="63"/>
      <c r="K24" s="64"/>
      <c r="L24" s="27">
        <v>1</v>
      </c>
      <c r="M24" s="22"/>
      <c r="N24" s="27">
        <v>1</v>
      </c>
      <c r="O24" s="34">
        <f t="shared" si="0"/>
        <v>0</v>
      </c>
      <c r="P24" s="65">
        <v>2</v>
      </c>
      <c r="Q24" s="606">
        <f t="shared" si="1"/>
        <v>0</v>
      </c>
      <c r="R24" s="642"/>
      <c r="S24" s="316"/>
      <c r="T24" s="643"/>
    </row>
    <row r="25" spans="1:20" ht="51" x14ac:dyDescent="0.3">
      <c r="A25" s="444"/>
      <c r="B25" s="46" t="s">
        <v>167</v>
      </c>
      <c r="C25" s="66" t="s">
        <v>245</v>
      </c>
      <c r="D25" s="67" t="s">
        <v>246</v>
      </c>
      <c r="E25" s="35" t="s">
        <v>247</v>
      </c>
      <c r="F25" s="35" t="s">
        <v>131</v>
      </c>
      <c r="G25" s="35" t="s">
        <v>225</v>
      </c>
      <c r="H25" s="19" t="s">
        <v>188</v>
      </c>
      <c r="I25" s="68">
        <v>3</v>
      </c>
      <c r="J25" s="69">
        <v>5</v>
      </c>
      <c r="K25" s="70"/>
      <c r="L25" s="69">
        <v>5</v>
      </c>
      <c r="M25" s="70"/>
      <c r="N25" s="69">
        <v>6</v>
      </c>
      <c r="O25" s="34">
        <f t="shared" si="0"/>
        <v>3</v>
      </c>
      <c r="P25" s="65">
        <v>16</v>
      </c>
      <c r="Q25" s="606">
        <f t="shared" si="1"/>
        <v>0.1875</v>
      </c>
      <c r="R25" s="642" t="s">
        <v>758</v>
      </c>
      <c r="S25" s="316"/>
      <c r="T25" s="643"/>
    </row>
    <row r="26" spans="1:20" ht="51" x14ac:dyDescent="0.3">
      <c r="A26" s="444"/>
      <c r="B26" s="46" t="s">
        <v>144</v>
      </c>
      <c r="C26" s="66" t="s">
        <v>248</v>
      </c>
      <c r="D26" s="51">
        <v>1</v>
      </c>
      <c r="E26" s="35" t="s">
        <v>249</v>
      </c>
      <c r="F26" s="35" t="s">
        <v>131</v>
      </c>
      <c r="G26" s="35" t="s">
        <v>225</v>
      </c>
      <c r="H26" s="19" t="s">
        <v>250</v>
      </c>
      <c r="I26" s="20"/>
      <c r="J26" s="21"/>
      <c r="K26" s="22"/>
      <c r="L26" s="21">
        <v>0.5</v>
      </c>
      <c r="M26" s="22"/>
      <c r="N26" s="21">
        <v>0.5</v>
      </c>
      <c r="O26" s="22">
        <f t="shared" si="0"/>
        <v>0</v>
      </c>
      <c r="P26" s="28">
        <v>1</v>
      </c>
      <c r="Q26" s="606">
        <f t="shared" si="1"/>
        <v>0</v>
      </c>
      <c r="R26" s="642"/>
      <c r="S26" s="316"/>
      <c r="T26" s="643"/>
    </row>
    <row r="27" spans="1:20" ht="165" x14ac:dyDescent="0.3">
      <c r="A27" s="444"/>
      <c r="B27" s="46" t="s">
        <v>251</v>
      </c>
      <c r="C27" s="71" t="s">
        <v>252</v>
      </c>
      <c r="D27" s="51">
        <v>1</v>
      </c>
      <c r="E27" s="35" t="s">
        <v>253</v>
      </c>
      <c r="F27" s="35" t="s">
        <v>131</v>
      </c>
      <c r="G27" s="35" t="s">
        <v>112</v>
      </c>
      <c r="H27" s="19" t="s">
        <v>188</v>
      </c>
      <c r="I27" s="20">
        <v>0.33</v>
      </c>
      <c r="J27" s="21">
        <v>0.33</v>
      </c>
      <c r="K27" s="22"/>
      <c r="L27" s="21">
        <v>0.33</v>
      </c>
      <c r="M27" s="22"/>
      <c r="N27" s="21">
        <v>0.33400000000000002</v>
      </c>
      <c r="O27" s="22">
        <f t="shared" si="0"/>
        <v>0.33</v>
      </c>
      <c r="P27" s="28">
        <v>1</v>
      </c>
      <c r="Q27" s="606">
        <f t="shared" si="1"/>
        <v>0.33</v>
      </c>
      <c r="R27" s="642" t="s">
        <v>768</v>
      </c>
      <c r="S27" s="316"/>
      <c r="T27" s="643"/>
    </row>
    <row r="28" spans="1:20" ht="51" x14ac:dyDescent="0.3">
      <c r="A28" s="444"/>
      <c r="B28" s="46" t="s">
        <v>254</v>
      </c>
      <c r="C28" s="66" t="s">
        <v>255</v>
      </c>
      <c r="D28" s="67" t="s">
        <v>256</v>
      </c>
      <c r="E28" s="35" t="s">
        <v>257</v>
      </c>
      <c r="F28" s="35" t="s">
        <v>131</v>
      </c>
      <c r="G28" s="35" t="s">
        <v>209</v>
      </c>
      <c r="H28" s="19" t="s">
        <v>221</v>
      </c>
      <c r="I28" s="33"/>
      <c r="J28" s="27"/>
      <c r="K28" s="34"/>
      <c r="L28" s="27"/>
      <c r="M28" s="34"/>
      <c r="N28" s="27">
        <v>1</v>
      </c>
      <c r="O28" s="34">
        <f t="shared" si="0"/>
        <v>0</v>
      </c>
      <c r="P28" s="29">
        <v>1</v>
      </c>
      <c r="Q28" s="606">
        <f t="shared" si="1"/>
        <v>0</v>
      </c>
      <c r="R28" s="642"/>
      <c r="S28" s="316"/>
      <c r="T28" s="643"/>
    </row>
    <row r="29" spans="1:20" ht="247.5" x14ac:dyDescent="0.3">
      <c r="A29" s="444"/>
      <c r="B29" s="46" t="s">
        <v>258</v>
      </c>
      <c r="C29" s="30" t="s">
        <v>259</v>
      </c>
      <c r="D29" s="72" t="s">
        <v>260</v>
      </c>
      <c r="E29" s="26" t="s">
        <v>261</v>
      </c>
      <c r="F29" s="35" t="s">
        <v>262</v>
      </c>
      <c r="G29" s="35" t="s">
        <v>263</v>
      </c>
      <c r="H29" s="19" t="s">
        <v>264</v>
      </c>
      <c r="I29" s="73">
        <v>1</v>
      </c>
      <c r="J29" s="27">
        <v>1</v>
      </c>
      <c r="K29" s="22"/>
      <c r="L29" s="27">
        <v>1</v>
      </c>
      <c r="M29" s="34"/>
      <c r="N29" s="27"/>
      <c r="O29" s="34">
        <f t="shared" si="0"/>
        <v>1</v>
      </c>
      <c r="P29" s="29">
        <v>2</v>
      </c>
      <c r="Q29" s="606">
        <f t="shared" si="1"/>
        <v>0.5</v>
      </c>
      <c r="R29" s="642" t="s">
        <v>759</v>
      </c>
      <c r="S29" s="316"/>
      <c r="T29" s="643"/>
    </row>
    <row r="30" spans="1:20" ht="99" x14ac:dyDescent="0.3">
      <c r="A30" s="444"/>
      <c r="B30" s="46" t="s">
        <v>265</v>
      </c>
      <c r="C30" s="72" t="s">
        <v>266</v>
      </c>
      <c r="D30" s="32" t="s">
        <v>267</v>
      </c>
      <c r="E30" s="26" t="s">
        <v>268</v>
      </c>
      <c r="F30" s="47" t="s">
        <v>117</v>
      </c>
      <c r="G30" s="47" t="s">
        <v>118</v>
      </c>
      <c r="H30" s="48" t="s">
        <v>161</v>
      </c>
      <c r="I30" s="73">
        <v>1</v>
      </c>
      <c r="J30" s="27">
        <v>1</v>
      </c>
      <c r="K30" s="34"/>
      <c r="L30" s="27">
        <v>1</v>
      </c>
      <c r="M30" s="34"/>
      <c r="N30" s="27"/>
      <c r="O30" s="34">
        <f t="shared" si="0"/>
        <v>1</v>
      </c>
      <c r="P30" s="29">
        <v>2</v>
      </c>
      <c r="Q30" s="606">
        <f t="shared" si="1"/>
        <v>0.5</v>
      </c>
      <c r="R30" s="642" t="s">
        <v>769</v>
      </c>
      <c r="S30" s="316"/>
      <c r="T30" s="643"/>
    </row>
    <row r="31" spans="1:20" ht="64.5" thickBot="1" x14ac:dyDescent="0.35">
      <c r="A31" s="445"/>
      <c r="B31" s="74" t="s">
        <v>269</v>
      </c>
      <c r="C31" s="42" t="s">
        <v>270</v>
      </c>
      <c r="D31" s="42" t="s">
        <v>271</v>
      </c>
      <c r="E31" s="44" t="s">
        <v>207</v>
      </c>
      <c r="F31" s="44" t="s">
        <v>208</v>
      </c>
      <c r="G31" s="75" t="s">
        <v>272</v>
      </c>
      <c r="H31" s="45" t="s">
        <v>183</v>
      </c>
      <c r="I31" s="627"/>
      <c r="J31" s="27"/>
      <c r="K31" s="34"/>
      <c r="L31" s="27">
        <v>1</v>
      </c>
      <c r="M31" s="34"/>
      <c r="N31" s="27"/>
      <c r="O31" s="34">
        <f t="shared" si="0"/>
        <v>0</v>
      </c>
      <c r="P31" s="29">
        <v>1</v>
      </c>
      <c r="Q31" s="606">
        <f t="shared" si="1"/>
        <v>0</v>
      </c>
      <c r="R31" s="644"/>
      <c r="S31" s="645"/>
      <c r="T31" s="646"/>
    </row>
    <row r="32" spans="1:20" ht="16.5" x14ac:dyDescent="0.3">
      <c r="A32" s="11"/>
      <c r="B32" s="11"/>
      <c r="C32" s="11"/>
      <c r="D32" s="11"/>
      <c r="E32" s="11"/>
      <c r="F32" s="11"/>
      <c r="G32" s="11"/>
      <c r="H32" s="11"/>
      <c r="I32" s="11"/>
      <c r="J32" s="11"/>
      <c r="K32" s="11"/>
      <c r="L32" s="11"/>
      <c r="M32" s="11"/>
      <c r="N32" s="11"/>
      <c r="O32" s="11"/>
      <c r="P32" s="11"/>
      <c r="Q32" s="592">
        <f>AVERAGE(Q8:Q31)</f>
        <v>0.18809027777777776</v>
      </c>
      <c r="R32" s="11"/>
      <c r="S32" s="11"/>
      <c r="T32" s="11"/>
    </row>
  </sheetData>
  <mergeCells count="15">
    <mergeCell ref="S5:S7"/>
    <mergeCell ref="T5:T7"/>
    <mergeCell ref="A6:H6"/>
    <mergeCell ref="B7:C7"/>
    <mergeCell ref="A5:H5"/>
    <mergeCell ref="I5:J6"/>
    <mergeCell ref="K5:L6"/>
    <mergeCell ref="M5:N6"/>
    <mergeCell ref="O5:O7"/>
    <mergeCell ref="A8:A19"/>
    <mergeCell ref="A20:A23"/>
    <mergeCell ref="A24:A31"/>
    <mergeCell ref="P5:P7"/>
    <mergeCell ref="R5:R7"/>
    <mergeCell ref="Q5:Q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7"/>
  <sheetViews>
    <sheetView zoomScale="80" zoomScaleNormal="80" workbookViewId="0">
      <selection activeCell="E6" sqref="E6"/>
    </sheetView>
  </sheetViews>
  <sheetFormatPr baseColWidth="10" defaultColWidth="11.42578125" defaultRowHeight="74.25" customHeight="1" x14ac:dyDescent="0.25"/>
  <cols>
    <col min="1" max="1" width="29.7109375" customWidth="1"/>
    <col min="2" max="2" width="7.28515625" customWidth="1"/>
    <col min="3" max="3" width="47.28515625" customWidth="1"/>
    <col min="4" max="4" width="10.28515625" customWidth="1"/>
    <col min="5" max="5" width="38.5703125" customWidth="1"/>
    <col min="6" max="6" width="19" customWidth="1"/>
    <col min="7" max="7" width="20.7109375" customWidth="1"/>
    <col min="8" max="8" width="17.42578125" customWidth="1"/>
    <col min="9" max="9" width="10.28515625" bestFit="1" customWidth="1"/>
    <col min="10" max="10" width="9.85546875" bestFit="1" customWidth="1"/>
    <col min="11" max="11" width="10.28515625" bestFit="1" customWidth="1"/>
    <col min="12" max="12" width="9.85546875" bestFit="1" customWidth="1"/>
    <col min="13" max="13" width="10.28515625" bestFit="1" customWidth="1"/>
    <col min="14" max="14" width="9.85546875" bestFit="1" customWidth="1"/>
    <col min="15" max="17" width="10.42578125" customWidth="1"/>
    <col min="18" max="20" width="29" customWidth="1"/>
  </cols>
  <sheetData>
    <row r="1" spans="1:20" ht="74.25" customHeight="1" thickBot="1" x14ac:dyDescent="0.3">
      <c r="A1" s="372"/>
      <c r="B1" s="372"/>
      <c r="C1" s="372"/>
      <c r="D1" s="372"/>
      <c r="E1" s="372"/>
      <c r="F1" s="372"/>
      <c r="G1" s="372"/>
      <c r="H1" s="372"/>
      <c r="I1" s="372"/>
      <c r="J1" s="372"/>
      <c r="K1" s="372"/>
      <c r="L1" s="372"/>
      <c r="M1" s="372"/>
      <c r="N1" s="372"/>
      <c r="O1" s="372"/>
      <c r="P1" s="372"/>
      <c r="Q1" s="372"/>
      <c r="R1" s="372"/>
      <c r="S1" s="372"/>
      <c r="T1" s="372"/>
    </row>
    <row r="2" spans="1:20" ht="24" customHeight="1" thickBot="1" x14ac:dyDescent="0.3">
      <c r="A2" s="447" t="s">
        <v>273</v>
      </c>
      <c r="B2" s="456"/>
      <c r="C2" s="456"/>
      <c r="D2" s="456"/>
      <c r="E2" s="456"/>
      <c r="F2" s="456"/>
      <c r="G2" s="456"/>
      <c r="H2" s="456"/>
      <c r="I2" s="457" t="s">
        <v>81</v>
      </c>
      <c r="J2" s="458"/>
      <c r="K2" s="458" t="s">
        <v>4</v>
      </c>
      <c r="L2" s="458"/>
      <c r="M2" s="458" t="s">
        <v>5</v>
      </c>
      <c r="N2" s="458"/>
      <c r="O2" s="459" t="s">
        <v>771</v>
      </c>
      <c r="P2" s="459" t="s">
        <v>274</v>
      </c>
      <c r="Q2" s="461" t="s">
        <v>771</v>
      </c>
      <c r="R2" s="647" t="s">
        <v>6</v>
      </c>
      <c r="S2" s="647" t="s">
        <v>275</v>
      </c>
      <c r="T2" s="648" t="s">
        <v>276</v>
      </c>
    </row>
    <row r="3" spans="1:20" ht="32.25" customHeight="1" thickBot="1" x14ac:dyDescent="0.3">
      <c r="A3" s="334"/>
      <c r="B3" s="453" t="s">
        <v>14</v>
      </c>
      <c r="C3" s="453"/>
      <c r="D3" s="117" t="s">
        <v>15</v>
      </c>
      <c r="E3" s="117" t="s">
        <v>178</v>
      </c>
      <c r="F3" s="117" t="s">
        <v>16</v>
      </c>
      <c r="G3" s="118" t="s">
        <v>17</v>
      </c>
      <c r="H3" s="119" t="s">
        <v>18</v>
      </c>
      <c r="I3" s="120" t="s">
        <v>19</v>
      </c>
      <c r="J3" s="121" t="s">
        <v>20</v>
      </c>
      <c r="K3" s="121" t="s">
        <v>19</v>
      </c>
      <c r="L3" s="121" t="s">
        <v>20</v>
      </c>
      <c r="M3" s="121" t="s">
        <v>19</v>
      </c>
      <c r="N3" s="121" t="s">
        <v>20</v>
      </c>
      <c r="O3" s="460"/>
      <c r="P3" s="460"/>
      <c r="Q3" s="462"/>
      <c r="R3" s="649"/>
      <c r="S3" s="649"/>
      <c r="T3" s="650"/>
    </row>
    <row r="4" spans="1:20" ht="45.75" customHeight="1" x14ac:dyDescent="0.25">
      <c r="A4" s="454" t="s">
        <v>277</v>
      </c>
      <c r="B4" s="23" t="s">
        <v>22</v>
      </c>
      <c r="C4" s="337" t="s">
        <v>278</v>
      </c>
      <c r="D4" s="122">
        <v>1</v>
      </c>
      <c r="E4" s="123" t="s">
        <v>279</v>
      </c>
      <c r="F4" s="26" t="s">
        <v>280</v>
      </c>
      <c r="G4" s="26" t="s">
        <v>281</v>
      </c>
      <c r="H4" s="124" t="s">
        <v>282</v>
      </c>
      <c r="I4" s="125"/>
      <c r="J4" s="126"/>
      <c r="K4" s="127"/>
      <c r="L4" s="128">
        <v>1</v>
      </c>
      <c r="M4" s="127"/>
      <c r="N4" s="126"/>
      <c r="O4" s="129">
        <f>I4+K4+M4</f>
        <v>0</v>
      </c>
      <c r="P4" s="129">
        <f>J4+L4+N4</f>
        <v>1</v>
      </c>
      <c r="Q4" s="365">
        <f>O4/P4</f>
        <v>0</v>
      </c>
      <c r="R4" s="360"/>
      <c r="S4" s="360"/>
      <c r="T4" s="360"/>
    </row>
    <row r="5" spans="1:20" ht="74.25" customHeight="1" x14ac:dyDescent="0.25">
      <c r="A5" s="454"/>
      <c r="B5" s="23" t="s">
        <v>114</v>
      </c>
      <c r="C5" s="338" t="s">
        <v>283</v>
      </c>
      <c r="D5" s="130">
        <v>1</v>
      </c>
      <c r="E5" s="123" t="s">
        <v>284</v>
      </c>
      <c r="F5" s="26" t="s">
        <v>285</v>
      </c>
      <c r="G5" s="26" t="s">
        <v>281</v>
      </c>
      <c r="H5" s="131" t="s">
        <v>282</v>
      </c>
      <c r="I5" s="132"/>
      <c r="J5" s="21"/>
      <c r="K5" s="22"/>
      <c r="L5" s="21">
        <v>0.5</v>
      </c>
      <c r="M5" s="22"/>
      <c r="N5" s="21">
        <v>0.5</v>
      </c>
      <c r="O5" s="129">
        <f t="shared" ref="O5:O14" si="0">I5+K5+M5</f>
        <v>0</v>
      </c>
      <c r="P5" s="129">
        <f t="shared" ref="P5:P14" si="1">J5+L5+N5</f>
        <v>1</v>
      </c>
      <c r="Q5" s="365">
        <f t="shared" ref="Q5:Q14" si="2">O5/P5</f>
        <v>0</v>
      </c>
      <c r="R5" s="49"/>
      <c r="S5" s="49"/>
      <c r="T5" s="49"/>
    </row>
    <row r="6" spans="1:20" ht="231" x14ac:dyDescent="0.25">
      <c r="A6" s="335" t="s">
        <v>286</v>
      </c>
      <c r="B6" s="133" t="s">
        <v>28</v>
      </c>
      <c r="C6" s="337" t="s">
        <v>287</v>
      </c>
      <c r="D6" s="26">
        <v>3</v>
      </c>
      <c r="E6" s="123" t="s">
        <v>288</v>
      </c>
      <c r="F6" s="26" t="s">
        <v>289</v>
      </c>
      <c r="G6" s="26" t="s">
        <v>290</v>
      </c>
      <c r="H6" s="134" t="s">
        <v>291</v>
      </c>
      <c r="I6" s="135">
        <v>1</v>
      </c>
      <c r="J6" s="27">
        <v>1</v>
      </c>
      <c r="K6" s="34"/>
      <c r="L6" s="27">
        <v>1</v>
      </c>
      <c r="M6" s="34"/>
      <c r="N6" s="27">
        <v>1</v>
      </c>
      <c r="O6" s="129">
        <f t="shared" si="0"/>
        <v>1</v>
      </c>
      <c r="P6" s="129">
        <f t="shared" si="1"/>
        <v>3</v>
      </c>
      <c r="Q6" s="365">
        <f t="shared" si="2"/>
        <v>0.33333333333333331</v>
      </c>
      <c r="R6" s="577" t="s">
        <v>770</v>
      </c>
      <c r="S6" s="49"/>
      <c r="T6" s="49"/>
    </row>
    <row r="7" spans="1:20" ht="46.5" customHeight="1" x14ac:dyDescent="0.25">
      <c r="A7" s="454" t="s">
        <v>292</v>
      </c>
      <c r="B7" s="46">
        <v>3.1</v>
      </c>
      <c r="C7" s="337" t="s">
        <v>293</v>
      </c>
      <c r="D7" s="26">
        <v>1</v>
      </c>
      <c r="E7" s="123" t="s">
        <v>294</v>
      </c>
      <c r="F7" s="26" t="s">
        <v>280</v>
      </c>
      <c r="G7" s="35" t="s">
        <v>295</v>
      </c>
      <c r="H7" s="134" t="s">
        <v>296</v>
      </c>
      <c r="I7" s="136"/>
      <c r="J7" s="27"/>
      <c r="K7" s="34"/>
      <c r="L7" s="27"/>
      <c r="M7" s="34"/>
      <c r="N7" s="27">
        <v>1</v>
      </c>
      <c r="O7" s="129">
        <f t="shared" si="0"/>
        <v>0</v>
      </c>
      <c r="P7" s="129">
        <f t="shared" si="1"/>
        <v>1</v>
      </c>
      <c r="Q7" s="365">
        <f t="shared" si="2"/>
        <v>0</v>
      </c>
      <c r="R7" s="49"/>
      <c r="S7" s="49"/>
      <c r="T7" s="49"/>
    </row>
    <row r="8" spans="1:20" ht="69" customHeight="1" x14ac:dyDescent="0.25">
      <c r="A8" s="454"/>
      <c r="B8" s="46" t="s">
        <v>167</v>
      </c>
      <c r="C8" s="337" t="s">
        <v>746</v>
      </c>
      <c r="D8" s="26">
        <v>1</v>
      </c>
      <c r="E8" s="123" t="s">
        <v>747</v>
      </c>
      <c r="F8" s="26" t="s">
        <v>748</v>
      </c>
      <c r="G8" s="35" t="s">
        <v>749</v>
      </c>
      <c r="H8" s="134">
        <v>44895</v>
      </c>
      <c r="I8" s="136"/>
      <c r="J8" s="27"/>
      <c r="K8" s="34"/>
      <c r="L8" s="27"/>
      <c r="M8" s="34"/>
      <c r="N8" s="27">
        <v>1</v>
      </c>
      <c r="O8" s="129">
        <f t="shared" si="0"/>
        <v>0</v>
      </c>
      <c r="P8" s="129">
        <f t="shared" si="1"/>
        <v>1</v>
      </c>
      <c r="Q8" s="365">
        <f t="shared" si="2"/>
        <v>0</v>
      </c>
      <c r="R8" s="49"/>
      <c r="S8" s="49"/>
      <c r="T8" s="49"/>
    </row>
    <row r="9" spans="1:20" ht="69" customHeight="1" x14ac:dyDescent="0.25">
      <c r="A9" s="454" t="s">
        <v>297</v>
      </c>
      <c r="B9" s="46" t="s">
        <v>43</v>
      </c>
      <c r="C9" s="339" t="s">
        <v>298</v>
      </c>
      <c r="D9" s="35">
        <v>2</v>
      </c>
      <c r="E9" s="137" t="s">
        <v>299</v>
      </c>
      <c r="F9" s="35" t="s">
        <v>745</v>
      </c>
      <c r="G9" s="35" t="s">
        <v>744</v>
      </c>
      <c r="H9" s="134" t="s">
        <v>296</v>
      </c>
      <c r="I9" s="135"/>
      <c r="J9" s="27"/>
      <c r="K9" s="34"/>
      <c r="L9" s="27">
        <v>1</v>
      </c>
      <c r="M9" s="34"/>
      <c r="N9" s="27">
        <v>1</v>
      </c>
      <c r="O9" s="129">
        <f t="shared" si="0"/>
        <v>0</v>
      </c>
      <c r="P9" s="129">
        <f t="shared" si="1"/>
        <v>2</v>
      </c>
      <c r="Q9" s="365">
        <f t="shared" si="2"/>
        <v>0</v>
      </c>
      <c r="R9" s="49"/>
      <c r="S9" s="49"/>
      <c r="T9" s="49"/>
    </row>
    <row r="10" spans="1:20" ht="87" customHeight="1" x14ac:dyDescent="0.25">
      <c r="A10" s="454"/>
      <c r="B10" s="46" t="s">
        <v>300</v>
      </c>
      <c r="C10" s="339" t="s">
        <v>301</v>
      </c>
      <c r="D10" s="138">
        <v>2</v>
      </c>
      <c r="E10" s="137" t="s">
        <v>302</v>
      </c>
      <c r="F10" s="35" t="s">
        <v>303</v>
      </c>
      <c r="G10" s="35" t="s">
        <v>304</v>
      </c>
      <c r="H10" s="134" t="s">
        <v>296</v>
      </c>
      <c r="I10" s="135"/>
      <c r="J10" s="27"/>
      <c r="K10" s="34"/>
      <c r="L10" s="27">
        <v>1</v>
      </c>
      <c r="M10" s="34"/>
      <c r="N10" s="27">
        <v>1</v>
      </c>
      <c r="O10" s="129">
        <f t="shared" si="0"/>
        <v>0</v>
      </c>
      <c r="P10" s="129">
        <f t="shared" si="1"/>
        <v>2</v>
      </c>
      <c r="Q10" s="365">
        <f t="shared" si="2"/>
        <v>0</v>
      </c>
      <c r="R10" s="49"/>
      <c r="S10" s="49"/>
      <c r="T10" s="49"/>
    </row>
    <row r="11" spans="1:20" ht="56.25" customHeight="1" x14ac:dyDescent="0.25">
      <c r="A11" s="454"/>
      <c r="B11" s="46" t="s">
        <v>305</v>
      </c>
      <c r="C11" s="339" t="s">
        <v>306</v>
      </c>
      <c r="D11" s="51">
        <v>1</v>
      </c>
      <c r="E11" s="137" t="s">
        <v>307</v>
      </c>
      <c r="F11" s="35" t="s">
        <v>308</v>
      </c>
      <c r="G11" s="35" t="s">
        <v>309</v>
      </c>
      <c r="H11" s="139" t="s">
        <v>296</v>
      </c>
      <c r="I11" s="135"/>
      <c r="J11" s="27"/>
      <c r="K11" s="34"/>
      <c r="L11" s="21">
        <v>0.5</v>
      </c>
      <c r="M11" s="34"/>
      <c r="N11" s="21">
        <v>0.5</v>
      </c>
      <c r="O11" s="129">
        <f t="shared" si="0"/>
        <v>0</v>
      </c>
      <c r="P11" s="127">
        <f t="shared" si="1"/>
        <v>1</v>
      </c>
      <c r="Q11" s="365">
        <f t="shared" si="2"/>
        <v>0</v>
      </c>
      <c r="R11" s="49"/>
      <c r="S11" s="49"/>
      <c r="T11" s="49"/>
    </row>
    <row r="12" spans="1:20" ht="102" customHeight="1" x14ac:dyDescent="0.25">
      <c r="A12" s="336" t="s">
        <v>310</v>
      </c>
      <c r="B12" s="46" t="s">
        <v>47</v>
      </c>
      <c r="C12" s="339" t="s">
        <v>311</v>
      </c>
      <c r="D12" s="51">
        <v>1</v>
      </c>
      <c r="E12" s="137" t="s">
        <v>312</v>
      </c>
      <c r="F12" s="35" t="s">
        <v>308</v>
      </c>
      <c r="G12" s="35" t="s">
        <v>309</v>
      </c>
      <c r="H12" s="139" t="s">
        <v>296</v>
      </c>
      <c r="I12" s="135"/>
      <c r="J12" s="27"/>
      <c r="K12" s="34"/>
      <c r="L12" s="21">
        <v>0.5</v>
      </c>
      <c r="M12" s="34"/>
      <c r="N12" s="21">
        <v>0.5</v>
      </c>
      <c r="O12" s="129">
        <f t="shared" si="0"/>
        <v>0</v>
      </c>
      <c r="P12" s="127">
        <f t="shared" si="1"/>
        <v>1</v>
      </c>
      <c r="Q12" s="365">
        <f t="shared" si="2"/>
        <v>0</v>
      </c>
      <c r="R12" s="49"/>
      <c r="S12" s="49"/>
      <c r="T12" s="49"/>
    </row>
    <row r="13" spans="1:20" ht="38.25" x14ac:dyDescent="0.25">
      <c r="A13" s="455" t="s">
        <v>313</v>
      </c>
      <c r="B13" s="46" t="s">
        <v>314</v>
      </c>
      <c r="C13" s="339" t="s">
        <v>315</v>
      </c>
      <c r="D13" s="51">
        <v>1</v>
      </c>
      <c r="E13" s="137" t="s">
        <v>316</v>
      </c>
      <c r="F13" s="35" t="s">
        <v>317</v>
      </c>
      <c r="G13" s="35" t="s">
        <v>318</v>
      </c>
      <c r="H13" s="139" t="s">
        <v>296</v>
      </c>
      <c r="I13" s="135"/>
      <c r="J13" s="27"/>
      <c r="K13" s="34"/>
      <c r="L13" s="27"/>
      <c r="M13" s="34"/>
      <c r="N13" s="21">
        <v>1</v>
      </c>
      <c r="O13" s="129">
        <f t="shared" si="0"/>
        <v>0</v>
      </c>
      <c r="P13" s="127">
        <f t="shared" si="1"/>
        <v>1</v>
      </c>
      <c r="Q13" s="365">
        <f t="shared" si="2"/>
        <v>0</v>
      </c>
      <c r="R13" s="49"/>
      <c r="S13" s="49"/>
      <c r="T13" s="49"/>
    </row>
    <row r="14" spans="1:20" ht="90.75" customHeight="1" thickBot="1" x14ac:dyDescent="0.3">
      <c r="A14" s="455"/>
      <c r="B14" s="46" t="s">
        <v>319</v>
      </c>
      <c r="C14" s="339" t="s">
        <v>320</v>
      </c>
      <c r="D14" s="51">
        <v>1</v>
      </c>
      <c r="E14" s="137" t="s">
        <v>321</v>
      </c>
      <c r="F14" s="35" t="s">
        <v>317</v>
      </c>
      <c r="G14" s="35" t="s">
        <v>318</v>
      </c>
      <c r="H14" s="139" t="s">
        <v>296</v>
      </c>
      <c r="I14" s="140"/>
      <c r="J14" s="141"/>
      <c r="K14" s="142"/>
      <c r="L14" s="143">
        <v>0.5</v>
      </c>
      <c r="M14" s="142"/>
      <c r="N14" s="143">
        <v>0.5</v>
      </c>
      <c r="O14" s="129">
        <f t="shared" si="0"/>
        <v>0</v>
      </c>
      <c r="P14" s="127">
        <f t="shared" si="1"/>
        <v>1</v>
      </c>
      <c r="Q14" s="365">
        <f t="shared" si="2"/>
        <v>0</v>
      </c>
      <c r="R14" s="49"/>
      <c r="S14" s="49"/>
      <c r="T14" s="49"/>
    </row>
    <row r="15" spans="1:20" ht="15.75" customHeight="1" x14ac:dyDescent="0.25">
      <c r="A15" s="144" t="s">
        <v>751</v>
      </c>
      <c r="C15" s="145"/>
      <c r="P15" s="146"/>
      <c r="Q15" s="146"/>
    </row>
    <row r="16" spans="1:20" ht="74.25" customHeight="1" x14ac:dyDescent="0.25">
      <c r="C16" s="145"/>
    </row>
    <row r="17" spans="3:3" ht="74.25" customHeight="1" x14ac:dyDescent="0.25">
      <c r="C17" s="145"/>
    </row>
  </sheetData>
  <mergeCells count="16">
    <mergeCell ref="B3:C3"/>
    <mergeCell ref="A4:A5"/>
    <mergeCell ref="A9:A11"/>
    <mergeCell ref="A13:A14"/>
    <mergeCell ref="A1:T1"/>
    <mergeCell ref="A2:H2"/>
    <mergeCell ref="I2:J2"/>
    <mergeCell ref="K2:L2"/>
    <mergeCell ref="M2:N2"/>
    <mergeCell ref="O2:O3"/>
    <mergeCell ref="P2:P3"/>
    <mergeCell ref="R2:R3"/>
    <mergeCell ref="S2:S3"/>
    <mergeCell ref="T2:T3"/>
    <mergeCell ref="A7:A8"/>
    <mergeCell ref="Q2:Q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CF03C-5F70-4A42-893F-0C0CC5CBDF2F}">
  <sheetPr>
    <tabColor rgb="FF00B050"/>
  </sheetPr>
  <dimension ref="A1:AQ77"/>
  <sheetViews>
    <sheetView topLeftCell="A7" zoomScale="110" zoomScaleNormal="110" workbookViewId="0">
      <pane xSplit="3" ySplit="5" topLeftCell="D12" activePane="bottomRight" state="frozen"/>
      <selection activeCell="A7" sqref="A7"/>
      <selection pane="topRight" activeCell="D7" sqref="D7"/>
      <selection pane="bottomLeft" activeCell="A10" sqref="A10"/>
      <selection pane="bottomRight" activeCell="F13" sqref="F13"/>
    </sheetView>
  </sheetViews>
  <sheetFormatPr baseColWidth="10" defaultRowHeight="16.5" x14ac:dyDescent="0.3"/>
  <cols>
    <col min="1" max="1" width="5" style="238" bestFit="1" customWidth="1"/>
    <col min="2" max="2" width="7.85546875" style="238" customWidth="1"/>
    <col min="3" max="3" width="18.42578125" style="238" customWidth="1"/>
    <col min="4" max="4" width="27.85546875" style="238" customWidth="1"/>
    <col min="5" max="5" width="31.7109375" style="238" customWidth="1"/>
    <col min="6" max="6" width="46.5703125" style="11" customWidth="1"/>
    <col min="7" max="7" width="16.85546875" style="239" customWidth="1"/>
    <col min="8" max="8" width="16.42578125" style="11" customWidth="1"/>
    <col min="9" max="9" width="12.7109375" style="11" customWidth="1"/>
    <col min="10" max="10" width="6.140625" style="11" customWidth="1"/>
    <col min="11" max="11" width="13.5703125" style="11" customWidth="1"/>
    <col min="12" max="12" width="7" style="11" customWidth="1"/>
    <col min="13" max="13" width="12.5703125" style="11" customWidth="1"/>
    <col min="14" max="14" width="3.7109375" style="11" customWidth="1"/>
    <col min="15" max="15" width="45.5703125" style="11" customWidth="1"/>
    <col min="16" max="16" width="7.140625" style="11" bestFit="1" customWidth="1"/>
    <col min="17" max="17" width="7.28515625" style="11" customWidth="1"/>
    <col min="18" max="18" width="6.85546875" style="11" customWidth="1"/>
    <col min="19" max="19" width="5" style="11" customWidth="1"/>
    <col min="20" max="20" width="7.28515625" style="11" customWidth="1"/>
    <col min="21" max="21" width="7.140625" style="11" customWidth="1"/>
    <col min="22" max="22" width="6.7109375" style="11" customWidth="1"/>
    <col min="23" max="23" width="6.28515625" style="11" customWidth="1"/>
    <col min="24" max="24" width="10.140625" style="11" customWidth="1"/>
    <col min="25" max="25" width="7" style="11" customWidth="1"/>
    <col min="26" max="26" width="13.42578125" style="11" customWidth="1"/>
    <col min="27" max="27" width="7.140625" style="11" customWidth="1"/>
    <col min="28" max="28" width="9" style="11" customWidth="1"/>
    <col min="29" max="29" width="7.28515625" style="11" customWidth="1"/>
    <col min="30" max="30" width="40.42578125" style="11" customWidth="1"/>
    <col min="31" max="31" width="30.5703125" style="11" customWidth="1"/>
    <col min="32" max="32" width="19.28515625" style="11" customWidth="1"/>
    <col min="33" max="33" width="18.5703125" style="11" customWidth="1"/>
    <col min="34" max="34" width="13.5703125" style="11" customWidth="1"/>
    <col min="35" max="35" width="13.85546875" style="11" customWidth="1"/>
    <col min="36" max="40" width="11.42578125" style="539"/>
    <col min="41" max="16384" width="11.42578125" style="11"/>
  </cols>
  <sheetData>
    <row r="1" spans="1:40" ht="29.25" customHeight="1" x14ac:dyDescent="0.3"/>
    <row r="2" spans="1:40" ht="39" customHeight="1" x14ac:dyDescent="0.3">
      <c r="C2" s="240"/>
    </row>
    <row r="3" spans="1:40" ht="39" customHeight="1" x14ac:dyDescent="0.3">
      <c r="C3" s="241" t="s">
        <v>772</v>
      </c>
    </row>
    <row r="4" spans="1:40" x14ac:dyDescent="0.3">
      <c r="A4" s="463" t="s">
        <v>322</v>
      </c>
      <c r="B4" s="464"/>
      <c r="C4" s="465"/>
      <c r="D4" s="242" t="s">
        <v>323</v>
      </c>
      <c r="E4" s="243"/>
      <c r="F4" s="243"/>
      <c r="G4" s="244"/>
      <c r="H4" s="245"/>
      <c r="I4" s="244"/>
      <c r="J4" s="244"/>
      <c r="K4" s="244"/>
      <c r="L4" s="244"/>
      <c r="M4" s="244"/>
      <c r="N4" s="246"/>
      <c r="O4" s="247"/>
      <c r="P4" s="247"/>
      <c r="Q4" s="247"/>
      <c r="R4" s="247"/>
      <c r="S4" s="247"/>
      <c r="T4" s="247"/>
      <c r="U4" s="247"/>
      <c r="V4" s="247"/>
      <c r="W4" s="247"/>
      <c r="X4" s="247"/>
      <c r="Y4" s="247"/>
      <c r="Z4" s="247"/>
      <c r="AA4" s="247"/>
      <c r="AB4" s="247"/>
      <c r="AC4" s="247"/>
      <c r="AD4" s="247"/>
      <c r="AE4" s="247"/>
      <c r="AF4" s="247"/>
      <c r="AG4" s="247"/>
      <c r="AH4" s="247"/>
      <c r="AI4" s="247"/>
    </row>
    <row r="5" spans="1:40" ht="30.75" customHeight="1" x14ac:dyDescent="0.3">
      <c r="A5" s="463" t="s">
        <v>324</v>
      </c>
      <c r="B5" s="464"/>
      <c r="C5" s="465"/>
      <c r="D5" s="466" t="s">
        <v>325</v>
      </c>
      <c r="E5" s="467"/>
      <c r="F5" s="467"/>
      <c r="G5" s="467"/>
      <c r="H5" s="467"/>
      <c r="I5" s="467"/>
      <c r="J5" s="467"/>
      <c r="K5" s="467"/>
      <c r="L5" s="467"/>
      <c r="M5" s="467"/>
      <c r="N5" s="468"/>
      <c r="O5" s="247"/>
      <c r="P5" s="247"/>
      <c r="Q5" s="247"/>
      <c r="R5" s="247"/>
      <c r="S5" s="247"/>
      <c r="T5" s="247"/>
      <c r="U5" s="247"/>
      <c r="V5" s="247"/>
      <c r="W5" s="247"/>
      <c r="X5" s="247"/>
      <c r="Y5" s="247"/>
      <c r="Z5" s="247"/>
      <c r="AA5" s="247"/>
      <c r="AB5" s="247"/>
      <c r="AC5" s="247"/>
      <c r="AD5" s="247"/>
      <c r="AE5" s="247"/>
      <c r="AF5" s="247"/>
      <c r="AG5" s="247"/>
      <c r="AH5" s="247"/>
      <c r="AI5" s="247"/>
    </row>
    <row r="6" spans="1:40" ht="32.25" customHeight="1" x14ac:dyDescent="0.3">
      <c r="A6" s="463" t="s">
        <v>326</v>
      </c>
      <c r="B6" s="464"/>
      <c r="C6" s="465"/>
      <c r="D6" s="466" t="s">
        <v>327</v>
      </c>
      <c r="E6" s="467"/>
      <c r="F6" s="467"/>
      <c r="G6" s="467"/>
      <c r="H6" s="467"/>
      <c r="I6" s="467"/>
      <c r="J6" s="467"/>
      <c r="K6" s="467"/>
      <c r="L6" s="467"/>
      <c r="M6" s="467"/>
      <c r="N6" s="468"/>
      <c r="O6" s="247"/>
      <c r="P6" s="247"/>
      <c r="Q6" s="247"/>
      <c r="R6" s="247"/>
      <c r="S6" s="247"/>
      <c r="T6" s="247"/>
      <c r="U6" s="247"/>
      <c r="V6" s="247"/>
      <c r="W6" s="247"/>
      <c r="X6" s="247"/>
      <c r="Y6" s="247"/>
      <c r="Z6" s="247"/>
      <c r="AA6" s="247"/>
      <c r="AB6" s="247"/>
      <c r="AC6" s="247"/>
      <c r="AD6" s="247"/>
      <c r="AE6" s="247"/>
      <c r="AF6" s="247"/>
      <c r="AG6" s="247"/>
      <c r="AH6" s="247"/>
      <c r="AI6" s="247"/>
    </row>
    <row r="7" spans="1:40" ht="32.25" customHeight="1" x14ac:dyDescent="0.3">
      <c r="A7" s="557" t="s">
        <v>791</v>
      </c>
      <c r="B7" s="558"/>
      <c r="C7" s="558"/>
      <c r="D7" s="558"/>
      <c r="E7" s="558"/>
      <c r="F7" s="558"/>
      <c r="G7" s="558"/>
      <c r="H7" s="558"/>
      <c r="I7" s="558"/>
      <c r="J7" s="558"/>
      <c r="K7" s="558"/>
      <c r="L7" s="558"/>
      <c r="M7" s="558"/>
      <c r="N7" s="558"/>
      <c r="O7" s="558"/>
      <c r="P7" s="558"/>
      <c r="Q7" s="558"/>
      <c r="R7" s="558"/>
      <c r="S7" s="558"/>
      <c r="T7" s="558"/>
      <c r="U7" s="558"/>
      <c r="V7" s="558"/>
      <c r="W7" s="558"/>
      <c r="X7" s="558"/>
      <c r="Y7" s="558"/>
      <c r="Z7" s="558"/>
      <c r="AA7" s="558"/>
      <c r="AB7" s="558"/>
      <c r="AC7" s="558"/>
      <c r="AD7" s="558"/>
      <c r="AE7" s="558"/>
      <c r="AF7" s="558"/>
      <c r="AG7" s="558"/>
      <c r="AH7" s="558"/>
      <c r="AI7" s="558"/>
      <c r="AJ7" s="556"/>
      <c r="AK7" s="556"/>
      <c r="AL7" s="556"/>
      <c r="AM7" s="556"/>
    </row>
    <row r="8" spans="1:40" ht="32.25" customHeight="1" x14ac:dyDescent="0.3">
      <c r="A8" s="557"/>
      <c r="B8" s="558"/>
      <c r="C8" s="558"/>
      <c r="D8" s="558"/>
      <c r="E8" s="558"/>
      <c r="F8" s="558"/>
      <c r="G8" s="558"/>
      <c r="H8" s="558"/>
      <c r="I8" s="558"/>
      <c r="J8" s="558"/>
      <c r="K8" s="558"/>
      <c r="L8" s="558"/>
      <c r="M8" s="558"/>
      <c r="N8" s="558"/>
      <c r="O8" s="558"/>
      <c r="P8" s="558"/>
      <c r="Q8" s="558"/>
      <c r="R8" s="558"/>
      <c r="S8" s="558"/>
      <c r="T8" s="558"/>
      <c r="U8" s="558"/>
      <c r="V8" s="558"/>
      <c r="W8" s="558"/>
      <c r="X8" s="558"/>
      <c r="Y8" s="558"/>
      <c r="Z8" s="558"/>
      <c r="AA8" s="558"/>
      <c r="AB8" s="558"/>
      <c r="AC8" s="558"/>
      <c r="AD8" s="558"/>
      <c r="AE8" s="558"/>
      <c r="AF8" s="558"/>
      <c r="AG8" s="558"/>
      <c r="AH8" s="558"/>
      <c r="AI8" s="558"/>
      <c r="AJ8" s="556"/>
      <c r="AK8" s="556"/>
      <c r="AL8" s="556"/>
      <c r="AM8" s="556"/>
    </row>
    <row r="9" spans="1:40" ht="32.25" customHeight="1" x14ac:dyDescent="0.3">
      <c r="A9" s="469" t="s">
        <v>328</v>
      </c>
      <c r="B9" s="470"/>
      <c r="C9" s="470"/>
      <c r="D9" s="470"/>
      <c r="E9" s="470"/>
      <c r="F9" s="470"/>
      <c r="G9" s="470"/>
      <c r="H9" s="470"/>
      <c r="I9" s="469" t="s">
        <v>329</v>
      </c>
      <c r="J9" s="470"/>
      <c r="K9" s="470"/>
      <c r="L9" s="470"/>
      <c r="M9" s="470"/>
      <c r="N9" s="471" t="s">
        <v>330</v>
      </c>
      <c r="O9" s="472"/>
      <c r="P9" s="472"/>
      <c r="Q9" s="472"/>
      <c r="R9" s="472"/>
      <c r="S9" s="472"/>
      <c r="T9" s="472"/>
      <c r="U9" s="472"/>
      <c r="V9" s="472"/>
      <c r="W9" s="540"/>
      <c r="X9" s="471" t="s">
        <v>331</v>
      </c>
      <c r="Y9" s="472"/>
      <c r="Z9" s="472"/>
      <c r="AA9" s="472"/>
      <c r="AB9" s="472"/>
      <c r="AC9" s="472"/>
      <c r="AD9" s="472" t="s">
        <v>332</v>
      </c>
      <c r="AE9" s="472"/>
      <c r="AF9" s="472"/>
      <c r="AG9" s="472"/>
      <c r="AH9" s="472"/>
      <c r="AI9" s="472"/>
    </row>
    <row r="10" spans="1:40" ht="16.5" customHeight="1" x14ac:dyDescent="0.3">
      <c r="A10" s="478" t="s">
        <v>333</v>
      </c>
      <c r="B10" s="359"/>
      <c r="C10" s="480" t="s">
        <v>334</v>
      </c>
      <c r="D10" s="474" t="s">
        <v>335</v>
      </c>
      <c r="E10" s="474" t="s">
        <v>336</v>
      </c>
      <c r="F10" s="481" t="s">
        <v>337</v>
      </c>
      <c r="G10" s="482" t="s">
        <v>338</v>
      </c>
      <c r="H10" s="474" t="s">
        <v>339</v>
      </c>
      <c r="I10" s="483" t="s">
        <v>340</v>
      </c>
      <c r="J10" s="473" t="s">
        <v>341</v>
      </c>
      <c r="K10" s="502" t="s">
        <v>342</v>
      </c>
      <c r="L10" s="473" t="s">
        <v>341</v>
      </c>
      <c r="M10" s="474" t="s">
        <v>343</v>
      </c>
      <c r="N10" s="476" t="s">
        <v>344</v>
      </c>
      <c r="O10" s="475" t="s">
        <v>345</v>
      </c>
      <c r="P10" s="475" t="s">
        <v>346</v>
      </c>
      <c r="Q10" s="475"/>
      <c r="R10" s="495" t="s">
        <v>347</v>
      </c>
      <c r="S10" s="496"/>
      <c r="T10" s="496"/>
      <c r="U10" s="496"/>
      <c r="V10" s="496"/>
      <c r="W10" s="497"/>
      <c r="X10" s="498" t="s">
        <v>348</v>
      </c>
      <c r="Y10" s="500" t="s">
        <v>341</v>
      </c>
      <c r="Z10" s="498" t="s">
        <v>349</v>
      </c>
      <c r="AA10" s="500" t="s">
        <v>341</v>
      </c>
      <c r="AB10" s="494" t="s">
        <v>350</v>
      </c>
      <c r="AC10" s="476" t="s">
        <v>351</v>
      </c>
      <c r="AD10" s="475" t="s">
        <v>332</v>
      </c>
      <c r="AE10" s="475" t="s">
        <v>16</v>
      </c>
      <c r="AF10" s="475" t="s">
        <v>352</v>
      </c>
      <c r="AG10" s="475" t="s">
        <v>353</v>
      </c>
      <c r="AH10" s="475" t="s">
        <v>354</v>
      </c>
      <c r="AI10" s="475" t="s">
        <v>355</v>
      </c>
    </row>
    <row r="11" spans="1:40" s="555" customFormat="1" ht="63" customHeight="1" x14ac:dyDescent="0.25">
      <c r="A11" s="479"/>
      <c r="B11" s="552" t="s">
        <v>356</v>
      </c>
      <c r="C11" s="480"/>
      <c r="D11" s="475"/>
      <c r="E11" s="475"/>
      <c r="F11" s="480"/>
      <c r="G11" s="474"/>
      <c r="H11" s="475"/>
      <c r="I11" s="474"/>
      <c r="J11" s="471"/>
      <c r="K11" s="471"/>
      <c r="L11" s="471"/>
      <c r="M11" s="475"/>
      <c r="N11" s="477"/>
      <c r="O11" s="475"/>
      <c r="P11" s="553" t="s">
        <v>357</v>
      </c>
      <c r="Q11" s="553" t="s">
        <v>334</v>
      </c>
      <c r="R11" s="554" t="s">
        <v>358</v>
      </c>
      <c r="S11" s="554" t="s">
        <v>359</v>
      </c>
      <c r="T11" s="554" t="s">
        <v>360</v>
      </c>
      <c r="U11" s="554" t="s">
        <v>361</v>
      </c>
      <c r="V11" s="554" t="s">
        <v>362</v>
      </c>
      <c r="W11" s="554" t="s">
        <v>363</v>
      </c>
      <c r="X11" s="499"/>
      <c r="Y11" s="501"/>
      <c r="Z11" s="499"/>
      <c r="AA11" s="501"/>
      <c r="AB11" s="494"/>
      <c r="AC11" s="477"/>
      <c r="AD11" s="475"/>
      <c r="AE11" s="475"/>
      <c r="AF11" s="475"/>
      <c r="AG11" s="475"/>
      <c r="AH11" s="475"/>
      <c r="AI11" s="475"/>
    </row>
    <row r="12" spans="1:40" s="263" customFormat="1" ht="132.75" customHeight="1" x14ac:dyDescent="0.25">
      <c r="A12" s="351">
        <v>1</v>
      </c>
      <c r="B12" s="351" t="s">
        <v>364</v>
      </c>
      <c r="C12" s="353" t="s">
        <v>365</v>
      </c>
      <c r="D12" s="353" t="s">
        <v>366</v>
      </c>
      <c r="E12" s="353" t="s">
        <v>367</v>
      </c>
      <c r="F12" s="353" t="s">
        <v>368</v>
      </c>
      <c r="G12" s="349" t="s">
        <v>369</v>
      </c>
      <c r="H12" s="350">
        <v>1</v>
      </c>
      <c r="I12" s="248" t="s">
        <v>370</v>
      </c>
      <c r="J12" s="249">
        <f>IF(I12="MUY BAJA",20%,IF(I12="BAJA",40%,IF(I12="MEDIA",60%,IF(I12="ALTA",80%,IF(I12="MUY ALTA",100%,IF(I12="",""))))))</f>
        <v>0.2</v>
      </c>
      <c r="K12" s="250" t="s">
        <v>371</v>
      </c>
      <c r="L12" s="249">
        <f>IF(K12="LEVE",20%,IF(K12="MENOR",40%,IF(K12="MODERADO",60%,IF(K12="MAYOR",80%,IF(K12="CATASTRÓFICO",100%,IF(I12="",""))))))</f>
        <v>1</v>
      </c>
      <c r="M12" s="347" t="s">
        <v>372</v>
      </c>
      <c r="N12" s="251">
        <v>1</v>
      </c>
      <c r="O12" s="252" t="s">
        <v>373</v>
      </c>
      <c r="P12" s="253" t="s">
        <v>374</v>
      </c>
      <c r="Q12" s="253" t="s">
        <v>374</v>
      </c>
      <c r="R12" s="254" t="s">
        <v>375</v>
      </c>
      <c r="S12" s="254" t="s">
        <v>376</v>
      </c>
      <c r="T12" s="249">
        <v>0.4</v>
      </c>
      <c r="U12" s="254" t="s">
        <v>377</v>
      </c>
      <c r="V12" s="254" t="s">
        <v>378</v>
      </c>
      <c r="W12" s="254" t="s">
        <v>379</v>
      </c>
      <c r="X12" s="248" t="s">
        <v>370</v>
      </c>
      <c r="Y12" s="255">
        <f>'[18]Calculos Controles'!C6</f>
        <v>0.12</v>
      </c>
      <c r="Z12" s="250" t="s">
        <v>371</v>
      </c>
      <c r="AA12" s="256">
        <v>1</v>
      </c>
      <c r="AB12" s="257" t="s">
        <v>372</v>
      </c>
      <c r="AC12" s="258" t="s">
        <v>380</v>
      </c>
      <c r="AD12" s="541" t="s">
        <v>381</v>
      </c>
      <c r="AE12" s="542" t="s">
        <v>382</v>
      </c>
      <c r="AF12" s="260" t="s">
        <v>383</v>
      </c>
      <c r="AG12" s="261" t="s">
        <v>384</v>
      </c>
      <c r="AH12" s="262"/>
      <c r="AI12" s="251"/>
      <c r="AJ12" s="543"/>
      <c r="AK12" s="543"/>
      <c r="AL12" s="543"/>
      <c r="AM12" s="544"/>
      <c r="AN12" s="543"/>
    </row>
    <row r="13" spans="1:40" ht="117.75" customHeight="1" x14ac:dyDescent="0.3">
      <c r="A13" s="251">
        <v>2</v>
      </c>
      <c r="B13" s="351" t="s">
        <v>364</v>
      </c>
      <c r="C13" s="252" t="s">
        <v>365</v>
      </c>
      <c r="D13" s="252" t="s">
        <v>385</v>
      </c>
      <c r="E13" s="252" t="s">
        <v>386</v>
      </c>
      <c r="F13" s="252" t="s">
        <v>387</v>
      </c>
      <c r="G13" s="260" t="s">
        <v>369</v>
      </c>
      <c r="H13" s="262">
        <v>12</v>
      </c>
      <c r="I13" s="248" t="s">
        <v>388</v>
      </c>
      <c r="J13" s="249">
        <f>IF(I13="MUY BAJA",20%,IF(I13="BAJA",40%,IF(I13="MEDIA",60%,IF(I13="ALTA",80%,IF(I13="MUY ALTA",100%,IF(I13="",""))))))</f>
        <v>0.4</v>
      </c>
      <c r="K13" s="250" t="s">
        <v>389</v>
      </c>
      <c r="L13" s="249">
        <f t="shared" ref="L13:L39" si="0">IF(K13="LEVE",20%,IF(K13="MENOR",40%,IF(K13="MODERADO",60%,IF(K13="MAYOR",80%,IF(K13="CATASTRÓFICO",100%,IF(I13="",""))))))</f>
        <v>0.6</v>
      </c>
      <c r="M13" s="347" t="s">
        <v>389</v>
      </c>
      <c r="N13" s="251">
        <v>2</v>
      </c>
      <c r="O13" s="259" t="s">
        <v>390</v>
      </c>
      <c r="P13" s="251" t="s">
        <v>374</v>
      </c>
      <c r="Q13" s="251" t="s">
        <v>374</v>
      </c>
      <c r="R13" s="254" t="s">
        <v>391</v>
      </c>
      <c r="S13" s="254" t="s">
        <v>376</v>
      </c>
      <c r="T13" s="249">
        <v>0.3</v>
      </c>
      <c r="U13" s="254" t="s">
        <v>377</v>
      </c>
      <c r="V13" s="254" t="s">
        <v>378</v>
      </c>
      <c r="W13" s="254" t="s">
        <v>379</v>
      </c>
      <c r="X13" s="248" t="s">
        <v>370</v>
      </c>
      <c r="Y13" s="249">
        <f>'[18]Calculos Controles'!C15</f>
        <v>0.14000000000000001</v>
      </c>
      <c r="Z13" s="250" t="s">
        <v>389</v>
      </c>
      <c r="AA13" s="264">
        <v>0.6</v>
      </c>
      <c r="AB13" s="265" t="s">
        <v>389</v>
      </c>
      <c r="AC13" s="348" t="s">
        <v>380</v>
      </c>
      <c r="AD13" s="541" t="s">
        <v>392</v>
      </c>
      <c r="AE13" s="542" t="s">
        <v>773</v>
      </c>
      <c r="AF13" s="260" t="s">
        <v>383</v>
      </c>
      <c r="AG13" s="261" t="s">
        <v>384</v>
      </c>
      <c r="AH13" s="251"/>
      <c r="AI13" s="251"/>
    </row>
    <row r="14" spans="1:40" ht="73.5" customHeight="1" x14ac:dyDescent="0.3">
      <c r="A14" s="251">
        <v>3</v>
      </c>
      <c r="B14" s="266" t="s">
        <v>774</v>
      </c>
      <c r="C14" s="267" t="s">
        <v>393</v>
      </c>
      <c r="D14" s="267" t="s">
        <v>394</v>
      </c>
      <c r="E14" s="268" t="s">
        <v>395</v>
      </c>
      <c r="F14" s="269" t="s">
        <v>396</v>
      </c>
      <c r="G14" s="270" t="s">
        <v>369</v>
      </c>
      <c r="H14" s="271">
        <v>369</v>
      </c>
      <c r="I14" s="248" t="s">
        <v>397</v>
      </c>
      <c r="J14" s="272">
        <f>IF(I14="MUY BAJA",20%,IF(I14="BAJA",40%,IF(I14="MEDIA",60%,IF(I14="ALTA",80%,IF(I14="MUY ALTA",100%,IF(I14="",""))))))</f>
        <v>0.6</v>
      </c>
      <c r="K14" s="250" t="s">
        <v>398</v>
      </c>
      <c r="L14" s="249">
        <f t="shared" si="0"/>
        <v>0.8</v>
      </c>
      <c r="M14" s="347" t="s">
        <v>399</v>
      </c>
      <c r="N14" s="251">
        <v>1</v>
      </c>
      <c r="O14" s="273" t="s">
        <v>400</v>
      </c>
      <c r="P14" s="260" t="s">
        <v>374</v>
      </c>
      <c r="Q14" s="251" t="s">
        <v>374</v>
      </c>
      <c r="R14" s="254" t="s">
        <v>375</v>
      </c>
      <c r="S14" s="254" t="s">
        <v>376</v>
      </c>
      <c r="T14" s="274">
        <v>0.4</v>
      </c>
      <c r="U14" s="254" t="s">
        <v>377</v>
      </c>
      <c r="V14" s="254" t="s">
        <v>378</v>
      </c>
      <c r="W14" s="254" t="s">
        <v>401</v>
      </c>
      <c r="X14" s="248" t="s">
        <v>370</v>
      </c>
      <c r="Y14" s="249">
        <v>0.36</v>
      </c>
      <c r="Z14" s="250" t="s">
        <v>389</v>
      </c>
      <c r="AA14" s="249">
        <f>IF(Z14="LEVE",20%,IF(Z14="MENOR",40%,IF(Z14="MODERADO",60%,IF(Z14="MAYOR",80%,IF(Z14="CATASTROFICO",100%,IF(Z14="",""))))))</f>
        <v>0.6</v>
      </c>
      <c r="AB14" s="347" t="s">
        <v>399</v>
      </c>
      <c r="AC14" s="348" t="s">
        <v>380</v>
      </c>
      <c r="AD14" s="545" t="s">
        <v>402</v>
      </c>
      <c r="AE14" s="262" t="s">
        <v>403</v>
      </c>
      <c r="AF14" s="260" t="s">
        <v>383</v>
      </c>
      <c r="AG14" s="275" t="s">
        <v>384</v>
      </c>
      <c r="AH14" s="251"/>
      <c r="AI14" s="251"/>
    </row>
    <row r="15" spans="1:40" ht="115.5" customHeight="1" x14ac:dyDescent="0.3">
      <c r="A15" s="251">
        <v>4</v>
      </c>
      <c r="B15" s="266" t="s">
        <v>775</v>
      </c>
      <c r="C15" s="267" t="s">
        <v>404</v>
      </c>
      <c r="D15" s="276" t="s">
        <v>405</v>
      </c>
      <c r="E15" s="267" t="s">
        <v>406</v>
      </c>
      <c r="F15" s="267" t="s">
        <v>407</v>
      </c>
      <c r="G15" s="270" t="s">
        <v>369</v>
      </c>
      <c r="H15" s="271">
        <v>369</v>
      </c>
      <c r="I15" s="248" t="s">
        <v>397</v>
      </c>
      <c r="J15" s="272">
        <f>IF(I15="MUY BAJA",20%,IF(I15="BAJA",40%,IF(I15="MEDIA",60%,IF(I15="ALTA",80%,IF(I15="MUY ALTA",100%,IF(I15="",""))))))</f>
        <v>0.6</v>
      </c>
      <c r="K15" s="250" t="s">
        <v>398</v>
      </c>
      <c r="L15" s="249">
        <f t="shared" si="0"/>
        <v>0.8</v>
      </c>
      <c r="M15" s="347" t="s">
        <v>399</v>
      </c>
      <c r="N15" s="251">
        <v>2</v>
      </c>
      <c r="O15" s="277" t="s">
        <v>408</v>
      </c>
      <c r="P15" s="251" t="s">
        <v>374</v>
      </c>
      <c r="Q15" s="251" t="s">
        <v>374</v>
      </c>
      <c r="R15" s="254" t="s">
        <v>375</v>
      </c>
      <c r="S15" s="254" t="s">
        <v>376</v>
      </c>
      <c r="T15" s="274">
        <v>0.4</v>
      </c>
      <c r="U15" s="254" t="s">
        <v>377</v>
      </c>
      <c r="V15" s="254" t="s">
        <v>378</v>
      </c>
      <c r="W15" s="254" t="s">
        <v>401</v>
      </c>
      <c r="X15" s="248" t="s">
        <v>370</v>
      </c>
      <c r="Y15" s="278">
        <v>0.36</v>
      </c>
      <c r="Z15" s="250" t="s">
        <v>389</v>
      </c>
      <c r="AA15" s="249">
        <f>IF(Z15="LEVE",20%,IF(Z15="MENOR",40%,IF(Z15="MODERADO",60%,IF(Z15="MAYOR",80%,IF(Z15="CATASTROFICO",100%,IF(Z15="",""))))))</f>
        <v>0.6</v>
      </c>
      <c r="AB15" s="347" t="s">
        <v>399</v>
      </c>
      <c r="AC15" s="348" t="s">
        <v>380</v>
      </c>
      <c r="AD15" s="546" t="s">
        <v>409</v>
      </c>
      <c r="AE15" s="262" t="s">
        <v>403</v>
      </c>
      <c r="AF15" s="260" t="s">
        <v>383</v>
      </c>
      <c r="AG15" s="275" t="s">
        <v>384</v>
      </c>
      <c r="AH15" s="262"/>
      <c r="AI15" s="262"/>
    </row>
    <row r="16" spans="1:40" ht="117" customHeight="1" x14ac:dyDescent="0.3">
      <c r="A16" s="251">
        <v>5</v>
      </c>
      <c r="B16" s="266" t="s">
        <v>776</v>
      </c>
      <c r="C16" s="267" t="s">
        <v>404</v>
      </c>
      <c r="D16" s="267" t="s">
        <v>410</v>
      </c>
      <c r="E16" s="267" t="s">
        <v>411</v>
      </c>
      <c r="F16" s="267" t="s">
        <v>412</v>
      </c>
      <c r="G16" s="280" t="s">
        <v>413</v>
      </c>
      <c r="H16" s="281">
        <v>2</v>
      </c>
      <c r="I16" s="358" t="s">
        <v>370</v>
      </c>
      <c r="J16" s="272">
        <f>IF(I16="MUY BAJA",20%,IF(I16="BAJA",40%,IF(I16="MEDIA",60%,IF(I16="ALTA",80%,IF(I16="MUY ALTA",100%,IF(I16="",""))))))</f>
        <v>0.2</v>
      </c>
      <c r="K16" s="250" t="s">
        <v>371</v>
      </c>
      <c r="L16" s="249">
        <f t="shared" si="0"/>
        <v>1</v>
      </c>
      <c r="M16" s="347" t="s">
        <v>372</v>
      </c>
      <c r="N16" s="262">
        <v>3</v>
      </c>
      <c r="O16" s="273" t="s">
        <v>414</v>
      </c>
      <c r="P16" s="282" t="s">
        <v>415</v>
      </c>
      <c r="Q16" s="262" t="s">
        <v>415</v>
      </c>
      <c r="R16" s="254" t="s">
        <v>375</v>
      </c>
      <c r="S16" s="254" t="s">
        <v>376</v>
      </c>
      <c r="T16" s="274">
        <f>+'[5]ValoraciónControles Fomento'!G62</f>
        <v>0</v>
      </c>
      <c r="U16" s="254" t="s">
        <v>377</v>
      </c>
      <c r="V16" s="254" t="s">
        <v>378</v>
      </c>
      <c r="W16" s="254" t="s">
        <v>401</v>
      </c>
      <c r="X16" s="248" t="s">
        <v>370</v>
      </c>
      <c r="Y16" s="249">
        <v>0.36</v>
      </c>
      <c r="Z16" s="250" t="s">
        <v>371</v>
      </c>
      <c r="AA16" s="249">
        <f>IF(Z16="LEVE",20%,IF(Z16="MENOR",40%,IF(Z16="MODERADO",60%,IF(Z16="MAYOR",80%,IF(Z16="CATASTRÓFICO",100%,IF(Z16="",""))))))</f>
        <v>1</v>
      </c>
      <c r="AB16" s="257" t="s">
        <v>372</v>
      </c>
      <c r="AC16" s="348" t="s">
        <v>380</v>
      </c>
      <c r="AD16" s="546" t="s">
        <v>416</v>
      </c>
      <c r="AE16" s="262" t="s">
        <v>403</v>
      </c>
      <c r="AF16" s="260" t="s">
        <v>383</v>
      </c>
      <c r="AG16" s="275" t="s">
        <v>417</v>
      </c>
      <c r="AH16" s="262"/>
      <c r="AI16" s="262"/>
    </row>
    <row r="17" spans="1:43" ht="88.5" customHeight="1" x14ac:dyDescent="0.3">
      <c r="A17" s="484">
        <v>6</v>
      </c>
      <c r="B17" s="484" t="s">
        <v>777</v>
      </c>
      <c r="C17" s="486" t="s">
        <v>365</v>
      </c>
      <c r="D17" s="488" t="s">
        <v>418</v>
      </c>
      <c r="E17" s="488" t="s">
        <v>419</v>
      </c>
      <c r="F17" s="488" t="s">
        <v>420</v>
      </c>
      <c r="G17" s="490" t="s">
        <v>369</v>
      </c>
      <c r="H17" s="492">
        <v>2</v>
      </c>
      <c r="I17" s="503" t="s">
        <v>370</v>
      </c>
      <c r="J17" s="505">
        <v>0.2</v>
      </c>
      <c r="K17" s="507" t="s">
        <v>398</v>
      </c>
      <c r="L17" s="509">
        <f t="shared" si="0"/>
        <v>0.8</v>
      </c>
      <c r="M17" s="511" t="s">
        <v>399</v>
      </c>
      <c r="N17" s="251">
        <v>1</v>
      </c>
      <c r="O17" s="252" t="s">
        <v>421</v>
      </c>
      <c r="P17" s="253" t="s">
        <v>374</v>
      </c>
      <c r="Q17" s="253" t="s">
        <v>374</v>
      </c>
      <c r="R17" s="254" t="s">
        <v>375</v>
      </c>
      <c r="S17" s="254" t="s">
        <v>376</v>
      </c>
      <c r="T17" s="249">
        <v>0.4</v>
      </c>
      <c r="U17" s="254" t="s">
        <v>377</v>
      </c>
      <c r="V17" s="254" t="s">
        <v>378</v>
      </c>
      <c r="W17" s="254" t="s">
        <v>379</v>
      </c>
      <c r="X17" s="248" t="s">
        <v>370</v>
      </c>
      <c r="Y17" s="255">
        <v>0.12</v>
      </c>
      <c r="Z17" s="250" t="s">
        <v>398</v>
      </c>
      <c r="AA17" s="249">
        <f t="shared" ref="AA17:AA48" si="1">IF(Z17="LEVE",20%,IF(Z17="MENOR",40%,IF(Z17="MODERADO",60%,IF(Z17="MAYOR",80%,IF(Z17="CATASTRÓFICO",100%,IF(Z17="",""))))))</f>
        <v>0.8</v>
      </c>
      <c r="AB17" s="347" t="s">
        <v>399</v>
      </c>
      <c r="AC17" s="348" t="s">
        <v>380</v>
      </c>
      <c r="AD17" s="541" t="s">
        <v>422</v>
      </c>
      <c r="AE17" s="282" t="s">
        <v>778</v>
      </c>
      <c r="AF17" s="260" t="s">
        <v>383</v>
      </c>
      <c r="AG17" s="275" t="s">
        <v>384</v>
      </c>
      <c r="AH17" s="262"/>
      <c r="AI17" s="262"/>
    </row>
    <row r="18" spans="1:43" ht="87" customHeight="1" x14ac:dyDescent="0.3">
      <c r="A18" s="485"/>
      <c r="B18" s="485"/>
      <c r="C18" s="487"/>
      <c r="D18" s="489"/>
      <c r="E18" s="489"/>
      <c r="F18" s="489"/>
      <c r="G18" s="491"/>
      <c r="H18" s="493"/>
      <c r="I18" s="504"/>
      <c r="J18" s="506"/>
      <c r="K18" s="508"/>
      <c r="L18" s="510"/>
      <c r="M18" s="512"/>
      <c r="N18" s="251">
        <v>2</v>
      </c>
      <c r="O18" s="252" t="s">
        <v>423</v>
      </c>
      <c r="P18" s="253" t="s">
        <v>374</v>
      </c>
      <c r="Q18" s="253" t="s">
        <v>374</v>
      </c>
      <c r="R18" s="254" t="s">
        <v>375</v>
      </c>
      <c r="S18" s="254" t="s">
        <v>376</v>
      </c>
      <c r="T18" s="249">
        <v>0.4</v>
      </c>
      <c r="U18" s="254" t="s">
        <v>377</v>
      </c>
      <c r="V18" s="254" t="s">
        <v>378</v>
      </c>
      <c r="W18" s="254" t="s">
        <v>379</v>
      </c>
      <c r="X18" s="248" t="s">
        <v>370</v>
      </c>
      <c r="Y18" s="255">
        <v>7.1999999999999995E-2</v>
      </c>
      <c r="Z18" s="250" t="s">
        <v>398</v>
      </c>
      <c r="AA18" s="249">
        <f t="shared" si="1"/>
        <v>0.8</v>
      </c>
      <c r="AB18" s="347" t="s">
        <v>399</v>
      </c>
      <c r="AC18" s="348" t="s">
        <v>380</v>
      </c>
      <c r="AD18" s="541" t="s">
        <v>779</v>
      </c>
      <c r="AE18" s="282" t="s">
        <v>778</v>
      </c>
      <c r="AF18" s="260" t="s">
        <v>383</v>
      </c>
      <c r="AG18" s="275" t="s">
        <v>384</v>
      </c>
      <c r="AH18" s="262"/>
      <c r="AI18" s="262"/>
    </row>
    <row r="19" spans="1:43" s="539" customFormat="1" ht="59.25" customHeight="1" x14ac:dyDescent="0.3">
      <c r="A19" s="484">
        <v>8</v>
      </c>
      <c r="B19" s="484" t="s">
        <v>780</v>
      </c>
      <c r="C19" s="513" t="s">
        <v>365</v>
      </c>
      <c r="D19" s="488" t="s">
        <v>425</v>
      </c>
      <c r="E19" s="488" t="s">
        <v>426</v>
      </c>
      <c r="F19" s="488" t="s">
        <v>427</v>
      </c>
      <c r="G19" s="513" t="s">
        <v>369</v>
      </c>
      <c r="H19" s="492">
        <v>12</v>
      </c>
      <c r="I19" s="518" t="s">
        <v>388</v>
      </c>
      <c r="J19" s="505">
        <v>0.4</v>
      </c>
      <c r="K19" s="507" t="s">
        <v>389</v>
      </c>
      <c r="L19" s="509">
        <f t="shared" si="0"/>
        <v>0.6</v>
      </c>
      <c r="M19" s="511" t="s">
        <v>389</v>
      </c>
      <c r="N19" s="251">
        <v>1</v>
      </c>
      <c r="O19" s="252" t="s">
        <v>428</v>
      </c>
      <c r="P19" s="253" t="s">
        <v>374</v>
      </c>
      <c r="Q19" s="253" t="s">
        <v>374</v>
      </c>
      <c r="R19" s="254" t="s">
        <v>375</v>
      </c>
      <c r="S19" s="254" t="s">
        <v>376</v>
      </c>
      <c r="T19" s="249">
        <v>0.4</v>
      </c>
      <c r="U19" s="254" t="s">
        <v>377</v>
      </c>
      <c r="V19" s="254" t="s">
        <v>378</v>
      </c>
      <c r="W19" s="254" t="s">
        <v>379</v>
      </c>
      <c r="X19" s="248" t="s">
        <v>388</v>
      </c>
      <c r="Y19" s="255">
        <v>0.24</v>
      </c>
      <c r="Z19" s="250" t="s">
        <v>429</v>
      </c>
      <c r="AA19" s="249">
        <f t="shared" si="1"/>
        <v>0.4</v>
      </c>
      <c r="AB19" s="347" t="s">
        <v>399</v>
      </c>
      <c r="AC19" s="348" t="s">
        <v>380</v>
      </c>
      <c r="AD19" s="546" t="s">
        <v>430</v>
      </c>
      <c r="AE19" s="282" t="s">
        <v>431</v>
      </c>
      <c r="AF19" s="260" t="s">
        <v>383</v>
      </c>
      <c r="AG19" s="275" t="s">
        <v>384</v>
      </c>
      <c r="AH19" s="262"/>
      <c r="AI19" s="262"/>
      <c r="AO19" s="11"/>
      <c r="AP19" s="11"/>
      <c r="AQ19" s="11"/>
    </row>
    <row r="20" spans="1:43" s="539" customFormat="1" ht="72.75" customHeight="1" x14ac:dyDescent="0.3">
      <c r="A20" s="485"/>
      <c r="B20" s="485"/>
      <c r="C20" s="514"/>
      <c r="D20" s="515"/>
      <c r="E20" s="515"/>
      <c r="F20" s="515"/>
      <c r="G20" s="514"/>
      <c r="H20" s="517"/>
      <c r="I20" s="518"/>
      <c r="J20" s="519"/>
      <c r="K20" s="520"/>
      <c r="L20" s="510"/>
      <c r="M20" s="512"/>
      <c r="N20" s="251">
        <v>2</v>
      </c>
      <c r="O20" s="259" t="s">
        <v>432</v>
      </c>
      <c r="P20" s="253" t="s">
        <v>374</v>
      </c>
      <c r="Q20" s="253" t="s">
        <v>374</v>
      </c>
      <c r="R20" s="254" t="s">
        <v>391</v>
      </c>
      <c r="S20" s="254" t="s">
        <v>376</v>
      </c>
      <c r="T20" s="249">
        <v>0.3</v>
      </c>
      <c r="U20" s="254" t="s">
        <v>377</v>
      </c>
      <c r="V20" s="254" t="s">
        <v>378</v>
      </c>
      <c r="W20" s="254" t="s">
        <v>379</v>
      </c>
      <c r="X20" s="248" t="s">
        <v>370</v>
      </c>
      <c r="Y20" s="255">
        <v>0.16800000000000001</v>
      </c>
      <c r="Z20" s="250" t="s">
        <v>429</v>
      </c>
      <c r="AA20" s="249">
        <f t="shared" si="1"/>
        <v>0.4</v>
      </c>
      <c r="AB20" s="347" t="s">
        <v>433</v>
      </c>
      <c r="AC20" s="348" t="s">
        <v>380</v>
      </c>
      <c r="AD20" s="546" t="s">
        <v>434</v>
      </c>
      <c r="AE20" s="282" t="s">
        <v>431</v>
      </c>
      <c r="AF20" s="260" t="s">
        <v>383</v>
      </c>
      <c r="AG20" s="275" t="s">
        <v>384</v>
      </c>
      <c r="AH20" s="262"/>
      <c r="AI20" s="262"/>
      <c r="AO20" s="11"/>
      <c r="AP20" s="11"/>
      <c r="AQ20" s="11"/>
    </row>
    <row r="21" spans="1:43" s="539" customFormat="1" ht="115.5" x14ac:dyDescent="0.3">
      <c r="A21" s="251">
        <v>9</v>
      </c>
      <c r="B21" s="251" t="s">
        <v>781</v>
      </c>
      <c r="C21" s="279" t="s">
        <v>435</v>
      </c>
      <c r="D21" s="285" t="s">
        <v>436</v>
      </c>
      <c r="E21" s="286" t="s">
        <v>437</v>
      </c>
      <c r="F21" s="285" t="s">
        <v>438</v>
      </c>
      <c r="G21" s="260" t="s">
        <v>413</v>
      </c>
      <c r="H21" s="262">
        <v>120</v>
      </c>
      <c r="I21" s="248" t="s">
        <v>397</v>
      </c>
      <c r="J21" s="283">
        <v>0.6</v>
      </c>
      <c r="K21" s="250" t="s">
        <v>398</v>
      </c>
      <c r="L21" s="249">
        <f t="shared" si="0"/>
        <v>0.8</v>
      </c>
      <c r="M21" s="347" t="s">
        <v>399</v>
      </c>
      <c r="N21" s="251">
        <v>3</v>
      </c>
      <c r="O21" s="259" t="s">
        <v>439</v>
      </c>
      <c r="P21" s="251" t="s">
        <v>374</v>
      </c>
      <c r="Q21" s="251" t="s">
        <v>374</v>
      </c>
      <c r="R21" s="254" t="s">
        <v>391</v>
      </c>
      <c r="S21" s="254" t="s">
        <v>376</v>
      </c>
      <c r="T21" s="249">
        <v>0.3</v>
      </c>
      <c r="U21" s="254" t="s">
        <v>377</v>
      </c>
      <c r="V21" s="254" t="s">
        <v>378</v>
      </c>
      <c r="W21" s="254" t="s">
        <v>401</v>
      </c>
      <c r="X21" s="248" t="s">
        <v>397</v>
      </c>
      <c r="Y21" s="287">
        <v>0.42</v>
      </c>
      <c r="Z21" s="250" t="s">
        <v>440</v>
      </c>
      <c r="AA21" s="249">
        <f t="shared" si="1"/>
        <v>0.2</v>
      </c>
      <c r="AB21" s="347" t="s">
        <v>433</v>
      </c>
      <c r="AC21" s="348" t="s">
        <v>380</v>
      </c>
      <c r="AD21" s="547" t="s">
        <v>782</v>
      </c>
      <c r="AE21" s="262" t="s">
        <v>441</v>
      </c>
      <c r="AF21" s="260" t="s">
        <v>383</v>
      </c>
      <c r="AG21" s="275" t="s">
        <v>384</v>
      </c>
      <c r="AH21" s="262"/>
      <c r="AI21" s="262"/>
      <c r="AO21" s="11"/>
      <c r="AP21" s="11"/>
      <c r="AQ21" s="11"/>
    </row>
    <row r="22" spans="1:43" s="539" customFormat="1" ht="75.75" x14ac:dyDescent="0.3">
      <c r="A22" s="251">
        <v>10</v>
      </c>
      <c r="B22" s="266" t="s">
        <v>783</v>
      </c>
      <c r="C22" s="279" t="s">
        <v>442</v>
      </c>
      <c r="D22" s="279" t="s">
        <v>443</v>
      </c>
      <c r="E22" s="279" t="s">
        <v>444</v>
      </c>
      <c r="F22" s="279" t="s">
        <v>445</v>
      </c>
      <c r="G22" s="279" t="s">
        <v>369</v>
      </c>
      <c r="H22" s="262">
        <v>2</v>
      </c>
      <c r="I22" s="248" t="s">
        <v>370</v>
      </c>
      <c r="J22" s="249">
        <f>IF(I22="MUY BAJA",20%,IF(I22="BAJA",40%,IF(I22="MEDIA",60%,IF(I22="ALTA",80%,IF(I22="MUY ALTA",100%,IF(I22="",""))))))</f>
        <v>0.2</v>
      </c>
      <c r="K22" s="250" t="s">
        <v>398</v>
      </c>
      <c r="L22" s="249">
        <f t="shared" si="0"/>
        <v>0.8</v>
      </c>
      <c r="M22" s="347" t="s">
        <v>399</v>
      </c>
      <c r="N22" s="251">
        <v>1</v>
      </c>
      <c r="O22" s="252" t="s">
        <v>446</v>
      </c>
      <c r="P22" s="260" t="s">
        <v>374</v>
      </c>
      <c r="Q22" s="251" t="s">
        <v>374</v>
      </c>
      <c r="R22" s="254" t="s">
        <v>375</v>
      </c>
      <c r="S22" s="254" t="s">
        <v>376</v>
      </c>
      <c r="T22" s="274">
        <f>[6]ValoraciónControles!G26</f>
        <v>0</v>
      </c>
      <c r="U22" s="254" t="s">
        <v>377</v>
      </c>
      <c r="V22" s="254" t="s">
        <v>378</v>
      </c>
      <c r="W22" s="254" t="s">
        <v>379</v>
      </c>
      <c r="X22" s="248" t="s">
        <v>388</v>
      </c>
      <c r="Y22" s="249">
        <v>0.36</v>
      </c>
      <c r="Z22" s="250" t="s">
        <v>398</v>
      </c>
      <c r="AA22" s="249">
        <f t="shared" si="1"/>
        <v>0.8</v>
      </c>
      <c r="AB22" s="347" t="s">
        <v>399</v>
      </c>
      <c r="AC22" s="348" t="s">
        <v>380</v>
      </c>
      <c r="AD22" s="545" t="s">
        <v>447</v>
      </c>
      <c r="AE22" s="262" t="s">
        <v>448</v>
      </c>
      <c r="AF22" s="260" t="s">
        <v>383</v>
      </c>
      <c r="AG22" s="275" t="s">
        <v>384</v>
      </c>
      <c r="AH22" s="262"/>
      <c r="AI22" s="262"/>
      <c r="AO22" s="11"/>
      <c r="AP22" s="11"/>
      <c r="AQ22" s="11"/>
    </row>
    <row r="23" spans="1:43" s="539" customFormat="1" ht="75.75" x14ac:dyDescent="0.3">
      <c r="A23" s="251">
        <v>11</v>
      </c>
      <c r="B23" s="266" t="s">
        <v>784</v>
      </c>
      <c r="C23" s="279" t="s">
        <v>449</v>
      </c>
      <c r="D23" s="279" t="s">
        <v>450</v>
      </c>
      <c r="E23" s="279" t="s">
        <v>451</v>
      </c>
      <c r="F23" s="279" t="s">
        <v>452</v>
      </c>
      <c r="G23" s="279" t="s">
        <v>413</v>
      </c>
      <c r="H23" s="262">
        <v>700</v>
      </c>
      <c r="I23" s="248" t="s">
        <v>453</v>
      </c>
      <c r="J23" s="249">
        <f>IF(I23="MUY BAJA",20%,IF(I23="BAJA",40%,IF(I23="MEDIA",60%,IF(I23="ALTA",80%,IF(I23="MUY ALTA",100%,IF(I23="",""))))))</f>
        <v>0.8</v>
      </c>
      <c r="K23" s="250" t="s">
        <v>398</v>
      </c>
      <c r="L23" s="249">
        <f t="shared" si="0"/>
        <v>0.8</v>
      </c>
      <c r="M23" s="347" t="s">
        <v>399</v>
      </c>
      <c r="N23" s="251">
        <v>2</v>
      </c>
      <c r="O23" s="259" t="s">
        <v>454</v>
      </c>
      <c r="P23" s="251" t="s">
        <v>374</v>
      </c>
      <c r="Q23" s="251" t="s">
        <v>374</v>
      </c>
      <c r="R23" s="254" t="s">
        <v>375</v>
      </c>
      <c r="S23" s="254" t="s">
        <v>376</v>
      </c>
      <c r="T23" s="274">
        <f>[6]ValoraciónControles!G41</f>
        <v>0</v>
      </c>
      <c r="U23" s="254" t="s">
        <v>377</v>
      </c>
      <c r="V23" s="254" t="s">
        <v>378</v>
      </c>
      <c r="W23" s="254" t="s">
        <v>379</v>
      </c>
      <c r="X23" s="248" t="s">
        <v>388</v>
      </c>
      <c r="Y23" s="249">
        <v>0.24</v>
      </c>
      <c r="Z23" s="250" t="s">
        <v>398</v>
      </c>
      <c r="AA23" s="249">
        <f t="shared" si="1"/>
        <v>0.8</v>
      </c>
      <c r="AB23" s="347" t="s">
        <v>399</v>
      </c>
      <c r="AC23" s="348" t="s">
        <v>380</v>
      </c>
      <c r="AD23" s="545" t="s">
        <v>455</v>
      </c>
      <c r="AE23" s="262" t="s">
        <v>448</v>
      </c>
      <c r="AF23" s="260" t="s">
        <v>383</v>
      </c>
      <c r="AG23" s="275" t="s">
        <v>417</v>
      </c>
      <c r="AH23" s="262"/>
      <c r="AI23" s="262"/>
      <c r="AO23" s="11"/>
      <c r="AP23" s="11"/>
      <c r="AQ23" s="11"/>
    </row>
    <row r="24" spans="1:43" s="539" customFormat="1" ht="99" x14ac:dyDescent="0.3">
      <c r="A24" s="251">
        <v>13</v>
      </c>
      <c r="B24" s="266" t="s">
        <v>456</v>
      </c>
      <c r="C24" s="288" t="s">
        <v>457</v>
      </c>
      <c r="D24" s="288" t="s">
        <v>458</v>
      </c>
      <c r="E24" s="288" t="s">
        <v>459</v>
      </c>
      <c r="F24" s="279" t="s">
        <v>460</v>
      </c>
      <c r="G24" s="262" t="s">
        <v>369</v>
      </c>
      <c r="H24" s="262">
        <v>1000</v>
      </c>
      <c r="I24" s="248" t="s">
        <v>453</v>
      </c>
      <c r="J24" s="249">
        <f>IF(I24="MUY BAJA",20%,IF(I24="BAJA",40%,IF(I24="MEDIA",60%,IF(I24="ALTA",80%,IF(I24="MUY ALTA",100%,IF(I24="",""))))))</f>
        <v>0.8</v>
      </c>
      <c r="K24" s="250" t="s">
        <v>398</v>
      </c>
      <c r="L24" s="249">
        <f t="shared" si="0"/>
        <v>0.8</v>
      </c>
      <c r="M24" s="347" t="s">
        <v>399</v>
      </c>
      <c r="N24" s="251">
        <v>1</v>
      </c>
      <c r="O24" s="252" t="s">
        <v>461</v>
      </c>
      <c r="P24" s="260" t="s">
        <v>374</v>
      </c>
      <c r="Q24" s="251" t="s">
        <v>374</v>
      </c>
      <c r="R24" s="254" t="s">
        <v>375</v>
      </c>
      <c r="S24" s="254" t="s">
        <v>376</v>
      </c>
      <c r="T24" s="274">
        <f>[6]ValoraciónControles!G58</f>
        <v>0</v>
      </c>
      <c r="U24" s="254" t="s">
        <v>377</v>
      </c>
      <c r="V24" s="254" t="s">
        <v>378</v>
      </c>
      <c r="W24" s="254" t="s">
        <v>379</v>
      </c>
      <c r="X24" s="248" t="s">
        <v>453</v>
      </c>
      <c r="Y24" s="249">
        <v>0.36</v>
      </c>
      <c r="Z24" s="250" t="s">
        <v>389</v>
      </c>
      <c r="AA24" s="249">
        <f t="shared" si="1"/>
        <v>0.6</v>
      </c>
      <c r="AB24" s="347" t="s">
        <v>399</v>
      </c>
      <c r="AC24" s="348" t="s">
        <v>380</v>
      </c>
      <c r="AD24" s="545" t="s">
        <v>462</v>
      </c>
      <c r="AE24" s="262" t="s">
        <v>463</v>
      </c>
      <c r="AF24" s="260" t="s">
        <v>383</v>
      </c>
      <c r="AG24" s="275" t="s">
        <v>384</v>
      </c>
      <c r="AH24" s="262"/>
      <c r="AI24" s="262"/>
      <c r="AO24" s="11"/>
      <c r="AP24" s="11"/>
      <c r="AQ24" s="11"/>
    </row>
    <row r="25" spans="1:43" s="539" customFormat="1" ht="75.75" x14ac:dyDescent="0.3">
      <c r="A25" s="251">
        <v>14</v>
      </c>
      <c r="B25" s="266" t="s">
        <v>464</v>
      </c>
      <c r="C25" s="288" t="s">
        <v>449</v>
      </c>
      <c r="D25" s="279" t="s">
        <v>465</v>
      </c>
      <c r="E25" s="288" t="s">
        <v>466</v>
      </c>
      <c r="F25" s="279" t="s">
        <v>467</v>
      </c>
      <c r="G25" s="262" t="s">
        <v>468</v>
      </c>
      <c r="H25" s="262">
        <v>120</v>
      </c>
      <c r="I25" s="248" t="s">
        <v>397</v>
      </c>
      <c r="J25" s="249">
        <f>IF(I25="MUY BAJA",20%,IF(I25="BAJA",40%,IF(I25="MEDIA",60%,IF(I25="ALTA",80%,IF(I25="MUY ALTA",100%,IF(I25="",""))))))</f>
        <v>0.6</v>
      </c>
      <c r="K25" s="250" t="s">
        <v>398</v>
      </c>
      <c r="L25" s="249">
        <f t="shared" si="0"/>
        <v>0.8</v>
      </c>
      <c r="M25" s="347" t="s">
        <v>399</v>
      </c>
      <c r="N25" s="251">
        <v>2</v>
      </c>
      <c r="O25" s="259" t="s">
        <v>469</v>
      </c>
      <c r="P25" s="251" t="s">
        <v>374</v>
      </c>
      <c r="Q25" s="251" t="s">
        <v>374</v>
      </c>
      <c r="R25" s="254" t="s">
        <v>391</v>
      </c>
      <c r="S25" s="254" t="s">
        <v>376</v>
      </c>
      <c r="T25" s="274">
        <f>[6]ValoraciónControles!G73</f>
        <v>0</v>
      </c>
      <c r="U25" s="254" t="s">
        <v>377</v>
      </c>
      <c r="V25" s="254" t="s">
        <v>378</v>
      </c>
      <c r="W25" s="254" t="s">
        <v>379</v>
      </c>
      <c r="X25" s="248" t="s">
        <v>397</v>
      </c>
      <c r="Y25" s="249">
        <v>0.36</v>
      </c>
      <c r="Z25" s="250" t="s">
        <v>398</v>
      </c>
      <c r="AA25" s="249">
        <f t="shared" si="1"/>
        <v>0.8</v>
      </c>
      <c r="AB25" s="347" t="s">
        <v>399</v>
      </c>
      <c r="AC25" s="348" t="s">
        <v>380</v>
      </c>
      <c r="AD25" s="545" t="s">
        <v>470</v>
      </c>
      <c r="AE25" s="262" t="s">
        <v>471</v>
      </c>
      <c r="AF25" s="260" t="s">
        <v>383</v>
      </c>
      <c r="AG25" s="275" t="s">
        <v>384</v>
      </c>
      <c r="AH25" s="262"/>
      <c r="AI25" s="262"/>
      <c r="AO25" s="11"/>
      <c r="AP25" s="11"/>
      <c r="AQ25" s="11"/>
    </row>
    <row r="26" spans="1:43" s="539" customFormat="1" ht="148.5" x14ac:dyDescent="0.3">
      <c r="A26" s="251">
        <v>15</v>
      </c>
      <c r="B26" s="266" t="s">
        <v>472</v>
      </c>
      <c r="C26" s="288" t="s">
        <v>449</v>
      </c>
      <c r="D26" s="279" t="s">
        <v>473</v>
      </c>
      <c r="E26" s="288" t="s">
        <v>474</v>
      </c>
      <c r="F26" s="279" t="s">
        <v>475</v>
      </c>
      <c r="G26" s="262" t="s">
        <v>413</v>
      </c>
      <c r="H26" s="262">
        <v>120</v>
      </c>
      <c r="I26" s="248" t="s">
        <v>397</v>
      </c>
      <c r="J26" s="249">
        <f>IF(I26="MUY BAJA",20%,IF(I26="BAJA",40%,IF(I26="MEDIA",60%,IF(I26="ALTA",80%,IF(I26="MUY ALTA",100%,IF(I26="",""))))))</f>
        <v>0.6</v>
      </c>
      <c r="K26" s="250" t="s">
        <v>398</v>
      </c>
      <c r="L26" s="249">
        <f t="shared" si="0"/>
        <v>0.8</v>
      </c>
      <c r="M26" s="347" t="s">
        <v>399</v>
      </c>
      <c r="N26" s="251">
        <v>3</v>
      </c>
      <c r="O26" s="259" t="s">
        <v>476</v>
      </c>
      <c r="P26" s="251" t="s">
        <v>374</v>
      </c>
      <c r="Q26" s="251" t="s">
        <v>374</v>
      </c>
      <c r="R26" s="254" t="s">
        <v>375</v>
      </c>
      <c r="S26" s="254" t="s">
        <v>376</v>
      </c>
      <c r="T26" s="274">
        <f>[6]ValoraciónControles!G88</f>
        <v>0</v>
      </c>
      <c r="U26" s="254" t="s">
        <v>377</v>
      </c>
      <c r="V26" s="254" t="s">
        <v>378</v>
      </c>
      <c r="W26" s="254" t="s">
        <v>379</v>
      </c>
      <c r="X26" s="248" t="s">
        <v>453</v>
      </c>
      <c r="Y26" s="249">
        <v>0.36</v>
      </c>
      <c r="Z26" s="250" t="s">
        <v>389</v>
      </c>
      <c r="AA26" s="249">
        <f t="shared" si="1"/>
        <v>0.6</v>
      </c>
      <c r="AB26" s="347" t="s">
        <v>399</v>
      </c>
      <c r="AC26" s="348" t="s">
        <v>380</v>
      </c>
      <c r="AD26" s="546" t="s">
        <v>477</v>
      </c>
      <c r="AE26" s="262" t="s">
        <v>448</v>
      </c>
      <c r="AF26" s="260" t="s">
        <v>383</v>
      </c>
      <c r="AG26" s="275" t="s">
        <v>417</v>
      </c>
      <c r="AH26" s="262"/>
      <c r="AI26" s="262"/>
      <c r="AO26" s="11"/>
      <c r="AP26" s="11"/>
      <c r="AQ26" s="11"/>
    </row>
    <row r="27" spans="1:43" s="539" customFormat="1" ht="76.5" x14ac:dyDescent="0.3">
      <c r="A27" s="251">
        <v>16</v>
      </c>
      <c r="B27" s="251" t="s">
        <v>478</v>
      </c>
      <c r="C27" s="279" t="s">
        <v>365</v>
      </c>
      <c r="D27" s="252" t="s">
        <v>479</v>
      </c>
      <c r="E27" s="252" t="s">
        <v>480</v>
      </c>
      <c r="F27" s="252" t="s">
        <v>481</v>
      </c>
      <c r="G27" s="260" t="s">
        <v>482</v>
      </c>
      <c r="H27" s="262">
        <v>72</v>
      </c>
      <c r="I27" s="248" t="s">
        <v>397</v>
      </c>
      <c r="J27" s="283">
        <v>0.6</v>
      </c>
      <c r="K27" s="250" t="s">
        <v>389</v>
      </c>
      <c r="L27" s="249">
        <f t="shared" si="0"/>
        <v>0.6</v>
      </c>
      <c r="M27" s="347" t="s">
        <v>389</v>
      </c>
      <c r="N27" s="251">
        <v>1</v>
      </c>
      <c r="O27" s="252" t="s">
        <v>483</v>
      </c>
      <c r="P27" s="253" t="s">
        <v>374</v>
      </c>
      <c r="Q27" s="253" t="s">
        <v>374</v>
      </c>
      <c r="R27" s="254" t="s">
        <v>375</v>
      </c>
      <c r="S27" s="254" t="s">
        <v>376</v>
      </c>
      <c r="T27" s="249">
        <v>0.4</v>
      </c>
      <c r="U27" s="254" t="s">
        <v>377</v>
      </c>
      <c r="V27" s="254" t="s">
        <v>378</v>
      </c>
      <c r="W27" s="254" t="s">
        <v>379</v>
      </c>
      <c r="X27" s="248" t="s">
        <v>370</v>
      </c>
      <c r="Y27" s="249">
        <v>0.36</v>
      </c>
      <c r="Z27" s="250" t="s">
        <v>389</v>
      </c>
      <c r="AA27" s="249">
        <f t="shared" si="1"/>
        <v>0.6</v>
      </c>
      <c r="AB27" s="347" t="s">
        <v>389</v>
      </c>
      <c r="AC27" s="348" t="s">
        <v>380</v>
      </c>
      <c r="AD27" s="546" t="s">
        <v>484</v>
      </c>
      <c r="AE27" s="251"/>
      <c r="AF27" s="260" t="s">
        <v>383</v>
      </c>
      <c r="AG27" s="261" t="s">
        <v>384</v>
      </c>
      <c r="AH27" s="262"/>
      <c r="AI27" s="262"/>
      <c r="AO27" s="11"/>
      <c r="AP27" s="11"/>
      <c r="AQ27" s="11"/>
    </row>
    <row r="28" spans="1:43" s="539" customFormat="1" ht="82.5" x14ac:dyDescent="0.3">
      <c r="A28" s="251">
        <v>17</v>
      </c>
      <c r="B28" s="251" t="s">
        <v>485</v>
      </c>
      <c r="C28" s="279" t="s">
        <v>486</v>
      </c>
      <c r="D28" s="252" t="s">
        <v>487</v>
      </c>
      <c r="E28" s="252" t="s">
        <v>488</v>
      </c>
      <c r="F28" s="252" t="s">
        <v>489</v>
      </c>
      <c r="G28" s="260" t="s">
        <v>490</v>
      </c>
      <c r="H28" s="262">
        <v>12</v>
      </c>
      <c r="I28" s="357" t="s">
        <v>388</v>
      </c>
      <c r="J28" s="283">
        <v>0.4</v>
      </c>
      <c r="K28" s="250" t="s">
        <v>398</v>
      </c>
      <c r="L28" s="249">
        <f t="shared" si="0"/>
        <v>0.8</v>
      </c>
      <c r="M28" s="347" t="s">
        <v>399</v>
      </c>
      <c r="N28" s="251">
        <v>2</v>
      </c>
      <c r="O28" s="259" t="s">
        <v>491</v>
      </c>
      <c r="P28" s="251" t="s">
        <v>374</v>
      </c>
      <c r="Q28" s="251" t="s">
        <v>374</v>
      </c>
      <c r="R28" s="254" t="s">
        <v>375</v>
      </c>
      <c r="S28" s="254" t="s">
        <v>376</v>
      </c>
      <c r="T28" s="278">
        <v>0.4</v>
      </c>
      <c r="U28" s="254" t="s">
        <v>377</v>
      </c>
      <c r="V28" s="254" t="s">
        <v>378</v>
      </c>
      <c r="W28" s="254" t="s">
        <v>379</v>
      </c>
      <c r="X28" s="248" t="s">
        <v>370</v>
      </c>
      <c r="Y28" s="249">
        <v>0.24</v>
      </c>
      <c r="Z28" s="250" t="s">
        <v>398</v>
      </c>
      <c r="AA28" s="249">
        <f t="shared" si="1"/>
        <v>0.8</v>
      </c>
      <c r="AB28" s="347" t="s">
        <v>399</v>
      </c>
      <c r="AC28" s="348" t="s">
        <v>380</v>
      </c>
      <c r="AD28" s="546" t="s">
        <v>492</v>
      </c>
      <c r="AE28" s="262" t="s">
        <v>493</v>
      </c>
      <c r="AF28" s="260" t="s">
        <v>383</v>
      </c>
      <c r="AG28" s="261" t="s">
        <v>384</v>
      </c>
      <c r="AH28" s="262"/>
      <c r="AI28" s="262"/>
      <c r="AO28" s="11"/>
      <c r="AP28" s="11"/>
      <c r="AQ28" s="11"/>
    </row>
    <row r="29" spans="1:43" s="539" customFormat="1" ht="75.75" x14ac:dyDescent="0.3">
      <c r="A29" s="251">
        <v>18</v>
      </c>
      <c r="B29" s="251" t="s">
        <v>494</v>
      </c>
      <c r="C29" s="279" t="s">
        <v>495</v>
      </c>
      <c r="D29" s="259" t="s">
        <v>496</v>
      </c>
      <c r="E29" s="252" t="s">
        <v>497</v>
      </c>
      <c r="F29" s="252" t="s">
        <v>498</v>
      </c>
      <c r="G29" s="260" t="s">
        <v>490</v>
      </c>
      <c r="H29" s="262">
        <v>36</v>
      </c>
      <c r="I29" s="357" t="s">
        <v>388</v>
      </c>
      <c r="J29" s="283">
        <v>0.6</v>
      </c>
      <c r="K29" s="250" t="s">
        <v>371</v>
      </c>
      <c r="L29" s="249">
        <f t="shared" si="0"/>
        <v>1</v>
      </c>
      <c r="M29" s="347" t="s">
        <v>372</v>
      </c>
      <c r="N29" s="251">
        <v>3</v>
      </c>
      <c r="O29" s="259" t="s">
        <v>499</v>
      </c>
      <c r="P29" s="251" t="s">
        <v>374</v>
      </c>
      <c r="Q29" s="251" t="s">
        <v>374</v>
      </c>
      <c r="R29" s="254" t="s">
        <v>375</v>
      </c>
      <c r="S29" s="254" t="s">
        <v>376</v>
      </c>
      <c r="T29" s="278">
        <v>0.3</v>
      </c>
      <c r="U29" s="254" t="s">
        <v>377</v>
      </c>
      <c r="V29" s="254" t="s">
        <v>378</v>
      </c>
      <c r="W29" s="254" t="s">
        <v>379</v>
      </c>
      <c r="X29" s="248" t="s">
        <v>388</v>
      </c>
      <c r="Y29" s="287">
        <v>0.42</v>
      </c>
      <c r="Z29" s="250" t="s">
        <v>371</v>
      </c>
      <c r="AA29" s="249">
        <f t="shared" si="1"/>
        <v>1</v>
      </c>
      <c r="AB29" s="347" t="s">
        <v>372</v>
      </c>
      <c r="AC29" s="348" t="s">
        <v>380</v>
      </c>
      <c r="AD29" s="546" t="s">
        <v>500</v>
      </c>
      <c r="AE29" s="262" t="s">
        <v>501</v>
      </c>
      <c r="AF29" s="260" t="s">
        <v>383</v>
      </c>
      <c r="AG29" s="261" t="s">
        <v>384</v>
      </c>
      <c r="AH29" s="262"/>
      <c r="AI29" s="262"/>
      <c r="AO29" s="11"/>
      <c r="AP29" s="11"/>
      <c r="AQ29" s="11"/>
    </row>
    <row r="30" spans="1:43" s="539" customFormat="1" ht="89.25" x14ac:dyDescent="0.3">
      <c r="A30" s="251">
        <v>19</v>
      </c>
      <c r="B30" s="251" t="s">
        <v>502</v>
      </c>
      <c r="C30" s="279" t="s">
        <v>503</v>
      </c>
      <c r="D30" s="259" t="s">
        <v>504</v>
      </c>
      <c r="E30" s="289" t="s">
        <v>505</v>
      </c>
      <c r="F30" s="252" t="s">
        <v>506</v>
      </c>
      <c r="G30" s="260" t="s">
        <v>369</v>
      </c>
      <c r="H30" s="262">
        <v>650</v>
      </c>
      <c r="I30" s="357" t="s">
        <v>453</v>
      </c>
      <c r="J30" s="283">
        <v>0.8</v>
      </c>
      <c r="K30" s="250" t="s">
        <v>429</v>
      </c>
      <c r="L30" s="249">
        <f t="shared" si="0"/>
        <v>0.4</v>
      </c>
      <c r="M30" s="347" t="s">
        <v>389</v>
      </c>
      <c r="N30" s="262">
        <v>4</v>
      </c>
      <c r="O30" s="284" t="s">
        <v>507</v>
      </c>
      <c r="P30" s="262" t="s">
        <v>374</v>
      </c>
      <c r="Q30" s="262" t="s">
        <v>374</v>
      </c>
      <c r="R30" s="254" t="s">
        <v>375</v>
      </c>
      <c r="S30" s="254" t="s">
        <v>376</v>
      </c>
      <c r="T30" s="278">
        <v>0.4</v>
      </c>
      <c r="U30" s="254" t="s">
        <v>377</v>
      </c>
      <c r="V30" s="254" t="s">
        <v>378</v>
      </c>
      <c r="W30" s="254" t="s">
        <v>379</v>
      </c>
      <c r="X30" s="248" t="s">
        <v>388</v>
      </c>
      <c r="Y30" s="249">
        <v>0.48</v>
      </c>
      <c r="Z30" s="250" t="s">
        <v>429</v>
      </c>
      <c r="AA30" s="249">
        <f t="shared" si="1"/>
        <v>0.4</v>
      </c>
      <c r="AB30" s="347" t="s">
        <v>389</v>
      </c>
      <c r="AC30" s="348" t="s">
        <v>380</v>
      </c>
      <c r="AD30" s="546" t="s">
        <v>508</v>
      </c>
      <c r="AE30" s="262" t="s">
        <v>509</v>
      </c>
      <c r="AF30" s="260" t="s">
        <v>383</v>
      </c>
      <c r="AG30" s="261" t="s">
        <v>384</v>
      </c>
      <c r="AH30" s="262"/>
      <c r="AI30" s="262"/>
      <c r="AO30" s="11"/>
      <c r="AP30" s="11"/>
      <c r="AQ30" s="11"/>
    </row>
    <row r="31" spans="1:43" s="539" customFormat="1" ht="75.75" x14ac:dyDescent="0.3">
      <c r="A31" s="251">
        <v>20</v>
      </c>
      <c r="B31" s="251" t="s">
        <v>510</v>
      </c>
      <c r="C31" s="279" t="s">
        <v>511</v>
      </c>
      <c r="D31" s="290" t="s">
        <v>512</v>
      </c>
      <c r="E31" s="290" t="s">
        <v>513</v>
      </c>
      <c r="F31" s="290" t="s">
        <v>514</v>
      </c>
      <c r="G31" s="260" t="s">
        <v>369</v>
      </c>
      <c r="H31" s="262">
        <v>100</v>
      </c>
      <c r="I31" s="248" t="s">
        <v>397</v>
      </c>
      <c r="J31" s="283">
        <v>0.6</v>
      </c>
      <c r="K31" s="250" t="s">
        <v>440</v>
      </c>
      <c r="L31" s="249">
        <f t="shared" si="0"/>
        <v>0.2</v>
      </c>
      <c r="M31" s="347" t="s">
        <v>389</v>
      </c>
      <c r="N31" s="262">
        <v>5</v>
      </c>
      <c r="O31" s="284" t="s">
        <v>515</v>
      </c>
      <c r="P31" s="262" t="s">
        <v>374</v>
      </c>
      <c r="Q31" s="262" t="s">
        <v>374</v>
      </c>
      <c r="R31" s="254" t="s">
        <v>375</v>
      </c>
      <c r="S31" s="254" t="s">
        <v>376</v>
      </c>
      <c r="T31" s="291">
        <v>0.4</v>
      </c>
      <c r="U31" s="254" t="s">
        <v>377</v>
      </c>
      <c r="V31" s="254" t="s">
        <v>378</v>
      </c>
      <c r="W31" s="254" t="s">
        <v>379</v>
      </c>
      <c r="X31" s="248" t="s">
        <v>370</v>
      </c>
      <c r="Y31" s="249">
        <v>0.36</v>
      </c>
      <c r="Z31" s="250" t="s">
        <v>440</v>
      </c>
      <c r="AA31" s="249">
        <f t="shared" si="1"/>
        <v>0.2</v>
      </c>
      <c r="AB31" s="347" t="s">
        <v>433</v>
      </c>
      <c r="AC31" s="348" t="s">
        <v>380</v>
      </c>
      <c r="AD31" s="546" t="s">
        <v>516</v>
      </c>
      <c r="AE31" s="262" t="s">
        <v>517</v>
      </c>
      <c r="AF31" s="260" t="s">
        <v>383</v>
      </c>
      <c r="AG31" s="261" t="s">
        <v>384</v>
      </c>
      <c r="AH31" s="262"/>
      <c r="AI31" s="262"/>
      <c r="AO31" s="11"/>
      <c r="AP31" s="11"/>
      <c r="AQ31" s="11"/>
    </row>
    <row r="32" spans="1:43" s="539" customFormat="1" ht="75.75" x14ac:dyDescent="0.3">
      <c r="A32" s="251">
        <v>20</v>
      </c>
      <c r="B32" s="251" t="s">
        <v>518</v>
      </c>
      <c r="C32" s="353" t="s">
        <v>457</v>
      </c>
      <c r="D32" s="353" t="s">
        <v>519</v>
      </c>
      <c r="E32" s="353" t="s">
        <v>520</v>
      </c>
      <c r="F32" s="353" t="s">
        <v>521</v>
      </c>
      <c r="G32" s="349" t="s">
        <v>369</v>
      </c>
      <c r="H32" s="350">
        <v>1500</v>
      </c>
      <c r="I32" s="357" t="s">
        <v>453</v>
      </c>
      <c r="J32" s="249">
        <f t="shared" ref="J32:J40" si="2">IF(I32="MUY BAJA",20%,IF(I32="BAJA",40%,IF(I32="MEDIA",60%,IF(I32="ALTA",80%,IF(I32="MUY ALTA",100%,IF(I32="",""))))))</f>
        <v>0.8</v>
      </c>
      <c r="K32" s="250" t="s">
        <v>440</v>
      </c>
      <c r="L32" s="249">
        <f t="shared" si="0"/>
        <v>0.2</v>
      </c>
      <c r="M32" s="347" t="s">
        <v>433</v>
      </c>
      <c r="N32" s="251">
        <v>1</v>
      </c>
      <c r="O32" s="252" t="s">
        <v>522</v>
      </c>
      <c r="P32" s="253" t="s">
        <v>374</v>
      </c>
      <c r="Q32" s="253" t="s">
        <v>374</v>
      </c>
      <c r="R32" s="254" t="s">
        <v>391</v>
      </c>
      <c r="S32" s="254" t="s">
        <v>376</v>
      </c>
      <c r="T32" s="249">
        <v>0.3</v>
      </c>
      <c r="U32" s="254" t="s">
        <v>377</v>
      </c>
      <c r="V32" s="254" t="s">
        <v>378</v>
      </c>
      <c r="W32" s="254" t="s">
        <v>379</v>
      </c>
      <c r="X32" s="248" t="s">
        <v>388</v>
      </c>
      <c r="Y32" s="292">
        <v>0.56000000000000005</v>
      </c>
      <c r="Z32" s="250" t="s">
        <v>440</v>
      </c>
      <c r="AA32" s="249">
        <f t="shared" si="1"/>
        <v>0.2</v>
      </c>
      <c r="AB32" s="347" t="s">
        <v>433</v>
      </c>
      <c r="AC32" s="348" t="s">
        <v>380</v>
      </c>
      <c r="AD32" s="545" t="s">
        <v>523</v>
      </c>
      <c r="AE32" s="542" t="s">
        <v>524</v>
      </c>
      <c r="AF32" s="260" t="s">
        <v>383</v>
      </c>
      <c r="AG32" s="261" t="s">
        <v>384</v>
      </c>
      <c r="AH32" s="262"/>
      <c r="AI32" s="262"/>
      <c r="AO32" s="11"/>
      <c r="AP32" s="11"/>
      <c r="AQ32" s="11"/>
    </row>
    <row r="33" spans="1:43" s="539" customFormat="1" ht="75.75" x14ac:dyDescent="0.3">
      <c r="A33" s="251">
        <v>21</v>
      </c>
      <c r="B33" s="251" t="s">
        <v>525</v>
      </c>
      <c r="C33" s="252" t="s">
        <v>511</v>
      </c>
      <c r="D33" s="252" t="s">
        <v>526</v>
      </c>
      <c r="E33" s="252" t="s">
        <v>527</v>
      </c>
      <c r="F33" s="252" t="s">
        <v>528</v>
      </c>
      <c r="G33" s="260" t="s">
        <v>369</v>
      </c>
      <c r="H33" s="262">
        <v>2000</v>
      </c>
      <c r="I33" s="357" t="s">
        <v>453</v>
      </c>
      <c r="J33" s="249">
        <f t="shared" si="2"/>
        <v>0.8</v>
      </c>
      <c r="K33" s="250" t="s">
        <v>440</v>
      </c>
      <c r="L33" s="249">
        <f t="shared" si="0"/>
        <v>0.2</v>
      </c>
      <c r="M33" s="347" t="s">
        <v>433</v>
      </c>
      <c r="N33" s="251">
        <v>2</v>
      </c>
      <c r="O33" s="259" t="s">
        <v>529</v>
      </c>
      <c r="P33" s="251" t="s">
        <v>374</v>
      </c>
      <c r="Q33" s="251" t="s">
        <v>374</v>
      </c>
      <c r="R33" s="254" t="s">
        <v>424</v>
      </c>
      <c r="S33" s="254" t="s">
        <v>376</v>
      </c>
      <c r="T33" s="249">
        <v>0.4</v>
      </c>
      <c r="U33" s="254" t="s">
        <v>377</v>
      </c>
      <c r="V33" s="254" t="s">
        <v>378</v>
      </c>
      <c r="W33" s="254" t="s">
        <v>379</v>
      </c>
      <c r="X33" s="248" t="s">
        <v>388</v>
      </c>
      <c r="Y33" s="293">
        <v>0.48</v>
      </c>
      <c r="Z33" s="250" t="s">
        <v>440</v>
      </c>
      <c r="AA33" s="249">
        <f t="shared" si="1"/>
        <v>0.2</v>
      </c>
      <c r="AB33" s="347" t="s">
        <v>433</v>
      </c>
      <c r="AC33" s="348" t="s">
        <v>380</v>
      </c>
      <c r="AD33" s="545" t="s">
        <v>530</v>
      </c>
      <c r="AE33" s="260" t="s">
        <v>524</v>
      </c>
      <c r="AF33" s="260" t="s">
        <v>383</v>
      </c>
      <c r="AG33" s="261" t="s">
        <v>384</v>
      </c>
      <c r="AH33" s="262"/>
      <c r="AI33" s="262"/>
      <c r="AO33" s="11"/>
      <c r="AP33" s="11"/>
      <c r="AQ33" s="11"/>
    </row>
    <row r="34" spans="1:43" s="539" customFormat="1" ht="89.25" x14ac:dyDescent="0.3">
      <c r="A34" s="251">
        <v>22</v>
      </c>
      <c r="B34" s="251" t="s">
        <v>531</v>
      </c>
      <c r="C34" s="262" t="s">
        <v>532</v>
      </c>
      <c r="D34" s="259" t="s">
        <v>533</v>
      </c>
      <c r="E34" s="252" t="s">
        <v>534</v>
      </c>
      <c r="F34" s="252" t="s">
        <v>535</v>
      </c>
      <c r="G34" s="260" t="s">
        <v>369</v>
      </c>
      <c r="H34" s="262">
        <f>(3*12)+2+5+12</f>
        <v>55</v>
      </c>
      <c r="I34" s="248" t="s">
        <v>397</v>
      </c>
      <c r="J34" s="249">
        <f t="shared" si="2"/>
        <v>0.6</v>
      </c>
      <c r="K34" s="250" t="s">
        <v>440</v>
      </c>
      <c r="L34" s="249">
        <f t="shared" si="0"/>
        <v>0.2</v>
      </c>
      <c r="M34" s="347" t="s">
        <v>433</v>
      </c>
      <c r="N34" s="251">
        <v>1</v>
      </c>
      <c r="O34" s="290" t="s">
        <v>536</v>
      </c>
      <c r="P34" s="260" t="s">
        <v>374</v>
      </c>
      <c r="Q34" s="251" t="s">
        <v>374</v>
      </c>
      <c r="R34" s="254" t="s">
        <v>375</v>
      </c>
      <c r="S34" s="254" t="s">
        <v>376</v>
      </c>
      <c r="T34" s="274">
        <v>0.4</v>
      </c>
      <c r="U34" s="254" t="s">
        <v>377</v>
      </c>
      <c r="V34" s="254" t="s">
        <v>378</v>
      </c>
      <c r="W34" s="254" t="s">
        <v>379</v>
      </c>
      <c r="X34" s="248" t="s">
        <v>370</v>
      </c>
      <c r="Y34" s="249">
        <v>0.36</v>
      </c>
      <c r="Z34" s="250" t="s">
        <v>440</v>
      </c>
      <c r="AA34" s="249">
        <f t="shared" si="1"/>
        <v>0.2</v>
      </c>
      <c r="AB34" s="347" t="s">
        <v>433</v>
      </c>
      <c r="AC34" s="348" t="s">
        <v>380</v>
      </c>
      <c r="AD34" s="545" t="s">
        <v>537</v>
      </c>
      <c r="AE34" s="262" t="s">
        <v>538</v>
      </c>
      <c r="AF34" s="260" t="s">
        <v>383</v>
      </c>
      <c r="AG34" s="261" t="s">
        <v>384</v>
      </c>
      <c r="AH34" s="262"/>
      <c r="AI34" s="262"/>
      <c r="AO34" s="11"/>
      <c r="AP34" s="11"/>
      <c r="AQ34" s="11"/>
    </row>
    <row r="35" spans="1:43" s="539" customFormat="1" ht="86.25" x14ac:dyDescent="0.3">
      <c r="A35" s="251">
        <v>23</v>
      </c>
      <c r="B35" s="251" t="s">
        <v>539</v>
      </c>
      <c r="C35" s="252" t="s">
        <v>486</v>
      </c>
      <c r="D35" s="252" t="s">
        <v>540</v>
      </c>
      <c r="E35" s="252" t="s">
        <v>541</v>
      </c>
      <c r="F35" s="252" t="s">
        <v>542</v>
      </c>
      <c r="G35" s="260" t="s">
        <v>413</v>
      </c>
      <c r="H35" s="262">
        <v>15</v>
      </c>
      <c r="I35" s="248" t="s">
        <v>388</v>
      </c>
      <c r="J35" s="249">
        <f t="shared" si="2"/>
        <v>0.4</v>
      </c>
      <c r="K35" s="250" t="s">
        <v>398</v>
      </c>
      <c r="L35" s="249">
        <f t="shared" si="0"/>
        <v>0.8</v>
      </c>
      <c r="M35" s="347" t="s">
        <v>399</v>
      </c>
      <c r="N35" s="251">
        <v>2</v>
      </c>
      <c r="O35" s="259" t="s">
        <v>543</v>
      </c>
      <c r="P35" s="251" t="s">
        <v>374</v>
      </c>
      <c r="Q35" s="251" t="s">
        <v>374</v>
      </c>
      <c r="R35" s="254" t="s">
        <v>375</v>
      </c>
      <c r="S35" s="254" t="s">
        <v>376</v>
      </c>
      <c r="T35" s="274">
        <v>0.4</v>
      </c>
      <c r="U35" s="254" t="s">
        <v>377</v>
      </c>
      <c r="V35" s="254" t="s">
        <v>378</v>
      </c>
      <c r="W35" s="254" t="s">
        <v>401</v>
      </c>
      <c r="X35" s="248" t="s">
        <v>370</v>
      </c>
      <c r="Y35" s="249">
        <v>0.24</v>
      </c>
      <c r="Z35" s="250" t="s">
        <v>398</v>
      </c>
      <c r="AA35" s="249">
        <f t="shared" si="1"/>
        <v>0.8</v>
      </c>
      <c r="AB35" s="347" t="s">
        <v>399</v>
      </c>
      <c r="AC35" s="348" t="s">
        <v>380</v>
      </c>
      <c r="AD35" s="545" t="s">
        <v>544</v>
      </c>
      <c r="AE35" s="262" t="s">
        <v>538</v>
      </c>
      <c r="AF35" s="260" t="s">
        <v>383</v>
      </c>
      <c r="AG35" s="275" t="s">
        <v>417</v>
      </c>
      <c r="AH35" s="262"/>
      <c r="AI35" s="262"/>
      <c r="AO35" s="11"/>
      <c r="AP35" s="11"/>
      <c r="AQ35" s="11"/>
    </row>
    <row r="36" spans="1:43" s="539" customFormat="1" ht="86.25" x14ac:dyDescent="0.3">
      <c r="A36" s="251">
        <v>24</v>
      </c>
      <c r="B36" s="251" t="s">
        <v>545</v>
      </c>
      <c r="C36" s="252" t="s">
        <v>404</v>
      </c>
      <c r="D36" s="252" t="s">
        <v>546</v>
      </c>
      <c r="E36" s="252" t="s">
        <v>547</v>
      </c>
      <c r="F36" s="252" t="s">
        <v>548</v>
      </c>
      <c r="G36" s="260" t="s">
        <v>369</v>
      </c>
      <c r="H36" s="262">
        <f>2+1+12+1</f>
        <v>16</v>
      </c>
      <c r="I36" s="248" t="s">
        <v>388</v>
      </c>
      <c r="J36" s="249">
        <f t="shared" si="2"/>
        <v>0.4</v>
      </c>
      <c r="K36" s="250" t="s">
        <v>429</v>
      </c>
      <c r="L36" s="249">
        <f t="shared" si="0"/>
        <v>0.4</v>
      </c>
      <c r="M36" s="347" t="s">
        <v>433</v>
      </c>
      <c r="N36" s="251">
        <v>3</v>
      </c>
      <c r="O36" s="259" t="s">
        <v>549</v>
      </c>
      <c r="P36" s="251" t="s">
        <v>374</v>
      </c>
      <c r="Q36" s="251" t="s">
        <v>374</v>
      </c>
      <c r="R36" s="254" t="s">
        <v>375</v>
      </c>
      <c r="S36" s="254" t="s">
        <v>376</v>
      </c>
      <c r="T36" s="274">
        <v>0.4</v>
      </c>
      <c r="U36" s="254" t="s">
        <v>377</v>
      </c>
      <c r="V36" s="254" t="s">
        <v>378</v>
      </c>
      <c r="W36" s="254" t="s">
        <v>401</v>
      </c>
      <c r="X36" s="248" t="s">
        <v>370</v>
      </c>
      <c r="Y36" s="278">
        <v>0.36</v>
      </c>
      <c r="Z36" s="250" t="s">
        <v>429</v>
      </c>
      <c r="AA36" s="249">
        <f t="shared" si="1"/>
        <v>0.4</v>
      </c>
      <c r="AB36" s="347" t="s">
        <v>433</v>
      </c>
      <c r="AC36" s="348" t="s">
        <v>380</v>
      </c>
      <c r="AD36" s="546" t="s">
        <v>550</v>
      </c>
      <c r="AE36" s="262" t="s">
        <v>551</v>
      </c>
      <c r="AF36" s="260" t="s">
        <v>383</v>
      </c>
      <c r="AG36" s="261" t="s">
        <v>384</v>
      </c>
      <c r="AH36" s="262"/>
      <c r="AI36" s="262"/>
      <c r="AO36" s="11"/>
      <c r="AP36" s="11"/>
      <c r="AQ36" s="11"/>
    </row>
    <row r="37" spans="1:43" s="539" customFormat="1" ht="75.75" x14ac:dyDescent="0.3">
      <c r="A37" s="251">
        <v>25</v>
      </c>
      <c r="B37" s="251" t="s">
        <v>552</v>
      </c>
      <c r="C37" s="252" t="s">
        <v>486</v>
      </c>
      <c r="D37" s="252" t="s">
        <v>553</v>
      </c>
      <c r="E37" s="252" t="s">
        <v>554</v>
      </c>
      <c r="F37" s="252" t="s">
        <v>555</v>
      </c>
      <c r="G37" s="294" t="s">
        <v>413</v>
      </c>
      <c r="H37" s="265">
        <f>(365-52)*5</f>
        <v>1565</v>
      </c>
      <c r="I37" s="248" t="s">
        <v>453</v>
      </c>
      <c r="J37" s="249">
        <f t="shared" si="2"/>
        <v>0.8</v>
      </c>
      <c r="K37" s="250" t="s">
        <v>398</v>
      </c>
      <c r="L37" s="249">
        <f t="shared" si="0"/>
        <v>0.8</v>
      </c>
      <c r="M37" s="347" t="s">
        <v>399</v>
      </c>
      <c r="N37" s="262">
        <v>4</v>
      </c>
      <c r="O37" s="284" t="s">
        <v>556</v>
      </c>
      <c r="P37" s="282" t="s">
        <v>374</v>
      </c>
      <c r="Q37" s="262" t="s">
        <v>374</v>
      </c>
      <c r="R37" s="254" t="s">
        <v>375</v>
      </c>
      <c r="S37" s="254" t="s">
        <v>376</v>
      </c>
      <c r="T37" s="274">
        <v>0.4</v>
      </c>
      <c r="U37" s="254" t="s">
        <v>377</v>
      </c>
      <c r="V37" s="254" t="s">
        <v>378</v>
      </c>
      <c r="W37" s="254" t="s">
        <v>379</v>
      </c>
      <c r="X37" s="248" t="s">
        <v>370</v>
      </c>
      <c r="Y37" s="249">
        <v>0.36</v>
      </c>
      <c r="Z37" s="250" t="s">
        <v>398</v>
      </c>
      <c r="AA37" s="249">
        <f t="shared" si="1"/>
        <v>0.8</v>
      </c>
      <c r="AB37" s="347" t="s">
        <v>399</v>
      </c>
      <c r="AC37" s="348" t="s">
        <v>380</v>
      </c>
      <c r="AD37" s="546" t="s">
        <v>557</v>
      </c>
      <c r="AE37" s="262" t="s">
        <v>558</v>
      </c>
      <c r="AF37" s="260" t="s">
        <v>383</v>
      </c>
      <c r="AG37" s="275" t="s">
        <v>417</v>
      </c>
      <c r="AH37" s="262"/>
      <c r="AI37" s="262"/>
      <c r="AO37" s="11"/>
      <c r="AP37" s="11"/>
      <c r="AQ37" s="11"/>
    </row>
    <row r="38" spans="1:43" s="539" customFormat="1" ht="75.75" x14ac:dyDescent="0.3">
      <c r="A38" s="251">
        <v>26</v>
      </c>
      <c r="B38" s="251" t="s">
        <v>559</v>
      </c>
      <c r="C38" s="252" t="s">
        <v>560</v>
      </c>
      <c r="D38" s="259" t="s">
        <v>561</v>
      </c>
      <c r="E38" s="252" t="s">
        <v>562</v>
      </c>
      <c r="F38" s="252" t="s">
        <v>563</v>
      </c>
      <c r="G38" s="260" t="s">
        <v>369</v>
      </c>
      <c r="H38" s="262">
        <v>16</v>
      </c>
      <c r="I38" s="248" t="s">
        <v>388</v>
      </c>
      <c r="J38" s="249">
        <f t="shared" si="2"/>
        <v>0.4</v>
      </c>
      <c r="K38" s="250" t="s">
        <v>440</v>
      </c>
      <c r="L38" s="249">
        <f t="shared" si="0"/>
        <v>0.2</v>
      </c>
      <c r="M38" s="347" t="s">
        <v>433</v>
      </c>
      <c r="N38" s="251">
        <v>1</v>
      </c>
      <c r="O38" s="252" t="s">
        <v>564</v>
      </c>
      <c r="P38" s="260" t="s">
        <v>374</v>
      </c>
      <c r="Q38" s="251" t="s">
        <v>374</v>
      </c>
      <c r="R38" s="254" t="s">
        <v>375</v>
      </c>
      <c r="S38" s="254" t="s">
        <v>376</v>
      </c>
      <c r="T38" s="274">
        <v>0.4</v>
      </c>
      <c r="U38" s="254" t="s">
        <v>565</v>
      </c>
      <c r="V38" s="254" t="s">
        <v>566</v>
      </c>
      <c r="W38" s="254" t="s">
        <v>379</v>
      </c>
      <c r="X38" s="248" t="s">
        <v>370</v>
      </c>
      <c r="Y38" s="249">
        <v>0.24</v>
      </c>
      <c r="Z38" s="250" t="s">
        <v>440</v>
      </c>
      <c r="AA38" s="249">
        <f t="shared" si="1"/>
        <v>0.2</v>
      </c>
      <c r="AB38" s="347" t="s">
        <v>433</v>
      </c>
      <c r="AC38" s="348" t="s">
        <v>380</v>
      </c>
      <c r="AD38" s="545" t="s">
        <v>567</v>
      </c>
      <c r="AE38" s="262" t="s">
        <v>568</v>
      </c>
      <c r="AF38" s="260" t="s">
        <v>383</v>
      </c>
      <c r="AG38" s="261" t="s">
        <v>384</v>
      </c>
      <c r="AH38" s="262"/>
      <c r="AI38" s="262"/>
      <c r="AO38" s="11"/>
      <c r="AP38" s="11"/>
      <c r="AQ38" s="11"/>
    </row>
    <row r="39" spans="1:43" s="539" customFormat="1" ht="86.25" x14ac:dyDescent="0.3">
      <c r="A39" s="251">
        <v>27</v>
      </c>
      <c r="B39" s="251" t="s">
        <v>569</v>
      </c>
      <c r="C39" s="252" t="s">
        <v>570</v>
      </c>
      <c r="D39" s="252" t="s">
        <v>571</v>
      </c>
      <c r="E39" s="252" t="s">
        <v>572</v>
      </c>
      <c r="F39" s="252" t="s">
        <v>573</v>
      </c>
      <c r="G39" s="260" t="s">
        <v>413</v>
      </c>
      <c r="H39" s="262">
        <v>60</v>
      </c>
      <c r="I39" s="248" t="s">
        <v>397</v>
      </c>
      <c r="J39" s="249">
        <f t="shared" si="2"/>
        <v>0.6</v>
      </c>
      <c r="K39" s="250" t="s">
        <v>398</v>
      </c>
      <c r="L39" s="249">
        <f t="shared" si="0"/>
        <v>0.8</v>
      </c>
      <c r="M39" s="347" t="s">
        <v>399</v>
      </c>
      <c r="N39" s="251">
        <v>3</v>
      </c>
      <c r="O39" s="259" t="s">
        <v>574</v>
      </c>
      <c r="P39" s="251" t="s">
        <v>374</v>
      </c>
      <c r="Q39" s="251" t="s">
        <v>374</v>
      </c>
      <c r="R39" s="254" t="s">
        <v>375</v>
      </c>
      <c r="S39" s="254" t="s">
        <v>376</v>
      </c>
      <c r="T39" s="274">
        <v>0.4</v>
      </c>
      <c r="U39" s="254" t="s">
        <v>377</v>
      </c>
      <c r="V39" s="254" t="s">
        <v>378</v>
      </c>
      <c r="W39" s="254" t="s">
        <v>401</v>
      </c>
      <c r="X39" s="248" t="s">
        <v>370</v>
      </c>
      <c r="Y39" s="278">
        <v>0.36</v>
      </c>
      <c r="Z39" s="250" t="s">
        <v>398</v>
      </c>
      <c r="AA39" s="249">
        <f t="shared" si="1"/>
        <v>0.8</v>
      </c>
      <c r="AB39" s="347" t="s">
        <v>399</v>
      </c>
      <c r="AC39" s="348" t="s">
        <v>380</v>
      </c>
      <c r="AD39" s="546" t="s">
        <v>575</v>
      </c>
      <c r="AE39" s="262" t="s">
        <v>551</v>
      </c>
      <c r="AF39" s="260" t="s">
        <v>383</v>
      </c>
      <c r="AG39" s="275" t="s">
        <v>417</v>
      </c>
      <c r="AH39" s="262"/>
      <c r="AI39" s="262"/>
      <c r="AO39" s="11"/>
      <c r="AP39" s="11"/>
      <c r="AQ39" s="11"/>
    </row>
    <row r="40" spans="1:43" s="539" customFormat="1" ht="65.25" customHeight="1" x14ac:dyDescent="0.3">
      <c r="A40" s="484">
        <v>28</v>
      </c>
      <c r="B40" s="484" t="s">
        <v>576</v>
      </c>
      <c r="C40" s="513" t="s">
        <v>560</v>
      </c>
      <c r="D40" s="513" t="s">
        <v>577</v>
      </c>
      <c r="E40" s="513" t="s">
        <v>578</v>
      </c>
      <c r="F40" s="513" t="s">
        <v>579</v>
      </c>
      <c r="G40" s="490" t="s">
        <v>369</v>
      </c>
      <c r="H40" s="492">
        <v>600</v>
      </c>
      <c r="I40" s="525" t="s">
        <v>453</v>
      </c>
      <c r="J40" s="509">
        <f t="shared" si="2"/>
        <v>0.8</v>
      </c>
      <c r="K40" s="507" t="s">
        <v>389</v>
      </c>
      <c r="L40" s="509">
        <f>IF(K40="LEVE",20%,IF(K40="MENOR",40%,IF(K40="MODERADO",60%,IF(K40="MAYOR",80%,IF(K40="CATASTROFICO",100%,IF(I40="",""))))))</f>
        <v>0.6</v>
      </c>
      <c r="M40" s="511" t="s">
        <v>399</v>
      </c>
      <c r="N40" s="251">
        <v>1</v>
      </c>
      <c r="O40" s="259" t="s">
        <v>580</v>
      </c>
      <c r="P40" s="251" t="s">
        <v>374</v>
      </c>
      <c r="Q40" s="251" t="s">
        <v>374</v>
      </c>
      <c r="R40" s="254" t="s">
        <v>375</v>
      </c>
      <c r="S40" s="254" t="s">
        <v>376</v>
      </c>
      <c r="T40" s="274">
        <v>0.4</v>
      </c>
      <c r="U40" s="254" t="s">
        <v>377</v>
      </c>
      <c r="V40" s="254" t="s">
        <v>378</v>
      </c>
      <c r="W40" s="254" t="s">
        <v>401</v>
      </c>
      <c r="X40" s="525" t="s">
        <v>388</v>
      </c>
      <c r="Y40" s="249">
        <v>0.48</v>
      </c>
      <c r="Z40" s="507" t="s">
        <v>389</v>
      </c>
      <c r="AA40" s="509">
        <f t="shared" si="1"/>
        <v>0.6</v>
      </c>
      <c r="AB40" s="511" t="s">
        <v>399</v>
      </c>
      <c r="AC40" s="348" t="s">
        <v>380</v>
      </c>
      <c r="AD40" s="541" t="s">
        <v>581</v>
      </c>
      <c r="AE40" s="542" t="s">
        <v>582</v>
      </c>
      <c r="AF40" s="260" t="s">
        <v>383</v>
      </c>
      <c r="AG40" s="261" t="s">
        <v>384</v>
      </c>
      <c r="AH40" s="262"/>
      <c r="AI40" s="262"/>
      <c r="AO40" s="11"/>
      <c r="AP40" s="11"/>
      <c r="AQ40" s="11"/>
    </row>
    <row r="41" spans="1:43" s="539" customFormat="1" ht="81" customHeight="1" x14ac:dyDescent="0.3">
      <c r="A41" s="485"/>
      <c r="B41" s="485"/>
      <c r="C41" s="516"/>
      <c r="D41" s="516"/>
      <c r="E41" s="516"/>
      <c r="F41" s="516"/>
      <c r="G41" s="491"/>
      <c r="H41" s="493"/>
      <c r="I41" s="526"/>
      <c r="J41" s="510"/>
      <c r="K41" s="520"/>
      <c r="L41" s="510"/>
      <c r="M41" s="512"/>
      <c r="N41" s="251">
        <v>2</v>
      </c>
      <c r="O41" s="259" t="s">
        <v>583</v>
      </c>
      <c r="P41" s="251" t="s">
        <v>374</v>
      </c>
      <c r="Q41" s="251" t="s">
        <v>374</v>
      </c>
      <c r="R41" s="254" t="s">
        <v>375</v>
      </c>
      <c r="S41" s="254" t="s">
        <v>376</v>
      </c>
      <c r="T41" s="274">
        <v>0.3</v>
      </c>
      <c r="U41" s="254" t="s">
        <v>377</v>
      </c>
      <c r="V41" s="254" t="s">
        <v>378</v>
      </c>
      <c r="W41" s="254" t="s">
        <v>401</v>
      </c>
      <c r="X41" s="526"/>
      <c r="Y41" s="249">
        <v>0.48</v>
      </c>
      <c r="Z41" s="520"/>
      <c r="AA41" s="510"/>
      <c r="AB41" s="512"/>
      <c r="AC41" s="348" t="s">
        <v>380</v>
      </c>
      <c r="AD41" s="541" t="s">
        <v>584</v>
      </c>
      <c r="AE41" s="542" t="s">
        <v>585</v>
      </c>
      <c r="AF41" s="260" t="s">
        <v>383</v>
      </c>
      <c r="AG41" s="261" t="s">
        <v>384</v>
      </c>
      <c r="AH41" s="262"/>
      <c r="AI41" s="262"/>
      <c r="AO41" s="11"/>
      <c r="AP41" s="11"/>
      <c r="AQ41" s="11"/>
    </row>
    <row r="42" spans="1:43" s="539" customFormat="1" ht="81" customHeight="1" x14ac:dyDescent="0.3">
      <c r="A42" s="352">
        <v>29</v>
      </c>
      <c r="B42" s="352" t="s">
        <v>586</v>
      </c>
      <c r="C42" s="252" t="s">
        <v>560</v>
      </c>
      <c r="D42" s="252" t="s">
        <v>587</v>
      </c>
      <c r="E42" s="252" t="s">
        <v>588</v>
      </c>
      <c r="F42" s="252" t="s">
        <v>589</v>
      </c>
      <c r="G42" s="294" t="s">
        <v>369</v>
      </c>
      <c r="H42" s="265">
        <v>12</v>
      </c>
      <c r="I42" s="248" t="s">
        <v>388</v>
      </c>
      <c r="J42" s="249">
        <f t="shared" ref="J42" si="3">IF(I42="MUY BAJA",20%,IF(I42="BAJA",40%,IF(I42="MEDIA",60%,IF(I42="ALTA",80%,IF(I42="MUY ALTA",100%,IF(I42="",""))))))</f>
        <v>0.4</v>
      </c>
      <c r="K42" s="250" t="s">
        <v>429</v>
      </c>
      <c r="L42" s="249">
        <f t="shared" ref="L42:L44" si="4">IF(K42="LEVE",20%,IF(K42="MENOR",40%,IF(K42="MODERADO",60%,IF(K42="MAYOR",80%,IF(K42="CATASTROFICO",100%,IF(I42="",""))))))</f>
        <v>0.4</v>
      </c>
      <c r="M42" s="347" t="s">
        <v>433</v>
      </c>
      <c r="N42" s="251">
        <v>3</v>
      </c>
      <c r="O42" s="284" t="s">
        <v>590</v>
      </c>
      <c r="P42" s="282" t="s">
        <v>374</v>
      </c>
      <c r="Q42" s="262" t="s">
        <v>374</v>
      </c>
      <c r="R42" s="254" t="s">
        <v>391</v>
      </c>
      <c r="S42" s="254" t="s">
        <v>376</v>
      </c>
      <c r="T42" s="274">
        <v>0.3</v>
      </c>
      <c r="U42" s="254" t="s">
        <v>377</v>
      </c>
      <c r="V42" s="254" t="s">
        <v>378</v>
      </c>
      <c r="W42" s="254" t="s">
        <v>379</v>
      </c>
      <c r="X42" s="248" t="s">
        <v>370</v>
      </c>
      <c r="Y42" s="249">
        <v>0.48</v>
      </c>
      <c r="Z42" s="250" t="s">
        <v>429</v>
      </c>
      <c r="AA42" s="249">
        <f t="shared" ref="AA42:AA44" si="5">IF(Z42="LEVE",20%,IF(Z42="MENOR",40%,IF(Z42="MODERADO",60%,IF(Z42="MAYOR",80%,IF(Z42="CATASTROFICO",100%,IF(Z42="",""))))))</f>
        <v>0.4</v>
      </c>
      <c r="AB42" s="347" t="s">
        <v>433</v>
      </c>
      <c r="AC42" s="348" t="s">
        <v>380</v>
      </c>
      <c r="AD42" s="545" t="s">
        <v>591</v>
      </c>
      <c r="AE42" s="542" t="s">
        <v>592</v>
      </c>
      <c r="AF42" s="260" t="s">
        <v>383</v>
      </c>
      <c r="AG42" s="261" t="s">
        <v>384</v>
      </c>
      <c r="AH42" s="262"/>
      <c r="AI42" s="262"/>
      <c r="AO42" s="11"/>
      <c r="AP42" s="11"/>
      <c r="AQ42" s="11"/>
    </row>
    <row r="43" spans="1:43" s="539" customFormat="1" ht="81" customHeight="1" x14ac:dyDescent="0.3">
      <c r="A43" s="352">
        <v>30</v>
      </c>
      <c r="B43" s="352" t="s">
        <v>593</v>
      </c>
      <c r="C43" s="252" t="s">
        <v>560</v>
      </c>
      <c r="D43" s="290" t="s">
        <v>594</v>
      </c>
      <c r="E43" s="290" t="s">
        <v>595</v>
      </c>
      <c r="F43" s="290" t="s">
        <v>596</v>
      </c>
      <c r="G43" s="294" t="s">
        <v>369</v>
      </c>
      <c r="H43" s="265">
        <v>2</v>
      </c>
      <c r="I43" s="248" t="s">
        <v>370</v>
      </c>
      <c r="J43" s="249">
        <f>IF(I43="MUY BAJA",20%,IF(I43="BAJA",40%,IF(I43="MEDIA",60%,IF(I43="ALTA",80%,IF(I43="MUY ALTA",100%,IF(I43="",""))))))</f>
        <v>0.2</v>
      </c>
      <c r="K43" s="250" t="s">
        <v>429</v>
      </c>
      <c r="L43" s="249">
        <f t="shared" si="4"/>
        <v>0.4</v>
      </c>
      <c r="M43" s="347" t="s">
        <v>433</v>
      </c>
      <c r="N43" s="251">
        <v>4</v>
      </c>
      <c r="O43" s="284" t="s">
        <v>597</v>
      </c>
      <c r="P43" s="262" t="s">
        <v>374</v>
      </c>
      <c r="Q43" s="262" t="s">
        <v>374</v>
      </c>
      <c r="R43" s="254" t="s">
        <v>375</v>
      </c>
      <c r="S43" s="254" t="s">
        <v>376</v>
      </c>
      <c r="T43" s="274">
        <v>0.4</v>
      </c>
      <c r="U43" s="254" t="s">
        <v>377</v>
      </c>
      <c r="V43" s="254" t="s">
        <v>378</v>
      </c>
      <c r="W43" s="254" t="s">
        <v>401</v>
      </c>
      <c r="X43" s="248" t="s">
        <v>370</v>
      </c>
      <c r="Y43" s="249">
        <v>0.28000000000000003</v>
      </c>
      <c r="Z43" s="250" t="s">
        <v>429</v>
      </c>
      <c r="AA43" s="249">
        <f t="shared" si="5"/>
        <v>0.4</v>
      </c>
      <c r="AB43" s="347" t="s">
        <v>433</v>
      </c>
      <c r="AC43" s="348" t="s">
        <v>380</v>
      </c>
      <c r="AD43" s="545" t="s">
        <v>598</v>
      </c>
      <c r="AE43" s="542" t="s">
        <v>599</v>
      </c>
      <c r="AF43" s="260" t="s">
        <v>383</v>
      </c>
      <c r="AG43" s="261" t="s">
        <v>384</v>
      </c>
      <c r="AH43" s="262"/>
      <c r="AI43" s="262"/>
      <c r="AO43" s="11"/>
      <c r="AP43" s="11"/>
      <c r="AQ43" s="11"/>
    </row>
    <row r="44" spans="1:43" s="539" customFormat="1" ht="81" customHeight="1" x14ac:dyDescent="0.3">
      <c r="A44" s="352">
        <v>31</v>
      </c>
      <c r="B44" s="352" t="s">
        <v>600</v>
      </c>
      <c r="C44" s="252" t="s">
        <v>457</v>
      </c>
      <c r="D44" s="290" t="s">
        <v>601</v>
      </c>
      <c r="E44" s="252" t="s">
        <v>602</v>
      </c>
      <c r="F44" s="295" t="s">
        <v>603</v>
      </c>
      <c r="G44" s="294" t="s">
        <v>369</v>
      </c>
      <c r="H44" s="265">
        <f>2*12</f>
        <v>24</v>
      </c>
      <c r="I44" s="248" t="s">
        <v>388</v>
      </c>
      <c r="J44" s="249">
        <f t="shared" ref="J44:J48" si="6">IF(I44="MUY BAJA",20%,IF(I44="BAJA",40%,IF(I44="MEDIA",60%,IF(I44="ALTA",80%,IF(I44="MUY ALTA",100%,IF(I44="",""))))))</f>
        <v>0.4</v>
      </c>
      <c r="K44" s="250" t="s">
        <v>440</v>
      </c>
      <c r="L44" s="249">
        <f t="shared" si="4"/>
        <v>0.2</v>
      </c>
      <c r="M44" s="347" t="s">
        <v>433</v>
      </c>
      <c r="N44" s="251">
        <v>5</v>
      </c>
      <c r="O44" s="284" t="s">
        <v>604</v>
      </c>
      <c r="P44" s="262" t="s">
        <v>374</v>
      </c>
      <c r="Q44" s="262" t="s">
        <v>374</v>
      </c>
      <c r="R44" s="254" t="s">
        <v>391</v>
      </c>
      <c r="S44" s="254" t="s">
        <v>376</v>
      </c>
      <c r="T44" s="296">
        <v>0.3</v>
      </c>
      <c r="U44" s="254" t="s">
        <v>377</v>
      </c>
      <c r="V44" s="254" t="s">
        <v>378</v>
      </c>
      <c r="W44" s="254" t="s">
        <v>401</v>
      </c>
      <c r="X44" s="248" t="s">
        <v>370</v>
      </c>
      <c r="Y44" s="291">
        <v>0.12</v>
      </c>
      <c r="Z44" s="250" t="s">
        <v>440</v>
      </c>
      <c r="AA44" s="249">
        <f t="shared" si="5"/>
        <v>0.2</v>
      </c>
      <c r="AB44" s="347" t="s">
        <v>433</v>
      </c>
      <c r="AC44" s="348" t="s">
        <v>380</v>
      </c>
      <c r="AD44" s="546" t="s">
        <v>605</v>
      </c>
      <c r="AE44" s="542" t="s">
        <v>606</v>
      </c>
      <c r="AF44" s="260" t="s">
        <v>383</v>
      </c>
      <c r="AG44" s="261" t="s">
        <v>384</v>
      </c>
      <c r="AH44" s="262"/>
      <c r="AI44" s="262"/>
      <c r="AO44" s="11"/>
      <c r="AP44" s="11"/>
      <c r="AQ44" s="11"/>
    </row>
    <row r="45" spans="1:43" s="539" customFormat="1" ht="75.75" x14ac:dyDescent="0.3">
      <c r="A45" s="251">
        <v>32</v>
      </c>
      <c r="B45" s="251" t="s">
        <v>607</v>
      </c>
      <c r="C45" s="355" t="s">
        <v>608</v>
      </c>
      <c r="D45" s="356" t="s">
        <v>609</v>
      </c>
      <c r="E45" s="297" t="s">
        <v>610</v>
      </c>
      <c r="F45" s="356" t="s">
        <v>611</v>
      </c>
      <c r="G45" s="349" t="s">
        <v>369</v>
      </c>
      <c r="H45" s="350">
        <v>8</v>
      </c>
      <c r="I45" s="248" t="s">
        <v>388</v>
      </c>
      <c r="J45" s="346">
        <f t="shared" si="6"/>
        <v>0.4</v>
      </c>
      <c r="K45" s="250" t="s">
        <v>398</v>
      </c>
      <c r="L45" s="249">
        <f t="shared" ref="L45:L48" si="7">IF(K45="LEVE",20%,IF(K45="MENOR",40%,IF(K45="MODERADO",60%,IF(K45="MAYOR",80%,IF(K45="CATASTRÓFICO",100%,IF(I45="",""))))))</f>
        <v>0.8</v>
      </c>
      <c r="M45" s="347" t="s">
        <v>399</v>
      </c>
      <c r="N45" s="251">
        <v>1</v>
      </c>
      <c r="O45" s="252" t="s">
        <v>612</v>
      </c>
      <c r="P45" s="253" t="s">
        <v>374</v>
      </c>
      <c r="Q45" s="253" t="s">
        <v>374</v>
      </c>
      <c r="R45" s="254" t="s">
        <v>375</v>
      </c>
      <c r="S45" s="254" t="s">
        <v>376</v>
      </c>
      <c r="T45" s="249">
        <v>0.4</v>
      </c>
      <c r="U45" s="254" t="s">
        <v>377</v>
      </c>
      <c r="V45" s="254" t="s">
        <v>378</v>
      </c>
      <c r="W45" s="254" t="s">
        <v>379</v>
      </c>
      <c r="X45" s="248" t="s">
        <v>388</v>
      </c>
      <c r="Y45" s="249">
        <v>0.28000000000000003</v>
      </c>
      <c r="Z45" s="250" t="s">
        <v>398</v>
      </c>
      <c r="AA45" s="249">
        <f t="shared" si="1"/>
        <v>0.8</v>
      </c>
      <c r="AB45" s="347" t="s">
        <v>399</v>
      </c>
      <c r="AC45" s="348" t="s">
        <v>380</v>
      </c>
      <c r="AD45" s="546" t="s">
        <v>613</v>
      </c>
      <c r="AE45" s="282" t="s">
        <v>614</v>
      </c>
      <c r="AF45" s="260" t="s">
        <v>383</v>
      </c>
      <c r="AG45" s="275" t="s">
        <v>384</v>
      </c>
      <c r="AH45" s="262"/>
      <c r="AI45" s="262"/>
      <c r="AO45" s="11"/>
      <c r="AP45" s="11"/>
      <c r="AQ45" s="11"/>
    </row>
    <row r="46" spans="1:43" s="539" customFormat="1" ht="114.75" x14ac:dyDescent="0.3">
      <c r="A46" s="251">
        <v>33</v>
      </c>
      <c r="B46" s="251" t="s">
        <v>615</v>
      </c>
      <c r="C46" s="355" t="s">
        <v>608</v>
      </c>
      <c r="D46" s="285" t="s">
        <v>616</v>
      </c>
      <c r="E46" s="285" t="s">
        <v>617</v>
      </c>
      <c r="F46" s="285" t="s">
        <v>618</v>
      </c>
      <c r="G46" s="260" t="s">
        <v>369</v>
      </c>
      <c r="H46" s="262">
        <f>5*12</f>
        <v>60</v>
      </c>
      <c r="I46" s="248" t="s">
        <v>397</v>
      </c>
      <c r="J46" s="346">
        <f t="shared" si="6"/>
        <v>0.6</v>
      </c>
      <c r="K46" s="250" t="s">
        <v>440</v>
      </c>
      <c r="L46" s="249">
        <f t="shared" si="7"/>
        <v>0.2</v>
      </c>
      <c r="M46" s="347" t="s">
        <v>433</v>
      </c>
      <c r="N46" s="251">
        <v>2</v>
      </c>
      <c r="O46" s="259" t="s">
        <v>619</v>
      </c>
      <c r="P46" s="251" t="s">
        <v>374</v>
      </c>
      <c r="Q46" s="251" t="s">
        <v>374</v>
      </c>
      <c r="R46" s="254" t="s">
        <v>424</v>
      </c>
      <c r="S46" s="254" t="s">
        <v>376</v>
      </c>
      <c r="T46" s="249">
        <v>0.3</v>
      </c>
      <c r="U46" s="254" t="s">
        <v>377</v>
      </c>
      <c r="V46" s="254" t="s">
        <v>378</v>
      </c>
      <c r="W46" s="254" t="s">
        <v>379</v>
      </c>
      <c r="X46" s="248" t="s">
        <v>397</v>
      </c>
      <c r="Y46" s="249">
        <v>0.36</v>
      </c>
      <c r="Z46" s="250" t="s">
        <v>440</v>
      </c>
      <c r="AA46" s="249">
        <f t="shared" si="1"/>
        <v>0.2</v>
      </c>
      <c r="AB46" s="347" t="s">
        <v>433</v>
      </c>
      <c r="AC46" s="348" t="s">
        <v>380</v>
      </c>
      <c r="AD46" s="546" t="s">
        <v>620</v>
      </c>
      <c r="AE46" s="262" t="s">
        <v>621</v>
      </c>
      <c r="AF46" s="260" t="s">
        <v>383</v>
      </c>
      <c r="AG46" s="275" t="s">
        <v>384</v>
      </c>
      <c r="AH46" s="262"/>
      <c r="AI46" s="262"/>
      <c r="AO46" s="11"/>
      <c r="AP46" s="11"/>
      <c r="AQ46" s="11"/>
    </row>
    <row r="47" spans="1:43" s="539" customFormat="1" ht="86.25" x14ac:dyDescent="0.3">
      <c r="A47" s="351">
        <v>34</v>
      </c>
      <c r="B47" s="251" t="s">
        <v>622</v>
      </c>
      <c r="C47" s="279" t="s">
        <v>623</v>
      </c>
      <c r="D47" s="285" t="s">
        <v>624</v>
      </c>
      <c r="E47" s="285" t="s">
        <v>625</v>
      </c>
      <c r="F47" s="285" t="s">
        <v>626</v>
      </c>
      <c r="G47" s="260" t="s">
        <v>369</v>
      </c>
      <c r="H47" s="262">
        <v>32</v>
      </c>
      <c r="I47" s="248" t="s">
        <v>397</v>
      </c>
      <c r="J47" s="346">
        <f t="shared" si="6"/>
        <v>0.6</v>
      </c>
      <c r="K47" s="250" t="s">
        <v>398</v>
      </c>
      <c r="L47" s="249">
        <f t="shared" si="7"/>
        <v>0.8</v>
      </c>
      <c r="M47" s="347" t="s">
        <v>399</v>
      </c>
      <c r="N47" s="251">
        <v>3</v>
      </c>
      <c r="O47" s="259" t="s">
        <v>627</v>
      </c>
      <c r="P47" s="251" t="s">
        <v>374</v>
      </c>
      <c r="Q47" s="251" t="s">
        <v>374</v>
      </c>
      <c r="R47" s="254" t="s">
        <v>391</v>
      </c>
      <c r="S47" s="254" t="s">
        <v>376</v>
      </c>
      <c r="T47" s="298">
        <v>0.4</v>
      </c>
      <c r="U47" s="254" t="s">
        <v>377</v>
      </c>
      <c r="V47" s="254" t="s">
        <v>378</v>
      </c>
      <c r="W47" s="254" t="s">
        <v>401</v>
      </c>
      <c r="X47" s="248" t="s">
        <v>388</v>
      </c>
      <c r="Y47" s="287">
        <v>0.36</v>
      </c>
      <c r="Z47" s="250" t="s">
        <v>398</v>
      </c>
      <c r="AA47" s="249">
        <f t="shared" si="1"/>
        <v>0.8</v>
      </c>
      <c r="AB47" s="347" t="s">
        <v>399</v>
      </c>
      <c r="AC47" s="348" t="s">
        <v>380</v>
      </c>
      <c r="AD47" s="541" t="s">
        <v>628</v>
      </c>
      <c r="AE47" s="262" t="s">
        <v>629</v>
      </c>
      <c r="AF47" s="260" t="s">
        <v>383</v>
      </c>
      <c r="AG47" s="275" t="s">
        <v>384</v>
      </c>
      <c r="AH47" s="262"/>
      <c r="AI47" s="262"/>
      <c r="AO47" s="11"/>
      <c r="AP47" s="11"/>
      <c r="AQ47" s="11"/>
    </row>
    <row r="48" spans="1:43" s="539" customFormat="1" ht="82.5" x14ac:dyDescent="0.3">
      <c r="A48" s="352">
        <v>35</v>
      </c>
      <c r="B48" s="251" t="s">
        <v>630</v>
      </c>
      <c r="C48" s="279" t="s">
        <v>623</v>
      </c>
      <c r="D48" s="252" t="s">
        <v>631</v>
      </c>
      <c r="E48" s="252" t="s">
        <v>632</v>
      </c>
      <c r="F48" s="252" t="s">
        <v>633</v>
      </c>
      <c r="G48" s="260" t="s">
        <v>634</v>
      </c>
      <c r="H48" s="262">
        <f>816</f>
        <v>816</v>
      </c>
      <c r="I48" s="248" t="s">
        <v>453</v>
      </c>
      <c r="J48" s="346">
        <f t="shared" si="6"/>
        <v>0.8</v>
      </c>
      <c r="K48" s="250" t="s">
        <v>398</v>
      </c>
      <c r="L48" s="249">
        <f t="shared" si="7"/>
        <v>0.8</v>
      </c>
      <c r="M48" s="347" t="s">
        <v>399</v>
      </c>
      <c r="N48" s="262">
        <v>4</v>
      </c>
      <c r="O48" s="284" t="s">
        <v>635</v>
      </c>
      <c r="P48" s="262" t="s">
        <v>374</v>
      </c>
      <c r="Q48" s="262" t="s">
        <v>374</v>
      </c>
      <c r="R48" s="254" t="s">
        <v>375</v>
      </c>
      <c r="S48" s="254" t="s">
        <v>636</v>
      </c>
      <c r="T48" s="278">
        <v>0.5</v>
      </c>
      <c r="U48" s="254" t="s">
        <v>377</v>
      </c>
      <c r="V48" s="254" t="s">
        <v>378</v>
      </c>
      <c r="W48" s="254" t="s">
        <v>379</v>
      </c>
      <c r="X48" s="248" t="s">
        <v>388</v>
      </c>
      <c r="Y48" s="249">
        <v>0.4</v>
      </c>
      <c r="Z48" s="250" t="s">
        <v>398</v>
      </c>
      <c r="AA48" s="249">
        <f t="shared" si="1"/>
        <v>0.8</v>
      </c>
      <c r="AB48" s="347" t="s">
        <v>399</v>
      </c>
      <c r="AC48" s="348" t="s">
        <v>380</v>
      </c>
      <c r="AD48" s="546" t="s">
        <v>637</v>
      </c>
      <c r="AE48" s="262" t="s">
        <v>638</v>
      </c>
      <c r="AF48" s="260" t="s">
        <v>383</v>
      </c>
      <c r="AG48" s="275" t="s">
        <v>417</v>
      </c>
      <c r="AH48" s="262"/>
      <c r="AI48" s="262"/>
      <c r="AO48" s="11"/>
      <c r="AP48" s="11"/>
      <c r="AQ48" s="11"/>
    </row>
    <row r="49" spans="1:43" s="539" customFormat="1" ht="91.5" customHeight="1" x14ac:dyDescent="0.3">
      <c r="A49" s="484">
        <v>36</v>
      </c>
      <c r="B49" s="484" t="s">
        <v>639</v>
      </c>
      <c r="C49" s="486" t="s">
        <v>365</v>
      </c>
      <c r="D49" s="513" t="s">
        <v>640</v>
      </c>
      <c r="E49" s="513" t="s">
        <v>641</v>
      </c>
      <c r="F49" s="513" t="s">
        <v>642</v>
      </c>
      <c r="G49" s="490" t="s">
        <v>413</v>
      </c>
      <c r="H49" s="492">
        <v>100</v>
      </c>
      <c r="I49" s="525" t="s">
        <v>397</v>
      </c>
      <c r="J49" s="509">
        <f>IF(I49="MUY BAJA",20%,IF(I49="BAJA",40%,IF(I49="MEDIA",60%,IF(I49="ALTA",80%,IF(I49="MUY ALTA",100%,IF(I49="",""))))))</f>
        <v>0.6</v>
      </c>
      <c r="K49" s="507" t="s">
        <v>371</v>
      </c>
      <c r="L49" s="509">
        <f>IF(K49="LEVE",20%,IF(K49="MENOR",40%,IF(K49="MODERADO",60%,IF(K49="MAYOR",80%,IF(K49="CATASTRÓFICO",100%,IF(I49="",""))))))</f>
        <v>1</v>
      </c>
      <c r="M49" s="511" t="s">
        <v>372</v>
      </c>
      <c r="N49" s="251">
        <v>1</v>
      </c>
      <c r="O49" s="252" t="s">
        <v>643</v>
      </c>
      <c r="P49" s="253" t="s">
        <v>374</v>
      </c>
      <c r="Q49" s="253" t="s">
        <v>374</v>
      </c>
      <c r="R49" s="254" t="s">
        <v>375</v>
      </c>
      <c r="S49" s="254" t="s">
        <v>376</v>
      </c>
      <c r="T49" s="249">
        <v>0.4</v>
      </c>
      <c r="U49" s="254" t="s">
        <v>377</v>
      </c>
      <c r="V49" s="254" t="s">
        <v>378</v>
      </c>
      <c r="W49" s="254" t="s">
        <v>379</v>
      </c>
      <c r="X49" s="525" t="s">
        <v>397</v>
      </c>
      <c r="Y49" s="255">
        <v>0.36</v>
      </c>
      <c r="Z49" s="527" t="s">
        <v>371</v>
      </c>
      <c r="AA49" s="509">
        <f>IF(Z49="LEVE",20%,IF(Z49="MENOR",40%,IF(Z49="MODERADO",60%,IF(Z49="MAYOR",80%,IF(Z49="CATASTRÓFICO",100%,IF(X49="",""))))))</f>
        <v>1</v>
      </c>
      <c r="AB49" s="511" t="s">
        <v>372</v>
      </c>
      <c r="AC49" s="521" t="s">
        <v>380</v>
      </c>
      <c r="AD49" s="546" t="s">
        <v>644</v>
      </c>
      <c r="AE49" s="299" t="s">
        <v>645</v>
      </c>
      <c r="AF49" s="260" t="s">
        <v>383</v>
      </c>
      <c r="AG49" s="523" t="s">
        <v>417</v>
      </c>
      <c r="AH49" s="262"/>
      <c r="AI49" s="262"/>
      <c r="AO49" s="11"/>
      <c r="AP49" s="11"/>
      <c r="AQ49" s="11"/>
    </row>
    <row r="50" spans="1:43" s="539" customFormat="1" ht="78" customHeight="1" x14ac:dyDescent="0.3">
      <c r="A50" s="485"/>
      <c r="B50" s="485"/>
      <c r="C50" s="487"/>
      <c r="D50" s="516"/>
      <c r="E50" s="516"/>
      <c r="F50" s="516"/>
      <c r="G50" s="491"/>
      <c r="H50" s="493"/>
      <c r="I50" s="526"/>
      <c r="J50" s="510"/>
      <c r="K50" s="508"/>
      <c r="L50" s="510"/>
      <c r="M50" s="512"/>
      <c r="N50" s="251">
        <v>2</v>
      </c>
      <c r="O50" s="252" t="s">
        <v>646</v>
      </c>
      <c r="P50" s="253" t="s">
        <v>374</v>
      </c>
      <c r="Q50" s="253" t="s">
        <v>374</v>
      </c>
      <c r="R50" s="254" t="s">
        <v>375</v>
      </c>
      <c r="S50" s="254" t="s">
        <v>376</v>
      </c>
      <c r="T50" s="249">
        <v>0.4</v>
      </c>
      <c r="U50" s="254" t="s">
        <v>377</v>
      </c>
      <c r="V50" s="254" t="s">
        <v>378</v>
      </c>
      <c r="W50" s="254" t="s">
        <v>379</v>
      </c>
      <c r="X50" s="526"/>
      <c r="Y50" s="255">
        <v>0.216</v>
      </c>
      <c r="Z50" s="528"/>
      <c r="AA50" s="510"/>
      <c r="AB50" s="512"/>
      <c r="AC50" s="522"/>
      <c r="AD50" s="546" t="s">
        <v>647</v>
      </c>
      <c r="AE50" s="299" t="s">
        <v>645</v>
      </c>
      <c r="AF50" s="260" t="s">
        <v>383</v>
      </c>
      <c r="AG50" s="524"/>
      <c r="AH50" s="262"/>
      <c r="AI50" s="262"/>
      <c r="AO50" s="11"/>
      <c r="AP50" s="11"/>
      <c r="AQ50" s="11"/>
    </row>
    <row r="51" spans="1:43" s="539" customFormat="1" ht="68.25" customHeight="1" x14ac:dyDescent="0.3">
      <c r="A51" s="351">
        <v>37</v>
      </c>
      <c r="B51" s="251" t="s">
        <v>648</v>
      </c>
      <c r="C51" s="252" t="s">
        <v>365</v>
      </c>
      <c r="D51" s="252" t="s">
        <v>649</v>
      </c>
      <c r="E51" s="252" t="s">
        <v>650</v>
      </c>
      <c r="F51" s="252" t="s">
        <v>651</v>
      </c>
      <c r="G51" s="260" t="s">
        <v>413</v>
      </c>
      <c r="H51" s="262">
        <v>24</v>
      </c>
      <c r="I51" s="248" t="s">
        <v>388</v>
      </c>
      <c r="J51" s="346">
        <f>IF(I51="MUY BAJA",20%,IF(I51="BAJA",40%,IF(I51="MEDIA",60%,IF(I51="ALTA",80%,IF(I51="MUY ALTA",100%,IF(I51="",""))))))</f>
        <v>0.4</v>
      </c>
      <c r="K51" s="250" t="s">
        <v>371</v>
      </c>
      <c r="L51" s="249">
        <f>IF(K51="LEVE",20%,IF(K51="MENOR",40%,IF(K51="MODERADO",60%,IF(K51="MAYOR",80%,IF(K51="CATASTRÓFICO",100%,IF(I51="",""))))))</f>
        <v>1</v>
      </c>
      <c r="M51" s="347" t="s">
        <v>372</v>
      </c>
      <c r="N51" s="251">
        <v>3</v>
      </c>
      <c r="O51" s="259" t="s">
        <v>652</v>
      </c>
      <c r="P51" s="251" t="s">
        <v>374</v>
      </c>
      <c r="Q51" s="251" t="s">
        <v>374</v>
      </c>
      <c r="R51" s="254" t="s">
        <v>424</v>
      </c>
      <c r="S51" s="254" t="s">
        <v>376</v>
      </c>
      <c r="T51" s="249">
        <v>0.4</v>
      </c>
      <c r="U51" s="254" t="s">
        <v>377</v>
      </c>
      <c r="V51" s="254" t="s">
        <v>378</v>
      </c>
      <c r="W51" s="254" t="s">
        <v>379</v>
      </c>
      <c r="X51" s="248" t="s">
        <v>388</v>
      </c>
      <c r="Y51" s="249">
        <v>0.36</v>
      </c>
      <c r="Z51" s="354" t="s">
        <v>371</v>
      </c>
      <c r="AA51" s="249">
        <f>IF(Z51="LEVE",20%,IF(Z51="MENOR",40%,IF(Z51="MODERADO",60%,IF(Z51="MAYOR",80%,IF(Z51="CATASTRÓFICO",100%,IF(X51="",""))))))</f>
        <v>1</v>
      </c>
      <c r="AB51" s="347" t="s">
        <v>372</v>
      </c>
      <c r="AC51" s="348" t="s">
        <v>380</v>
      </c>
      <c r="AD51" s="546" t="s">
        <v>653</v>
      </c>
      <c r="AE51" s="299" t="s">
        <v>654</v>
      </c>
      <c r="AF51" s="260" t="s">
        <v>383</v>
      </c>
      <c r="AG51" s="275" t="s">
        <v>417</v>
      </c>
      <c r="AH51" s="262"/>
      <c r="AI51" s="262"/>
      <c r="AO51" s="11"/>
      <c r="AP51" s="11"/>
      <c r="AQ51" s="11"/>
    </row>
    <row r="52" spans="1:43" s="539" customFormat="1" ht="99" customHeight="1" x14ac:dyDescent="0.3">
      <c r="A52" s="484">
        <v>38</v>
      </c>
      <c r="B52" s="484" t="s">
        <v>655</v>
      </c>
      <c r="C52" s="513" t="s">
        <v>365</v>
      </c>
      <c r="D52" s="513" t="s">
        <v>656</v>
      </c>
      <c r="E52" s="513" t="s">
        <v>657</v>
      </c>
      <c r="F52" s="513" t="s">
        <v>658</v>
      </c>
      <c r="G52" s="490" t="s">
        <v>482</v>
      </c>
      <c r="H52" s="492">
        <v>100</v>
      </c>
      <c r="I52" s="525" t="s">
        <v>397</v>
      </c>
      <c r="J52" s="509">
        <f>IF(I52="MUY BAJA",20%,IF(I52="BAJA",40%,IF(I52="MEDIA",60%,IF(I52="ALTA",80%,IF(I52="MUY ALTA",100%,IF(I52="",""))))))</f>
        <v>0.6</v>
      </c>
      <c r="K52" s="507" t="s">
        <v>371</v>
      </c>
      <c r="L52" s="509">
        <f>IF(K52="LEVE",20%,IF(K52="MENOR",40%,IF(K52="MODERADO",60%,IF(K52="MAYOR",80%,IF(K52="CATASTRÓFICO",100%,IF(I52="",""))))))</f>
        <v>1</v>
      </c>
      <c r="M52" s="511" t="s">
        <v>372</v>
      </c>
      <c r="N52" s="251">
        <v>4</v>
      </c>
      <c r="O52" s="259" t="s">
        <v>659</v>
      </c>
      <c r="P52" s="251" t="s">
        <v>374</v>
      </c>
      <c r="Q52" s="251" t="s">
        <v>374</v>
      </c>
      <c r="R52" s="254" t="s">
        <v>391</v>
      </c>
      <c r="S52" s="254" t="s">
        <v>376</v>
      </c>
      <c r="T52" s="249">
        <v>0.4</v>
      </c>
      <c r="U52" s="254" t="s">
        <v>377</v>
      </c>
      <c r="V52" s="254" t="s">
        <v>378</v>
      </c>
      <c r="W52" s="254" t="s">
        <v>401</v>
      </c>
      <c r="X52" s="525" t="s">
        <v>397</v>
      </c>
      <c r="Y52" s="249">
        <v>0.24</v>
      </c>
      <c r="Z52" s="535" t="s">
        <v>371</v>
      </c>
      <c r="AA52" s="537">
        <f>IF(Z52="LEVE",20%,IF(Z52="MENOR",40%,IF(Z52="MODERADO",60%,IF(Z52="MAYOR",80%,IF(Z52="CATASTRÓFICO",100%,IF(X52="",""))))))</f>
        <v>1</v>
      </c>
      <c r="AB52" s="511" t="s">
        <v>372</v>
      </c>
      <c r="AC52" s="521" t="s">
        <v>660</v>
      </c>
      <c r="AD52" s="548" t="s">
        <v>661</v>
      </c>
      <c r="AE52" s="299" t="s">
        <v>192</v>
      </c>
      <c r="AF52" s="260" t="s">
        <v>383</v>
      </c>
      <c r="AG52" s="523" t="s">
        <v>384</v>
      </c>
      <c r="AH52" s="262"/>
      <c r="AI52" s="262"/>
      <c r="AO52" s="11"/>
      <c r="AP52" s="11"/>
      <c r="AQ52" s="11"/>
    </row>
    <row r="53" spans="1:43" s="539" customFormat="1" ht="55.5" customHeight="1" x14ac:dyDescent="0.3">
      <c r="A53" s="485"/>
      <c r="B53" s="485"/>
      <c r="C53" s="516"/>
      <c r="D53" s="516"/>
      <c r="E53" s="516"/>
      <c r="F53" s="516"/>
      <c r="G53" s="491"/>
      <c r="H53" s="493"/>
      <c r="I53" s="526"/>
      <c r="J53" s="510"/>
      <c r="K53" s="508"/>
      <c r="L53" s="510"/>
      <c r="M53" s="512"/>
      <c r="N53" s="251">
        <v>5</v>
      </c>
      <c r="O53" s="259" t="s">
        <v>662</v>
      </c>
      <c r="P53" s="251" t="s">
        <v>374</v>
      </c>
      <c r="Q53" s="251" t="s">
        <v>374</v>
      </c>
      <c r="R53" s="254" t="s">
        <v>391</v>
      </c>
      <c r="S53" s="254" t="s">
        <v>376</v>
      </c>
      <c r="T53" s="249">
        <v>0.3</v>
      </c>
      <c r="U53" s="254" t="s">
        <v>377</v>
      </c>
      <c r="V53" s="254" t="s">
        <v>378</v>
      </c>
      <c r="W53" s="254" t="s">
        <v>401</v>
      </c>
      <c r="X53" s="526"/>
      <c r="Y53" s="300">
        <v>0.16799999999999998</v>
      </c>
      <c r="Z53" s="536"/>
      <c r="AA53" s="538"/>
      <c r="AB53" s="512"/>
      <c r="AC53" s="522"/>
      <c r="AD53" s="546" t="s">
        <v>663</v>
      </c>
      <c r="AE53" s="262" t="s">
        <v>192</v>
      </c>
      <c r="AF53" s="260" t="s">
        <v>383</v>
      </c>
      <c r="AG53" s="524"/>
      <c r="AH53" s="262"/>
      <c r="AI53" s="262"/>
      <c r="AO53" s="11"/>
      <c r="AP53" s="11"/>
      <c r="AQ53" s="11"/>
    </row>
    <row r="54" spans="1:43" s="539" customFormat="1" ht="82.5" x14ac:dyDescent="0.3">
      <c r="A54" s="351">
        <v>39</v>
      </c>
      <c r="B54" s="251" t="s">
        <v>664</v>
      </c>
      <c r="C54" s="279" t="s">
        <v>365</v>
      </c>
      <c r="D54" s="279" t="s">
        <v>665</v>
      </c>
      <c r="E54" s="279" t="s">
        <v>666</v>
      </c>
      <c r="F54" s="279" t="s">
        <v>667</v>
      </c>
      <c r="G54" s="260" t="s">
        <v>369</v>
      </c>
      <c r="H54" s="262">
        <v>19</v>
      </c>
      <c r="I54" s="248" t="s">
        <v>388</v>
      </c>
      <c r="J54" s="346">
        <f t="shared" ref="J54:J66" si="8">IF(I54="MUY BAJA",20%,IF(I54="BAJA",40%,IF(I54="MEDIA",60%,IF(I54="ALTA",80%,IF(I54="MUY ALTA",100%,IF(I54="",""))))))</f>
        <v>0.4</v>
      </c>
      <c r="K54" s="250" t="s">
        <v>371</v>
      </c>
      <c r="L54" s="249">
        <f t="shared" ref="L54:L57" si="9">IF(K54="LEVE",20%,IF(K54="MENOR",40%,IF(K54="MODERADO",60%,IF(K54="MAYOR",80%,IF(K54="CATASTRÓFICO",100%,IF(I54="",""))))))</f>
        <v>1</v>
      </c>
      <c r="M54" s="347" t="s">
        <v>372</v>
      </c>
      <c r="N54" s="262">
        <v>1</v>
      </c>
      <c r="O54" s="279" t="s">
        <v>668</v>
      </c>
      <c r="P54" s="262" t="s">
        <v>374</v>
      </c>
      <c r="Q54" s="262" t="s">
        <v>374</v>
      </c>
      <c r="R54" s="254" t="s">
        <v>375</v>
      </c>
      <c r="S54" s="254" t="s">
        <v>376</v>
      </c>
      <c r="T54" s="291">
        <v>0.4</v>
      </c>
      <c r="U54" s="254" t="s">
        <v>377</v>
      </c>
      <c r="V54" s="254" t="s">
        <v>378</v>
      </c>
      <c r="W54" s="254" t="s">
        <v>379</v>
      </c>
      <c r="X54" s="248" t="s">
        <v>370</v>
      </c>
      <c r="Y54" s="291">
        <v>0.24</v>
      </c>
      <c r="Z54" s="250" t="s">
        <v>371</v>
      </c>
      <c r="AA54" s="249">
        <f t="shared" ref="AA54:AA57" si="10">IF(Z54="LEVE",20%,IF(Z54="MENOR",40%,IF(Z54="MODERADO",60%,IF(Z54="MAYOR",80%,IF(Z54="CATASTRÓFICO",100%,IF(X54="",""))))))</f>
        <v>1</v>
      </c>
      <c r="AB54" s="347" t="s">
        <v>372</v>
      </c>
      <c r="AC54" s="348" t="s">
        <v>380</v>
      </c>
      <c r="AD54" s="546" t="s">
        <v>669</v>
      </c>
      <c r="AE54" s="262" t="s">
        <v>191</v>
      </c>
      <c r="AF54" s="260" t="s">
        <v>383</v>
      </c>
      <c r="AG54" s="275" t="s">
        <v>384</v>
      </c>
      <c r="AH54" s="262"/>
      <c r="AI54" s="262"/>
      <c r="AO54" s="11"/>
      <c r="AP54" s="11"/>
      <c r="AQ54" s="11"/>
    </row>
    <row r="55" spans="1:43" s="539" customFormat="1" ht="82.5" x14ac:dyDescent="0.3">
      <c r="A55" s="351">
        <v>40</v>
      </c>
      <c r="B55" s="251" t="s">
        <v>670</v>
      </c>
      <c r="C55" s="279" t="s">
        <v>365</v>
      </c>
      <c r="D55" s="279" t="s">
        <v>671</v>
      </c>
      <c r="E55" s="279" t="s">
        <v>672</v>
      </c>
      <c r="F55" s="279" t="s">
        <v>673</v>
      </c>
      <c r="G55" s="260" t="s">
        <v>369</v>
      </c>
      <c r="H55" s="262">
        <v>19</v>
      </c>
      <c r="I55" s="248" t="s">
        <v>388</v>
      </c>
      <c r="J55" s="346">
        <f t="shared" si="8"/>
        <v>0.4</v>
      </c>
      <c r="K55" s="250" t="s">
        <v>371</v>
      </c>
      <c r="L55" s="249">
        <f t="shared" si="9"/>
        <v>1</v>
      </c>
      <c r="M55" s="347" t="s">
        <v>372</v>
      </c>
      <c r="N55" s="262">
        <v>2</v>
      </c>
      <c r="O55" s="279" t="s">
        <v>674</v>
      </c>
      <c r="P55" s="262" t="s">
        <v>374</v>
      </c>
      <c r="Q55" s="262" t="s">
        <v>374</v>
      </c>
      <c r="R55" s="254" t="s">
        <v>375</v>
      </c>
      <c r="S55" s="254" t="s">
        <v>376</v>
      </c>
      <c r="T55" s="283">
        <v>0.4</v>
      </c>
      <c r="U55" s="254" t="s">
        <v>377</v>
      </c>
      <c r="V55" s="254" t="s">
        <v>378</v>
      </c>
      <c r="W55" s="254" t="s">
        <v>379</v>
      </c>
      <c r="X55" s="248" t="s">
        <v>370</v>
      </c>
      <c r="Y55" s="291">
        <v>0.24</v>
      </c>
      <c r="Z55" s="250" t="s">
        <v>371</v>
      </c>
      <c r="AA55" s="249">
        <f t="shared" si="10"/>
        <v>1</v>
      </c>
      <c r="AB55" s="347" t="s">
        <v>372</v>
      </c>
      <c r="AC55" s="348" t="s">
        <v>380</v>
      </c>
      <c r="AD55" s="546" t="s">
        <v>675</v>
      </c>
      <c r="AE55" s="262" t="s">
        <v>191</v>
      </c>
      <c r="AF55" s="260" t="s">
        <v>383</v>
      </c>
      <c r="AG55" s="275" t="s">
        <v>384</v>
      </c>
      <c r="AH55" s="262"/>
      <c r="AI55" s="262"/>
      <c r="AO55" s="11"/>
      <c r="AP55" s="11"/>
      <c r="AQ55" s="11"/>
    </row>
    <row r="56" spans="1:43" s="539" customFormat="1" ht="99" x14ac:dyDescent="0.3">
      <c r="A56" s="351">
        <v>41</v>
      </c>
      <c r="B56" s="251" t="s">
        <v>676</v>
      </c>
      <c r="C56" s="279" t="s">
        <v>365</v>
      </c>
      <c r="D56" s="279" t="s">
        <v>677</v>
      </c>
      <c r="E56" s="279" t="s">
        <v>678</v>
      </c>
      <c r="F56" s="279" t="s">
        <v>679</v>
      </c>
      <c r="G56" s="260" t="s">
        <v>369</v>
      </c>
      <c r="H56" s="262">
        <v>36</v>
      </c>
      <c r="I56" s="248" t="s">
        <v>397</v>
      </c>
      <c r="J56" s="346">
        <f t="shared" si="8"/>
        <v>0.6</v>
      </c>
      <c r="K56" s="250" t="s">
        <v>440</v>
      </c>
      <c r="L56" s="249">
        <f t="shared" si="9"/>
        <v>0.2</v>
      </c>
      <c r="M56" s="347" t="s">
        <v>433</v>
      </c>
      <c r="N56" s="262">
        <v>3</v>
      </c>
      <c r="O56" s="279" t="s">
        <v>680</v>
      </c>
      <c r="P56" s="262" t="s">
        <v>374</v>
      </c>
      <c r="Q56" s="262" t="s">
        <v>374</v>
      </c>
      <c r="R56" s="254" t="s">
        <v>375</v>
      </c>
      <c r="S56" s="254" t="s">
        <v>376</v>
      </c>
      <c r="T56" s="283">
        <v>0.4</v>
      </c>
      <c r="U56" s="254" t="s">
        <v>377</v>
      </c>
      <c r="V56" s="254" t="s">
        <v>378</v>
      </c>
      <c r="W56" s="254" t="s">
        <v>379</v>
      </c>
      <c r="X56" s="248" t="s">
        <v>397</v>
      </c>
      <c r="Y56" s="291">
        <v>0.36</v>
      </c>
      <c r="Z56" s="250" t="s">
        <v>440</v>
      </c>
      <c r="AA56" s="249">
        <f t="shared" si="10"/>
        <v>0.2</v>
      </c>
      <c r="AB56" s="347" t="s">
        <v>433</v>
      </c>
      <c r="AC56" s="348" t="s">
        <v>380</v>
      </c>
      <c r="AD56" s="546" t="s">
        <v>681</v>
      </c>
      <c r="AE56" s="262" t="s">
        <v>192</v>
      </c>
      <c r="AF56" s="260" t="s">
        <v>383</v>
      </c>
      <c r="AG56" s="275" t="s">
        <v>384</v>
      </c>
      <c r="AH56" s="262"/>
      <c r="AI56" s="262"/>
      <c r="AO56" s="11"/>
      <c r="AP56" s="11"/>
      <c r="AQ56" s="11"/>
    </row>
    <row r="57" spans="1:43" s="539" customFormat="1" ht="99" x14ac:dyDescent="0.3">
      <c r="A57" s="351">
        <v>42</v>
      </c>
      <c r="B57" s="251" t="s">
        <v>682</v>
      </c>
      <c r="C57" s="279" t="s">
        <v>365</v>
      </c>
      <c r="D57" s="279" t="s">
        <v>683</v>
      </c>
      <c r="E57" s="279" t="s">
        <v>684</v>
      </c>
      <c r="F57" s="279" t="s">
        <v>685</v>
      </c>
      <c r="G57" s="262" t="s">
        <v>482</v>
      </c>
      <c r="H57" s="262">
        <v>19</v>
      </c>
      <c r="I57" s="248" t="s">
        <v>388</v>
      </c>
      <c r="J57" s="346">
        <f t="shared" si="8"/>
        <v>0.4</v>
      </c>
      <c r="K57" s="250" t="s">
        <v>371</v>
      </c>
      <c r="L57" s="249">
        <f t="shared" si="9"/>
        <v>1</v>
      </c>
      <c r="M57" s="347" t="s">
        <v>372</v>
      </c>
      <c r="N57" s="262">
        <v>4</v>
      </c>
      <c r="O57" s="279" t="s">
        <v>686</v>
      </c>
      <c r="P57" s="262" t="s">
        <v>374</v>
      </c>
      <c r="Q57" s="262" t="s">
        <v>374</v>
      </c>
      <c r="R57" s="254" t="s">
        <v>375</v>
      </c>
      <c r="S57" s="254" t="s">
        <v>376</v>
      </c>
      <c r="T57" s="283">
        <v>0.4</v>
      </c>
      <c r="U57" s="254" t="s">
        <v>377</v>
      </c>
      <c r="V57" s="254" t="s">
        <v>378</v>
      </c>
      <c r="W57" s="254" t="s">
        <v>379</v>
      </c>
      <c r="X57" s="248" t="s">
        <v>370</v>
      </c>
      <c r="Y57" s="291">
        <v>0.24</v>
      </c>
      <c r="Z57" s="250" t="s">
        <v>371</v>
      </c>
      <c r="AA57" s="249">
        <f t="shared" si="10"/>
        <v>1</v>
      </c>
      <c r="AB57" s="347" t="s">
        <v>372</v>
      </c>
      <c r="AC57" s="348" t="s">
        <v>380</v>
      </c>
      <c r="AD57" s="546" t="s">
        <v>663</v>
      </c>
      <c r="AE57" s="262" t="s">
        <v>192</v>
      </c>
      <c r="AF57" s="260" t="s">
        <v>383</v>
      </c>
      <c r="AG57" s="275" t="s">
        <v>384</v>
      </c>
      <c r="AH57" s="262"/>
      <c r="AI57" s="262"/>
      <c r="AO57" s="11"/>
      <c r="AP57" s="11"/>
      <c r="AQ57" s="11"/>
    </row>
    <row r="58" spans="1:43" s="539" customFormat="1" ht="102" customHeight="1" x14ac:dyDescent="0.3">
      <c r="A58" s="484">
        <v>43</v>
      </c>
      <c r="B58" s="484" t="s">
        <v>687</v>
      </c>
      <c r="C58" s="513" t="s">
        <v>365</v>
      </c>
      <c r="D58" s="513" t="s">
        <v>688</v>
      </c>
      <c r="E58" s="513" t="s">
        <v>689</v>
      </c>
      <c r="F58" s="513" t="s">
        <v>690</v>
      </c>
      <c r="G58" s="490" t="s">
        <v>369</v>
      </c>
      <c r="H58" s="492">
        <v>12</v>
      </c>
      <c r="I58" s="525" t="s">
        <v>388</v>
      </c>
      <c r="J58" s="509">
        <f t="shared" si="8"/>
        <v>0.4</v>
      </c>
      <c r="K58" s="507" t="s">
        <v>398</v>
      </c>
      <c r="L58" s="505">
        <v>0.8</v>
      </c>
      <c r="M58" s="511" t="s">
        <v>399</v>
      </c>
      <c r="N58" s="251">
        <v>1</v>
      </c>
      <c r="O58" s="252" t="s">
        <v>691</v>
      </c>
      <c r="P58" s="253" t="s">
        <v>374</v>
      </c>
      <c r="Q58" s="253" t="s">
        <v>374</v>
      </c>
      <c r="R58" s="254" t="s">
        <v>375</v>
      </c>
      <c r="S58" s="254" t="s">
        <v>376</v>
      </c>
      <c r="T58" s="249">
        <v>0.4</v>
      </c>
      <c r="U58" s="254" t="s">
        <v>377</v>
      </c>
      <c r="V58" s="254" t="s">
        <v>378</v>
      </c>
      <c r="W58" s="254" t="s">
        <v>379</v>
      </c>
      <c r="X58" s="533" t="s">
        <v>370</v>
      </c>
      <c r="Y58" s="292">
        <v>0.24</v>
      </c>
      <c r="Z58" s="301" t="s">
        <v>692</v>
      </c>
      <c r="AA58" s="302">
        <v>0.8</v>
      </c>
      <c r="AB58" s="511" t="s">
        <v>399</v>
      </c>
      <c r="AC58" s="348" t="s">
        <v>380</v>
      </c>
      <c r="AD58" s="541" t="s">
        <v>785</v>
      </c>
      <c r="AE58" s="542" t="s">
        <v>786</v>
      </c>
      <c r="AF58" s="260" t="s">
        <v>383</v>
      </c>
      <c r="AG58" s="529" t="s">
        <v>384</v>
      </c>
      <c r="AH58" s="262"/>
      <c r="AI58" s="262"/>
      <c r="AO58" s="11"/>
      <c r="AP58" s="11"/>
      <c r="AQ58" s="11"/>
    </row>
    <row r="59" spans="1:43" s="539" customFormat="1" ht="85.5" customHeight="1" x14ac:dyDescent="0.3">
      <c r="A59" s="485"/>
      <c r="B59" s="485"/>
      <c r="C59" s="516"/>
      <c r="D59" s="516"/>
      <c r="E59" s="516"/>
      <c r="F59" s="516"/>
      <c r="G59" s="491"/>
      <c r="H59" s="493"/>
      <c r="I59" s="526"/>
      <c r="J59" s="510"/>
      <c r="K59" s="508"/>
      <c r="L59" s="506"/>
      <c r="M59" s="512"/>
      <c r="N59" s="251">
        <v>2</v>
      </c>
      <c r="O59" s="252" t="s">
        <v>693</v>
      </c>
      <c r="P59" s="253" t="s">
        <v>374</v>
      </c>
      <c r="Q59" s="253" t="s">
        <v>374</v>
      </c>
      <c r="R59" s="254" t="s">
        <v>375</v>
      </c>
      <c r="S59" s="254" t="s">
        <v>376</v>
      </c>
      <c r="T59" s="249">
        <v>0.4</v>
      </c>
      <c r="U59" s="254" t="s">
        <v>377</v>
      </c>
      <c r="V59" s="254" t="s">
        <v>378</v>
      </c>
      <c r="W59" s="254" t="s">
        <v>379</v>
      </c>
      <c r="X59" s="534"/>
      <c r="Y59" s="292">
        <v>0.14399999999999999</v>
      </c>
      <c r="Z59" s="301" t="s">
        <v>692</v>
      </c>
      <c r="AA59" s="302">
        <v>0.8</v>
      </c>
      <c r="AB59" s="512"/>
      <c r="AC59" s="348" t="s">
        <v>380</v>
      </c>
      <c r="AD59" s="541" t="s">
        <v>787</v>
      </c>
      <c r="AE59" s="542" t="s">
        <v>788</v>
      </c>
      <c r="AF59" s="260" t="s">
        <v>383</v>
      </c>
      <c r="AG59" s="530"/>
      <c r="AH59" s="262"/>
      <c r="AI59" s="262"/>
      <c r="AO59" s="11"/>
      <c r="AP59" s="11"/>
      <c r="AQ59" s="11"/>
    </row>
    <row r="60" spans="1:43" s="539" customFormat="1" ht="100.5" customHeight="1" x14ac:dyDescent="0.3">
      <c r="A60" s="351">
        <v>44</v>
      </c>
      <c r="B60" s="251" t="s">
        <v>694</v>
      </c>
      <c r="C60" s="252" t="s">
        <v>511</v>
      </c>
      <c r="D60" s="252" t="s">
        <v>695</v>
      </c>
      <c r="E60" s="252" t="s">
        <v>696</v>
      </c>
      <c r="F60" s="252" t="s">
        <v>697</v>
      </c>
      <c r="G60" s="260" t="s">
        <v>369</v>
      </c>
      <c r="H60" s="262">
        <v>12</v>
      </c>
      <c r="I60" s="248" t="s">
        <v>388</v>
      </c>
      <c r="J60" s="346">
        <f t="shared" si="8"/>
        <v>0.4</v>
      </c>
      <c r="K60" s="250" t="s">
        <v>440</v>
      </c>
      <c r="L60" s="283">
        <v>0.2</v>
      </c>
      <c r="M60" s="347" t="s">
        <v>433</v>
      </c>
      <c r="N60" s="251">
        <v>3</v>
      </c>
      <c r="O60" s="259" t="s">
        <v>698</v>
      </c>
      <c r="P60" s="251" t="s">
        <v>374</v>
      </c>
      <c r="Q60" s="251" t="s">
        <v>374</v>
      </c>
      <c r="R60" s="254" t="s">
        <v>424</v>
      </c>
      <c r="S60" s="254" t="s">
        <v>376</v>
      </c>
      <c r="T60" s="249">
        <v>0.3</v>
      </c>
      <c r="U60" s="254" t="s">
        <v>377</v>
      </c>
      <c r="V60" s="254" t="s">
        <v>378</v>
      </c>
      <c r="W60" s="254" t="s">
        <v>379</v>
      </c>
      <c r="X60" s="303" t="s">
        <v>370</v>
      </c>
      <c r="Y60" s="293">
        <v>0.28000000000000003</v>
      </c>
      <c r="Z60" s="303" t="s">
        <v>440</v>
      </c>
      <c r="AA60" s="304">
        <v>0.2</v>
      </c>
      <c r="AB60" s="347" t="s">
        <v>433</v>
      </c>
      <c r="AC60" s="348" t="s">
        <v>380</v>
      </c>
      <c r="AD60" s="541" t="s">
        <v>699</v>
      </c>
      <c r="AE60" s="542" t="s">
        <v>786</v>
      </c>
      <c r="AF60" s="260" t="s">
        <v>383</v>
      </c>
      <c r="AG60" s="275" t="s">
        <v>384</v>
      </c>
      <c r="AH60" s="262"/>
      <c r="AI60" s="262"/>
      <c r="AO60" s="11"/>
      <c r="AP60" s="11"/>
      <c r="AQ60" s="11"/>
    </row>
    <row r="61" spans="1:43" s="539" customFormat="1" ht="127.5" customHeight="1" x14ac:dyDescent="0.3">
      <c r="A61" s="351">
        <v>45</v>
      </c>
      <c r="B61" s="251" t="s">
        <v>700</v>
      </c>
      <c r="C61" s="252" t="s">
        <v>701</v>
      </c>
      <c r="D61" s="252" t="s">
        <v>702</v>
      </c>
      <c r="E61" s="252" t="s">
        <v>703</v>
      </c>
      <c r="F61" s="252" t="s">
        <v>704</v>
      </c>
      <c r="G61" s="260" t="s">
        <v>369</v>
      </c>
      <c r="H61" s="262">
        <f>16*4</f>
        <v>64</v>
      </c>
      <c r="I61" s="248" t="s">
        <v>397</v>
      </c>
      <c r="J61" s="346">
        <f t="shared" si="8"/>
        <v>0.6</v>
      </c>
      <c r="K61" s="250" t="s">
        <v>398</v>
      </c>
      <c r="L61" s="283">
        <v>0.8</v>
      </c>
      <c r="M61" s="347" t="s">
        <v>399</v>
      </c>
      <c r="N61" s="251">
        <v>4</v>
      </c>
      <c r="O61" s="259" t="s">
        <v>705</v>
      </c>
      <c r="P61" s="251" t="s">
        <v>374</v>
      </c>
      <c r="Q61" s="251" t="s">
        <v>374</v>
      </c>
      <c r="R61" s="254" t="s">
        <v>391</v>
      </c>
      <c r="S61" s="254" t="s">
        <v>376</v>
      </c>
      <c r="T61" s="249">
        <v>0.3</v>
      </c>
      <c r="U61" s="254" t="s">
        <v>377</v>
      </c>
      <c r="V61" s="254" t="s">
        <v>378</v>
      </c>
      <c r="W61" s="254" t="s">
        <v>401</v>
      </c>
      <c r="X61" s="305" t="s">
        <v>397</v>
      </c>
      <c r="Y61" s="306">
        <v>0.42</v>
      </c>
      <c r="Z61" s="301" t="s">
        <v>692</v>
      </c>
      <c r="AA61" s="306">
        <v>0.8</v>
      </c>
      <c r="AB61" s="347" t="s">
        <v>399</v>
      </c>
      <c r="AC61" s="348" t="s">
        <v>380</v>
      </c>
      <c r="AD61" s="541" t="s">
        <v>706</v>
      </c>
      <c r="AE61" s="542" t="s">
        <v>789</v>
      </c>
      <c r="AF61" s="260" t="s">
        <v>383</v>
      </c>
      <c r="AG61" s="275" t="s">
        <v>384</v>
      </c>
      <c r="AH61" s="262"/>
      <c r="AI61" s="262"/>
      <c r="AO61" s="11"/>
      <c r="AP61" s="11"/>
      <c r="AQ61" s="11"/>
    </row>
    <row r="62" spans="1:43" s="539" customFormat="1" ht="76.5" x14ac:dyDescent="0.3">
      <c r="A62" s="351">
        <v>46</v>
      </c>
      <c r="B62" s="251" t="s">
        <v>707</v>
      </c>
      <c r="C62" s="262" t="s">
        <v>457</v>
      </c>
      <c r="D62" s="259" t="s">
        <v>708</v>
      </c>
      <c r="E62" s="252" t="s">
        <v>709</v>
      </c>
      <c r="F62" s="252" t="s">
        <v>710</v>
      </c>
      <c r="G62" s="260" t="s">
        <v>413</v>
      </c>
      <c r="H62" s="262">
        <f>16+5+1+55</f>
        <v>77</v>
      </c>
      <c r="I62" s="248" t="s">
        <v>397</v>
      </c>
      <c r="J62" s="249">
        <f t="shared" si="8"/>
        <v>0.6</v>
      </c>
      <c r="K62" s="250" t="s">
        <v>398</v>
      </c>
      <c r="L62" s="249">
        <f>IF(K62="LEVE",20%,IF(K62="MENOR",40%,IF(K62="MODERADO",60%,IF(K62="MAYOR",80%,IF(K62="CATASTROFICO",100%,IF(I62="",""))))))</f>
        <v>0.8</v>
      </c>
      <c r="M62" s="347" t="s">
        <v>399</v>
      </c>
      <c r="N62" s="251">
        <v>1</v>
      </c>
      <c r="O62" s="252" t="s">
        <v>711</v>
      </c>
      <c r="P62" s="260" t="s">
        <v>374</v>
      </c>
      <c r="Q62" s="251" t="s">
        <v>374</v>
      </c>
      <c r="R62" s="254" t="s">
        <v>375</v>
      </c>
      <c r="S62" s="254" t="s">
        <v>376</v>
      </c>
      <c r="T62" s="274">
        <f>'[7]ValoraciónControles OCI'!G63</f>
        <v>0</v>
      </c>
      <c r="U62" s="254" t="s">
        <v>377</v>
      </c>
      <c r="V62" s="254" t="s">
        <v>378</v>
      </c>
      <c r="W62" s="254" t="s">
        <v>379</v>
      </c>
      <c r="X62" s="307" t="s">
        <v>388</v>
      </c>
      <c r="Y62" s="308">
        <f>'[7]Calculos OCI'!D55</f>
        <v>0</v>
      </c>
      <c r="Z62" s="307" t="s">
        <v>398</v>
      </c>
      <c r="AA62" s="249">
        <f>IF(Z62="LEVE",20%,IF(Z62="MENOR",40%,IF(Z62="MODERADO",60%,IF(Z62="MAYOR",80%,IF(Z62="CATASTROFICO",100%,IF(Z62="",""))))))</f>
        <v>0.8</v>
      </c>
      <c r="AB62" s="347" t="s">
        <v>399</v>
      </c>
      <c r="AC62" s="258" t="s">
        <v>380</v>
      </c>
      <c r="AD62" s="541" t="s">
        <v>712</v>
      </c>
      <c r="AE62" s="282" t="s">
        <v>56</v>
      </c>
      <c r="AF62" s="260" t="s">
        <v>383</v>
      </c>
      <c r="AG62" s="275" t="s">
        <v>417</v>
      </c>
      <c r="AH62" s="262"/>
      <c r="AI62" s="262"/>
      <c r="AO62" s="11"/>
      <c r="AP62" s="11"/>
      <c r="AQ62" s="11"/>
    </row>
    <row r="63" spans="1:43" s="539" customFormat="1" ht="86.25" x14ac:dyDescent="0.3">
      <c r="A63" s="351">
        <v>47</v>
      </c>
      <c r="B63" s="251" t="s">
        <v>713</v>
      </c>
      <c r="C63" s="252" t="s">
        <v>714</v>
      </c>
      <c r="D63" s="252" t="s">
        <v>715</v>
      </c>
      <c r="E63" s="252" t="s">
        <v>716</v>
      </c>
      <c r="F63" s="252" t="s">
        <v>717</v>
      </c>
      <c r="G63" s="260" t="s">
        <v>369</v>
      </c>
      <c r="H63" s="262">
        <f>3*11+15*2</f>
        <v>63</v>
      </c>
      <c r="I63" s="248" t="s">
        <v>397</v>
      </c>
      <c r="J63" s="249">
        <f t="shared" si="8"/>
        <v>0.6</v>
      </c>
      <c r="K63" s="250" t="s">
        <v>429</v>
      </c>
      <c r="L63" s="249">
        <f t="shared" ref="L63:L64" si="11">IF(K63="LEVE",20%,IF(K63="MENOR",40%,IF(K63="MODERADO",60%,IF(K63="MAYOR",80%,IF(K63="CATASTROFICO",100%,IF(I63="",""))))))</f>
        <v>0.4</v>
      </c>
      <c r="M63" s="347" t="s">
        <v>389</v>
      </c>
      <c r="N63" s="251">
        <v>2</v>
      </c>
      <c r="O63" s="259" t="s">
        <v>718</v>
      </c>
      <c r="P63" s="251" t="s">
        <v>374</v>
      </c>
      <c r="Q63" s="251" t="s">
        <v>374</v>
      </c>
      <c r="R63" s="254" t="s">
        <v>375</v>
      </c>
      <c r="S63" s="254" t="s">
        <v>376</v>
      </c>
      <c r="T63" s="274">
        <f>'[7]ValoraciónControles OCI'!G78</f>
        <v>0</v>
      </c>
      <c r="U63" s="254" t="s">
        <v>377</v>
      </c>
      <c r="V63" s="254" t="s">
        <v>378</v>
      </c>
      <c r="W63" s="254" t="s">
        <v>401</v>
      </c>
      <c r="X63" s="307" t="s">
        <v>388</v>
      </c>
      <c r="Y63" s="308">
        <f>'[7]Calculos OCI'!D64</f>
        <v>0</v>
      </c>
      <c r="Z63" s="307" t="s">
        <v>429</v>
      </c>
      <c r="AA63" s="249">
        <f t="shared" ref="AA63:AA64" si="12">IF(Z63="LEVE",20%,IF(Z63="MENOR",40%,IF(Z63="MODERADO",60%,IF(Z63="MAYOR",80%,IF(Z63="CATASTROFICO",100%,IF(Z63="",""))))))</f>
        <v>0.4</v>
      </c>
      <c r="AB63" s="347" t="s">
        <v>433</v>
      </c>
      <c r="AC63" s="258" t="s">
        <v>380</v>
      </c>
      <c r="AD63" s="545" t="s">
        <v>719</v>
      </c>
      <c r="AE63" s="262" t="s">
        <v>56</v>
      </c>
      <c r="AF63" s="260" t="s">
        <v>383</v>
      </c>
      <c r="AG63" s="275" t="s">
        <v>384</v>
      </c>
      <c r="AH63" s="262"/>
      <c r="AI63" s="262"/>
      <c r="AO63" s="11"/>
      <c r="AP63" s="11"/>
      <c r="AQ63" s="11"/>
    </row>
    <row r="64" spans="1:43" s="539" customFormat="1" ht="86.25" x14ac:dyDescent="0.3">
      <c r="A64" s="351">
        <v>48</v>
      </c>
      <c r="B64" s="251" t="s">
        <v>720</v>
      </c>
      <c r="C64" s="252" t="s">
        <v>404</v>
      </c>
      <c r="D64" s="252" t="s">
        <v>721</v>
      </c>
      <c r="E64" s="252" t="s">
        <v>722</v>
      </c>
      <c r="F64" s="252" t="s">
        <v>723</v>
      </c>
      <c r="G64" s="260" t="s">
        <v>369</v>
      </c>
      <c r="H64" s="262">
        <f>3*11+15*2</f>
        <v>63</v>
      </c>
      <c r="I64" s="248" t="s">
        <v>397</v>
      </c>
      <c r="J64" s="249">
        <f t="shared" si="8"/>
        <v>0.6</v>
      </c>
      <c r="K64" s="250" t="s">
        <v>429</v>
      </c>
      <c r="L64" s="249">
        <f t="shared" si="11"/>
        <v>0.4</v>
      </c>
      <c r="M64" s="347" t="s">
        <v>389</v>
      </c>
      <c r="N64" s="251">
        <v>3</v>
      </c>
      <c r="O64" s="259" t="s">
        <v>724</v>
      </c>
      <c r="P64" s="251" t="s">
        <v>374</v>
      </c>
      <c r="Q64" s="251" t="s">
        <v>374</v>
      </c>
      <c r="R64" s="254" t="s">
        <v>375</v>
      </c>
      <c r="S64" s="254" t="s">
        <v>376</v>
      </c>
      <c r="T64" s="274">
        <f>'[7]ValoraciónControles OCI'!G93</f>
        <v>0</v>
      </c>
      <c r="U64" s="254" t="s">
        <v>377</v>
      </c>
      <c r="V64" s="254" t="s">
        <v>378</v>
      </c>
      <c r="W64" s="254" t="s">
        <v>401</v>
      </c>
      <c r="X64" s="307" t="s">
        <v>388</v>
      </c>
      <c r="Y64" s="309">
        <v>0.36</v>
      </c>
      <c r="Z64" s="307" t="s">
        <v>429</v>
      </c>
      <c r="AA64" s="249">
        <f t="shared" si="12"/>
        <v>0.4</v>
      </c>
      <c r="AB64" s="347" t="s">
        <v>433</v>
      </c>
      <c r="AC64" s="258" t="s">
        <v>380</v>
      </c>
      <c r="AD64" s="546" t="s">
        <v>725</v>
      </c>
      <c r="AE64" s="262" t="s">
        <v>726</v>
      </c>
      <c r="AF64" s="260" t="s">
        <v>383</v>
      </c>
      <c r="AG64" s="275" t="s">
        <v>384</v>
      </c>
      <c r="AH64" s="262"/>
      <c r="AI64" s="262"/>
      <c r="AO64" s="11"/>
      <c r="AP64" s="11"/>
      <c r="AQ64" s="11"/>
    </row>
    <row r="65" spans="1:43" s="539" customFormat="1" hidden="1" x14ac:dyDescent="0.3">
      <c r="A65" s="251"/>
      <c r="B65" s="251"/>
      <c r="C65" s="262"/>
      <c r="D65" s="262"/>
      <c r="E65" s="262"/>
      <c r="F65" s="262"/>
      <c r="G65" s="260"/>
      <c r="H65" s="262"/>
      <c r="I65" s="248"/>
      <c r="J65" s="249" t="str">
        <f t="shared" si="8"/>
        <v/>
      </c>
      <c r="K65" s="549"/>
      <c r="L65" s="249"/>
      <c r="M65" s="347"/>
      <c r="N65" s="262"/>
      <c r="O65" s="262"/>
      <c r="P65" s="262"/>
      <c r="Q65" s="262"/>
      <c r="R65" s="262"/>
      <c r="S65" s="262"/>
      <c r="T65" s="262"/>
      <c r="U65" s="262"/>
      <c r="V65" s="262"/>
      <c r="W65" s="262"/>
      <c r="X65" s="248"/>
      <c r="Y65" s="262"/>
      <c r="Z65" s="265"/>
      <c r="AA65" s="262"/>
      <c r="AB65" s="262"/>
      <c r="AC65" s="348"/>
      <c r="AD65" s="262"/>
      <c r="AE65" s="262"/>
      <c r="AF65" s="262"/>
      <c r="AG65" s="275"/>
      <c r="AH65" s="262"/>
      <c r="AI65" s="262"/>
      <c r="AO65" s="11"/>
      <c r="AP65" s="11"/>
      <c r="AQ65" s="11"/>
    </row>
    <row r="66" spans="1:43" s="539" customFormat="1" hidden="1" x14ac:dyDescent="0.3">
      <c r="A66" s="251"/>
      <c r="B66" s="251"/>
      <c r="C66" s="262"/>
      <c r="D66" s="262"/>
      <c r="E66" s="262"/>
      <c r="F66" s="262"/>
      <c r="G66" s="260"/>
      <c r="H66" s="262"/>
      <c r="I66" s="248"/>
      <c r="J66" s="249" t="str">
        <f t="shared" si="8"/>
        <v/>
      </c>
      <c r="K66" s="549"/>
      <c r="L66" s="249"/>
      <c r="M66" s="347"/>
      <c r="N66" s="262"/>
      <c r="O66" s="262"/>
      <c r="P66" s="262"/>
      <c r="Q66" s="262"/>
      <c r="R66" s="262"/>
      <c r="S66" s="262"/>
      <c r="T66" s="262"/>
      <c r="U66" s="262"/>
      <c r="V66" s="262"/>
      <c r="W66" s="262"/>
      <c r="X66" s="248"/>
      <c r="Y66" s="262"/>
      <c r="Z66" s="265"/>
      <c r="AA66" s="262"/>
      <c r="AB66" s="262"/>
      <c r="AC66" s="348"/>
      <c r="AD66" s="262"/>
      <c r="AE66" s="262"/>
      <c r="AF66" s="262"/>
      <c r="AG66" s="275"/>
      <c r="AH66" s="262"/>
      <c r="AI66" s="262"/>
      <c r="AO66" s="11"/>
      <c r="AP66" s="11"/>
      <c r="AQ66" s="11"/>
    </row>
    <row r="67" spans="1:43" hidden="1" x14ac:dyDescent="0.3">
      <c r="A67" s="251"/>
      <c r="I67" s="248"/>
    </row>
    <row r="68" spans="1:43" s="247" customFormat="1" hidden="1" x14ac:dyDescent="0.3">
      <c r="A68" s="266"/>
      <c r="B68" s="550"/>
      <c r="C68" s="550"/>
      <c r="D68" s="550"/>
      <c r="E68" s="550"/>
      <c r="G68" s="343"/>
    </row>
    <row r="69" spans="1:43" ht="36" hidden="1" customHeight="1" x14ac:dyDescent="0.3">
      <c r="I69" s="531" t="s">
        <v>727</v>
      </c>
      <c r="J69" s="531"/>
      <c r="K69" s="532" t="s">
        <v>728</v>
      </c>
      <c r="L69" s="532"/>
      <c r="M69" s="310" t="s">
        <v>729</v>
      </c>
      <c r="AD69" s="311" t="s">
        <v>730</v>
      </c>
    </row>
    <row r="70" spans="1:43" hidden="1" x14ac:dyDescent="0.3">
      <c r="I70" s="312" t="s">
        <v>370</v>
      </c>
      <c r="J70" s="313">
        <v>0.2</v>
      </c>
      <c r="K70" s="314" t="s">
        <v>440</v>
      </c>
      <c r="L70" s="313">
        <v>0.2</v>
      </c>
      <c r="M70" s="315" t="s">
        <v>433</v>
      </c>
      <c r="AD70" s="316" t="s">
        <v>380</v>
      </c>
    </row>
    <row r="71" spans="1:43" hidden="1" x14ac:dyDescent="0.3">
      <c r="I71" s="317" t="s">
        <v>388</v>
      </c>
      <c r="J71" s="313">
        <v>0.4</v>
      </c>
      <c r="K71" s="318" t="s">
        <v>429</v>
      </c>
      <c r="L71" s="313">
        <v>0.4</v>
      </c>
      <c r="M71" s="319" t="s">
        <v>389</v>
      </c>
      <c r="AD71" s="320" t="s">
        <v>731</v>
      </c>
    </row>
    <row r="72" spans="1:43" hidden="1" x14ac:dyDescent="0.3">
      <c r="I72" s="321" t="s">
        <v>397</v>
      </c>
      <c r="J72" s="313">
        <v>0.6</v>
      </c>
      <c r="K72" s="322" t="s">
        <v>389</v>
      </c>
      <c r="L72" s="313">
        <v>0.6</v>
      </c>
      <c r="M72" s="323" t="s">
        <v>399</v>
      </c>
      <c r="AD72" s="316" t="s">
        <v>660</v>
      </c>
    </row>
    <row r="73" spans="1:43" hidden="1" x14ac:dyDescent="0.3">
      <c r="I73" s="324" t="s">
        <v>453</v>
      </c>
      <c r="J73" s="313">
        <v>0.8</v>
      </c>
      <c r="K73" s="325" t="s">
        <v>398</v>
      </c>
      <c r="L73" s="313">
        <v>0.8</v>
      </c>
      <c r="M73" s="326" t="s">
        <v>372</v>
      </c>
      <c r="AD73" s="316" t="s">
        <v>732</v>
      </c>
    </row>
    <row r="74" spans="1:43" hidden="1" x14ac:dyDescent="0.3">
      <c r="I74" s="327" t="s">
        <v>733</v>
      </c>
      <c r="J74" s="313">
        <v>1</v>
      </c>
      <c r="K74" s="328" t="s">
        <v>371</v>
      </c>
      <c r="L74" s="313">
        <v>1</v>
      </c>
      <c r="M74" s="316"/>
      <c r="AD74" s="316" t="s">
        <v>734</v>
      </c>
    </row>
    <row r="75" spans="1:43" hidden="1" x14ac:dyDescent="0.3"/>
    <row r="76" spans="1:43" hidden="1" x14ac:dyDescent="0.3"/>
    <row r="77" spans="1:43" x14ac:dyDescent="0.3">
      <c r="A77" s="551" t="s">
        <v>790</v>
      </c>
      <c r="B77" s="551"/>
      <c r="C77" s="551"/>
      <c r="D77" s="551"/>
    </row>
  </sheetData>
  <mergeCells count="139">
    <mergeCell ref="AG58:AG59"/>
    <mergeCell ref="I69:J69"/>
    <mergeCell ref="K69:L69"/>
    <mergeCell ref="A77:D77"/>
    <mergeCell ref="A7:AI8"/>
    <mergeCell ref="J58:J59"/>
    <mergeCell ref="K58:K59"/>
    <mergeCell ref="L58:L59"/>
    <mergeCell ref="M58:M59"/>
    <mergeCell ref="X58:X59"/>
    <mergeCell ref="AB58:AB59"/>
    <mergeCell ref="AG52:AG53"/>
    <mergeCell ref="A58:A59"/>
    <mergeCell ref="B58:B59"/>
    <mergeCell ref="C58:C59"/>
    <mergeCell ref="D58:D59"/>
    <mergeCell ref="E58:E59"/>
    <mergeCell ref="F58:F59"/>
    <mergeCell ref="G58:G59"/>
    <mergeCell ref="H58:H59"/>
    <mergeCell ref="I58:I59"/>
    <mergeCell ref="M52:M53"/>
    <mergeCell ref="X52:X53"/>
    <mergeCell ref="Z52:Z53"/>
    <mergeCell ref="AA52:AA53"/>
    <mergeCell ref="AB52:AB53"/>
    <mergeCell ref="AC52:AC53"/>
    <mergeCell ref="G52:G53"/>
    <mergeCell ref="H52:H53"/>
    <mergeCell ref="I52:I53"/>
    <mergeCell ref="J52:J53"/>
    <mergeCell ref="K52:K53"/>
    <mergeCell ref="L52:L53"/>
    <mergeCell ref="A52:A53"/>
    <mergeCell ref="B52:B53"/>
    <mergeCell ref="C52:C53"/>
    <mergeCell ref="D52:D53"/>
    <mergeCell ref="E52:E53"/>
    <mergeCell ref="F52:F53"/>
    <mergeCell ref="X49:X50"/>
    <mergeCell ref="Z49:Z50"/>
    <mergeCell ref="AA49:AA50"/>
    <mergeCell ref="AB49:AB50"/>
    <mergeCell ref="AC49:AC50"/>
    <mergeCell ref="AG49:AG50"/>
    <mergeCell ref="H49:H50"/>
    <mergeCell ref="I49:I50"/>
    <mergeCell ref="J49:J50"/>
    <mergeCell ref="K49:K50"/>
    <mergeCell ref="L49:L50"/>
    <mergeCell ref="M49:M50"/>
    <mergeCell ref="Z40:Z41"/>
    <mergeCell ref="AA40:AA41"/>
    <mergeCell ref="AB40:AB41"/>
    <mergeCell ref="A49:A50"/>
    <mergeCell ref="B49:B50"/>
    <mergeCell ref="C49:C50"/>
    <mergeCell ref="D49:D50"/>
    <mergeCell ref="E49:E50"/>
    <mergeCell ref="F49:F50"/>
    <mergeCell ref="G49:G50"/>
    <mergeCell ref="I40:I41"/>
    <mergeCell ref="J40:J41"/>
    <mergeCell ref="K40:K41"/>
    <mergeCell ref="L40:L41"/>
    <mergeCell ref="M40:M41"/>
    <mergeCell ref="X40:X41"/>
    <mergeCell ref="L19:L20"/>
    <mergeCell ref="M19:M20"/>
    <mergeCell ref="A40:A41"/>
    <mergeCell ref="B40:B41"/>
    <mergeCell ref="C40:C41"/>
    <mergeCell ref="D40:D41"/>
    <mergeCell ref="E40:E41"/>
    <mergeCell ref="F40:F41"/>
    <mergeCell ref="G40:G41"/>
    <mergeCell ref="H40:H41"/>
    <mergeCell ref="F19:F20"/>
    <mergeCell ref="G19:G20"/>
    <mergeCell ref="H19:H20"/>
    <mergeCell ref="I19:I20"/>
    <mergeCell ref="J19:J20"/>
    <mergeCell ref="K19:K20"/>
    <mergeCell ref="I17:I18"/>
    <mergeCell ref="J17:J18"/>
    <mergeCell ref="K17:K18"/>
    <mergeCell ref="L17:L18"/>
    <mergeCell ref="M17:M18"/>
    <mergeCell ref="A19:A20"/>
    <mergeCell ref="B19:B20"/>
    <mergeCell ref="C19:C20"/>
    <mergeCell ref="D19:D20"/>
    <mergeCell ref="E19:E20"/>
    <mergeCell ref="AH10:AH11"/>
    <mergeCell ref="AI10:AI11"/>
    <mergeCell ref="A17:A18"/>
    <mergeCell ref="B17:B18"/>
    <mergeCell ref="C17:C18"/>
    <mergeCell ref="D17:D18"/>
    <mergeCell ref="E17:E18"/>
    <mergeCell ref="F17:F18"/>
    <mergeCell ref="G17:G18"/>
    <mergeCell ref="H17:H18"/>
    <mergeCell ref="AB10:AB11"/>
    <mergeCell ref="AC10:AC11"/>
    <mergeCell ref="AD10:AD11"/>
    <mergeCell ref="AE10:AE11"/>
    <mergeCell ref="AF10:AF11"/>
    <mergeCell ref="AG10:AG11"/>
    <mergeCell ref="P10:Q10"/>
    <mergeCell ref="R10:W10"/>
    <mergeCell ref="X10:X11"/>
    <mergeCell ref="Y10:Y11"/>
    <mergeCell ref="Z10:Z11"/>
    <mergeCell ref="AA10:AA11"/>
    <mergeCell ref="J10:J11"/>
    <mergeCell ref="K10:K11"/>
    <mergeCell ref="L10:L11"/>
    <mergeCell ref="M10:M11"/>
    <mergeCell ref="N10:N11"/>
    <mergeCell ref="O10:O11"/>
    <mergeCell ref="X9:AC9"/>
    <mergeCell ref="AD9:AI9"/>
    <mergeCell ref="A10:A11"/>
    <mergeCell ref="C10:C11"/>
    <mergeCell ref="D10:D11"/>
    <mergeCell ref="E10:E11"/>
    <mergeCell ref="F10:F11"/>
    <mergeCell ref="G10:G11"/>
    <mergeCell ref="H10:H11"/>
    <mergeCell ref="I10:I11"/>
    <mergeCell ref="A4:C4"/>
    <mergeCell ref="A5:C5"/>
    <mergeCell ref="D5:N5"/>
    <mergeCell ref="A6:C6"/>
    <mergeCell ref="D6:N6"/>
    <mergeCell ref="A9:H9"/>
    <mergeCell ref="I9:M9"/>
    <mergeCell ref="N9:W9"/>
  </mergeCells>
  <conditionalFormatting sqref="J17">
    <cfRule type="cellIs" dxfId="1204" priority="1131" operator="equal">
      <formula>$H$12</formula>
    </cfRule>
  </conditionalFormatting>
  <conditionalFormatting sqref="J19">
    <cfRule type="cellIs" dxfId="1203" priority="1130" operator="equal">
      <formula>$H$12</formula>
    </cfRule>
  </conditionalFormatting>
  <dataValidations count="9">
    <dataValidation type="list" allowBlank="1" showInputMessage="1" showErrorMessage="1" sqref="AI12:AI14" xr:uid="{13630F0A-B052-4485-808C-FEFB35E29A56}">
      <formula1>#REF!</formula1>
    </dataValidation>
    <dataValidation type="list" allowBlank="1" showInputMessage="1" showErrorMessage="1" sqref="K12:K17 K60:K66 K54:K58 Z54:Z57 K51:K52 Z42:Z48 Z12:Z40 K21:K40 K19 K42:K49" xr:uid="{A6152B44-ED0C-451D-9448-407F87E8C1A4}">
      <formula1>$K$70:$K$74</formula1>
    </dataValidation>
    <dataValidation type="list" allowBlank="1" showInputMessage="1" showErrorMessage="1" sqref="M12:M17 AB17:AB40 AB14:AB15 AB60:AB64 M60:M66 M54:M58 AB54:AB58 M51:M52 AB51:AB52 M21:M40 M19 M42:M49 AB42:AB49" xr:uid="{961CD322-1E6F-4F0E-A6B6-F9591F2389B9}">
      <formula1>$M$70:$M$73</formula1>
    </dataValidation>
    <dataValidation type="list" allowBlank="1" showInputMessage="1" showErrorMessage="1" sqref="AC51:AC52 AC65:AC66 AC54:AC57 AC12:AC49" xr:uid="{8ABE7F7A-F0BD-4D31-AF76-593D3B533227}">
      <formula1>$AD$70:$AD$74</formula1>
    </dataValidation>
    <dataValidation type="list" allowBlank="1" showInputMessage="1" showErrorMessage="1" sqref="Z49 Z51:Z52" xr:uid="{12097CD7-63A4-4715-947C-A4F239CBC379}">
      <formula1>$K$25:$K$29</formula1>
    </dataValidation>
    <dataValidation type="list" allowBlank="1" showInputMessage="1" showErrorMessage="1" sqref="AC58:AC61" xr:uid="{9104A13F-F257-455D-BB7A-E59DB1599365}">
      <formula1>$AD$27:$AD$32</formula1>
    </dataValidation>
    <dataValidation type="list" allowBlank="1" showInputMessage="1" showErrorMessage="1" sqref="Z62:Z64" xr:uid="{476DCA92-4E6B-4315-BA6A-E6549CCC7EA3}">
      <formula1>$J$23:$J$27</formula1>
    </dataValidation>
    <dataValidation type="list" allowBlank="1" showInputMessage="1" showErrorMessage="1" sqref="X62:X64" xr:uid="{5EF50D44-94B6-4260-8714-21F6A156CC89}">
      <formula1>$H$23:$H$27</formula1>
    </dataValidation>
    <dataValidation type="list" allowBlank="1" showInputMessage="1" showErrorMessage="1" sqref="AC62:AC64" xr:uid="{980BB4F7-FC37-4406-9FDA-5B0965B41CDD}">
      <formula1>#REF!</formula1>
    </dataValidation>
  </dataValidations>
  <pageMargins left="0.31496062992125984" right="0.11811023622047245" top="0.35433070866141736" bottom="0.35433070866141736" header="0.31496062992125984" footer="0.31496062992125984"/>
  <pageSetup paperSize="5" scale="6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194" operator="containsText" id="{07536CB8-8C7D-4BEB-AB1F-6907A8CEB705}">
            <xm:f>NOT(ISERROR(SEARCH($K$74,K12)))</xm:f>
            <xm:f>$K$74</xm:f>
            <x14:dxf>
              <fill>
                <patternFill>
                  <bgColor rgb="FFFF0000"/>
                </patternFill>
              </fill>
            </x14:dxf>
          </x14:cfRule>
          <x14:cfRule type="containsText" priority="1195" operator="containsText" id="{66B38391-FCE2-48BE-9F07-20237836F259}">
            <xm:f>NOT(ISERROR(SEARCH($K$73,K12)))</xm:f>
            <xm:f>$K$73</xm:f>
            <x14:dxf>
              <fill>
                <patternFill>
                  <bgColor rgb="FFFFC000"/>
                </patternFill>
              </fill>
            </x14:dxf>
          </x14:cfRule>
          <x14:cfRule type="containsText" priority="1196" operator="containsText" id="{77274F25-FC6D-499E-AE00-FAA630BCE374}">
            <xm:f>NOT(ISERROR(SEARCH($K$72,K12)))</xm:f>
            <xm:f>$K$72</xm:f>
            <x14:dxf>
              <fill>
                <patternFill>
                  <bgColor rgb="FFFFFF00"/>
                </patternFill>
              </fill>
            </x14:dxf>
          </x14:cfRule>
          <x14:cfRule type="containsText" priority="1197" operator="containsText" id="{D623744E-CAC2-4FD7-B13F-90BBBC14AF56}">
            <xm:f>NOT(ISERROR(SEARCH($K$71,K12)))</xm:f>
            <xm:f>$K$71</xm:f>
            <x14:dxf>
              <fill>
                <patternFill>
                  <bgColor rgb="FF00B050"/>
                </patternFill>
              </fill>
            </x14:dxf>
          </x14:cfRule>
          <x14:cfRule type="containsText" priority="1198" operator="containsText" id="{AD1634FB-16B8-4F21-87A3-0A2685B7562C}">
            <xm:f>NOT(ISERROR(SEARCH($K$70,K12)))</xm:f>
            <xm:f>$K$70</xm:f>
            <x14:dxf>
              <fill>
                <patternFill>
                  <bgColor rgb="FF92D050"/>
                </patternFill>
              </fill>
            </x14:dxf>
          </x14:cfRule>
          <xm:sqref>K12 K65:K66</xm:sqref>
        </x14:conditionalFormatting>
        <x14:conditionalFormatting xmlns:xm="http://schemas.microsoft.com/office/excel/2006/main">
          <x14:cfRule type="containsText" priority="1189" operator="containsText" id="{FD5F7D8D-2C7E-41B6-9C74-FB817929D7F3}">
            <xm:f>NOT(ISERROR(SEARCH($K$74,K13)))</xm:f>
            <xm:f>$K$74</xm:f>
            <x14:dxf>
              <fill>
                <patternFill>
                  <bgColor rgb="FFFF0000"/>
                </patternFill>
              </fill>
            </x14:dxf>
          </x14:cfRule>
          <x14:cfRule type="containsText" priority="1190" operator="containsText" id="{F508D8DE-86B3-468D-8CC0-50E826A95788}">
            <xm:f>NOT(ISERROR(SEARCH($K$73,K13)))</xm:f>
            <xm:f>$K$73</xm:f>
            <x14:dxf>
              <fill>
                <patternFill>
                  <bgColor rgb="FFFFC000"/>
                </patternFill>
              </fill>
            </x14:dxf>
          </x14:cfRule>
          <x14:cfRule type="containsText" priority="1191" operator="containsText" id="{E33D2D47-4DE2-444C-B1F1-57E6490DE846}">
            <xm:f>NOT(ISERROR(SEARCH($K$72,K13)))</xm:f>
            <xm:f>$K$72</xm:f>
            <x14:dxf>
              <fill>
                <patternFill>
                  <bgColor rgb="FFFFFF00"/>
                </patternFill>
              </fill>
            </x14:dxf>
          </x14:cfRule>
          <x14:cfRule type="containsText" priority="1192" operator="containsText" id="{C0B61472-7D4E-4E00-B089-AAC79557FD8C}">
            <xm:f>NOT(ISERROR(SEARCH($K$71,K13)))</xm:f>
            <xm:f>$K$71</xm:f>
            <x14:dxf>
              <fill>
                <patternFill>
                  <bgColor rgb="FF00B050"/>
                </patternFill>
              </fill>
            </x14:dxf>
          </x14:cfRule>
          <x14:cfRule type="containsText" priority="1193" operator="containsText" id="{C030676A-A7B8-41A8-ADBB-2670A0AA7A5A}">
            <xm:f>NOT(ISERROR(SEARCH($K$70,K13)))</xm:f>
            <xm:f>$K$70</xm:f>
            <x14:dxf>
              <fill>
                <patternFill>
                  <bgColor rgb="FF92D050"/>
                </patternFill>
              </fill>
            </x14:dxf>
          </x14:cfRule>
          <xm:sqref>K13</xm:sqref>
        </x14:conditionalFormatting>
        <x14:conditionalFormatting xmlns:xm="http://schemas.microsoft.com/office/excel/2006/main">
          <x14:cfRule type="containsText" priority="1181" operator="containsText" id="{0A006D7B-0ECF-4359-979C-EDDF39021232}">
            <xm:f>NOT(ISERROR(SEARCH($I$70,I12)))</xm:f>
            <xm:f>$I$70</xm:f>
            <x14:dxf>
              <fill>
                <patternFill>
                  <fgColor rgb="FF92D050"/>
                  <bgColor rgb="FF92D050"/>
                </patternFill>
              </fill>
            </x14:dxf>
          </x14:cfRule>
          <x14:cfRule type="containsText" priority="1182" operator="containsText" id="{2080BB3A-E411-428C-B78D-5A0C022C2714}">
            <xm:f>NOT(ISERROR(SEARCH($I$71,I12)))</xm:f>
            <xm:f>$I$71</xm:f>
            <x14:dxf>
              <fill>
                <patternFill>
                  <bgColor rgb="FF00B050"/>
                </patternFill>
              </fill>
            </x14:dxf>
          </x14:cfRule>
          <x14:cfRule type="containsText" priority="1183" operator="containsText" id="{27D70611-C931-4A68-91A7-36DFAD63F280}">
            <xm:f>NOT(ISERROR(SEARCH($I$74,I12)))</xm:f>
            <xm:f>$I$74</xm:f>
            <x14:dxf>
              <fill>
                <patternFill>
                  <bgColor rgb="FFFF0000"/>
                </patternFill>
              </fill>
            </x14:dxf>
          </x14:cfRule>
          <x14:cfRule type="containsText" priority="1184" operator="containsText" id="{D40DF2F9-4CAD-4032-B818-99285E9B85C4}">
            <xm:f>NOT(ISERROR(SEARCH($I$73,I12)))</xm:f>
            <xm:f>$I$73</xm:f>
            <x14:dxf>
              <fill>
                <patternFill>
                  <fgColor rgb="FFFFC000"/>
                  <bgColor rgb="FFFFC000"/>
                </patternFill>
              </fill>
            </x14:dxf>
          </x14:cfRule>
          <x14:cfRule type="containsText" priority="1185" operator="containsText" id="{54F15E76-40F0-4074-AFA8-7437B266DC2F}">
            <xm:f>NOT(ISERROR(SEARCH($I$72,I12)))</xm:f>
            <xm:f>$I$72</xm:f>
            <x14:dxf>
              <fill>
                <patternFill>
                  <fgColor rgb="FFFFFF00"/>
                  <bgColor rgb="FFFFFF00"/>
                </patternFill>
              </fill>
            </x14:dxf>
          </x14:cfRule>
          <x14:cfRule type="containsText" priority="1186" operator="containsText" id="{C0B4906C-6BD0-4BF7-AE52-48122AF27145}">
            <xm:f>NOT(ISERROR(SEARCH($I$71,I12)))</xm:f>
            <xm:f>$I$71</xm:f>
            <x14:dxf>
              <fill>
                <patternFill>
                  <bgColor theme="0" tint="-0.14996795556505021"/>
                </patternFill>
              </fill>
            </x14:dxf>
          </x14:cfRule>
          <x14:cfRule type="cellIs" priority="1187" operator="equal" id="{BCBBCE8A-21CA-433A-B713-FF9AAC400DDE}">
            <xm:f>'E:\UAEOS\TRABAJO EN CASA\MAPAS DE RIESGOS\RIESGOS 2022\[MAPA_RIESGOS_UAEOS_2022_V1.xlsx]Tabla probabiidad'!#REF!</xm:f>
            <x14:dxf>
              <fill>
                <patternFill>
                  <fgColor theme="6"/>
                </patternFill>
              </fill>
            </x14:dxf>
          </x14:cfRule>
          <x14:cfRule type="cellIs" priority="1188" operator="equal" id="{F184FDFE-4D5A-4861-BD1F-EC3EC8DC91AE}">
            <xm:f>'E:\UAEOS\TRABAJO EN CASA\MAPAS DE RIESGOS\RIESGOS 2022\[MAPA_RIESGOS_UAEOS_2022_V1.xlsx]Tabla probabiidad'!#REF!</xm:f>
            <x14:dxf>
              <fill>
                <patternFill>
                  <fgColor rgb="FF92D050"/>
                  <bgColor theme="6" tint="0.59996337778862885"/>
                </patternFill>
              </fill>
            </x14:dxf>
          </x14:cfRule>
          <xm:sqref>I12 X65:X66 I65:I66</xm:sqref>
        </x14:conditionalFormatting>
        <x14:conditionalFormatting xmlns:xm="http://schemas.microsoft.com/office/excel/2006/main">
          <x14:cfRule type="containsText" priority="1173" operator="containsText" id="{C271194D-0B57-4EE2-BE84-6774319D8D71}">
            <xm:f>NOT(ISERROR(SEARCH($I$70,I13)))</xm:f>
            <xm:f>$I$70</xm:f>
            <x14:dxf>
              <fill>
                <patternFill>
                  <fgColor rgb="FF92D050"/>
                  <bgColor rgb="FF92D050"/>
                </patternFill>
              </fill>
            </x14:dxf>
          </x14:cfRule>
          <x14:cfRule type="containsText" priority="1174" operator="containsText" id="{61DCDD74-AA09-4FAE-AF9E-B0AD7570936D}">
            <xm:f>NOT(ISERROR(SEARCH($I$71,I13)))</xm:f>
            <xm:f>$I$71</xm:f>
            <x14:dxf>
              <fill>
                <patternFill>
                  <bgColor rgb="FF00B050"/>
                </patternFill>
              </fill>
            </x14:dxf>
          </x14:cfRule>
          <x14:cfRule type="containsText" priority="1175" operator="containsText" id="{BA2022C4-F66A-437F-B0A2-AADF25A3D6A2}">
            <xm:f>NOT(ISERROR(SEARCH($I$74,I13)))</xm:f>
            <xm:f>$I$74</xm:f>
            <x14:dxf>
              <fill>
                <patternFill>
                  <bgColor rgb="FFFF0000"/>
                </patternFill>
              </fill>
            </x14:dxf>
          </x14:cfRule>
          <x14:cfRule type="containsText" priority="1176" operator="containsText" id="{269905D1-DED8-4A44-AA7A-A41FC9E77087}">
            <xm:f>NOT(ISERROR(SEARCH($I$73,I13)))</xm:f>
            <xm:f>$I$73</xm:f>
            <x14:dxf>
              <fill>
                <patternFill>
                  <fgColor rgb="FFFFC000"/>
                  <bgColor rgb="FFFFC000"/>
                </patternFill>
              </fill>
            </x14:dxf>
          </x14:cfRule>
          <x14:cfRule type="containsText" priority="1177" operator="containsText" id="{D157EE13-5DBD-4DCD-A1FE-51E232DA8C11}">
            <xm:f>NOT(ISERROR(SEARCH($I$72,I13)))</xm:f>
            <xm:f>$I$72</xm:f>
            <x14:dxf>
              <fill>
                <patternFill>
                  <fgColor rgb="FFFFFF00"/>
                  <bgColor rgb="FFFFFF00"/>
                </patternFill>
              </fill>
            </x14:dxf>
          </x14:cfRule>
          <x14:cfRule type="containsText" priority="1178" operator="containsText" id="{A84F9A41-06F8-4450-ABA7-BA73E74EA7E8}">
            <xm:f>NOT(ISERROR(SEARCH($I$71,I13)))</xm:f>
            <xm:f>$I$71</xm:f>
            <x14:dxf>
              <fill>
                <patternFill>
                  <bgColor theme="0" tint="-0.14996795556505021"/>
                </patternFill>
              </fill>
            </x14:dxf>
          </x14:cfRule>
          <x14:cfRule type="cellIs" priority="1179" operator="equal" id="{C80C60F7-4F04-45E3-A2A6-C9924F5F1AAC}">
            <xm:f>'E:\UAEOS\TRABAJO EN CASA\MAPAS DE RIESGOS\RIESGOS 2022\[MAPA_RIESGOS_UAEOS_2022_V1.xlsx]Tabla probabiidad'!#REF!</xm:f>
            <x14:dxf>
              <fill>
                <patternFill>
                  <fgColor theme="6"/>
                </patternFill>
              </fill>
            </x14:dxf>
          </x14:cfRule>
          <x14:cfRule type="cellIs" priority="1180" operator="equal" id="{E43CB6A2-1EC3-43BA-9958-2CC909CB8E08}">
            <xm:f>'E:\UAEOS\TRABAJO EN CASA\MAPAS DE RIESGOS\RIESGOS 2022\[MAPA_RIESGOS_UAEOS_2022_V1.xlsx]Tabla probabiidad'!#REF!</xm:f>
            <x14:dxf>
              <fill>
                <patternFill>
                  <fgColor rgb="FF92D050"/>
                  <bgColor theme="6" tint="0.59996337778862885"/>
                </patternFill>
              </fill>
            </x14:dxf>
          </x14:cfRule>
          <xm:sqref>I13</xm:sqref>
        </x14:conditionalFormatting>
        <x14:conditionalFormatting xmlns:xm="http://schemas.microsoft.com/office/excel/2006/main">
          <x14:cfRule type="containsText" priority="1165" operator="containsText" id="{16F29FBB-B09E-40FA-9C93-59604728835E}">
            <xm:f>NOT(ISERROR(SEARCH($I$70,X12)))</xm:f>
            <xm:f>$I$70</xm:f>
            <x14:dxf>
              <fill>
                <patternFill>
                  <fgColor rgb="FF92D050"/>
                  <bgColor rgb="FF92D050"/>
                </patternFill>
              </fill>
            </x14:dxf>
          </x14:cfRule>
          <x14:cfRule type="containsText" priority="1166" operator="containsText" id="{A39283B0-F30D-491D-87D6-E5FFD35A7454}">
            <xm:f>NOT(ISERROR(SEARCH($I$71,X12)))</xm:f>
            <xm:f>$I$71</xm:f>
            <x14:dxf>
              <fill>
                <patternFill>
                  <bgColor rgb="FF00B050"/>
                </patternFill>
              </fill>
            </x14:dxf>
          </x14:cfRule>
          <x14:cfRule type="containsText" priority="1167" operator="containsText" id="{2A807681-875B-494B-B252-ED52291E00A5}">
            <xm:f>NOT(ISERROR(SEARCH($I$74,X12)))</xm:f>
            <xm:f>$I$74</xm:f>
            <x14:dxf>
              <fill>
                <patternFill>
                  <bgColor rgb="FFFF0000"/>
                </patternFill>
              </fill>
            </x14:dxf>
          </x14:cfRule>
          <x14:cfRule type="containsText" priority="1168" operator="containsText" id="{0991BA52-39AC-459F-9FF8-2C43757AB55C}">
            <xm:f>NOT(ISERROR(SEARCH($I$73,X12)))</xm:f>
            <xm:f>$I$73</xm:f>
            <x14:dxf>
              <fill>
                <patternFill>
                  <fgColor rgb="FFFFC000"/>
                  <bgColor rgb="FFFFC000"/>
                </patternFill>
              </fill>
            </x14:dxf>
          </x14:cfRule>
          <x14:cfRule type="containsText" priority="1169" operator="containsText" id="{010E45E6-2F1F-4EA1-98F7-A4267E751C3F}">
            <xm:f>NOT(ISERROR(SEARCH($I$72,X12)))</xm:f>
            <xm:f>$I$72</xm:f>
            <x14:dxf>
              <fill>
                <patternFill>
                  <fgColor rgb="FFFFFF00"/>
                  <bgColor rgb="FFFFFF00"/>
                </patternFill>
              </fill>
            </x14:dxf>
          </x14:cfRule>
          <x14:cfRule type="containsText" priority="1170" operator="containsText" id="{1FE71F74-5C4D-4AE0-9B21-0A08A5C1B663}">
            <xm:f>NOT(ISERROR(SEARCH($I$71,X12)))</xm:f>
            <xm:f>$I$71</xm:f>
            <x14:dxf>
              <fill>
                <patternFill>
                  <bgColor theme="0" tint="-0.14996795556505021"/>
                </patternFill>
              </fill>
            </x14:dxf>
          </x14:cfRule>
          <x14:cfRule type="cellIs" priority="1171" operator="equal" id="{6C286A41-D8B7-4C17-8D38-92E661C45084}">
            <xm:f>'E:\UAEOS\TRABAJO EN CASA\MAPAS DE RIESGOS\RIESGOS 2022\[MAPA_RIESGOS_UAEOS_2022_V1.xlsx]Tabla probabiidad'!#REF!</xm:f>
            <x14:dxf>
              <fill>
                <patternFill>
                  <fgColor theme="6"/>
                </patternFill>
              </fill>
            </x14:dxf>
          </x14:cfRule>
          <x14:cfRule type="cellIs" priority="1172" operator="equal" id="{ADB18DFE-51C1-4E22-B737-07AFD9EBA244}">
            <xm:f>'E:\UAEOS\TRABAJO EN CASA\MAPAS DE RIESGOS\RIESGOS 2022\[MAPA_RIESGOS_UAEOS_2022_V1.xlsx]Tabla probabiidad'!#REF!</xm:f>
            <x14:dxf>
              <fill>
                <patternFill>
                  <fgColor rgb="FF92D050"/>
                  <bgColor theme="6" tint="0.59996337778862885"/>
                </patternFill>
              </fill>
            </x14:dxf>
          </x14:cfRule>
          <xm:sqref>X12</xm:sqref>
        </x14:conditionalFormatting>
        <x14:conditionalFormatting xmlns:xm="http://schemas.microsoft.com/office/excel/2006/main">
          <x14:cfRule type="containsText" priority="1157" operator="containsText" id="{0430556F-49CB-4ACD-AF21-F430CDECD24B}">
            <xm:f>NOT(ISERROR(SEARCH($I$70,X13)))</xm:f>
            <xm:f>$I$70</xm:f>
            <x14:dxf>
              <fill>
                <patternFill>
                  <fgColor rgb="FF92D050"/>
                  <bgColor rgb="FF92D050"/>
                </patternFill>
              </fill>
            </x14:dxf>
          </x14:cfRule>
          <x14:cfRule type="containsText" priority="1158" operator="containsText" id="{F61CCBFD-366C-4BB7-967B-058D83A318B2}">
            <xm:f>NOT(ISERROR(SEARCH($I$71,X13)))</xm:f>
            <xm:f>$I$71</xm:f>
            <x14:dxf>
              <fill>
                <patternFill>
                  <bgColor rgb="FF00B050"/>
                </patternFill>
              </fill>
            </x14:dxf>
          </x14:cfRule>
          <x14:cfRule type="containsText" priority="1159" operator="containsText" id="{192F8205-674A-4034-9FF4-6FB891CAB9FC}">
            <xm:f>NOT(ISERROR(SEARCH($I$74,X13)))</xm:f>
            <xm:f>$I$74</xm:f>
            <x14:dxf>
              <fill>
                <patternFill>
                  <bgColor rgb="FFFF0000"/>
                </patternFill>
              </fill>
            </x14:dxf>
          </x14:cfRule>
          <x14:cfRule type="containsText" priority="1160" operator="containsText" id="{7E298F3F-E913-48A1-8BE4-FCD285594709}">
            <xm:f>NOT(ISERROR(SEARCH($I$73,X13)))</xm:f>
            <xm:f>$I$73</xm:f>
            <x14:dxf>
              <fill>
                <patternFill>
                  <fgColor rgb="FFFFC000"/>
                  <bgColor rgb="FFFFC000"/>
                </patternFill>
              </fill>
            </x14:dxf>
          </x14:cfRule>
          <x14:cfRule type="containsText" priority="1161" operator="containsText" id="{C25D7B36-E2DD-422D-9891-81CC15340222}">
            <xm:f>NOT(ISERROR(SEARCH($I$72,X13)))</xm:f>
            <xm:f>$I$72</xm:f>
            <x14:dxf>
              <fill>
                <patternFill>
                  <fgColor rgb="FFFFFF00"/>
                  <bgColor rgb="FFFFFF00"/>
                </patternFill>
              </fill>
            </x14:dxf>
          </x14:cfRule>
          <x14:cfRule type="containsText" priority="1162" operator="containsText" id="{5734AEA9-DCF2-424D-BA9C-42C91877D433}">
            <xm:f>NOT(ISERROR(SEARCH($I$71,X13)))</xm:f>
            <xm:f>$I$71</xm:f>
            <x14:dxf>
              <fill>
                <patternFill>
                  <bgColor theme="0" tint="-0.14996795556505021"/>
                </patternFill>
              </fill>
            </x14:dxf>
          </x14:cfRule>
          <x14:cfRule type="cellIs" priority="1163" operator="equal" id="{62C054E3-E130-4AA3-A96E-E4CE0EEBEA31}">
            <xm:f>'E:\UAEOS\TRABAJO EN CASA\MAPAS DE RIESGOS\RIESGOS 2022\[MAPA_RIESGOS_UAEOS_2022_V1.xlsx]Tabla probabiidad'!#REF!</xm:f>
            <x14:dxf>
              <fill>
                <patternFill>
                  <fgColor theme="6"/>
                </patternFill>
              </fill>
            </x14:dxf>
          </x14:cfRule>
          <x14:cfRule type="cellIs" priority="1164" operator="equal" id="{0C6031AF-C774-47FC-97F8-5EA35BDD7D23}">
            <xm:f>'E:\UAEOS\TRABAJO EN CASA\MAPAS DE RIESGOS\RIESGOS 2022\[MAPA_RIESGOS_UAEOS_2022_V1.xlsx]Tabla probabiidad'!#REF!</xm:f>
            <x14:dxf>
              <fill>
                <patternFill>
                  <fgColor rgb="FF92D050"/>
                  <bgColor theme="6" tint="0.59996337778862885"/>
                </patternFill>
              </fill>
            </x14:dxf>
          </x14:cfRule>
          <xm:sqref>X13</xm:sqref>
        </x14:conditionalFormatting>
        <x14:conditionalFormatting xmlns:xm="http://schemas.microsoft.com/office/excel/2006/main">
          <x14:cfRule type="containsText" priority="1152" operator="containsText" id="{0370332A-C5C9-4F9C-AA71-E3F4DBB9F7A3}">
            <xm:f>NOT(ISERROR(SEARCH($K$74,Z13)))</xm:f>
            <xm:f>$K$74</xm:f>
            <x14:dxf>
              <fill>
                <patternFill>
                  <bgColor rgb="FFFF0000"/>
                </patternFill>
              </fill>
            </x14:dxf>
          </x14:cfRule>
          <x14:cfRule type="containsText" priority="1153" operator="containsText" id="{4EE75C09-BC24-4B60-BF36-9F8D289792AC}">
            <xm:f>NOT(ISERROR(SEARCH($K$73,Z13)))</xm:f>
            <xm:f>$K$73</xm:f>
            <x14:dxf>
              <fill>
                <patternFill>
                  <bgColor rgb="FFFFC000"/>
                </patternFill>
              </fill>
            </x14:dxf>
          </x14:cfRule>
          <x14:cfRule type="containsText" priority="1154" operator="containsText" id="{6D19B737-0F24-47BA-9786-E0F0B79581C6}">
            <xm:f>NOT(ISERROR(SEARCH($K$72,Z13)))</xm:f>
            <xm:f>$K$72</xm:f>
            <x14:dxf>
              <fill>
                <patternFill>
                  <bgColor rgb="FFFFFF00"/>
                </patternFill>
              </fill>
            </x14:dxf>
          </x14:cfRule>
          <x14:cfRule type="containsText" priority="1155" operator="containsText" id="{501C1D6E-3E9F-4323-9B60-F3D97DB3C30E}">
            <xm:f>NOT(ISERROR(SEARCH($K$71,Z13)))</xm:f>
            <xm:f>$K$71</xm:f>
            <x14:dxf>
              <fill>
                <patternFill>
                  <bgColor rgb="FF00B050"/>
                </patternFill>
              </fill>
            </x14:dxf>
          </x14:cfRule>
          <x14:cfRule type="containsText" priority="1156" operator="containsText" id="{276518A8-C0F7-4F85-947F-8D70377DFF91}">
            <xm:f>NOT(ISERROR(SEARCH($K$70,Z13)))</xm:f>
            <xm:f>$K$70</xm:f>
            <x14:dxf>
              <fill>
                <patternFill>
                  <bgColor rgb="FF92D050"/>
                </patternFill>
              </fill>
            </x14:dxf>
          </x14:cfRule>
          <xm:sqref>Z13</xm:sqref>
        </x14:conditionalFormatting>
        <x14:conditionalFormatting xmlns:xm="http://schemas.microsoft.com/office/excel/2006/main">
          <x14:cfRule type="containsText" priority="1147" operator="containsText" id="{AED17FDF-4513-4FE9-B4B0-96219BC44508}">
            <xm:f>NOT(ISERROR(SEARCH($K$74,Z12)))</xm:f>
            <xm:f>$K$74</xm:f>
            <x14:dxf>
              <fill>
                <patternFill>
                  <bgColor rgb="FFFF0000"/>
                </patternFill>
              </fill>
            </x14:dxf>
          </x14:cfRule>
          <x14:cfRule type="containsText" priority="1148" operator="containsText" id="{EB52BA3E-DC7E-442D-B1FB-60D8CA82FF6B}">
            <xm:f>NOT(ISERROR(SEARCH($K$73,Z12)))</xm:f>
            <xm:f>$K$73</xm:f>
            <x14:dxf>
              <fill>
                <patternFill>
                  <bgColor rgb="FFFFC000"/>
                </patternFill>
              </fill>
            </x14:dxf>
          </x14:cfRule>
          <x14:cfRule type="containsText" priority="1149" operator="containsText" id="{C917A97A-8BC3-493C-ADA3-26BAC8D6ECB6}">
            <xm:f>NOT(ISERROR(SEARCH($K$72,Z12)))</xm:f>
            <xm:f>$K$72</xm:f>
            <x14:dxf>
              <fill>
                <patternFill>
                  <bgColor rgb="FFFFFF00"/>
                </patternFill>
              </fill>
            </x14:dxf>
          </x14:cfRule>
          <x14:cfRule type="containsText" priority="1150" operator="containsText" id="{7A0D3724-1EAA-4B55-A5B9-F8A1D743FA28}">
            <xm:f>NOT(ISERROR(SEARCH($K$71,Z12)))</xm:f>
            <xm:f>$K$71</xm:f>
            <x14:dxf>
              <fill>
                <patternFill>
                  <bgColor rgb="FF00B050"/>
                </patternFill>
              </fill>
            </x14:dxf>
          </x14:cfRule>
          <x14:cfRule type="containsText" priority="1151" operator="containsText" id="{8CF5A10E-2D35-46D8-8E57-9BC333A3D31B}">
            <xm:f>NOT(ISERROR(SEARCH($K$70,Z12)))</xm:f>
            <xm:f>$K$70</xm:f>
            <x14:dxf>
              <fill>
                <patternFill>
                  <bgColor rgb="FF92D050"/>
                </patternFill>
              </fill>
            </x14:dxf>
          </x14:cfRule>
          <xm:sqref>Z12</xm:sqref>
        </x14:conditionalFormatting>
        <x14:conditionalFormatting xmlns:xm="http://schemas.microsoft.com/office/excel/2006/main">
          <x14:cfRule type="containsText" priority="1143" operator="containsText" id="{83048305-933A-4AE7-8E41-E6EB11796978}">
            <xm:f>NOT(ISERROR(SEARCH($M$73,M12)))</xm:f>
            <xm:f>$M$73</xm:f>
            <x14:dxf>
              <fill>
                <patternFill>
                  <bgColor rgb="FFFF0000"/>
                </patternFill>
              </fill>
            </x14:dxf>
          </x14:cfRule>
          <x14:cfRule type="containsText" priority="1144" operator="containsText" id="{DB1D87EF-22B9-4179-BFE2-883CD8FBC189}">
            <xm:f>NOT(ISERROR(SEARCH($M$72,M12)))</xm:f>
            <xm:f>$M$72</xm:f>
            <x14:dxf>
              <fill>
                <patternFill>
                  <bgColor rgb="FFFFC000"/>
                </patternFill>
              </fill>
            </x14:dxf>
          </x14:cfRule>
          <x14:cfRule type="containsText" priority="1145" operator="containsText" id="{0895CF58-ADC4-465A-8D32-DD9A751BFB5E}">
            <xm:f>NOT(ISERROR(SEARCH($M$71,M12)))</xm:f>
            <xm:f>$M$71</xm:f>
            <x14:dxf>
              <fill>
                <patternFill>
                  <bgColor rgb="FFFFFF00"/>
                </patternFill>
              </fill>
            </x14:dxf>
          </x14:cfRule>
          <x14:cfRule type="containsText" priority="1146" operator="containsText" id="{7AF104C0-7580-40B4-B8CE-CF1021F41650}">
            <xm:f>NOT(ISERROR(SEARCH($M$70,M12)))</xm:f>
            <xm:f>$M$70</xm:f>
            <x14:dxf>
              <fill>
                <patternFill>
                  <bgColor rgb="FF92D050"/>
                </patternFill>
              </fill>
            </x14:dxf>
          </x14:cfRule>
          <xm:sqref>M12 M65:M66</xm:sqref>
        </x14:conditionalFormatting>
        <x14:conditionalFormatting xmlns:xm="http://schemas.microsoft.com/office/excel/2006/main">
          <x14:cfRule type="containsText" priority="1139" operator="containsText" id="{970E07B0-BF51-4D29-AC78-52998AE9D328}">
            <xm:f>NOT(ISERROR(SEARCH($M$73,M13)))</xm:f>
            <xm:f>$M$73</xm:f>
            <x14:dxf>
              <fill>
                <patternFill>
                  <bgColor rgb="FFFF0000"/>
                </patternFill>
              </fill>
            </x14:dxf>
          </x14:cfRule>
          <x14:cfRule type="containsText" priority="1140" operator="containsText" id="{57DD5CDC-5E04-436F-BC2A-CCA0EC563B8A}">
            <xm:f>NOT(ISERROR(SEARCH($M$72,M13)))</xm:f>
            <xm:f>$M$72</xm:f>
            <x14:dxf>
              <fill>
                <patternFill>
                  <bgColor rgb="FFFFC000"/>
                </patternFill>
              </fill>
            </x14:dxf>
          </x14:cfRule>
          <x14:cfRule type="containsText" priority="1141" operator="containsText" id="{BD8E5C70-6E55-4FB5-8CC6-8213E805D9BE}">
            <xm:f>NOT(ISERROR(SEARCH($M$71,M13)))</xm:f>
            <xm:f>$M$71</xm:f>
            <x14:dxf>
              <fill>
                <patternFill>
                  <bgColor rgb="FFFFFF00"/>
                </patternFill>
              </fill>
            </x14:dxf>
          </x14:cfRule>
          <x14:cfRule type="containsText" priority="1142" operator="containsText" id="{D69DF3B7-DB3B-4560-8234-9B577C063FE9}">
            <xm:f>NOT(ISERROR(SEARCH($M$70,M13)))</xm:f>
            <xm:f>$M$70</xm:f>
            <x14:dxf>
              <fill>
                <patternFill>
                  <bgColor rgb="FF92D050"/>
                </patternFill>
              </fill>
            </x14:dxf>
          </x14:cfRule>
          <xm:sqref>M13</xm:sqref>
        </x14:conditionalFormatting>
        <x14:conditionalFormatting xmlns:xm="http://schemas.microsoft.com/office/excel/2006/main">
          <x14:cfRule type="containsText" priority="1132" operator="containsText" id="{E496444F-6095-4A52-A139-53ACAA465A20}">
            <xm:f>NOT(ISERROR(SEARCH($H$71,I17)))</xm:f>
            <xm:f>$H$71</xm:f>
            <x14:dxf>
              <fill>
                <patternFill>
                  <fgColor rgb="FF92D050"/>
                  <bgColor rgb="FF92D050"/>
                </patternFill>
              </fill>
            </x14:dxf>
          </x14:cfRule>
          <x14:cfRule type="containsText" priority="1133" operator="containsText" id="{AA28DEBE-0ABC-4B0E-85F3-8EB35911FD38}">
            <xm:f>NOT(ISERROR(SEARCH($H$75,I17)))</xm:f>
            <xm:f>$H$75</xm:f>
            <x14:dxf>
              <fill>
                <patternFill>
                  <bgColor rgb="FFFF0000"/>
                </patternFill>
              </fill>
            </x14:dxf>
          </x14:cfRule>
          <x14:cfRule type="containsText" priority="1134" operator="containsText" id="{170B2828-6C34-489B-9476-197469E834B4}">
            <xm:f>NOT(ISERROR(SEARCH($H$74,I17)))</xm:f>
            <xm:f>$H$74</xm:f>
            <x14:dxf>
              <fill>
                <patternFill>
                  <fgColor rgb="FFFFFF00"/>
                  <bgColor rgb="FFFFFF00"/>
                </patternFill>
              </fill>
            </x14:dxf>
          </x14:cfRule>
          <x14:cfRule type="containsText" priority="1135" operator="containsText" id="{6BE01BA7-245D-4A29-B43D-A6A609918D0A}">
            <xm:f>NOT(ISERROR(SEARCH($H$73,I17)))</xm:f>
            <xm:f>$H$73</xm:f>
            <x14:dxf>
              <fill>
                <patternFill>
                  <fgColor rgb="FFFFC000"/>
                  <bgColor rgb="FFFFC000"/>
                </patternFill>
              </fill>
            </x14:dxf>
          </x14:cfRule>
          <x14:cfRule type="containsText" priority="1136" operator="containsText" id="{204F2274-8535-4690-A5A4-17E57AA97EF8}">
            <xm:f>NOT(ISERROR(SEARCH($H$72,I17)))</xm:f>
            <xm:f>$H$72</xm:f>
            <x14:dxf>
              <fill>
                <patternFill>
                  <bgColor rgb="FF00B050"/>
                </patternFill>
              </fill>
            </x14:dxf>
          </x14:cfRule>
          <x14:cfRule type="cellIs" priority="1137" operator="equal" id="{28B5E262-9AA1-4EEE-95B6-7EA96A47BF72}">
            <xm:f>'D:\UAEOS\TRABAJO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138" operator="equal" id="{60B782BB-D2A3-4984-870C-5736B14F3E95}">
            <xm:f>'D:\UAEOS\TRABAJO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I17</xm:sqref>
        </x14:conditionalFormatting>
        <x14:conditionalFormatting xmlns:xm="http://schemas.microsoft.com/office/excel/2006/main">
          <x14:cfRule type="containsText" priority="1122" operator="containsText" id="{C8491D6F-1FB6-42DA-84F5-E56FEE6B5247}">
            <xm:f>NOT(ISERROR(SEARCH($I$70,I19)))</xm:f>
            <xm:f>$I$70</xm:f>
            <x14:dxf>
              <fill>
                <patternFill>
                  <fgColor rgb="FF92D050"/>
                  <bgColor rgb="FF92D050"/>
                </patternFill>
              </fill>
            </x14:dxf>
          </x14:cfRule>
          <x14:cfRule type="containsText" priority="1123" operator="containsText" id="{25D5CB88-CE25-45E9-BF2A-F2258980E6A0}">
            <xm:f>NOT(ISERROR(SEARCH($I$71,I19)))</xm:f>
            <xm:f>$I$71</xm:f>
            <x14:dxf>
              <fill>
                <patternFill>
                  <bgColor rgb="FF00B050"/>
                </patternFill>
              </fill>
            </x14:dxf>
          </x14:cfRule>
          <x14:cfRule type="containsText" priority="1124" operator="containsText" id="{D31DFE55-8B70-437D-9283-735DF257C6D1}">
            <xm:f>NOT(ISERROR(SEARCH($I$74,I19)))</xm:f>
            <xm:f>$I$74</xm:f>
            <x14:dxf>
              <fill>
                <patternFill>
                  <bgColor rgb="FFFF0000"/>
                </patternFill>
              </fill>
            </x14:dxf>
          </x14:cfRule>
          <x14:cfRule type="containsText" priority="1125" operator="containsText" id="{F42AC9C0-9294-47C5-8B22-A12DB57B967A}">
            <xm:f>NOT(ISERROR(SEARCH($I$73,I19)))</xm:f>
            <xm:f>$I$73</xm:f>
            <x14:dxf>
              <fill>
                <patternFill>
                  <fgColor rgb="FFFFC000"/>
                  <bgColor rgb="FFFFC000"/>
                </patternFill>
              </fill>
            </x14:dxf>
          </x14:cfRule>
          <x14:cfRule type="containsText" priority="1126" operator="containsText" id="{B6B81BBC-9F9C-4A0B-9C72-0E450FC1ADE6}">
            <xm:f>NOT(ISERROR(SEARCH($I$72,I19)))</xm:f>
            <xm:f>$I$72</xm:f>
            <x14:dxf>
              <fill>
                <patternFill>
                  <fgColor rgb="FFFFFF00"/>
                  <bgColor rgb="FFFFFF00"/>
                </patternFill>
              </fill>
            </x14:dxf>
          </x14:cfRule>
          <x14:cfRule type="containsText" priority="1127" operator="containsText" id="{B7568BB9-2183-4697-B8E5-A88DD0C882CC}">
            <xm:f>NOT(ISERROR(SEARCH($I$71,I19)))</xm:f>
            <xm:f>$I$71</xm:f>
            <x14:dxf>
              <fill>
                <patternFill>
                  <bgColor theme="0" tint="-0.14996795556505021"/>
                </patternFill>
              </fill>
            </x14:dxf>
          </x14:cfRule>
          <x14:cfRule type="cellIs" priority="1128" operator="equal" id="{90621105-73E6-434D-BBED-4595AFDDCDBA}">
            <xm:f>'E:\UAEOS\TRABAJO EN CASA\MAPAS DE RIESGOS\RIESGOS 2022\[MAPA_RIESGOS_UAEOS_2022_V1.xlsx]Tabla probabiidad'!#REF!</xm:f>
            <x14:dxf>
              <fill>
                <patternFill>
                  <fgColor theme="6"/>
                </patternFill>
              </fill>
            </x14:dxf>
          </x14:cfRule>
          <x14:cfRule type="cellIs" priority="1129" operator="equal" id="{A40D34A9-BBBC-4F56-BE28-9A4D2459AA08}">
            <xm:f>'E:\UAEOS\TRABAJO EN CASA\MAPAS DE RIESGOS\RIESGOS 2022\[MAPA_RIESGOS_UAEOS_2022_V1.xlsx]Tabla probabiidad'!#REF!</xm:f>
            <x14:dxf>
              <fill>
                <patternFill>
                  <fgColor rgb="FF92D050"/>
                  <bgColor theme="6" tint="0.59996337778862885"/>
                </patternFill>
              </fill>
            </x14:dxf>
          </x14:cfRule>
          <xm:sqref>I19</xm:sqref>
        </x14:conditionalFormatting>
        <x14:conditionalFormatting xmlns:xm="http://schemas.microsoft.com/office/excel/2006/main">
          <x14:cfRule type="containsText" priority="1114" operator="containsText" id="{37ACA54F-C222-4297-84A0-076E0919A030}">
            <xm:f>NOT(ISERROR(SEARCH($I$70,I21)))</xm:f>
            <xm:f>$I$70</xm:f>
            <x14:dxf>
              <fill>
                <patternFill>
                  <fgColor rgb="FF92D050"/>
                  <bgColor rgb="FF92D050"/>
                </patternFill>
              </fill>
            </x14:dxf>
          </x14:cfRule>
          <x14:cfRule type="containsText" priority="1115" operator="containsText" id="{B05C48C7-ABCE-4E4A-86A7-493ACEDB7EFA}">
            <xm:f>NOT(ISERROR(SEARCH($I$71,I21)))</xm:f>
            <xm:f>$I$71</xm:f>
            <x14:dxf>
              <fill>
                <patternFill>
                  <bgColor rgb="FF00B050"/>
                </patternFill>
              </fill>
            </x14:dxf>
          </x14:cfRule>
          <x14:cfRule type="containsText" priority="1116" operator="containsText" id="{437CC9D0-913E-4FA5-AE57-14D2972370E3}">
            <xm:f>NOT(ISERROR(SEARCH($I$74,I21)))</xm:f>
            <xm:f>$I$74</xm:f>
            <x14:dxf>
              <fill>
                <patternFill>
                  <bgColor rgb="FFFF0000"/>
                </patternFill>
              </fill>
            </x14:dxf>
          </x14:cfRule>
          <x14:cfRule type="containsText" priority="1117" operator="containsText" id="{E31D1E3C-14F1-4628-A5F2-F1190EBDA7CE}">
            <xm:f>NOT(ISERROR(SEARCH($I$73,I21)))</xm:f>
            <xm:f>$I$73</xm:f>
            <x14:dxf>
              <fill>
                <patternFill>
                  <fgColor rgb="FFFFC000"/>
                  <bgColor rgb="FFFFC000"/>
                </patternFill>
              </fill>
            </x14:dxf>
          </x14:cfRule>
          <x14:cfRule type="containsText" priority="1118" operator="containsText" id="{863C02F2-39EE-4ADD-82C6-5031820157EC}">
            <xm:f>NOT(ISERROR(SEARCH($I$72,I21)))</xm:f>
            <xm:f>$I$72</xm:f>
            <x14:dxf>
              <fill>
                <patternFill>
                  <fgColor rgb="FFFFFF00"/>
                  <bgColor rgb="FFFFFF00"/>
                </patternFill>
              </fill>
            </x14:dxf>
          </x14:cfRule>
          <x14:cfRule type="containsText" priority="1119" operator="containsText" id="{D5F172C2-2BD2-4387-BCE5-6C808BFEE932}">
            <xm:f>NOT(ISERROR(SEARCH($I$71,I21)))</xm:f>
            <xm:f>$I$71</xm:f>
            <x14:dxf>
              <fill>
                <patternFill>
                  <bgColor theme="0" tint="-0.14996795556505021"/>
                </patternFill>
              </fill>
            </x14:dxf>
          </x14:cfRule>
          <x14:cfRule type="cellIs" priority="1120" operator="equal" id="{59561ACE-F4B3-4655-8419-1A97381F559B}">
            <xm:f>'E:\UAEOS\TRABAJO EN CASA\MAPAS DE RIESGOS\RIESGOS 2022\[MAPA_RIESGOS_UAEOS_2022_V1.xlsx]Tabla probabiidad'!#REF!</xm:f>
            <x14:dxf>
              <fill>
                <patternFill>
                  <fgColor theme="6"/>
                </patternFill>
              </fill>
            </x14:dxf>
          </x14:cfRule>
          <x14:cfRule type="cellIs" priority="1121" operator="equal" id="{0CD7B10B-3D60-46F7-9F06-6AFF80E5545D}">
            <xm:f>'E:\UAEOS\TRABAJO EN CASA\MAPAS DE RIESGOS\RIESGOS 2022\[MAPA_RIESGOS_UAEOS_2022_V1.xlsx]Tabla probabiidad'!#REF!</xm:f>
            <x14:dxf>
              <fill>
                <patternFill>
                  <fgColor rgb="FF92D050"/>
                  <bgColor theme="6" tint="0.59996337778862885"/>
                </patternFill>
              </fill>
            </x14:dxf>
          </x14:cfRule>
          <xm:sqref>I21</xm:sqref>
        </x14:conditionalFormatting>
        <x14:conditionalFormatting xmlns:xm="http://schemas.microsoft.com/office/excel/2006/main">
          <x14:cfRule type="containsText" priority="1109" operator="containsText" id="{1C6C9F69-5658-4A75-B3F7-BE73E9DD4331}">
            <xm:f>NOT(ISERROR(SEARCH($K$74,K21)))</xm:f>
            <xm:f>$K$74</xm:f>
            <x14:dxf>
              <fill>
                <patternFill>
                  <bgColor rgb="FFFF0000"/>
                </patternFill>
              </fill>
            </x14:dxf>
          </x14:cfRule>
          <x14:cfRule type="containsText" priority="1110" operator="containsText" id="{B73068E3-1CF5-41C6-B763-96E8CD3CA0F4}">
            <xm:f>NOT(ISERROR(SEARCH($K$73,K21)))</xm:f>
            <xm:f>$K$73</xm:f>
            <x14:dxf>
              <fill>
                <patternFill>
                  <bgColor rgb="FFFFC000"/>
                </patternFill>
              </fill>
            </x14:dxf>
          </x14:cfRule>
          <x14:cfRule type="containsText" priority="1111" operator="containsText" id="{70F16C2D-6C2D-4060-88BF-CE08F2E2F70E}">
            <xm:f>NOT(ISERROR(SEARCH($K$72,K21)))</xm:f>
            <xm:f>$K$72</xm:f>
            <x14:dxf>
              <fill>
                <patternFill>
                  <bgColor rgb="FFFFFF00"/>
                </patternFill>
              </fill>
            </x14:dxf>
          </x14:cfRule>
          <x14:cfRule type="containsText" priority="1112" operator="containsText" id="{916EE6EB-B862-443E-8E27-6CE77127A8F2}">
            <xm:f>NOT(ISERROR(SEARCH($K$71,K21)))</xm:f>
            <xm:f>$K$71</xm:f>
            <x14:dxf>
              <fill>
                <patternFill>
                  <bgColor rgb="FF00B050"/>
                </patternFill>
              </fill>
            </x14:dxf>
          </x14:cfRule>
          <x14:cfRule type="containsText" priority="1113" operator="containsText" id="{EEED2103-CFE4-42E7-9626-57D3F59216A2}">
            <xm:f>NOT(ISERROR(SEARCH($K$70,K21)))</xm:f>
            <xm:f>$K$70</xm:f>
            <x14:dxf>
              <fill>
                <patternFill>
                  <bgColor rgb="FF92D050"/>
                </patternFill>
              </fill>
            </x14:dxf>
          </x14:cfRule>
          <xm:sqref>K21</xm:sqref>
        </x14:conditionalFormatting>
        <x14:conditionalFormatting xmlns:xm="http://schemas.microsoft.com/office/excel/2006/main">
          <x14:cfRule type="containsText" priority="1101" operator="containsText" id="{35607910-DBF7-4B58-A017-7B9B5ACDB0FF}">
            <xm:f>NOT(ISERROR(SEARCH($I$70,I27)))</xm:f>
            <xm:f>$I$70</xm:f>
            <x14:dxf>
              <fill>
                <patternFill>
                  <fgColor rgb="FF92D050"/>
                  <bgColor rgb="FF92D050"/>
                </patternFill>
              </fill>
            </x14:dxf>
          </x14:cfRule>
          <x14:cfRule type="containsText" priority="1102" operator="containsText" id="{BB50C392-085A-4F11-958C-2FD3A91D4850}">
            <xm:f>NOT(ISERROR(SEARCH($I$71,I27)))</xm:f>
            <xm:f>$I$71</xm:f>
            <x14:dxf>
              <fill>
                <patternFill>
                  <bgColor rgb="FF00B050"/>
                </patternFill>
              </fill>
            </x14:dxf>
          </x14:cfRule>
          <x14:cfRule type="containsText" priority="1103" operator="containsText" id="{EECE3950-2476-4FFC-9040-B9D187BD907D}">
            <xm:f>NOT(ISERROR(SEARCH($I$74,I27)))</xm:f>
            <xm:f>$I$74</xm:f>
            <x14:dxf>
              <fill>
                <patternFill>
                  <bgColor rgb="FFFF0000"/>
                </patternFill>
              </fill>
            </x14:dxf>
          </x14:cfRule>
          <x14:cfRule type="containsText" priority="1104" operator="containsText" id="{DFC0C8B5-AFEE-4CA5-8EC9-E6660D1F66F7}">
            <xm:f>NOT(ISERROR(SEARCH($I$73,I27)))</xm:f>
            <xm:f>$I$73</xm:f>
            <x14:dxf>
              <fill>
                <patternFill>
                  <fgColor rgb="FFFFC000"/>
                  <bgColor rgb="FFFFC000"/>
                </patternFill>
              </fill>
            </x14:dxf>
          </x14:cfRule>
          <x14:cfRule type="containsText" priority="1105" operator="containsText" id="{52988E0E-8563-4939-8AFB-B5B2ECE56A33}">
            <xm:f>NOT(ISERROR(SEARCH($I$72,I27)))</xm:f>
            <xm:f>$I$72</xm:f>
            <x14:dxf>
              <fill>
                <patternFill>
                  <fgColor rgb="FFFFFF00"/>
                  <bgColor rgb="FFFFFF00"/>
                </patternFill>
              </fill>
            </x14:dxf>
          </x14:cfRule>
          <x14:cfRule type="containsText" priority="1106" operator="containsText" id="{4C97C649-91B5-4A46-864F-88D0263B66E7}">
            <xm:f>NOT(ISERROR(SEARCH($I$71,I27)))</xm:f>
            <xm:f>$I$71</xm:f>
            <x14:dxf>
              <fill>
                <patternFill>
                  <bgColor theme="0" tint="-0.14996795556505021"/>
                </patternFill>
              </fill>
            </x14:dxf>
          </x14:cfRule>
          <x14:cfRule type="cellIs" priority="1107" operator="equal" id="{7A788127-5CDE-49FE-924D-7D3EF6833290}">
            <xm:f>'E:\UAEOS\TRABAJO EN CASA\MAPAS DE RIESGOS\RIESGOS 2022\[MAPA_RIESGOS_UAEOS_2022_V1.xlsx]Tabla probabiidad'!#REF!</xm:f>
            <x14:dxf>
              <fill>
                <patternFill>
                  <fgColor theme="6"/>
                </patternFill>
              </fill>
            </x14:dxf>
          </x14:cfRule>
          <x14:cfRule type="cellIs" priority="1108" operator="equal" id="{9382B7A5-8270-4D63-AD8C-D4E19E562942}">
            <xm:f>'E:\UAEOS\TRABAJO EN CASA\MAPAS DE RIESGOS\RIESGOS 2022\[MAPA_RIESGOS_UAEOS_2022_V1.xlsx]Tabla probabiidad'!#REF!</xm:f>
            <x14:dxf>
              <fill>
                <patternFill>
                  <fgColor rgb="FF92D050"/>
                  <bgColor theme="6" tint="0.59996337778862885"/>
                </patternFill>
              </fill>
            </x14:dxf>
          </x14:cfRule>
          <xm:sqref>I27</xm:sqref>
        </x14:conditionalFormatting>
        <x14:conditionalFormatting xmlns:xm="http://schemas.microsoft.com/office/excel/2006/main">
          <x14:cfRule type="containsText" priority="1093" operator="containsText" id="{1751EBDD-A562-4C30-86E3-00E7A0D2E4F5}">
            <xm:f>NOT(ISERROR(SEARCH($I$70,I31)))</xm:f>
            <xm:f>$I$70</xm:f>
            <x14:dxf>
              <fill>
                <patternFill>
                  <fgColor rgb="FF92D050"/>
                  <bgColor rgb="FF92D050"/>
                </patternFill>
              </fill>
            </x14:dxf>
          </x14:cfRule>
          <x14:cfRule type="containsText" priority="1094" operator="containsText" id="{65C6EA47-85AD-4A1B-9576-BBDEF36299CD}">
            <xm:f>NOT(ISERROR(SEARCH($I$71,I31)))</xm:f>
            <xm:f>$I$71</xm:f>
            <x14:dxf>
              <fill>
                <patternFill>
                  <bgColor rgb="FF00B050"/>
                </patternFill>
              </fill>
            </x14:dxf>
          </x14:cfRule>
          <x14:cfRule type="containsText" priority="1095" operator="containsText" id="{65E0B4DB-F120-4A98-A451-A1A5B27F406D}">
            <xm:f>NOT(ISERROR(SEARCH($I$74,I31)))</xm:f>
            <xm:f>$I$74</xm:f>
            <x14:dxf>
              <fill>
                <patternFill>
                  <bgColor rgb="FFFF0000"/>
                </patternFill>
              </fill>
            </x14:dxf>
          </x14:cfRule>
          <x14:cfRule type="containsText" priority="1096" operator="containsText" id="{85B910E5-DBCF-4B1E-A057-387F611AFFCC}">
            <xm:f>NOT(ISERROR(SEARCH($I$73,I31)))</xm:f>
            <xm:f>$I$73</xm:f>
            <x14:dxf>
              <fill>
                <patternFill>
                  <fgColor rgb="FFFFC000"/>
                  <bgColor rgb="FFFFC000"/>
                </patternFill>
              </fill>
            </x14:dxf>
          </x14:cfRule>
          <x14:cfRule type="containsText" priority="1097" operator="containsText" id="{15853CAD-C5C2-4FC6-AFCE-49FB870DDB95}">
            <xm:f>NOT(ISERROR(SEARCH($I$72,I31)))</xm:f>
            <xm:f>$I$72</xm:f>
            <x14:dxf>
              <fill>
                <patternFill>
                  <fgColor rgb="FFFFFF00"/>
                  <bgColor rgb="FFFFFF00"/>
                </patternFill>
              </fill>
            </x14:dxf>
          </x14:cfRule>
          <x14:cfRule type="containsText" priority="1098" operator="containsText" id="{A8DA648E-F598-405E-9EEC-02D25ED0B8FB}">
            <xm:f>NOT(ISERROR(SEARCH($I$71,I31)))</xm:f>
            <xm:f>$I$71</xm:f>
            <x14:dxf>
              <fill>
                <patternFill>
                  <bgColor theme="0" tint="-0.14996795556505021"/>
                </patternFill>
              </fill>
            </x14:dxf>
          </x14:cfRule>
          <x14:cfRule type="cellIs" priority="1099" operator="equal" id="{2626358F-AD47-45BE-A4E5-99EDEDFE08D0}">
            <xm:f>'E:\UAEOS\TRABAJO EN CASA\MAPAS DE RIESGOS\RIESGOS 2022\[MAPA_RIESGOS_UAEOS_2022_V1.xlsx]Tabla probabiidad'!#REF!</xm:f>
            <x14:dxf>
              <fill>
                <patternFill>
                  <fgColor theme="6"/>
                </patternFill>
              </fill>
            </x14:dxf>
          </x14:cfRule>
          <x14:cfRule type="cellIs" priority="1100" operator="equal" id="{15A64942-CE9E-4B30-A471-6322D8585AB8}">
            <xm:f>'E:\UAEOS\TRABAJO EN CASA\MAPAS DE RIESGOS\RIESGOS 2022\[MAPA_RIESGOS_UAEOS_2022_V1.xlsx]Tabla probabiidad'!#REF!</xm:f>
            <x14:dxf>
              <fill>
                <patternFill>
                  <fgColor rgb="FF92D050"/>
                  <bgColor theme="6" tint="0.59996337778862885"/>
                </patternFill>
              </fill>
            </x14:dxf>
          </x14:cfRule>
          <xm:sqref>I31</xm:sqref>
        </x14:conditionalFormatting>
        <x14:conditionalFormatting xmlns:xm="http://schemas.microsoft.com/office/excel/2006/main">
          <x14:cfRule type="containsText" priority="1085" operator="containsText" id="{F58AB1F0-2BB8-4E63-87D3-2ED0E3FF0DCF}">
            <xm:f>NOT(ISERROR(SEARCH($I$70,I28)))</xm:f>
            <xm:f>$I$70</xm:f>
            <x14:dxf>
              <fill>
                <patternFill>
                  <fgColor rgb="FF92D050"/>
                  <bgColor rgb="FF92D050"/>
                </patternFill>
              </fill>
            </x14:dxf>
          </x14:cfRule>
          <x14:cfRule type="containsText" priority="1086" operator="containsText" id="{3C78ED76-44D0-4CAF-8CA1-B569DBD46C25}">
            <xm:f>NOT(ISERROR(SEARCH($I$71,I28)))</xm:f>
            <xm:f>$I$71</xm:f>
            <x14:dxf>
              <fill>
                <patternFill>
                  <bgColor rgb="FF00B050"/>
                </patternFill>
              </fill>
            </x14:dxf>
          </x14:cfRule>
          <x14:cfRule type="containsText" priority="1087" operator="containsText" id="{33445699-F537-4A66-BC47-9562615300D7}">
            <xm:f>NOT(ISERROR(SEARCH($I$74,I28)))</xm:f>
            <xm:f>$I$74</xm:f>
            <x14:dxf>
              <fill>
                <patternFill>
                  <bgColor rgb="FFFF0000"/>
                </patternFill>
              </fill>
            </x14:dxf>
          </x14:cfRule>
          <x14:cfRule type="containsText" priority="1088" operator="containsText" id="{1DB30377-D049-48BF-A2C9-A8B88C9284A1}">
            <xm:f>NOT(ISERROR(SEARCH($I$73,I28)))</xm:f>
            <xm:f>$I$73</xm:f>
            <x14:dxf>
              <fill>
                <patternFill>
                  <fgColor rgb="FFFFC000"/>
                  <bgColor rgb="FFFFC000"/>
                </patternFill>
              </fill>
            </x14:dxf>
          </x14:cfRule>
          <x14:cfRule type="containsText" priority="1089" operator="containsText" id="{8712F807-5762-43EF-8700-B2B4481B2BB1}">
            <xm:f>NOT(ISERROR(SEARCH($I$72,I28)))</xm:f>
            <xm:f>$I$72</xm:f>
            <x14:dxf>
              <fill>
                <patternFill>
                  <fgColor rgb="FFFFFF00"/>
                  <bgColor rgb="FFFFFF00"/>
                </patternFill>
              </fill>
            </x14:dxf>
          </x14:cfRule>
          <x14:cfRule type="containsText" priority="1090" operator="containsText" id="{93C64F5E-129F-4C4E-8F05-417570005EC8}">
            <xm:f>NOT(ISERROR(SEARCH($I$71,I28)))</xm:f>
            <xm:f>$I$71</xm:f>
            <x14:dxf>
              <fill>
                <patternFill>
                  <bgColor theme="0" tint="-0.14996795556505021"/>
                </patternFill>
              </fill>
            </x14:dxf>
          </x14:cfRule>
          <x14:cfRule type="cellIs" priority="1091" operator="equal" id="{1A417F90-F895-4B31-8FF8-9F47C0378915}">
            <xm:f>'E:\UAEOS\TRABAJO EN CASA\MAPAS DE RIESGOS\RIESGOS 2022\[MAPA_RIESGOS_UAEOS_2022_V1.xlsx]Tabla probabiidad'!#REF!</xm:f>
            <x14:dxf>
              <fill>
                <patternFill>
                  <fgColor theme="6"/>
                </patternFill>
              </fill>
            </x14:dxf>
          </x14:cfRule>
          <x14:cfRule type="cellIs" priority="1092" operator="equal" id="{B1FB94E6-6AA2-43D8-A057-3799A2B4F51E}">
            <xm:f>'E:\UAEOS\TRABAJO EN CASA\MAPAS DE RIESGOS\RIESGOS 2022\[MAPA_RIESGOS_UAEOS_2022_V1.xlsx]Tabla probabiidad'!#REF!</xm:f>
            <x14:dxf>
              <fill>
                <patternFill>
                  <fgColor rgb="FF92D050"/>
                  <bgColor theme="6" tint="0.59996337778862885"/>
                </patternFill>
              </fill>
            </x14:dxf>
          </x14:cfRule>
          <xm:sqref>I28</xm:sqref>
        </x14:conditionalFormatting>
        <x14:conditionalFormatting xmlns:xm="http://schemas.microsoft.com/office/excel/2006/main">
          <x14:cfRule type="containsText" priority="1077" operator="containsText" id="{17D4AF34-D90D-4482-82C4-CBA2F761E4D0}">
            <xm:f>NOT(ISERROR(SEARCH($I$70,I30)))</xm:f>
            <xm:f>$I$70</xm:f>
            <x14:dxf>
              <fill>
                <patternFill>
                  <fgColor rgb="FF92D050"/>
                  <bgColor rgb="FF92D050"/>
                </patternFill>
              </fill>
            </x14:dxf>
          </x14:cfRule>
          <x14:cfRule type="containsText" priority="1078" operator="containsText" id="{5B0FB44A-8C6C-45B7-9C4B-274CD479B246}">
            <xm:f>NOT(ISERROR(SEARCH($I$71,I30)))</xm:f>
            <xm:f>$I$71</xm:f>
            <x14:dxf>
              <fill>
                <patternFill>
                  <bgColor rgb="FF00B050"/>
                </patternFill>
              </fill>
            </x14:dxf>
          </x14:cfRule>
          <x14:cfRule type="containsText" priority="1079" operator="containsText" id="{09CB23FB-4CE9-47FD-B115-349364803D49}">
            <xm:f>NOT(ISERROR(SEARCH($I$74,I30)))</xm:f>
            <xm:f>$I$74</xm:f>
            <x14:dxf>
              <fill>
                <patternFill>
                  <bgColor rgb="FFFF0000"/>
                </patternFill>
              </fill>
            </x14:dxf>
          </x14:cfRule>
          <x14:cfRule type="containsText" priority="1080" operator="containsText" id="{3E49D7F2-83A9-49DD-9492-9C9A9867429E}">
            <xm:f>NOT(ISERROR(SEARCH($I$73,I30)))</xm:f>
            <xm:f>$I$73</xm:f>
            <x14:dxf>
              <fill>
                <patternFill>
                  <fgColor rgb="FFFFC000"/>
                  <bgColor rgb="FFFFC000"/>
                </patternFill>
              </fill>
            </x14:dxf>
          </x14:cfRule>
          <x14:cfRule type="containsText" priority="1081" operator="containsText" id="{22F56408-0174-4D4D-ACE5-6A447E11ACFF}">
            <xm:f>NOT(ISERROR(SEARCH($I$72,I30)))</xm:f>
            <xm:f>$I$72</xm:f>
            <x14:dxf>
              <fill>
                <patternFill>
                  <fgColor rgb="FFFFFF00"/>
                  <bgColor rgb="FFFFFF00"/>
                </patternFill>
              </fill>
            </x14:dxf>
          </x14:cfRule>
          <x14:cfRule type="containsText" priority="1082" operator="containsText" id="{C1FCDCB9-F180-433E-9140-4E9E5A8232D9}">
            <xm:f>NOT(ISERROR(SEARCH($I$71,I30)))</xm:f>
            <xm:f>$I$71</xm:f>
            <x14:dxf>
              <fill>
                <patternFill>
                  <bgColor theme="0" tint="-0.14996795556505021"/>
                </patternFill>
              </fill>
            </x14:dxf>
          </x14:cfRule>
          <x14:cfRule type="cellIs" priority="1083" operator="equal" id="{CCA2EAD5-09F3-4052-80AE-9DB4B982AE6B}">
            <xm:f>'E:\UAEOS\TRABAJO EN CASA\MAPAS DE RIESGOS\RIESGOS 2022\[MAPA_RIESGOS_UAEOS_2022_V1.xlsx]Tabla probabiidad'!#REF!</xm:f>
            <x14:dxf>
              <fill>
                <patternFill>
                  <fgColor theme="6"/>
                </patternFill>
              </fill>
            </x14:dxf>
          </x14:cfRule>
          <x14:cfRule type="cellIs" priority="1084" operator="equal" id="{4A1E1BA2-930B-4573-BB68-388AF6D382A8}">
            <xm:f>'E:\UAEOS\TRABAJO EN CASA\MAPAS DE RIESGOS\RIESGOS 2022\[MAPA_RIESGOS_UAEOS_2022_V1.xlsx]Tabla probabiidad'!#REF!</xm:f>
            <x14:dxf>
              <fill>
                <patternFill>
                  <fgColor rgb="FF92D050"/>
                  <bgColor theme="6" tint="0.59996337778862885"/>
                </patternFill>
              </fill>
            </x14:dxf>
          </x14:cfRule>
          <xm:sqref>I30</xm:sqref>
        </x14:conditionalFormatting>
        <x14:conditionalFormatting xmlns:xm="http://schemas.microsoft.com/office/excel/2006/main">
          <x14:cfRule type="containsText" priority="1069" operator="containsText" id="{ABF9AA30-BC3F-4073-B1A0-84EA933DDD91}">
            <xm:f>NOT(ISERROR(SEARCH($I$70,I29)))</xm:f>
            <xm:f>$I$70</xm:f>
            <x14:dxf>
              <fill>
                <patternFill>
                  <fgColor rgb="FF92D050"/>
                  <bgColor rgb="FF92D050"/>
                </patternFill>
              </fill>
            </x14:dxf>
          </x14:cfRule>
          <x14:cfRule type="containsText" priority="1070" operator="containsText" id="{8F8B03B1-9DE4-403A-8401-B5FAE50BC593}">
            <xm:f>NOT(ISERROR(SEARCH($I$71,I29)))</xm:f>
            <xm:f>$I$71</xm:f>
            <x14:dxf>
              <fill>
                <patternFill>
                  <bgColor rgb="FF00B050"/>
                </patternFill>
              </fill>
            </x14:dxf>
          </x14:cfRule>
          <x14:cfRule type="containsText" priority="1071" operator="containsText" id="{3FE57815-B13C-4AD6-9141-182ABFD85C99}">
            <xm:f>NOT(ISERROR(SEARCH($I$74,I29)))</xm:f>
            <xm:f>$I$74</xm:f>
            <x14:dxf>
              <fill>
                <patternFill>
                  <bgColor rgb="FFFF0000"/>
                </patternFill>
              </fill>
            </x14:dxf>
          </x14:cfRule>
          <x14:cfRule type="containsText" priority="1072" operator="containsText" id="{7E0C78B1-F251-4BFF-95D3-A43D7D80C0A0}">
            <xm:f>NOT(ISERROR(SEARCH($I$73,I29)))</xm:f>
            <xm:f>$I$73</xm:f>
            <x14:dxf>
              <fill>
                <patternFill>
                  <fgColor rgb="FFFFC000"/>
                  <bgColor rgb="FFFFC000"/>
                </patternFill>
              </fill>
            </x14:dxf>
          </x14:cfRule>
          <x14:cfRule type="containsText" priority="1073" operator="containsText" id="{D4B40D52-2C08-431A-B158-16743043F449}">
            <xm:f>NOT(ISERROR(SEARCH($I$72,I29)))</xm:f>
            <xm:f>$I$72</xm:f>
            <x14:dxf>
              <fill>
                <patternFill>
                  <fgColor rgb="FFFFFF00"/>
                  <bgColor rgb="FFFFFF00"/>
                </patternFill>
              </fill>
            </x14:dxf>
          </x14:cfRule>
          <x14:cfRule type="containsText" priority="1074" operator="containsText" id="{AF00793E-400D-49AA-A142-6C64CDADA740}">
            <xm:f>NOT(ISERROR(SEARCH($I$71,I29)))</xm:f>
            <xm:f>$I$71</xm:f>
            <x14:dxf>
              <fill>
                <patternFill>
                  <bgColor theme="0" tint="-0.14996795556505021"/>
                </patternFill>
              </fill>
            </x14:dxf>
          </x14:cfRule>
          <x14:cfRule type="cellIs" priority="1075" operator="equal" id="{7B9715CF-5D31-4099-BE7C-29DB5B3A922F}">
            <xm:f>'E:\UAEOS\TRABAJO EN CASA\MAPAS DE RIESGOS\RIESGOS 2022\[MAPA_RIESGOS_UAEOS_2022_V1.xlsx]Tabla probabiidad'!#REF!</xm:f>
            <x14:dxf>
              <fill>
                <patternFill>
                  <fgColor theme="6"/>
                </patternFill>
              </fill>
            </x14:dxf>
          </x14:cfRule>
          <x14:cfRule type="cellIs" priority="1076" operator="equal" id="{D3989C25-B6BE-4347-B7F4-87C18090CABD}">
            <xm:f>'E:\UAEOS\TRABAJO EN CASA\MAPAS DE RIESGOS\RIESGOS 2022\[MAPA_RIESGOS_UAEOS_2022_V1.xlsx]Tabla probabiidad'!#REF!</xm:f>
            <x14:dxf>
              <fill>
                <patternFill>
                  <fgColor rgb="FF92D050"/>
                  <bgColor theme="6" tint="0.59996337778862885"/>
                </patternFill>
              </fill>
            </x14:dxf>
          </x14:cfRule>
          <xm:sqref>I29</xm:sqref>
        </x14:conditionalFormatting>
        <x14:conditionalFormatting xmlns:xm="http://schemas.microsoft.com/office/excel/2006/main">
          <x14:cfRule type="containsText" priority="1061" operator="containsText" id="{F234208B-0809-42AE-B22B-A6FDB96C3FB2}">
            <xm:f>NOT(ISERROR(SEARCH($I$70,I32)))</xm:f>
            <xm:f>$I$70</xm:f>
            <x14:dxf>
              <fill>
                <patternFill>
                  <fgColor rgb="FF92D050"/>
                  <bgColor rgb="FF92D050"/>
                </patternFill>
              </fill>
            </x14:dxf>
          </x14:cfRule>
          <x14:cfRule type="containsText" priority="1062" operator="containsText" id="{F1F3E8D4-4AF3-45E6-A81D-23873E48CADF}">
            <xm:f>NOT(ISERROR(SEARCH($I$71,I32)))</xm:f>
            <xm:f>$I$71</xm:f>
            <x14:dxf>
              <fill>
                <patternFill>
                  <bgColor rgb="FF00B050"/>
                </patternFill>
              </fill>
            </x14:dxf>
          </x14:cfRule>
          <x14:cfRule type="containsText" priority="1063" operator="containsText" id="{76A84217-9743-4598-959A-8861C1922C76}">
            <xm:f>NOT(ISERROR(SEARCH($I$74,I32)))</xm:f>
            <xm:f>$I$74</xm:f>
            <x14:dxf>
              <fill>
                <patternFill>
                  <bgColor rgb="FFFF0000"/>
                </patternFill>
              </fill>
            </x14:dxf>
          </x14:cfRule>
          <x14:cfRule type="containsText" priority="1064" operator="containsText" id="{0245A0E9-40D5-47A2-9878-8D29E160B5EA}">
            <xm:f>NOT(ISERROR(SEARCH($I$73,I32)))</xm:f>
            <xm:f>$I$73</xm:f>
            <x14:dxf>
              <fill>
                <patternFill>
                  <fgColor rgb="FFFFC000"/>
                  <bgColor rgb="FFFFC000"/>
                </patternFill>
              </fill>
            </x14:dxf>
          </x14:cfRule>
          <x14:cfRule type="containsText" priority="1065" operator="containsText" id="{79753CF1-F9D2-401F-B7EE-69B8F761AA54}">
            <xm:f>NOT(ISERROR(SEARCH($I$72,I32)))</xm:f>
            <xm:f>$I$72</xm:f>
            <x14:dxf>
              <fill>
                <patternFill>
                  <fgColor rgb="FFFFFF00"/>
                  <bgColor rgb="FFFFFF00"/>
                </patternFill>
              </fill>
            </x14:dxf>
          </x14:cfRule>
          <x14:cfRule type="containsText" priority="1066" operator="containsText" id="{20D5ED67-5F56-4A1B-AC8C-AB04788DCAD6}">
            <xm:f>NOT(ISERROR(SEARCH($I$71,I32)))</xm:f>
            <xm:f>$I$71</xm:f>
            <x14:dxf>
              <fill>
                <patternFill>
                  <bgColor theme="0" tint="-0.14996795556505021"/>
                </patternFill>
              </fill>
            </x14:dxf>
          </x14:cfRule>
          <x14:cfRule type="cellIs" priority="1067" operator="equal" id="{BFD2C280-3561-4FC5-A306-3B6499CA8D16}">
            <xm:f>'E:\UAEOS\TRABAJO EN CASA\MAPAS DE RIESGOS\RIESGOS 2022\[MAPA_RIESGOS_UAEOS_2022_V1.xlsx]Tabla probabiidad'!#REF!</xm:f>
            <x14:dxf>
              <fill>
                <patternFill>
                  <fgColor theme="6"/>
                </patternFill>
              </fill>
            </x14:dxf>
          </x14:cfRule>
          <x14:cfRule type="cellIs" priority="1068" operator="equal" id="{4A710561-4CC3-4162-A4B9-DDBDB1C31206}">
            <xm:f>'E:\UAEOS\TRABAJO EN CASA\MAPAS DE RIESGOS\RIESGOS 2022\[MAPA_RIESGOS_UAEOS_2022_V1.xlsx]Tabla probabiidad'!#REF!</xm:f>
            <x14:dxf>
              <fill>
                <patternFill>
                  <fgColor rgb="FF92D050"/>
                  <bgColor theme="6" tint="0.59996337778862885"/>
                </patternFill>
              </fill>
            </x14:dxf>
          </x14:cfRule>
          <xm:sqref>I32:I33</xm:sqref>
        </x14:conditionalFormatting>
        <x14:conditionalFormatting xmlns:xm="http://schemas.microsoft.com/office/excel/2006/main">
          <x14:cfRule type="containsText" priority="1054" operator="containsText" id="{AC549EA4-7D97-4BB4-81CC-2A298ED2DF20}">
            <xm:f>NOT(ISERROR(SEARCH($H$71,I16)))</xm:f>
            <xm:f>$H$71</xm:f>
            <x14:dxf>
              <fill>
                <patternFill>
                  <fgColor rgb="FF92D050"/>
                  <bgColor rgb="FF92D050"/>
                </patternFill>
              </fill>
            </x14:dxf>
          </x14:cfRule>
          <x14:cfRule type="containsText" priority="1055" operator="containsText" id="{BD3A1622-E19A-4EA1-A065-F1244159B15D}">
            <xm:f>NOT(ISERROR(SEARCH($H$75,I16)))</xm:f>
            <xm:f>$H$75</xm:f>
            <x14:dxf>
              <fill>
                <patternFill>
                  <bgColor rgb="FFFF0000"/>
                </patternFill>
              </fill>
            </x14:dxf>
          </x14:cfRule>
          <x14:cfRule type="containsText" priority="1056" operator="containsText" id="{2826B94A-F884-4A70-A86E-860614CE1CB7}">
            <xm:f>NOT(ISERROR(SEARCH($H$74,I16)))</xm:f>
            <xm:f>$H$74</xm:f>
            <x14:dxf>
              <fill>
                <patternFill>
                  <fgColor rgb="FFFFFF00"/>
                  <bgColor rgb="FFFFFF00"/>
                </patternFill>
              </fill>
            </x14:dxf>
          </x14:cfRule>
          <x14:cfRule type="containsText" priority="1057" operator="containsText" id="{35AA2EEB-F936-4E2B-B73E-D55C23770F8B}">
            <xm:f>NOT(ISERROR(SEARCH($H$73,I16)))</xm:f>
            <xm:f>$H$73</xm:f>
            <x14:dxf>
              <fill>
                <patternFill>
                  <fgColor rgb="FFFFC000"/>
                  <bgColor rgb="FFFFC000"/>
                </patternFill>
              </fill>
            </x14:dxf>
          </x14:cfRule>
          <x14:cfRule type="containsText" priority="1058" operator="containsText" id="{59B071CE-2C92-499E-AC7B-5669CB1CCB12}">
            <xm:f>NOT(ISERROR(SEARCH($H$72,I16)))</xm:f>
            <xm:f>$H$72</xm:f>
            <x14:dxf>
              <fill>
                <patternFill>
                  <bgColor rgb="FF00B050"/>
                </patternFill>
              </fill>
            </x14:dxf>
          </x14:cfRule>
          <x14:cfRule type="cellIs" priority="1059" operator="equal" id="{019BDC97-5C87-42E1-8239-E13FAAE01BA5}">
            <xm:f>'D:\UAEOS\TRABAJO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060" operator="equal" id="{EDC1AE9C-F4CF-4002-952C-20AC4EFC8C10}">
            <xm:f>'D:\UAEOS\TRABAJO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I16</xm:sqref>
        </x14:conditionalFormatting>
        <x14:conditionalFormatting xmlns:xm="http://schemas.microsoft.com/office/excel/2006/main">
          <x14:cfRule type="containsText" priority="1046" operator="containsText" id="{007BBB5E-D69E-46A5-9706-38588E76BCB5}">
            <xm:f>NOT(ISERROR(SEARCH($I$70,I14)))</xm:f>
            <xm:f>$I$70</xm:f>
            <x14:dxf>
              <fill>
                <patternFill>
                  <fgColor rgb="FF92D050"/>
                  <bgColor rgb="FF92D050"/>
                </patternFill>
              </fill>
            </x14:dxf>
          </x14:cfRule>
          <x14:cfRule type="containsText" priority="1047" operator="containsText" id="{038A9A0F-9C47-48D3-A44B-A6E58917CBFA}">
            <xm:f>NOT(ISERROR(SEARCH($I$71,I14)))</xm:f>
            <xm:f>$I$71</xm:f>
            <x14:dxf>
              <fill>
                <patternFill>
                  <bgColor rgb="FF00B050"/>
                </patternFill>
              </fill>
            </x14:dxf>
          </x14:cfRule>
          <x14:cfRule type="containsText" priority="1048" operator="containsText" id="{B74A82A7-4941-40F1-8BEF-42E85AA448F0}">
            <xm:f>NOT(ISERROR(SEARCH($I$74,I14)))</xm:f>
            <xm:f>$I$74</xm:f>
            <x14:dxf>
              <fill>
                <patternFill>
                  <bgColor rgb="FFFF0000"/>
                </patternFill>
              </fill>
            </x14:dxf>
          </x14:cfRule>
          <x14:cfRule type="containsText" priority="1049" operator="containsText" id="{465E9B0E-8A31-444E-9B41-AB18C0250EB4}">
            <xm:f>NOT(ISERROR(SEARCH($I$73,I14)))</xm:f>
            <xm:f>$I$73</xm:f>
            <x14:dxf>
              <fill>
                <patternFill>
                  <fgColor rgb="FFFFC000"/>
                  <bgColor rgb="FFFFC000"/>
                </patternFill>
              </fill>
            </x14:dxf>
          </x14:cfRule>
          <x14:cfRule type="containsText" priority="1050" operator="containsText" id="{C69693D0-3EC1-4475-82EA-26FCB534D339}">
            <xm:f>NOT(ISERROR(SEARCH($I$72,I14)))</xm:f>
            <xm:f>$I$72</xm:f>
            <x14:dxf>
              <fill>
                <patternFill>
                  <fgColor rgb="FFFFFF00"/>
                  <bgColor rgb="FFFFFF00"/>
                </patternFill>
              </fill>
            </x14:dxf>
          </x14:cfRule>
          <x14:cfRule type="containsText" priority="1051" operator="containsText" id="{277A2E30-7E1A-4B5B-A6AD-7A1D632F71D7}">
            <xm:f>NOT(ISERROR(SEARCH($I$71,I14)))</xm:f>
            <xm:f>$I$71</xm:f>
            <x14:dxf>
              <fill>
                <patternFill>
                  <bgColor theme="0" tint="-0.14996795556505021"/>
                </patternFill>
              </fill>
            </x14:dxf>
          </x14:cfRule>
          <x14:cfRule type="cellIs" priority="1052" operator="equal" id="{199D31F4-BF2C-482D-99E6-6BB21D15D65D}">
            <xm:f>'E:\UAEOS\TRABAJO EN CASA\MAPAS DE RIESGOS\RIESGOS 2022\[MAPA_RIESGOS_UAEOS_2022_V1.xlsx]Tabla probabiidad'!#REF!</xm:f>
            <x14:dxf>
              <fill>
                <patternFill>
                  <fgColor theme="6"/>
                </patternFill>
              </fill>
            </x14:dxf>
          </x14:cfRule>
          <x14:cfRule type="cellIs" priority="1053" operator="equal" id="{3C8F0B8D-B06D-4903-83A4-5E11B691DB8C}">
            <xm:f>'E:\UAEOS\TRABAJO EN CASA\MAPAS DE RIESGOS\RIESGOS 2022\[MAPA_RIESGOS_UAEOS_2022_V1.xlsx]Tabla probabiidad'!#REF!</xm:f>
            <x14:dxf>
              <fill>
                <patternFill>
                  <fgColor rgb="FF92D050"/>
                  <bgColor theme="6" tint="0.59996337778862885"/>
                </patternFill>
              </fill>
            </x14:dxf>
          </x14:cfRule>
          <xm:sqref>I14:I15</xm:sqref>
        </x14:conditionalFormatting>
        <x14:conditionalFormatting xmlns:xm="http://schemas.microsoft.com/office/excel/2006/main">
          <x14:cfRule type="containsText" priority="1041" operator="containsText" id="{144F098C-8008-476D-B61C-975FE8464B5B}">
            <xm:f>NOT(ISERROR(SEARCH($K$74,K14)))</xm:f>
            <xm:f>$K$74</xm:f>
            <x14:dxf>
              <fill>
                <patternFill>
                  <bgColor rgb="FFFF0000"/>
                </patternFill>
              </fill>
            </x14:dxf>
          </x14:cfRule>
          <x14:cfRule type="containsText" priority="1042" operator="containsText" id="{486F6419-F7BF-4839-A1D8-0E3F21CCD237}">
            <xm:f>NOT(ISERROR(SEARCH($K$73,K14)))</xm:f>
            <xm:f>$K$73</xm:f>
            <x14:dxf>
              <fill>
                <patternFill>
                  <bgColor rgb="FFFFC000"/>
                </patternFill>
              </fill>
            </x14:dxf>
          </x14:cfRule>
          <x14:cfRule type="containsText" priority="1043" operator="containsText" id="{C182A416-BDD8-4312-B0E5-16781C560405}">
            <xm:f>NOT(ISERROR(SEARCH($K$72,K14)))</xm:f>
            <xm:f>$K$72</xm:f>
            <x14:dxf>
              <fill>
                <patternFill>
                  <bgColor rgb="FFFFFF00"/>
                </patternFill>
              </fill>
            </x14:dxf>
          </x14:cfRule>
          <x14:cfRule type="containsText" priority="1044" operator="containsText" id="{60B842FF-B576-470D-972E-E26DC5397A1A}">
            <xm:f>NOT(ISERROR(SEARCH($K$71,K14)))</xm:f>
            <xm:f>$K$71</xm:f>
            <x14:dxf>
              <fill>
                <patternFill>
                  <bgColor rgb="FF00B050"/>
                </patternFill>
              </fill>
            </x14:dxf>
          </x14:cfRule>
          <x14:cfRule type="containsText" priority="1045" operator="containsText" id="{C26BF017-5F65-4664-AA1F-C146E5C72558}">
            <xm:f>NOT(ISERROR(SEARCH($K$70,K14)))</xm:f>
            <xm:f>$K$70</xm:f>
            <x14:dxf>
              <fill>
                <patternFill>
                  <bgColor rgb="FF92D050"/>
                </patternFill>
              </fill>
            </x14:dxf>
          </x14:cfRule>
          <xm:sqref>K14:K15</xm:sqref>
        </x14:conditionalFormatting>
        <x14:conditionalFormatting xmlns:xm="http://schemas.microsoft.com/office/excel/2006/main">
          <x14:cfRule type="containsText" priority="1036" operator="containsText" id="{4854ECE6-A9DB-46AF-961C-5808A8DB9692}">
            <xm:f>NOT(ISERROR(SEARCH($K$74,K16)))</xm:f>
            <xm:f>$K$74</xm:f>
            <x14:dxf>
              <fill>
                <patternFill>
                  <bgColor rgb="FFFF0000"/>
                </patternFill>
              </fill>
            </x14:dxf>
          </x14:cfRule>
          <x14:cfRule type="containsText" priority="1037" operator="containsText" id="{C05E54BB-0A94-4088-A376-A68939E37103}">
            <xm:f>NOT(ISERROR(SEARCH($K$73,K16)))</xm:f>
            <xm:f>$K$73</xm:f>
            <x14:dxf>
              <fill>
                <patternFill>
                  <bgColor rgb="FFFFC000"/>
                </patternFill>
              </fill>
            </x14:dxf>
          </x14:cfRule>
          <x14:cfRule type="containsText" priority="1038" operator="containsText" id="{3E378A4B-D675-4475-AA6D-E744B4B17C75}">
            <xm:f>NOT(ISERROR(SEARCH($K$72,K16)))</xm:f>
            <xm:f>$K$72</xm:f>
            <x14:dxf>
              <fill>
                <patternFill>
                  <bgColor rgb="FFFFFF00"/>
                </patternFill>
              </fill>
            </x14:dxf>
          </x14:cfRule>
          <x14:cfRule type="containsText" priority="1039" operator="containsText" id="{6B640610-4C6E-4B7F-9FD0-9C9AC3CCE872}">
            <xm:f>NOT(ISERROR(SEARCH($K$71,K16)))</xm:f>
            <xm:f>$K$71</xm:f>
            <x14:dxf>
              <fill>
                <patternFill>
                  <bgColor rgb="FF00B050"/>
                </patternFill>
              </fill>
            </x14:dxf>
          </x14:cfRule>
          <x14:cfRule type="containsText" priority="1040" operator="containsText" id="{145E4D08-134D-450B-BBAC-FD429C707824}">
            <xm:f>NOT(ISERROR(SEARCH($K$70,K16)))</xm:f>
            <xm:f>$K$70</xm:f>
            <x14:dxf>
              <fill>
                <patternFill>
                  <bgColor rgb="FF92D050"/>
                </patternFill>
              </fill>
            </x14:dxf>
          </x14:cfRule>
          <xm:sqref>K16</xm:sqref>
        </x14:conditionalFormatting>
        <x14:conditionalFormatting xmlns:xm="http://schemas.microsoft.com/office/excel/2006/main">
          <x14:cfRule type="containsText" priority="1032" operator="containsText" id="{129A7B03-84F3-40D7-963B-DE08D2BC7C44}">
            <xm:f>NOT(ISERROR(SEARCH($M$73,M14)))</xm:f>
            <xm:f>$M$73</xm:f>
            <x14:dxf>
              <fill>
                <patternFill>
                  <bgColor rgb="FFFF0000"/>
                </patternFill>
              </fill>
            </x14:dxf>
          </x14:cfRule>
          <x14:cfRule type="containsText" priority="1033" operator="containsText" id="{D477D274-BB0E-4046-8F78-457EDDD07085}">
            <xm:f>NOT(ISERROR(SEARCH($M$72,M14)))</xm:f>
            <xm:f>$M$72</xm:f>
            <x14:dxf>
              <fill>
                <patternFill>
                  <bgColor rgb="FFFFC000"/>
                </patternFill>
              </fill>
            </x14:dxf>
          </x14:cfRule>
          <x14:cfRule type="containsText" priority="1034" operator="containsText" id="{0DA132F1-7643-42FD-98FD-1F4ACF6A10ED}">
            <xm:f>NOT(ISERROR(SEARCH($M$71,M14)))</xm:f>
            <xm:f>$M$71</xm:f>
            <x14:dxf>
              <fill>
                <patternFill>
                  <bgColor rgb="FFFFFF00"/>
                </patternFill>
              </fill>
            </x14:dxf>
          </x14:cfRule>
          <x14:cfRule type="containsText" priority="1035" operator="containsText" id="{2EFC3FAB-C932-4E21-A730-F92DE9C24982}">
            <xm:f>NOT(ISERROR(SEARCH($M$70,M14)))</xm:f>
            <xm:f>$M$70</xm:f>
            <x14:dxf>
              <fill>
                <patternFill>
                  <bgColor rgb="FF92D050"/>
                </patternFill>
              </fill>
            </x14:dxf>
          </x14:cfRule>
          <xm:sqref>M14</xm:sqref>
        </x14:conditionalFormatting>
        <x14:conditionalFormatting xmlns:xm="http://schemas.microsoft.com/office/excel/2006/main">
          <x14:cfRule type="containsText" priority="1028" operator="containsText" id="{83B2DC02-A9E7-4B59-B9D5-B73AC3767A68}">
            <xm:f>NOT(ISERROR(SEARCH($M$73,M15)))</xm:f>
            <xm:f>$M$73</xm:f>
            <x14:dxf>
              <fill>
                <patternFill>
                  <bgColor rgb="FFFF0000"/>
                </patternFill>
              </fill>
            </x14:dxf>
          </x14:cfRule>
          <x14:cfRule type="containsText" priority="1029" operator="containsText" id="{37299F2C-2432-4D55-A6D3-D40944CA7F28}">
            <xm:f>NOT(ISERROR(SEARCH($M$72,M15)))</xm:f>
            <xm:f>$M$72</xm:f>
            <x14:dxf>
              <fill>
                <patternFill>
                  <bgColor rgb="FFFFC000"/>
                </patternFill>
              </fill>
            </x14:dxf>
          </x14:cfRule>
          <x14:cfRule type="containsText" priority="1030" operator="containsText" id="{2CDC471F-053C-4765-AECD-67DA7F87884D}">
            <xm:f>NOT(ISERROR(SEARCH($M$71,M15)))</xm:f>
            <xm:f>$M$71</xm:f>
            <x14:dxf>
              <fill>
                <patternFill>
                  <bgColor rgb="FFFFFF00"/>
                </patternFill>
              </fill>
            </x14:dxf>
          </x14:cfRule>
          <x14:cfRule type="containsText" priority="1031" operator="containsText" id="{0BD9B260-6754-49D8-8CDE-E55568D6F78D}">
            <xm:f>NOT(ISERROR(SEARCH($M$70,M15)))</xm:f>
            <xm:f>$M$70</xm:f>
            <x14:dxf>
              <fill>
                <patternFill>
                  <bgColor rgb="FF92D050"/>
                </patternFill>
              </fill>
            </x14:dxf>
          </x14:cfRule>
          <xm:sqref>M15</xm:sqref>
        </x14:conditionalFormatting>
        <x14:conditionalFormatting xmlns:xm="http://schemas.microsoft.com/office/excel/2006/main">
          <x14:cfRule type="containsText" priority="1024" operator="containsText" id="{D0D8EBF0-AAE3-41BE-B963-00D1B7A3D46E}">
            <xm:f>NOT(ISERROR(SEARCH($M$73,M16)))</xm:f>
            <xm:f>$M$73</xm:f>
            <x14:dxf>
              <fill>
                <patternFill>
                  <bgColor rgb="FFFF0000"/>
                </patternFill>
              </fill>
            </x14:dxf>
          </x14:cfRule>
          <x14:cfRule type="containsText" priority="1025" operator="containsText" id="{B4BE8A97-67AC-4FC2-8A40-1CF9D4CBEB95}">
            <xm:f>NOT(ISERROR(SEARCH($M$72,M16)))</xm:f>
            <xm:f>$M$72</xm:f>
            <x14:dxf>
              <fill>
                <patternFill>
                  <bgColor rgb="FFFFC000"/>
                </patternFill>
              </fill>
            </x14:dxf>
          </x14:cfRule>
          <x14:cfRule type="containsText" priority="1026" operator="containsText" id="{9EE80E60-283F-4962-AE12-FFA53106EA8F}">
            <xm:f>NOT(ISERROR(SEARCH($M$71,M16)))</xm:f>
            <xm:f>$M$71</xm:f>
            <x14:dxf>
              <fill>
                <patternFill>
                  <bgColor rgb="FFFFFF00"/>
                </patternFill>
              </fill>
            </x14:dxf>
          </x14:cfRule>
          <x14:cfRule type="containsText" priority="1027" operator="containsText" id="{2213FD9B-39ED-4F31-922B-396CE2891926}">
            <xm:f>NOT(ISERROR(SEARCH($M$70,M16)))</xm:f>
            <xm:f>$M$70</xm:f>
            <x14:dxf>
              <fill>
                <patternFill>
                  <bgColor rgb="FF92D050"/>
                </patternFill>
              </fill>
            </x14:dxf>
          </x14:cfRule>
          <xm:sqref>M16</xm:sqref>
        </x14:conditionalFormatting>
        <x14:conditionalFormatting xmlns:xm="http://schemas.microsoft.com/office/excel/2006/main">
          <x14:cfRule type="containsText" priority="1016" operator="containsText" id="{734B8D03-EE85-4837-93E1-BF6B6EF46DB1}">
            <xm:f>NOT(ISERROR(SEARCH($I$70,I22)))</xm:f>
            <xm:f>$I$70</xm:f>
            <x14:dxf>
              <fill>
                <patternFill>
                  <fgColor rgb="FF92D050"/>
                  <bgColor rgb="FF92D050"/>
                </patternFill>
              </fill>
            </x14:dxf>
          </x14:cfRule>
          <x14:cfRule type="containsText" priority="1017" operator="containsText" id="{787F6563-A12C-4316-964B-B9B215E8010E}">
            <xm:f>NOT(ISERROR(SEARCH($I$71,I22)))</xm:f>
            <xm:f>$I$71</xm:f>
            <x14:dxf>
              <fill>
                <patternFill>
                  <bgColor rgb="FF00B050"/>
                </patternFill>
              </fill>
            </x14:dxf>
          </x14:cfRule>
          <x14:cfRule type="containsText" priority="1018" operator="containsText" id="{71FC4202-D558-43D0-A203-16B16CB281D0}">
            <xm:f>NOT(ISERROR(SEARCH($I$74,I22)))</xm:f>
            <xm:f>$I$74</xm:f>
            <x14:dxf>
              <fill>
                <patternFill>
                  <bgColor rgb="FFFF0000"/>
                </patternFill>
              </fill>
            </x14:dxf>
          </x14:cfRule>
          <x14:cfRule type="containsText" priority="1019" operator="containsText" id="{D50EC8DD-FA4F-408B-8C9A-1440B056742C}">
            <xm:f>NOT(ISERROR(SEARCH($I$73,I22)))</xm:f>
            <xm:f>$I$73</xm:f>
            <x14:dxf>
              <fill>
                <patternFill>
                  <fgColor rgb="FFFFC000"/>
                  <bgColor rgb="FFFFC000"/>
                </patternFill>
              </fill>
            </x14:dxf>
          </x14:cfRule>
          <x14:cfRule type="containsText" priority="1020" operator="containsText" id="{39C68216-D32B-4C99-AB17-6EE772CBE7BC}">
            <xm:f>NOT(ISERROR(SEARCH($I$72,I22)))</xm:f>
            <xm:f>$I$72</xm:f>
            <x14:dxf>
              <fill>
                <patternFill>
                  <fgColor rgb="FFFFFF00"/>
                  <bgColor rgb="FFFFFF00"/>
                </patternFill>
              </fill>
            </x14:dxf>
          </x14:cfRule>
          <x14:cfRule type="containsText" priority="1021" operator="containsText" id="{2FDB180A-C082-4956-9BAA-464D921D32AE}">
            <xm:f>NOT(ISERROR(SEARCH($I$71,I22)))</xm:f>
            <xm:f>$I$71</xm:f>
            <x14:dxf>
              <fill>
                <patternFill>
                  <bgColor theme="0" tint="-0.14996795556505021"/>
                </patternFill>
              </fill>
            </x14:dxf>
          </x14:cfRule>
          <x14:cfRule type="cellIs" priority="1022" operator="equal" id="{4040058F-B89A-4096-AAF8-BB978EEA74C2}">
            <xm:f>'E:\UAEOS\TRABAJO EN CASA\MAPAS DE RIESGOS\RIESGOS 2022\[MAPA_RIESGOS_UAEOS_2022_V1.xlsx]Tabla probabiidad'!#REF!</xm:f>
            <x14:dxf>
              <fill>
                <patternFill>
                  <fgColor theme="6"/>
                </patternFill>
              </fill>
            </x14:dxf>
          </x14:cfRule>
          <x14:cfRule type="cellIs" priority="1023" operator="equal" id="{0DA9A725-4E18-4E10-8678-2303A79C4709}">
            <xm:f>'E:\UAEOS\TRABAJO EN CASA\MAPAS DE RIESGOS\RIESGOS 2022\[MAPA_RIESGOS_UAEOS_2022_V1.xlsx]Tabla probabiidad'!#REF!</xm:f>
            <x14:dxf>
              <fill>
                <patternFill>
                  <fgColor rgb="FF92D050"/>
                  <bgColor theme="6" tint="0.59996337778862885"/>
                </patternFill>
              </fill>
            </x14:dxf>
          </x14:cfRule>
          <xm:sqref>I22</xm:sqref>
        </x14:conditionalFormatting>
        <x14:conditionalFormatting xmlns:xm="http://schemas.microsoft.com/office/excel/2006/main">
          <x14:cfRule type="containsText" priority="1008" operator="containsText" id="{AC07313C-6511-46B7-BB1D-D8F03D084BD5}">
            <xm:f>NOT(ISERROR(SEARCH($I$70,I23)))</xm:f>
            <xm:f>$I$70</xm:f>
            <x14:dxf>
              <fill>
                <patternFill>
                  <fgColor rgb="FF92D050"/>
                  <bgColor rgb="FF92D050"/>
                </patternFill>
              </fill>
            </x14:dxf>
          </x14:cfRule>
          <x14:cfRule type="containsText" priority="1009" operator="containsText" id="{9BC03D60-E60C-491F-95C5-B0CC56EFB56E}">
            <xm:f>NOT(ISERROR(SEARCH($I$71,I23)))</xm:f>
            <xm:f>$I$71</xm:f>
            <x14:dxf>
              <fill>
                <patternFill>
                  <bgColor rgb="FF00B050"/>
                </patternFill>
              </fill>
            </x14:dxf>
          </x14:cfRule>
          <x14:cfRule type="containsText" priority="1010" operator="containsText" id="{0E3623E2-FEC5-41B5-80A9-6FA62ABB1581}">
            <xm:f>NOT(ISERROR(SEARCH($I$74,I23)))</xm:f>
            <xm:f>$I$74</xm:f>
            <x14:dxf>
              <fill>
                <patternFill>
                  <bgColor rgb="FFFF0000"/>
                </patternFill>
              </fill>
            </x14:dxf>
          </x14:cfRule>
          <x14:cfRule type="containsText" priority="1011" operator="containsText" id="{801C25A1-8F3E-460A-930B-32A1C6307B00}">
            <xm:f>NOT(ISERROR(SEARCH($I$73,I23)))</xm:f>
            <xm:f>$I$73</xm:f>
            <x14:dxf>
              <fill>
                <patternFill>
                  <fgColor rgb="FFFFC000"/>
                  <bgColor rgb="FFFFC000"/>
                </patternFill>
              </fill>
            </x14:dxf>
          </x14:cfRule>
          <x14:cfRule type="containsText" priority="1012" operator="containsText" id="{DEE0406D-F0A8-48AF-AD1D-B7CDA7206B96}">
            <xm:f>NOT(ISERROR(SEARCH($I$72,I23)))</xm:f>
            <xm:f>$I$72</xm:f>
            <x14:dxf>
              <fill>
                <patternFill>
                  <fgColor rgb="FFFFFF00"/>
                  <bgColor rgb="FFFFFF00"/>
                </patternFill>
              </fill>
            </x14:dxf>
          </x14:cfRule>
          <x14:cfRule type="containsText" priority="1013" operator="containsText" id="{76066C69-CFED-43A8-9D1C-262C675ED369}">
            <xm:f>NOT(ISERROR(SEARCH($I$71,I23)))</xm:f>
            <xm:f>$I$71</xm:f>
            <x14:dxf>
              <fill>
                <patternFill>
                  <bgColor theme="0" tint="-0.14996795556505021"/>
                </patternFill>
              </fill>
            </x14:dxf>
          </x14:cfRule>
          <x14:cfRule type="cellIs" priority="1014" operator="equal" id="{DD168EAB-6332-4504-8D79-5F37172ED7D2}">
            <xm:f>'E:\UAEOS\TRABAJO EN CASA\MAPAS DE RIESGOS\RIESGOS 2022\[MAPA_RIESGOS_UAEOS_2022_V1.xlsx]Tabla probabiidad'!#REF!</xm:f>
            <x14:dxf>
              <fill>
                <patternFill>
                  <fgColor theme="6"/>
                </patternFill>
              </fill>
            </x14:dxf>
          </x14:cfRule>
          <x14:cfRule type="cellIs" priority="1015" operator="equal" id="{818FFC9E-25A7-416B-B737-A61F197B7D81}">
            <xm:f>'E:\UAEOS\TRABAJO EN CASA\MAPAS DE RIESGOS\RIESGOS 2022\[MAPA_RIESGOS_UAEOS_2022_V1.xlsx]Tabla probabiidad'!#REF!</xm:f>
            <x14:dxf>
              <fill>
                <patternFill>
                  <fgColor rgb="FF92D050"/>
                  <bgColor theme="6" tint="0.59996337778862885"/>
                </patternFill>
              </fill>
            </x14:dxf>
          </x14:cfRule>
          <xm:sqref>I23:I24</xm:sqref>
        </x14:conditionalFormatting>
        <x14:conditionalFormatting xmlns:xm="http://schemas.microsoft.com/office/excel/2006/main">
          <x14:cfRule type="containsText" priority="1000" operator="containsText" id="{FF98FBB8-BE0F-4310-99D6-C93E8760C7EF}">
            <xm:f>NOT(ISERROR(SEARCH($I$70,I25)))</xm:f>
            <xm:f>$I$70</xm:f>
            <x14:dxf>
              <fill>
                <patternFill>
                  <fgColor rgb="FF92D050"/>
                  <bgColor rgb="FF92D050"/>
                </patternFill>
              </fill>
            </x14:dxf>
          </x14:cfRule>
          <x14:cfRule type="containsText" priority="1001" operator="containsText" id="{404EE660-74DB-46FE-B2C5-260CE0019FC5}">
            <xm:f>NOT(ISERROR(SEARCH($I$71,I25)))</xm:f>
            <xm:f>$I$71</xm:f>
            <x14:dxf>
              <fill>
                <patternFill>
                  <bgColor rgb="FF00B050"/>
                </patternFill>
              </fill>
            </x14:dxf>
          </x14:cfRule>
          <x14:cfRule type="containsText" priority="1002" operator="containsText" id="{7B43FF3D-B942-4086-8F84-28B897D1D81F}">
            <xm:f>NOT(ISERROR(SEARCH($I$74,I25)))</xm:f>
            <xm:f>$I$74</xm:f>
            <x14:dxf>
              <fill>
                <patternFill>
                  <bgColor rgb="FFFF0000"/>
                </patternFill>
              </fill>
            </x14:dxf>
          </x14:cfRule>
          <x14:cfRule type="containsText" priority="1003" operator="containsText" id="{357CF842-A9E8-4E2A-9309-F40A55A0E396}">
            <xm:f>NOT(ISERROR(SEARCH($I$73,I25)))</xm:f>
            <xm:f>$I$73</xm:f>
            <x14:dxf>
              <fill>
                <patternFill>
                  <fgColor rgb="FFFFC000"/>
                  <bgColor rgb="FFFFC000"/>
                </patternFill>
              </fill>
            </x14:dxf>
          </x14:cfRule>
          <x14:cfRule type="containsText" priority="1004" operator="containsText" id="{66E1D295-FF97-4EDA-8FE8-7DE37433CC72}">
            <xm:f>NOT(ISERROR(SEARCH($I$72,I25)))</xm:f>
            <xm:f>$I$72</xm:f>
            <x14:dxf>
              <fill>
                <patternFill>
                  <fgColor rgb="FFFFFF00"/>
                  <bgColor rgb="FFFFFF00"/>
                </patternFill>
              </fill>
            </x14:dxf>
          </x14:cfRule>
          <x14:cfRule type="containsText" priority="1005" operator="containsText" id="{E000FD25-0000-4E35-8876-CD066ED4DD95}">
            <xm:f>NOT(ISERROR(SEARCH($I$71,I25)))</xm:f>
            <xm:f>$I$71</xm:f>
            <x14:dxf>
              <fill>
                <patternFill>
                  <bgColor theme="0" tint="-0.14996795556505021"/>
                </patternFill>
              </fill>
            </x14:dxf>
          </x14:cfRule>
          <x14:cfRule type="cellIs" priority="1006" operator="equal" id="{05979481-9CA6-4E22-B096-0F8A11309D75}">
            <xm:f>'E:\UAEOS\TRABAJO EN CASA\MAPAS DE RIESGOS\RIESGOS 2022\[MAPA_RIESGOS_UAEOS_2022_V1.xlsx]Tabla probabiidad'!#REF!</xm:f>
            <x14:dxf>
              <fill>
                <patternFill>
                  <fgColor theme="6"/>
                </patternFill>
              </fill>
            </x14:dxf>
          </x14:cfRule>
          <x14:cfRule type="cellIs" priority="1007" operator="equal" id="{B77D4986-B33A-4182-ACC6-CA69F5CF7C0E}">
            <xm:f>'E:\UAEOS\TRABAJO EN CASA\MAPAS DE RIESGOS\RIESGOS 2022\[MAPA_RIESGOS_UAEOS_2022_V1.xlsx]Tabla probabiidad'!#REF!</xm:f>
            <x14:dxf>
              <fill>
                <patternFill>
                  <fgColor rgb="FF92D050"/>
                  <bgColor theme="6" tint="0.59996337778862885"/>
                </patternFill>
              </fill>
            </x14:dxf>
          </x14:cfRule>
          <xm:sqref>I25:I26</xm:sqref>
        </x14:conditionalFormatting>
        <x14:conditionalFormatting xmlns:xm="http://schemas.microsoft.com/office/excel/2006/main">
          <x14:cfRule type="containsText" priority="995" operator="containsText" id="{5D3BAE16-7BFA-4CBE-8814-E2F54A46ADBD}">
            <xm:f>NOT(ISERROR(SEARCH($K$74,K22)))</xm:f>
            <xm:f>$K$74</xm:f>
            <x14:dxf>
              <fill>
                <patternFill>
                  <bgColor rgb="FFFF0000"/>
                </patternFill>
              </fill>
            </x14:dxf>
          </x14:cfRule>
          <x14:cfRule type="containsText" priority="996" operator="containsText" id="{D6ECAB9F-8937-4470-99E5-67949C1896D3}">
            <xm:f>NOT(ISERROR(SEARCH($K$73,K22)))</xm:f>
            <xm:f>$K$73</xm:f>
            <x14:dxf>
              <fill>
                <patternFill>
                  <bgColor rgb="FFFFC000"/>
                </patternFill>
              </fill>
            </x14:dxf>
          </x14:cfRule>
          <x14:cfRule type="containsText" priority="997" operator="containsText" id="{0847A5A5-91A5-4ACB-8345-93DF73B54544}">
            <xm:f>NOT(ISERROR(SEARCH($K$72,K22)))</xm:f>
            <xm:f>$K$72</xm:f>
            <x14:dxf>
              <fill>
                <patternFill>
                  <bgColor rgb="FFFFFF00"/>
                </patternFill>
              </fill>
            </x14:dxf>
          </x14:cfRule>
          <x14:cfRule type="containsText" priority="998" operator="containsText" id="{29482466-B308-420E-8850-398437200325}">
            <xm:f>NOT(ISERROR(SEARCH($K$71,K22)))</xm:f>
            <xm:f>$K$71</xm:f>
            <x14:dxf>
              <fill>
                <patternFill>
                  <bgColor rgb="FF00B050"/>
                </patternFill>
              </fill>
            </x14:dxf>
          </x14:cfRule>
          <x14:cfRule type="containsText" priority="999" operator="containsText" id="{83D68D68-8798-4B8D-8A4D-DE326F317FA5}">
            <xm:f>NOT(ISERROR(SEARCH($K$70,K22)))</xm:f>
            <xm:f>$K$70</xm:f>
            <x14:dxf>
              <fill>
                <patternFill>
                  <bgColor rgb="FF92D050"/>
                </patternFill>
              </fill>
            </x14:dxf>
          </x14:cfRule>
          <xm:sqref>K22</xm:sqref>
        </x14:conditionalFormatting>
        <x14:conditionalFormatting xmlns:xm="http://schemas.microsoft.com/office/excel/2006/main">
          <x14:cfRule type="containsText" priority="991" operator="containsText" id="{2696A179-578B-4AE2-A8AA-D2827B41B528}">
            <xm:f>NOT(ISERROR(SEARCH($M$73,M17)))</xm:f>
            <xm:f>$M$73</xm:f>
            <x14:dxf>
              <fill>
                <patternFill>
                  <bgColor rgb="FFFF0000"/>
                </patternFill>
              </fill>
            </x14:dxf>
          </x14:cfRule>
          <x14:cfRule type="containsText" priority="992" operator="containsText" id="{DE3E9A1F-344E-4119-BEC2-16E503C6B80A}">
            <xm:f>NOT(ISERROR(SEARCH($M$72,M17)))</xm:f>
            <xm:f>$M$72</xm:f>
            <x14:dxf>
              <fill>
                <patternFill>
                  <bgColor rgb="FFFFC000"/>
                </patternFill>
              </fill>
            </x14:dxf>
          </x14:cfRule>
          <x14:cfRule type="containsText" priority="993" operator="containsText" id="{B5A97EAB-B212-41AC-9A88-0E90FF99727A}">
            <xm:f>NOT(ISERROR(SEARCH($M$71,M17)))</xm:f>
            <xm:f>$M$71</xm:f>
            <x14:dxf>
              <fill>
                <patternFill>
                  <bgColor rgb="FFFFFF00"/>
                </patternFill>
              </fill>
            </x14:dxf>
          </x14:cfRule>
          <x14:cfRule type="containsText" priority="994" operator="containsText" id="{4366F73B-FE5C-4A7D-BCB2-CB7F240B5F87}">
            <xm:f>NOT(ISERROR(SEARCH($M$70,M17)))</xm:f>
            <xm:f>$M$70</xm:f>
            <x14:dxf>
              <fill>
                <patternFill>
                  <bgColor rgb="FF92D050"/>
                </patternFill>
              </fill>
            </x14:dxf>
          </x14:cfRule>
          <xm:sqref>M17</xm:sqref>
        </x14:conditionalFormatting>
        <x14:conditionalFormatting xmlns:xm="http://schemas.microsoft.com/office/excel/2006/main">
          <x14:cfRule type="containsText" priority="987" operator="containsText" id="{44298A84-203D-4B3E-B4EF-49B251DA6267}">
            <xm:f>NOT(ISERROR(SEARCH($M$73,M19)))</xm:f>
            <xm:f>$M$73</xm:f>
            <x14:dxf>
              <fill>
                <patternFill>
                  <bgColor rgb="FFFF0000"/>
                </patternFill>
              </fill>
            </x14:dxf>
          </x14:cfRule>
          <x14:cfRule type="containsText" priority="988" operator="containsText" id="{C47AA1AE-7B80-495A-AF4C-D7ED0C57C984}">
            <xm:f>NOT(ISERROR(SEARCH($M$72,M19)))</xm:f>
            <xm:f>$M$72</xm:f>
            <x14:dxf>
              <fill>
                <patternFill>
                  <bgColor rgb="FFFFC000"/>
                </patternFill>
              </fill>
            </x14:dxf>
          </x14:cfRule>
          <x14:cfRule type="containsText" priority="989" operator="containsText" id="{64150189-EE2E-423B-8C39-F7389ED4A20D}">
            <xm:f>NOT(ISERROR(SEARCH($M$71,M19)))</xm:f>
            <xm:f>$M$71</xm:f>
            <x14:dxf>
              <fill>
                <patternFill>
                  <bgColor rgb="FFFFFF00"/>
                </patternFill>
              </fill>
            </x14:dxf>
          </x14:cfRule>
          <x14:cfRule type="containsText" priority="990" operator="containsText" id="{E37996B3-B869-40B7-A4F6-D0F50DF3BD3E}">
            <xm:f>NOT(ISERROR(SEARCH($M$70,M19)))</xm:f>
            <xm:f>$M$70</xm:f>
            <x14:dxf>
              <fill>
                <patternFill>
                  <bgColor rgb="FF92D050"/>
                </patternFill>
              </fill>
            </x14:dxf>
          </x14:cfRule>
          <xm:sqref>M19</xm:sqref>
        </x14:conditionalFormatting>
        <x14:conditionalFormatting xmlns:xm="http://schemas.microsoft.com/office/excel/2006/main">
          <x14:cfRule type="containsText" priority="983" operator="containsText" id="{256E9BFB-202E-4099-AE3E-79A803FDA08C}">
            <xm:f>NOT(ISERROR(SEARCH($M$73,M21)))</xm:f>
            <xm:f>$M$73</xm:f>
            <x14:dxf>
              <fill>
                <patternFill>
                  <bgColor rgb="FFFF0000"/>
                </patternFill>
              </fill>
            </x14:dxf>
          </x14:cfRule>
          <x14:cfRule type="containsText" priority="984" operator="containsText" id="{7E16D282-8AFC-4E23-BC7F-A1FAACB6751A}">
            <xm:f>NOT(ISERROR(SEARCH($M$72,M21)))</xm:f>
            <xm:f>$M$72</xm:f>
            <x14:dxf>
              <fill>
                <patternFill>
                  <bgColor rgb="FFFFC000"/>
                </patternFill>
              </fill>
            </x14:dxf>
          </x14:cfRule>
          <x14:cfRule type="containsText" priority="985" operator="containsText" id="{0CC1FCD6-22DD-463A-9A8B-ED997D3C7281}">
            <xm:f>NOT(ISERROR(SEARCH($M$71,M21)))</xm:f>
            <xm:f>$M$71</xm:f>
            <x14:dxf>
              <fill>
                <patternFill>
                  <bgColor rgb="FFFFFF00"/>
                </patternFill>
              </fill>
            </x14:dxf>
          </x14:cfRule>
          <x14:cfRule type="containsText" priority="986" operator="containsText" id="{FBF1C7C6-7F44-4272-8D6C-EC2C51BB253D}">
            <xm:f>NOT(ISERROR(SEARCH($M$70,M21)))</xm:f>
            <xm:f>$M$70</xm:f>
            <x14:dxf>
              <fill>
                <patternFill>
                  <bgColor rgb="FF92D050"/>
                </patternFill>
              </fill>
            </x14:dxf>
          </x14:cfRule>
          <xm:sqref>M21:M26</xm:sqref>
        </x14:conditionalFormatting>
        <x14:conditionalFormatting xmlns:xm="http://schemas.microsoft.com/office/excel/2006/main">
          <x14:cfRule type="containsText" priority="979" operator="containsText" id="{1B955708-CB99-48F7-8948-F2260B084D62}">
            <xm:f>NOT(ISERROR(SEARCH($M$73,M27)))</xm:f>
            <xm:f>$M$73</xm:f>
            <x14:dxf>
              <fill>
                <patternFill>
                  <bgColor rgb="FFFF0000"/>
                </patternFill>
              </fill>
            </x14:dxf>
          </x14:cfRule>
          <x14:cfRule type="containsText" priority="980" operator="containsText" id="{7B640352-80C8-4029-A945-7F1B2816A459}">
            <xm:f>NOT(ISERROR(SEARCH($M$72,M27)))</xm:f>
            <xm:f>$M$72</xm:f>
            <x14:dxf>
              <fill>
                <patternFill>
                  <bgColor rgb="FFFFC000"/>
                </patternFill>
              </fill>
            </x14:dxf>
          </x14:cfRule>
          <x14:cfRule type="containsText" priority="981" operator="containsText" id="{3A9E29D1-3B93-4D38-813F-018855FA326D}">
            <xm:f>NOT(ISERROR(SEARCH($M$71,M27)))</xm:f>
            <xm:f>$M$71</xm:f>
            <x14:dxf>
              <fill>
                <patternFill>
                  <bgColor rgb="FFFFFF00"/>
                </patternFill>
              </fill>
            </x14:dxf>
          </x14:cfRule>
          <x14:cfRule type="containsText" priority="982" operator="containsText" id="{77D91F6F-3398-4AFF-B7C4-C35F08BB3733}">
            <xm:f>NOT(ISERROR(SEARCH($M$70,M27)))</xm:f>
            <xm:f>$M$70</xm:f>
            <x14:dxf>
              <fill>
                <patternFill>
                  <bgColor rgb="FF92D050"/>
                </patternFill>
              </fill>
            </x14:dxf>
          </x14:cfRule>
          <xm:sqref>M27</xm:sqref>
        </x14:conditionalFormatting>
        <x14:conditionalFormatting xmlns:xm="http://schemas.microsoft.com/office/excel/2006/main">
          <x14:cfRule type="containsText" priority="975" operator="containsText" id="{88C2F014-4A53-487C-9B39-ED818A8F41C0}">
            <xm:f>NOT(ISERROR(SEARCH($M$73,M28)))</xm:f>
            <xm:f>$M$73</xm:f>
            <x14:dxf>
              <fill>
                <patternFill>
                  <bgColor rgb="FFFF0000"/>
                </patternFill>
              </fill>
            </x14:dxf>
          </x14:cfRule>
          <x14:cfRule type="containsText" priority="976" operator="containsText" id="{3E6614AD-8694-4136-A7B2-DD5873B146CD}">
            <xm:f>NOT(ISERROR(SEARCH($M$72,M28)))</xm:f>
            <xm:f>$M$72</xm:f>
            <x14:dxf>
              <fill>
                <patternFill>
                  <bgColor rgb="FFFFC000"/>
                </patternFill>
              </fill>
            </x14:dxf>
          </x14:cfRule>
          <x14:cfRule type="containsText" priority="977" operator="containsText" id="{3F3F5019-1202-4439-9F84-120A8456360E}">
            <xm:f>NOT(ISERROR(SEARCH($M$71,M28)))</xm:f>
            <xm:f>$M$71</xm:f>
            <x14:dxf>
              <fill>
                <patternFill>
                  <bgColor rgb="FFFFFF00"/>
                </patternFill>
              </fill>
            </x14:dxf>
          </x14:cfRule>
          <x14:cfRule type="containsText" priority="978" operator="containsText" id="{2AFD75EF-8CE6-41B9-9228-A4075F02DCDE}">
            <xm:f>NOT(ISERROR(SEARCH($M$70,M28)))</xm:f>
            <xm:f>$M$70</xm:f>
            <x14:dxf>
              <fill>
                <patternFill>
                  <bgColor rgb="FF92D050"/>
                </patternFill>
              </fill>
            </x14:dxf>
          </x14:cfRule>
          <xm:sqref>M28</xm:sqref>
        </x14:conditionalFormatting>
        <x14:conditionalFormatting xmlns:xm="http://schemas.microsoft.com/office/excel/2006/main">
          <x14:cfRule type="containsText" priority="971" operator="containsText" id="{3AE8CCE3-E2C3-453B-8685-D8FA266E83ED}">
            <xm:f>NOT(ISERROR(SEARCH($M$73,M29)))</xm:f>
            <xm:f>$M$73</xm:f>
            <x14:dxf>
              <fill>
                <patternFill>
                  <bgColor rgb="FFFF0000"/>
                </patternFill>
              </fill>
            </x14:dxf>
          </x14:cfRule>
          <x14:cfRule type="containsText" priority="972" operator="containsText" id="{CEF367B1-79B3-44A2-B458-F4BF0B4F113A}">
            <xm:f>NOT(ISERROR(SEARCH($M$72,M29)))</xm:f>
            <xm:f>$M$72</xm:f>
            <x14:dxf>
              <fill>
                <patternFill>
                  <bgColor rgb="FFFFC000"/>
                </patternFill>
              </fill>
            </x14:dxf>
          </x14:cfRule>
          <x14:cfRule type="containsText" priority="973" operator="containsText" id="{E4E28945-4ACE-45B6-A9D3-7BCD50218E15}">
            <xm:f>NOT(ISERROR(SEARCH($M$71,M29)))</xm:f>
            <xm:f>$M$71</xm:f>
            <x14:dxf>
              <fill>
                <patternFill>
                  <bgColor rgb="FFFFFF00"/>
                </patternFill>
              </fill>
            </x14:dxf>
          </x14:cfRule>
          <x14:cfRule type="containsText" priority="974" operator="containsText" id="{465B40D1-37A9-45FC-8B4C-15DDD06928CC}">
            <xm:f>NOT(ISERROR(SEARCH($M$70,M29)))</xm:f>
            <xm:f>$M$70</xm:f>
            <x14:dxf>
              <fill>
                <patternFill>
                  <bgColor rgb="FF92D050"/>
                </patternFill>
              </fill>
            </x14:dxf>
          </x14:cfRule>
          <xm:sqref>M29</xm:sqref>
        </x14:conditionalFormatting>
        <x14:conditionalFormatting xmlns:xm="http://schemas.microsoft.com/office/excel/2006/main">
          <x14:cfRule type="containsText" priority="967" operator="containsText" id="{0D64E466-9D73-4E36-9CA8-3F968D46EE09}">
            <xm:f>NOT(ISERROR(SEARCH($M$73,M30)))</xm:f>
            <xm:f>$M$73</xm:f>
            <x14:dxf>
              <fill>
                <patternFill>
                  <bgColor rgb="FFFF0000"/>
                </patternFill>
              </fill>
            </x14:dxf>
          </x14:cfRule>
          <x14:cfRule type="containsText" priority="968" operator="containsText" id="{DA4CA9FF-7CA2-462E-B8C6-34A305668E75}">
            <xm:f>NOT(ISERROR(SEARCH($M$72,M30)))</xm:f>
            <xm:f>$M$72</xm:f>
            <x14:dxf>
              <fill>
                <patternFill>
                  <bgColor rgb="FFFFC000"/>
                </patternFill>
              </fill>
            </x14:dxf>
          </x14:cfRule>
          <x14:cfRule type="containsText" priority="969" operator="containsText" id="{2309DABF-B469-4AD8-9A35-A0C6F3987E84}">
            <xm:f>NOT(ISERROR(SEARCH($M$71,M30)))</xm:f>
            <xm:f>$M$71</xm:f>
            <x14:dxf>
              <fill>
                <patternFill>
                  <bgColor rgb="FFFFFF00"/>
                </patternFill>
              </fill>
            </x14:dxf>
          </x14:cfRule>
          <x14:cfRule type="containsText" priority="970" operator="containsText" id="{DEBC3D39-0BCC-4A44-92CD-5D44C4719CCA}">
            <xm:f>NOT(ISERROR(SEARCH($M$70,M30)))</xm:f>
            <xm:f>$M$70</xm:f>
            <x14:dxf>
              <fill>
                <patternFill>
                  <bgColor rgb="FF92D050"/>
                </patternFill>
              </fill>
            </x14:dxf>
          </x14:cfRule>
          <xm:sqref>M30</xm:sqref>
        </x14:conditionalFormatting>
        <x14:conditionalFormatting xmlns:xm="http://schemas.microsoft.com/office/excel/2006/main">
          <x14:cfRule type="containsText" priority="963" operator="containsText" id="{9124F912-D39B-416F-A481-F437C3ADDEB2}">
            <xm:f>NOT(ISERROR(SEARCH($M$73,M31)))</xm:f>
            <xm:f>$M$73</xm:f>
            <x14:dxf>
              <fill>
                <patternFill>
                  <bgColor rgb="FFFF0000"/>
                </patternFill>
              </fill>
            </x14:dxf>
          </x14:cfRule>
          <x14:cfRule type="containsText" priority="964" operator="containsText" id="{17C2EB3E-9A53-4AA8-95C6-664DCEC29D92}">
            <xm:f>NOT(ISERROR(SEARCH($M$72,M31)))</xm:f>
            <xm:f>$M$72</xm:f>
            <x14:dxf>
              <fill>
                <patternFill>
                  <bgColor rgb="FFFFC000"/>
                </patternFill>
              </fill>
            </x14:dxf>
          </x14:cfRule>
          <x14:cfRule type="containsText" priority="965" operator="containsText" id="{DB202294-FC41-4A00-8949-0B7AA5058354}">
            <xm:f>NOT(ISERROR(SEARCH($M$71,M31)))</xm:f>
            <xm:f>$M$71</xm:f>
            <x14:dxf>
              <fill>
                <patternFill>
                  <bgColor rgb="FFFFFF00"/>
                </patternFill>
              </fill>
            </x14:dxf>
          </x14:cfRule>
          <x14:cfRule type="containsText" priority="966" operator="containsText" id="{B0A5DA09-A57E-4B90-8B04-3D35FF66C7A9}">
            <xm:f>NOT(ISERROR(SEARCH($M$70,M31)))</xm:f>
            <xm:f>$M$70</xm:f>
            <x14:dxf>
              <fill>
                <patternFill>
                  <bgColor rgb="FF92D050"/>
                </patternFill>
              </fill>
            </x14:dxf>
          </x14:cfRule>
          <xm:sqref>M31</xm:sqref>
        </x14:conditionalFormatting>
        <x14:conditionalFormatting xmlns:xm="http://schemas.microsoft.com/office/excel/2006/main">
          <x14:cfRule type="containsText" priority="959" operator="containsText" id="{5D5767F6-E35E-41BF-862B-7C7882955DEA}">
            <xm:f>NOT(ISERROR(SEARCH($M$73,M32)))</xm:f>
            <xm:f>$M$73</xm:f>
            <x14:dxf>
              <fill>
                <patternFill>
                  <bgColor rgb="FFFF0000"/>
                </patternFill>
              </fill>
            </x14:dxf>
          </x14:cfRule>
          <x14:cfRule type="containsText" priority="960" operator="containsText" id="{6F7A5BC8-E1D5-466A-A1A5-5A7B25FE8D87}">
            <xm:f>NOT(ISERROR(SEARCH($M$72,M32)))</xm:f>
            <xm:f>$M$72</xm:f>
            <x14:dxf>
              <fill>
                <patternFill>
                  <bgColor rgb="FFFFC000"/>
                </patternFill>
              </fill>
            </x14:dxf>
          </x14:cfRule>
          <x14:cfRule type="containsText" priority="961" operator="containsText" id="{D403768F-176B-46F7-9A01-BAE21DCE498F}">
            <xm:f>NOT(ISERROR(SEARCH($M$71,M32)))</xm:f>
            <xm:f>$M$71</xm:f>
            <x14:dxf>
              <fill>
                <patternFill>
                  <bgColor rgb="FFFFFF00"/>
                </patternFill>
              </fill>
            </x14:dxf>
          </x14:cfRule>
          <x14:cfRule type="containsText" priority="962" operator="containsText" id="{15CE8D55-03DB-4C5B-83D8-2AC6401F07B5}">
            <xm:f>NOT(ISERROR(SEARCH($M$70,M32)))</xm:f>
            <xm:f>$M$70</xm:f>
            <x14:dxf>
              <fill>
                <patternFill>
                  <bgColor rgb="FF92D050"/>
                </patternFill>
              </fill>
            </x14:dxf>
          </x14:cfRule>
          <xm:sqref>M32</xm:sqref>
        </x14:conditionalFormatting>
        <x14:conditionalFormatting xmlns:xm="http://schemas.microsoft.com/office/excel/2006/main">
          <x14:cfRule type="containsText" priority="955" operator="containsText" id="{F7CEFC01-0F4D-43E7-92DF-6C1C7748F2B8}">
            <xm:f>NOT(ISERROR(SEARCH($M$73,M33)))</xm:f>
            <xm:f>$M$73</xm:f>
            <x14:dxf>
              <fill>
                <patternFill>
                  <bgColor rgb="FFFF0000"/>
                </patternFill>
              </fill>
            </x14:dxf>
          </x14:cfRule>
          <x14:cfRule type="containsText" priority="956" operator="containsText" id="{58C66396-FF6D-43C4-8623-904D27B4DFB9}">
            <xm:f>NOT(ISERROR(SEARCH($M$72,M33)))</xm:f>
            <xm:f>$M$72</xm:f>
            <x14:dxf>
              <fill>
                <patternFill>
                  <bgColor rgb="FFFFC000"/>
                </patternFill>
              </fill>
            </x14:dxf>
          </x14:cfRule>
          <x14:cfRule type="containsText" priority="957" operator="containsText" id="{F7890C12-8367-414C-A223-5D8110D58ACE}">
            <xm:f>NOT(ISERROR(SEARCH($M$71,M33)))</xm:f>
            <xm:f>$M$71</xm:f>
            <x14:dxf>
              <fill>
                <patternFill>
                  <bgColor rgb="FFFFFF00"/>
                </patternFill>
              </fill>
            </x14:dxf>
          </x14:cfRule>
          <x14:cfRule type="containsText" priority="958" operator="containsText" id="{A5219C07-D692-48D7-862E-80BF368124CC}">
            <xm:f>NOT(ISERROR(SEARCH($M$70,M33)))</xm:f>
            <xm:f>$M$70</xm:f>
            <x14:dxf>
              <fill>
                <patternFill>
                  <bgColor rgb="FF92D050"/>
                </patternFill>
              </fill>
            </x14:dxf>
          </x14:cfRule>
          <xm:sqref>M33</xm:sqref>
        </x14:conditionalFormatting>
        <x14:conditionalFormatting xmlns:xm="http://schemas.microsoft.com/office/excel/2006/main">
          <x14:cfRule type="containsText" priority="947" operator="containsText" id="{1BD82EC1-A641-4BD3-882B-88D9F97ABBBB}">
            <xm:f>NOT(ISERROR(SEARCH($I$70,I34)))</xm:f>
            <xm:f>$I$70</xm:f>
            <x14:dxf>
              <fill>
                <patternFill>
                  <fgColor rgb="FF92D050"/>
                  <bgColor rgb="FF92D050"/>
                </patternFill>
              </fill>
            </x14:dxf>
          </x14:cfRule>
          <x14:cfRule type="containsText" priority="948" operator="containsText" id="{FF9F34EB-536C-4C40-96FE-F4C60CCCBF33}">
            <xm:f>NOT(ISERROR(SEARCH($I$71,I34)))</xm:f>
            <xm:f>$I$71</xm:f>
            <x14:dxf>
              <fill>
                <patternFill>
                  <bgColor rgb="FF00B050"/>
                </patternFill>
              </fill>
            </x14:dxf>
          </x14:cfRule>
          <x14:cfRule type="containsText" priority="949" operator="containsText" id="{5CAAADD6-0D15-4F9E-9D0E-78300E47C660}">
            <xm:f>NOT(ISERROR(SEARCH($I$74,I34)))</xm:f>
            <xm:f>$I$74</xm:f>
            <x14:dxf>
              <fill>
                <patternFill>
                  <bgColor rgb="FFFF0000"/>
                </patternFill>
              </fill>
            </x14:dxf>
          </x14:cfRule>
          <x14:cfRule type="containsText" priority="950" operator="containsText" id="{0B9EE474-B26F-4B7A-901E-BD8FB2A1F877}">
            <xm:f>NOT(ISERROR(SEARCH($I$73,I34)))</xm:f>
            <xm:f>$I$73</xm:f>
            <x14:dxf>
              <fill>
                <patternFill>
                  <fgColor rgb="FFFFC000"/>
                  <bgColor rgb="FFFFC000"/>
                </patternFill>
              </fill>
            </x14:dxf>
          </x14:cfRule>
          <x14:cfRule type="containsText" priority="951" operator="containsText" id="{5B8647CC-F195-49E4-82A1-3446F194092E}">
            <xm:f>NOT(ISERROR(SEARCH($I$72,I34)))</xm:f>
            <xm:f>$I$72</xm:f>
            <x14:dxf>
              <fill>
                <patternFill>
                  <fgColor rgb="FFFFFF00"/>
                  <bgColor rgb="FFFFFF00"/>
                </patternFill>
              </fill>
            </x14:dxf>
          </x14:cfRule>
          <x14:cfRule type="containsText" priority="952" operator="containsText" id="{D5C160D0-36D6-4D52-A78F-632C8988B726}">
            <xm:f>NOT(ISERROR(SEARCH($I$71,I34)))</xm:f>
            <xm:f>$I$71</xm:f>
            <x14:dxf>
              <fill>
                <patternFill>
                  <bgColor theme="0" tint="-0.14996795556505021"/>
                </patternFill>
              </fill>
            </x14:dxf>
          </x14:cfRule>
          <x14:cfRule type="cellIs" priority="953" operator="equal" id="{739B80F4-4970-47CD-A842-9C28A3C31D5B}">
            <xm:f>'E:\UAEOS\TRABAJO EN CASA\MAPAS DE RIESGOS\RIESGOS 2022\[MAPA_RIESGOS_UAEOS_2022_V1.xlsx]Tabla probabiidad'!#REF!</xm:f>
            <x14:dxf>
              <fill>
                <patternFill>
                  <fgColor theme="6"/>
                </patternFill>
              </fill>
            </x14:dxf>
          </x14:cfRule>
          <x14:cfRule type="cellIs" priority="954" operator="equal" id="{567F3615-5B75-4DA0-8FC8-596CCF97F328}">
            <xm:f>'E:\UAEOS\TRABAJO EN CASA\MAPAS DE RIESGOS\RIESGOS 2022\[MAPA_RIESGOS_UAEOS_2022_V1.xlsx]Tabla probabiidad'!#REF!</xm:f>
            <x14:dxf>
              <fill>
                <patternFill>
                  <fgColor rgb="FF92D050"/>
                  <bgColor theme="6" tint="0.59996337778862885"/>
                </patternFill>
              </fill>
            </x14:dxf>
          </x14:cfRule>
          <xm:sqref>I34</xm:sqref>
        </x14:conditionalFormatting>
        <x14:conditionalFormatting xmlns:xm="http://schemas.microsoft.com/office/excel/2006/main">
          <x14:cfRule type="containsText" priority="939" operator="containsText" id="{72F59B08-266A-4300-B64F-1E0C55387B1C}">
            <xm:f>NOT(ISERROR(SEARCH($I$70,I35)))</xm:f>
            <xm:f>$I$70</xm:f>
            <x14:dxf>
              <fill>
                <patternFill>
                  <fgColor rgb="FF92D050"/>
                  <bgColor rgb="FF92D050"/>
                </patternFill>
              </fill>
            </x14:dxf>
          </x14:cfRule>
          <x14:cfRule type="containsText" priority="940" operator="containsText" id="{9412D201-3A74-4E36-9BD9-E215C0FDB1D6}">
            <xm:f>NOT(ISERROR(SEARCH($I$71,I35)))</xm:f>
            <xm:f>$I$71</xm:f>
            <x14:dxf>
              <fill>
                <patternFill>
                  <bgColor rgb="FF00B050"/>
                </patternFill>
              </fill>
            </x14:dxf>
          </x14:cfRule>
          <x14:cfRule type="containsText" priority="941" operator="containsText" id="{9AB8C30E-1FD9-4BE9-B29B-4E6DCB5C1F86}">
            <xm:f>NOT(ISERROR(SEARCH($I$74,I35)))</xm:f>
            <xm:f>$I$74</xm:f>
            <x14:dxf>
              <fill>
                <patternFill>
                  <bgColor rgb="FFFF0000"/>
                </patternFill>
              </fill>
            </x14:dxf>
          </x14:cfRule>
          <x14:cfRule type="containsText" priority="942" operator="containsText" id="{239DB161-7BEC-46D8-B464-BC1B1DBAF0D0}">
            <xm:f>NOT(ISERROR(SEARCH($I$73,I35)))</xm:f>
            <xm:f>$I$73</xm:f>
            <x14:dxf>
              <fill>
                <patternFill>
                  <fgColor rgb="FFFFC000"/>
                  <bgColor rgb="FFFFC000"/>
                </patternFill>
              </fill>
            </x14:dxf>
          </x14:cfRule>
          <x14:cfRule type="containsText" priority="943" operator="containsText" id="{14F85B61-D448-40DC-A0C6-0C8069144BF5}">
            <xm:f>NOT(ISERROR(SEARCH($I$72,I35)))</xm:f>
            <xm:f>$I$72</xm:f>
            <x14:dxf>
              <fill>
                <patternFill>
                  <fgColor rgb="FFFFFF00"/>
                  <bgColor rgb="FFFFFF00"/>
                </patternFill>
              </fill>
            </x14:dxf>
          </x14:cfRule>
          <x14:cfRule type="containsText" priority="944" operator="containsText" id="{9ED15919-3C7F-4397-A404-0F52F4986A7B}">
            <xm:f>NOT(ISERROR(SEARCH($I$71,I35)))</xm:f>
            <xm:f>$I$71</xm:f>
            <x14:dxf>
              <fill>
                <patternFill>
                  <bgColor theme="0" tint="-0.14996795556505021"/>
                </patternFill>
              </fill>
            </x14:dxf>
          </x14:cfRule>
          <x14:cfRule type="cellIs" priority="945" operator="equal" id="{0828A595-CCD5-4B54-9894-3B79BDF032EA}">
            <xm:f>'E:\UAEOS\TRABAJO EN CASA\MAPAS DE RIESGOS\RIESGOS 2022\[MAPA_RIESGOS_UAEOS_2022_V1.xlsx]Tabla probabiidad'!#REF!</xm:f>
            <x14:dxf>
              <fill>
                <patternFill>
                  <fgColor theme="6"/>
                </patternFill>
              </fill>
            </x14:dxf>
          </x14:cfRule>
          <x14:cfRule type="cellIs" priority="946" operator="equal" id="{264BACE7-481D-461E-9AD3-B630158B3CAE}">
            <xm:f>'E:\UAEOS\TRABAJO EN CASA\MAPAS DE RIESGOS\RIESGOS 2022\[MAPA_RIESGOS_UAEOS_2022_V1.xlsx]Tabla probabiidad'!#REF!</xm:f>
            <x14:dxf>
              <fill>
                <patternFill>
                  <fgColor rgb="FF92D050"/>
                  <bgColor theme="6" tint="0.59996337778862885"/>
                </patternFill>
              </fill>
            </x14:dxf>
          </x14:cfRule>
          <xm:sqref>I35:I36</xm:sqref>
        </x14:conditionalFormatting>
        <x14:conditionalFormatting xmlns:xm="http://schemas.microsoft.com/office/excel/2006/main">
          <x14:cfRule type="containsText" priority="931" operator="containsText" id="{1E614B21-3D06-437A-9D4B-169E39C7DC93}">
            <xm:f>NOT(ISERROR(SEARCH($I$70,I37)))</xm:f>
            <xm:f>$I$70</xm:f>
            <x14:dxf>
              <fill>
                <patternFill>
                  <fgColor rgb="FF92D050"/>
                  <bgColor rgb="FF92D050"/>
                </patternFill>
              </fill>
            </x14:dxf>
          </x14:cfRule>
          <x14:cfRule type="containsText" priority="932" operator="containsText" id="{91FAEF76-5AD8-4271-80C0-889365500F42}">
            <xm:f>NOT(ISERROR(SEARCH($I$71,I37)))</xm:f>
            <xm:f>$I$71</xm:f>
            <x14:dxf>
              <fill>
                <patternFill>
                  <bgColor rgb="FF00B050"/>
                </patternFill>
              </fill>
            </x14:dxf>
          </x14:cfRule>
          <x14:cfRule type="containsText" priority="933" operator="containsText" id="{926AF721-9039-4F11-9686-14FDC0481109}">
            <xm:f>NOT(ISERROR(SEARCH($I$74,I37)))</xm:f>
            <xm:f>$I$74</xm:f>
            <x14:dxf>
              <fill>
                <patternFill>
                  <bgColor rgb="FFFF0000"/>
                </patternFill>
              </fill>
            </x14:dxf>
          </x14:cfRule>
          <x14:cfRule type="containsText" priority="934" operator="containsText" id="{82764684-860D-4EE3-9878-B72DBDFBD072}">
            <xm:f>NOT(ISERROR(SEARCH($I$73,I37)))</xm:f>
            <xm:f>$I$73</xm:f>
            <x14:dxf>
              <fill>
                <patternFill>
                  <fgColor rgb="FFFFC000"/>
                  <bgColor rgb="FFFFC000"/>
                </patternFill>
              </fill>
            </x14:dxf>
          </x14:cfRule>
          <x14:cfRule type="containsText" priority="935" operator="containsText" id="{956B0F2E-E7E3-4587-B85D-2FA7306DC193}">
            <xm:f>NOT(ISERROR(SEARCH($I$72,I37)))</xm:f>
            <xm:f>$I$72</xm:f>
            <x14:dxf>
              <fill>
                <patternFill>
                  <fgColor rgb="FFFFFF00"/>
                  <bgColor rgb="FFFFFF00"/>
                </patternFill>
              </fill>
            </x14:dxf>
          </x14:cfRule>
          <x14:cfRule type="containsText" priority="936" operator="containsText" id="{583D86A0-0710-4467-8DE0-5D67376F1E1F}">
            <xm:f>NOT(ISERROR(SEARCH($I$71,I37)))</xm:f>
            <xm:f>$I$71</xm:f>
            <x14:dxf>
              <fill>
                <patternFill>
                  <bgColor theme="0" tint="-0.14996795556505021"/>
                </patternFill>
              </fill>
            </x14:dxf>
          </x14:cfRule>
          <x14:cfRule type="cellIs" priority="937" operator="equal" id="{41CA590A-3976-4F00-AABC-ECB2B3B51523}">
            <xm:f>'E:\UAEOS\TRABAJO EN CASA\MAPAS DE RIESGOS\RIESGOS 2022\[MAPA_RIESGOS_UAEOS_2022_V1.xlsx]Tabla probabiidad'!#REF!</xm:f>
            <x14:dxf>
              <fill>
                <patternFill>
                  <fgColor theme="6"/>
                </patternFill>
              </fill>
            </x14:dxf>
          </x14:cfRule>
          <x14:cfRule type="cellIs" priority="938" operator="equal" id="{CDED1C52-0AAA-42EA-B740-AE7A5CD6FB98}">
            <xm:f>'E:\UAEOS\TRABAJO EN CASA\MAPAS DE RIESGOS\RIESGOS 2022\[MAPA_RIESGOS_UAEOS_2022_V1.xlsx]Tabla probabiidad'!#REF!</xm:f>
            <x14:dxf>
              <fill>
                <patternFill>
                  <fgColor rgb="FF92D050"/>
                  <bgColor theme="6" tint="0.59996337778862885"/>
                </patternFill>
              </fill>
            </x14:dxf>
          </x14:cfRule>
          <xm:sqref>I37</xm:sqref>
        </x14:conditionalFormatting>
        <x14:conditionalFormatting xmlns:xm="http://schemas.microsoft.com/office/excel/2006/main">
          <x14:cfRule type="containsText" priority="927" operator="containsText" id="{DD2F9656-59F3-41DF-8746-BEBAEC1C2876}">
            <xm:f>NOT(ISERROR(SEARCH($M$73,M34)))</xm:f>
            <xm:f>$M$73</xm:f>
            <x14:dxf>
              <fill>
                <patternFill>
                  <bgColor rgb="FFFF0000"/>
                </patternFill>
              </fill>
            </x14:dxf>
          </x14:cfRule>
          <x14:cfRule type="containsText" priority="928" operator="containsText" id="{B885B3C9-D7B0-43AD-AED1-3501F719D205}">
            <xm:f>NOT(ISERROR(SEARCH($M$72,M34)))</xm:f>
            <xm:f>$M$72</xm:f>
            <x14:dxf>
              <fill>
                <patternFill>
                  <bgColor rgb="FFFFC000"/>
                </patternFill>
              </fill>
            </x14:dxf>
          </x14:cfRule>
          <x14:cfRule type="containsText" priority="929" operator="containsText" id="{B186E614-2926-4335-85BF-36E203058843}">
            <xm:f>NOT(ISERROR(SEARCH($M$71,M34)))</xm:f>
            <xm:f>$M$71</xm:f>
            <x14:dxf>
              <fill>
                <patternFill>
                  <bgColor rgb="FFFFFF00"/>
                </patternFill>
              </fill>
            </x14:dxf>
          </x14:cfRule>
          <x14:cfRule type="containsText" priority="930" operator="containsText" id="{B1E704E1-E5D7-415A-B005-10232349C097}">
            <xm:f>NOT(ISERROR(SEARCH($M$70,M34)))</xm:f>
            <xm:f>$M$70</xm:f>
            <x14:dxf>
              <fill>
                <patternFill>
                  <bgColor rgb="FF92D050"/>
                </patternFill>
              </fill>
            </x14:dxf>
          </x14:cfRule>
          <xm:sqref>M34</xm:sqref>
        </x14:conditionalFormatting>
        <x14:conditionalFormatting xmlns:xm="http://schemas.microsoft.com/office/excel/2006/main">
          <x14:cfRule type="containsText" priority="923" operator="containsText" id="{D7F88F74-54CB-4644-AF13-C98AE6AC2B90}">
            <xm:f>NOT(ISERROR(SEARCH($M$73,M36)))</xm:f>
            <xm:f>$M$73</xm:f>
            <x14:dxf>
              <fill>
                <patternFill>
                  <bgColor rgb="FFFF0000"/>
                </patternFill>
              </fill>
            </x14:dxf>
          </x14:cfRule>
          <x14:cfRule type="containsText" priority="924" operator="containsText" id="{CE047650-B306-42F7-BF21-8C1EABA6DA29}">
            <xm:f>NOT(ISERROR(SEARCH($M$72,M36)))</xm:f>
            <xm:f>$M$72</xm:f>
            <x14:dxf>
              <fill>
                <patternFill>
                  <bgColor rgb="FFFFC000"/>
                </patternFill>
              </fill>
            </x14:dxf>
          </x14:cfRule>
          <x14:cfRule type="containsText" priority="925" operator="containsText" id="{F1F019E0-BCB7-4A0C-80F8-8AFD6A3F885A}">
            <xm:f>NOT(ISERROR(SEARCH($M$71,M36)))</xm:f>
            <xm:f>$M$71</xm:f>
            <x14:dxf>
              <fill>
                <patternFill>
                  <bgColor rgb="FFFFFF00"/>
                </patternFill>
              </fill>
            </x14:dxf>
          </x14:cfRule>
          <x14:cfRule type="containsText" priority="926" operator="containsText" id="{F0024131-1308-432E-AF25-945CE5BD65AD}">
            <xm:f>NOT(ISERROR(SEARCH($M$70,M36)))</xm:f>
            <xm:f>$M$70</xm:f>
            <x14:dxf>
              <fill>
                <patternFill>
                  <bgColor rgb="FF92D050"/>
                </patternFill>
              </fill>
            </x14:dxf>
          </x14:cfRule>
          <xm:sqref>M36</xm:sqref>
        </x14:conditionalFormatting>
        <x14:conditionalFormatting xmlns:xm="http://schemas.microsoft.com/office/excel/2006/main">
          <x14:cfRule type="containsText" priority="919" operator="containsText" id="{5929D331-0F6F-4715-ABAD-70A207F89D96}">
            <xm:f>NOT(ISERROR(SEARCH($M$73,M37)))</xm:f>
            <xm:f>$M$73</xm:f>
            <x14:dxf>
              <fill>
                <patternFill>
                  <bgColor rgb="FFFF0000"/>
                </patternFill>
              </fill>
            </x14:dxf>
          </x14:cfRule>
          <x14:cfRule type="containsText" priority="920" operator="containsText" id="{29F220D8-2426-4EFD-8F33-6E808DE0FFE0}">
            <xm:f>NOT(ISERROR(SEARCH($M$72,M37)))</xm:f>
            <xm:f>$M$72</xm:f>
            <x14:dxf>
              <fill>
                <patternFill>
                  <bgColor rgb="FFFFC000"/>
                </patternFill>
              </fill>
            </x14:dxf>
          </x14:cfRule>
          <x14:cfRule type="containsText" priority="921" operator="containsText" id="{81DC693B-7126-487A-B619-2D55D77BF420}">
            <xm:f>NOT(ISERROR(SEARCH($M$71,M37)))</xm:f>
            <xm:f>$M$71</xm:f>
            <x14:dxf>
              <fill>
                <patternFill>
                  <bgColor rgb="FFFFFF00"/>
                </patternFill>
              </fill>
            </x14:dxf>
          </x14:cfRule>
          <x14:cfRule type="containsText" priority="922" operator="containsText" id="{C43E19E7-6DE0-4790-BA0C-82D58B3BE8A2}">
            <xm:f>NOT(ISERROR(SEARCH($M$70,M37)))</xm:f>
            <xm:f>$M$70</xm:f>
            <x14:dxf>
              <fill>
                <patternFill>
                  <bgColor rgb="FF92D050"/>
                </patternFill>
              </fill>
            </x14:dxf>
          </x14:cfRule>
          <xm:sqref>M37</xm:sqref>
        </x14:conditionalFormatting>
        <x14:conditionalFormatting xmlns:xm="http://schemas.microsoft.com/office/excel/2006/main">
          <x14:cfRule type="containsText" priority="915" operator="containsText" id="{32CA0202-4776-42C1-85E7-ED88DFFE1970}">
            <xm:f>NOT(ISERROR(SEARCH($M$73,M35)))</xm:f>
            <xm:f>$M$73</xm:f>
            <x14:dxf>
              <fill>
                <patternFill>
                  <bgColor rgb="FFFF0000"/>
                </patternFill>
              </fill>
            </x14:dxf>
          </x14:cfRule>
          <x14:cfRule type="containsText" priority="916" operator="containsText" id="{553C4ED0-6C82-4824-B6E3-A97DA196948C}">
            <xm:f>NOT(ISERROR(SEARCH($M$72,M35)))</xm:f>
            <xm:f>$M$72</xm:f>
            <x14:dxf>
              <fill>
                <patternFill>
                  <bgColor rgb="FFFFC000"/>
                </patternFill>
              </fill>
            </x14:dxf>
          </x14:cfRule>
          <x14:cfRule type="containsText" priority="917" operator="containsText" id="{6623E2C2-C6AA-4DEE-8414-7BBAE0737F1A}">
            <xm:f>NOT(ISERROR(SEARCH($M$71,M35)))</xm:f>
            <xm:f>$M$71</xm:f>
            <x14:dxf>
              <fill>
                <patternFill>
                  <bgColor rgb="FFFFFF00"/>
                </patternFill>
              </fill>
            </x14:dxf>
          </x14:cfRule>
          <x14:cfRule type="containsText" priority="918" operator="containsText" id="{9D140188-E109-4E01-88AD-E6AB8E192240}">
            <xm:f>NOT(ISERROR(SEARCH($M$70,M35)))</xm:f>
            <xm:f>$M$70</xm:f>
            <x14:dxf>
              <fill>
                <patternFill>
                  <bgColor rgb="FF92D050"/>
                </patternFill>
              </fill>
            </x14:dxf>
          </x14:cfRule>
          <xm:sqref>M35</xm:sqref>
        </x14:conditionalFormatting>
        <x14:conditionalFormatting xmlns:xm="http://schemas.microsoft.com/office/excel/2006/main">
          <x14:cfRule type="containsText" priority="907" operator="containsText" id="{D7F1FD01-05F6-41FD-A1AE-F650BF58A69E}">
            <xm:f>NOT(ISERROR(SEARCH($I$70,X14)))</xm:f>
            <xm:f>$I$70</xm:f>
            <x14:dxf>
              <fill>
                <patternFill>
                  <fgColor rgb="FF92D050"/>
                  <bgColor rgb="FF92D050"/>
                </patternFill>
              </fill>
            </x14:dxf>
          </x14:cfRule>
          <x14:cfRule type="containsText" priority="908" operator="containsText" id="{3C0B90D4-993A-49C2-9B76-E4BEA423DE55}">
            <xm:f>NOT(ISERROR(SEARCH($I$71,X14)))</xm:f>
            <xm:f>$I$71</xm:f>
            <x14:dxf>
              <fill>
                <patternFill>
                  <bgColor rgb="FF00B050"/>
                </patternFill>
              </fill>
            </x14:dxf>
          </x14:cfRule>
          <x14:cfRule type="containsText" priority="909" operator="containsText" id="{E404D9C8-A96D-4981-B6F9-81FFD94B9C00}">
            <xm:f>NOT(ISERROR(SEARCH($I$74,X14)))</xm:f>
            <xm:f>$I$74</xm:f>
            <x14:dxf>
              <fill>
                <patternFill>
                  <bgColor rgb="FFFF0000"/>
                </patternFill>
              </fill>
            </x14:dxf>
          </x14:cfRule>
          <x14:cfRule type="containsText" priority="910" operator="containsText" id="{EDBDFC8B-6522-48E5-B78D-37BE3B541BD4}">
            <xm:f>NOT(ISERROR(SEARCH($I$73,X14)))</xm:f>
            <xm:f>$I$73</xm:f>
            <x14:dxf>
              <fill>
                <patternFill>
                  <fgColor rgb="FFFFC000"/>
                  <bgColor rgb="FFFFC000"/>
                </patternFill>
              </fill>
            </x14:dxf>
          </x14:cfRule>
          <x14:cfRule type="containsText" priority="911" operator="containsText" id="{32D282C3-C35B-46E4-9F83-BE15CEEDCBBD}">
            <xm:f>NOT(ISERROR(SEARCH($I$72,X14)))</xm:f>
            <xm:f>$I$72</xm:f>
            <x14:dxf>
              <fill>
                <patternFill>
                  <fgColor rgb="FFFFFF00"/>
                  <bgColor rgb="FFFFFF00"/>
                </patternFill>
              </fill>
            </x14:dxf>
          </x14:cfRule>
          <x14:cfRule type="containsText" priority="912" operator="containsText" id="{530BE2C0-D548-4F70-B33E-455509041DCE}">
            <xm:f>NOT(ISERROR(SEARCH($I$71,X14)))</xm:f>
            <xm:f>$I$71</xm:f>
            <x14:dxf>
              <fill>
                <patternFill>
                  <bgColor theme="0" tint="-0.14996795556505021"/>
                </patternFill>
              </fill>
            </x14:dxf>
          </x14:cfRule>
          <x14:cfRule type="cellIs" priority="913" operator="equal" id="{788F3388-9C8B-4D97-A465-CCB1EC591823}">
            <xm:f>'E:\UAEOS\TRABAJO EN CASA\MAPAS DE RIESGOS\RIESGOS 2022\[MAPA_RIESGOS_UAEOS_2022_V1.xlsx]Tabla probabiidad'!#REF!</xm:f>
            <x14:dxf>
              <fill>
                <patternFill>
                  <fgColor theme="6"/>
                </patternFill>
              </fill>
            </x14:dxf>
          </x14:cfRule>
          <x14:cfRule type="cellIs" priority="914" operator="equal" id="{1F58002E-6C41-4DF4-A5B6-C1BE7E6F722D}">
            <xm:f>'E:\UAEOS\TRABAJO EN CASA\MAPAS DE RIESGOS\RIESGOS 2022\[MAPA_RIESGOS_UAEOS_2022_V1.xlsx]Tabla probabiidad'!#REF!</xm:f>
            <x14:dxf>
              <fill>
                <patternFill>
                  <fgColor rgb="FF92D050"/>
                  <bgColor theme="6" tint="0.59996337778862885"/>
                </patternFill>
              </fill>
            </x14:dxf>
          </x14:cfRule>
          <xm:sqref>X14</xm:sqref>
        </x14:conditionalFormatting>
        <x14:conditionalFormatting xmlns:xm="http://schemas.microsoft.com/office/excel/2006/main">
          <x14:cfRule type="containsText" priority="899" operator="containsText" id="{3BEADB29-13BD-4830-AF68-40DE6EEDDD6B}">
            <xm:f>NOT(ISERROR(SEARCH($I$70,X15)))</xm:f>
            <xm:f>$I$70</xm:f>
            <x14:dxf>
              <fill>
                <patternFill>
                  <fgColor rgb="FF92D050"/>
                  <bgColor rgb="FF92D050"/>
                </patternFill>
              </fill>
            </x14:dxf>
          </x14:cfRule>
          <x14:cfRule type="containsText" priority="900" operator="containsText" id="{164E1708-F64D-40BD-B96E-56292CCF1A22}">
            <xm:f>NOT(ISERROR(SEARCH($I$71,X15)))</xm:f>
            <xm:f>$I$71</xm:f>
            <x14:dxf>
              <fill>
                <patternFill>
                  <bgColor rgb="FF00B050"/>
                </patternFill>
              </fill>
            </x14:dxf>
          </x14:cfRule>
          <x14:cfRule type="containsText" priority="901" operator="containsText" id="{792962B2-2592-4C76-A5AE-198B12D3A9E7}">
            <xm:f>NOT(ISERROR(SEARCH($I$74,X15)))</xm:f>
            <xm:f>$I$74</xm:f>
            <x14:dxf>
              <fill>
                <patternFill>
                  <bgColor rgb="FFFF0000"/>
                </patternFill>
              </fill>
            </x14:dxf>
          </x14:cfRule>
          <x14:cfRule type="containsText" priority="902" operator="containsText" id="{C2074C30-0991-47DD-BE8C-92A6002D9CFA}">
            <xm:f>NOT(ISERROR(SEARCH($I$73,X15)))</xm:f>
            <xm:f>$I$73</xm:f>
            <x14:dxf>
              <fill>
                <patternFill>
                  <fgColor rgb="FFFFC000"/>
                  <bgColor rgb="FFFFC000"/>
                </patternFill>
              </fill>
            </x14:dxf>
          </x14:cfRule>
          <x14:cfRule type="containsText" priority="903" operator="containsText" id="{C027A129-DD92-4AD1-8AA0-4833568BCE7B}">
            <xm:f>NOT(ISERROR(SEARCH($I$72,X15)))</xm:f>
            <xm:f>$I$72</xm:f>
            <x14:dxf>
              <fill>
                <patternFill>
                  <fgColor rgb="FFFFFF00"/>
                  <bgColor rgb="FFFFFF00"/>
                </patternFill>
              </fill>
            </x14:dxf>
          </x14:cfRule>
          <x14:cfRule type="containsText" priority="904" operator="containsText" id="{7EECA090-4E55-4B8C-A2B2-D910405A2541}">
            <xm:f>NOT(ISERROR(SEARCH($I$71,X15)))</xm:f>
            <xm:f>$I$71</xm:f>
            <x14:dxf>
              <fill>
                <patternFill>
                  <bgColor theme="0" tint="-0.14996795556505021"/>
                </patternFill>
              </fill>
            </x14:dxf>
          </x14:cfRule>
          <x14:cfRule type="cellIs" priority="905" operator="equal" id="{466D64CC-007D-4C6E-AED2-4AFA9BE22CB3}">
            <xm:f>'E:\UAEOS\TRABAJO EN CASA\MAPAS DE RIESGOS\RIESGOS 2022\[MAPA_RIESGOS_UAEOS_2022_V1.xlsx]Tabla probabiidad'!#REF!</xm:f>
            <x14:dxf>
              <fill>
                <patternFill>
                  <fgColor theme="6"/>
                </patternFill>
              </fill>
            </x14:dxf>
          </x14:cfRule>
          <x14:cfRule type="cellIs" priority="906" operator="equal" id="{B668166A-86F2-4430-A852-4CAC8D91374B}">
            <xm:f>'E:\UAEOS\TRABAJO EN CASA\MAPAS DE RIESGOS\RIESGOS 2022\[MAPA_RIESGOS_UAEOS_2022_V1.xlsx]Tabla probabiidad'!#REF!</xm:f>
            <x14:dxf>
              <fill>
                <patternFill>
                  <fgColor rgb="FF92D050"/>
                  <bgColor theme="6" tint="0.59996337778862885"/>
                </patternFill>
              </fill>
            </x14:dxf>
          </x14:cfRule>
          <xm:sqref>X15:X18</xm:sqref>
        </x14:conditionalFormatting>
        <x14:conditionalFormatting xmlns:xm="http://schemas.microsoft.com/office/excel/2006/main">
          <x14:cfRule type="containsText" priority="891" operator="containsText" id="{70BB5492-2BC3-4E20-AAB5-23F0B8C09919}">
            <xm:f>NOT(ISERROR(SEARCH($I$70,X20)))</xm:f>
            <xm:f>$I$70</xm:f>
            <x14:dxf>
              <fill>
                <patternFill>
                  <fgColor rgb="FF92D050"/>
                  <bgColor rgb="FF92D050"/>
                </patternFill>
              </fill>
            </x14:dxf>
          </x14:cfRule>
          <x14:cfRule type="containsText" priority="892" operator="containsText" id="{4CEF0A89-8239-4B83-BD62-F0805498D57A}">
            <xm:f>NOT(ISERROR(SEARCH($I$71,X20)))</xm:f>
            <xm:f>$I$71</xm:f>
            <x14:dxf>
              <fill>
                <patternFill>
                  <bgColor rgb="FF00B050"/>
                </patternFill>
              </fill>
            </x14:dxf>
          </x14:cfRule>
          <x14:cfRule type="containsText" priority="893" operator="containsText" id="{0856C259-39D2-44DD-9595-863088E4BA94}">
            <xm:f>NOT(ISERROR(SEARCH($I$74,X20)))</xm:f>
            <xm:f>$I$74</xm:f>
            <x14:dxf>
              <fill>
                <patternFill>
                  <bgColor rgb="FFFF0000"/>
                </patternFill>
              </fill>
            </x14:dxf>
          </x14:cfRule>
          <x14:cfRule type="containsText" priority="894" operator="containsText" id="{EBB8522E-212F-4811-AF32-7CE02AB1E003}">
            <xm:f>NOT(ISERROR(SEARCH($I$73,X20)))</xm:f>
            <xm:f>$I$73</xm:f>
            <x14:dxf>
              <fill>
                <patternFill>
                  <fgColor rgb="FFFFC000"/>
                  <bgColor rgb="FFFFC000"/>
                </patternFill>
              </fill>
            </x14:dxf>
          </x14:cfRule>
          <x14:cfRule type="containsText" priority="895" operator="containsText" id="{96392486-25BC-41C5-8CAB-05DFDF3BDDDF}">
            <xm:f>NOT(ISERROR(SEARCH($I$72,X20)))</xm:f>
            <xm:f>$I$72</xm:f>
            <x14:dxf>
              <fill>
                <patternFill>
                  <fgColor rgb="FFFFFF00"/>
                  <bgColor rgb="FFFFFF00"/>
                </patternFill>
              </fill>
            </x14:dxf>
          </x14:cfRule>
          <x14:cfRule type="containsText" priority="896" operator="containsText" id="{67811698-C9A5-4AA5-88CD-ACF46009ABFB}">
            <xm:f>NOT(ISERROR(SEARCH($I$71,X20)))</xm:f>
            <xm:f>$I$71</xm:f>
            <x14:dxf>
              <fill>
                <patternFill>
                  <bgColor theme="0" tint="-0.14996795556505021"/>
                </patternFill>
              </fill>
            </x14:dxf>
          </x14:cfRule>
          <x14:cfRule type="cellIs" priority="897" operator="equal" id="{C986E9B5-0CA9-470F-BF48-172F8FB4A65D}">
            <xm:f>'E:\UAEOS\TRABAJO EN CASA\MAPAS DE RIESGOS\RIESGOS 2022\[MAPA_RIESGOS_UAEOS_2022_V1.xlsx]Tabla probabiidad'!#REF!</xm:f>
            <x14:dxf>
              <fill>
                <patternFill>
                  <fgColor theme="6"/>
                </patternFill>
              </fill>
            </x14:dxf>
          </x14:cfRule>
          <x14:cfRule type="cellIs" priority="898" operator="equal" id="{E1384ACA-17DF-4768-95F2-69DC59A86465}">
            <xm:f>'E:\UAEOS\TRABAJO EN CASA\MAPAS DE RIESGOS\RIESGOS 2022\[MAPA_RIESGOS_UAEOS_2022_V1.xlsx]Tabla probabiidad'!#REF!</xm:f>
            <x14:dxf>
              <fill>
                <patternFill>
                  <fgColor rgb="FF92D050"/>
                  <bgColor theme="6" tint="0.59996337778862885"/>
                </patternFill>
              </fill>
            </x14:dxf>
          </x14:cfRule>
          <xm:sqref>X20</xm:sqref>
        </x14:conditionalFormatting>
        <x14:conditionalFormatting xmlns:xm="http://schemas.microsoft.com/office/excel/2006/main">
          <x14:cfRule type="containsText" priority="883" operator="containsText" id="{CC9CF82D-9337-44AB-97E6-AFE973AF090E}">
            <xm:f>NOT(ISERROR(SEARCH($I$70,X19)))</xm:f>
            <xm:f>$I$70</xm:f>
            <x14:dxf>
              <fill>
                <patternFill>
                  <fgColor rgb="FF92D050"/>
                  <bgColor rgb="FF92D050"/>
                </patternFill>
              </fill>
            </x14:dxf>
          </x14:cfRule>
          <x14:cfRule type="containsText" priority="884" operator="containsText" id="{DC6982BB-AD3D-45DD-AC90-05CB890FB35A}">
            <xm:f>NOT(ISERROR(SEARCH($I$71,X19)))</xm:f>
            <xm:f>$I$71</xm:f>
            <x14:dxf>
              <fill>
                <patternFill>
                  <bgColor rgb="FF00B050"/>
                </patternFill>
              </fill>
            </x14:dxf>
          </x14:cfRule>
          <x14:cfRule type="containsText" priority="885" operator="containsText" id="{08F7151A-A73F-48CB-B86A-CB196073C007}">
            <xm:f>NOT(ISERROR(SEARCH($I$74,X19)))</xm:f>
            <xm:f>$I$74</xm:f>
            <x14:dxf>
              <fill>
                <patternFill>
                  <bgColor rgb="FFFF0000"/>
                </patternFill>
              </fill>
            </x14:dxf>
          </x14:cfRule>
          <x14:cfRule type="containsText" priority="886" operator="containsText" id="{07D58B94-EC71-436F-A2B8-02C5766177D8}">
            <xm:f>NOT(ISERROR(SEARCH($I$73,X19)))</xm:f>
            <xm:f>$I$73</xm:f>
            <x14:dxf>
              <fill>
                <patternFill>
                  <fgColor rgb="FFFFC000"/>
                  <bgColor rgb="FFFFC000"/>
                </patternFill>
              </fill>
            </x14:dxf>
          </x14:cfRule>
          <x14:cfRule type="containsText" priority="887" operator="containsText" id="{17C65393-CCE8-4959-908C-3712481F681C}">
            <xm:f>NOT(ISERROR(SEARCH($I$72,X19)))</xm:f>
            <xm:f>$I$72</xm:f>
            <x14:dxf>
              <fill>
                <patternFill>
                  <fgColor rgb="FFFFFF00"/>
                  <bgColor rgb="FFFFFF00"/>
                </patternFill>
              </fill>
            </x14:dxf>
          </x14:cfRule>
          <x14:cfRule type="containsText" priority="888" operator="containsText" id="{FB0A283E-438F-483C-B9FC-7B418C86BE8D}">
            <xm:f>NOT(ISERROR(SEARCH($I$71,X19)))</xm:f>
            <xm:f>$I$71</xm:f>
            <x14:dxf>
              <fill>
                <patternFill>
                  <bgColor theme="0" tint="-0.14996795556505021"/>
                </patternFill>
              </fill>
            </x14:dxf>
          </x14:cfRule>
          <x14:cfRule type="cellIs" priority="889" operator="equal" id="{C078556D-3A40-4CE7-A3F8-4C76D1E22547}">
            <xm:f>'E:\UAEOS\TRABAJO EN CASA\MAPAS DE RIESGOS\RIESGOS 2022\[MAPA_RIESGOS_UAEOS_2022_V1.xlsx]Tabla probabiidad'!#REF!</xm:f>
            <x14:dxf>
              <fill>
                <patternFill>
                  <fgColor theme="6"/>
                </patternFill>
              </fill>
            </x14:dxf>
          </x14:cfRule>
          <x14:cfRule type="cellIs" priority="890" operator="equal" id="{7345CF96-71B0-4601-9230-83B11C8A94BC}">
            <xm:f>'E:\UAEOS\TRABAJO EN CASA\MAPAS DE RIESGOS\RIESGOS 2022\[MAPA_RIESGOS_UAEOS_2022_V1.xlsx]Tabla probabiidad'!#REF!</xm:f>
            <x14:dxf>
              <fill>
                <patternFill>
                  <fgColor rgb="FF92D050"/>
                  <bgColor theme="6" tint="0.59996337778862885"/>
                </patternFill>
              </fill>
            </x14:dxf>
          </x14:cfRule>
          <xm:sqref>X19</xm:sqref>
        </x14:conditionalFormatting>
        <x14:conditionalFormatting xmlns:xm="http://schemas.microsoft.com/office/excel/2006/main">
          <x14:cfRule type="containsText" priority="875" operator="containsText" id="{4BEDCC1D-2135-4215-B851-55CB5F02D7DC}">
            <xm:f>NOT(ISERROR(SEARCH($I$70,X21)))</xm:f>
            <xm:f>$I$70</xm:f>
            <x14:dxf>
              <fill>
                <patternFill>
                  <fgColor rgb="FF92D050"/>
                  <bgColor rgb="FF92D050"/>
                </patternFill>
              </fill>
            </x14:dxf>
          </x14:cfRule>
          <x14:cfRule type="containsText" priority="876" operator="containsText" id="{9FDB6B52-D81B-4290-AD0E-EF97B15DD933}">
            <xm:f>NOT(ISERROR(SEARCH($I$71,X21)))</xm:f>
            <xm:f>$I$71</xm:f>
            <x14:dxf>
              <fill>
                <patternFill>
                  <bgColor rgb="FF00B050"/>
                </patternFill>
              </fill>
            </x14:dxf>
          </x14:cfRule>
          <x14:cfRule type="containsText" priority="877" operator="containsText" id="{7FB7D55F-E4C3-4C8B-BC73-159BFE51574C}">
            <xm:f>NOT(ISERROR(SEARCH($I$74,X21)))</xm:f>
            <xm:f>$I$74</xm:f>
            <x14:dxf>
              <fill>
                <patternFill>
                  <bgColor rgb="FFFF0000"/>
                </patternFill>
              </fill>
            </x14:dxf>
          </x14:cfRule>
          <x14:cfRule type="containsText" priority="878" operator="containsText" id="{D5D79D48-3186-4B97-88AC-43528A991F30}">
            <xm:f>NOT(ISERROR(SEARCH($I$73,X21)))</xm:f>
            <xm:f>$I$73</xm:f>
            <x14:dxf>
              <fill>
                <patternFill>
                  <fgColor rgb="FFFFC000"/>
                  <bgColor rgb="FFFFC000"/>
                </patternFill>
              </fill>
            </x14:dxf>
          </x14:cfRule>
          <x14:cfRule type="containsText" priority="879" operator="containsText" id="{0D4352B2-DFDE-450D-880F-1C2B93872E0A}">
            <xm:f>NOT(ISERROR(SEARCH($I$72,X21)))</xm:f>
            <xm:f>$I$72</xm:f>
            <x14:dxf>
              <fill>
                <patternFill>
                  <fgColor rgb="FFFFFF00"/>
                  <bgColor rgb="FFFFFF00"/>
                </patternFill>
              </fill>
            </x14:dxf>
          </x14:cfRule>
          <x14:cfRule type="containsText" priority="880" operator="containsText" id="{4D0A1568-8C75-46E3-B20B-601AD17B9C79}">
            <xm:f>NOT(ISERROR(SEARCH($I$71,X21)))</xm:f>
            <xm:f>$I$71</xm:f>
            <x14:dxf>
              <fill>
                <patternFill>
                  <bgColor theme="0" tint="-0.14996795556505021"/>
                </patternFill>
              </fill>
            </x14:dxf>
          </x14:cfRule>
          <x14:cfRule type="cellIs" priority="881" operator="equal" id="{F7415547-7A3C-4EF1-9BD2-E30119669420}">
            <xm:f>'E:\UAEOS\TRABAJO EN CASA\MAPAS DE RIESGOS\RIESGOS 2022\[MAPA_RIESGOS_UAEOS_2022_V1.xlsx]Tabla probabiidad'!#REF!</xm:f>
            <x14:dxf>
              <fill>
                <patternFill>
                  <fgColor theme="6"/>
                </patternFill>
              </fill>
            </x14:dxf>
          </x14:cfRule>
          <x14:cfRule type="cellIs" priority="882" operator="equal" id="{8694AF7C-C24F-42B2-A87D-CE69CF4E10EE}">
            <xm:f>'E:\UAEOS\TRABAJO EN CASA\MAPAS DE RIESGOS\RIESGOS 2022\[MAPA_RIESGOS_UAEOS_2022_V1.xlsx]Tabla probabiidad'!#REF!</xm:f>
            <x14:dxf>
              <fill>
                <patternFill>
                  <fgColor rgb="FF92D050"/>
                  <bgColor theme="6" tint="0.59996337778862885"/>
                </patternFill>
              </fill>
            </x14:dxf>
          </x14:cfRule>
          <xm:sqref>X21</xm:sqref>
        </x14:conditionalFormatting>
        <x14:conditionalFormatting xmlns:xm="http://schemas.microsoft.com/office/excel/2006/main">
          <x14:cfRule type="containsText" priority="867" operator="containsText" id="{9780CD8F-489C-4CA7-B60D-05F0865EB759}">
            <xm:f>NOT(ISERROR(SEARCH($I$70,X22)))</xm:f>
            <xm:f>$I$70</xm:f>
            <x14:dxf>
              <fill>
                <patternFill>
                  <fgColor rgb="FF92D050"/>
                  <bgColor rgb="FF92D050"/>
                </patternFill>
              </fill>
            </x14:dxf>
          </x14:cfRule>
          <x14:cfRule type="containsText" priority="868" operator="containsText" id="{DBED1BD0-4864-4F44-9BB2-9AD6688E8F71}">
            <xm:f>NOT(ISERROR(SEARCH($I$71,X22)))</xm:f>
            <xm:f>$I$71</xm:f>
            <x14:dxf>
              <fill>
                <patternFill>
                  <bgColor rgb="FF00B050"/>
                </patternFill>
              </fill>
            </x14:dxf>
          </x14:cfRule>
          <x14:cfRule type="containsText" priority="869" operator="containsText" id="{77C3D8A2-DF61-4DE5-8F88-49F9412C9AC4}">
            <xm:f>NOT(ISERROR(SEARCH($I$74,X22)))</xm:f>
            <xm:f>$I$74</xm:f>
            <x14:dxf>
              <fill>
                <patternFill>
                  <bgColor rgb="FFFF0000"/>
                </patternFill>
              </fill>
            </x14:dxf>
          </x14:cfRule>
          <x14:cfRule type="containsText" priority="870" operator="containsText" id="{397A751A-7B88-4A19-8131-499BC929EB8B}">
            <xm:f>NOT(ISERROR(SEARCH($I$73,X22)))</xm:f>
            <xm:f>$I$73</xm:f>
            <x14:dxf>
              <fill>
                <patternFill>
                  <fgColor rgb="FFFFC000"/>
                  <bgColor rgb="FFFFC000"/>
                </patternFill>
              </fill>
            </x14:dxf>
          </x14:cfRule>
          <x14:cfRule type="containsText" priority="871" operator="containsText" id="{BE785202-B7D2-4B8A-A434-6ABB83C225DC}">
            <xm:f>NOT(ISERROR(SEARCH($I$72,X22)))</xm:f>
            <xm:f>$I$72</xm:f>
            <x14:dxf>
              <fill>
                <patternFill>
                  <fgColor rgb="FFFFFF00"/>
                  <bgColor rgb="FFFFFF00"/>
                </patternFill>
              </fill>
            </x14:dxf>
          </x14:cfRule>
          <x14:cfRule type="containsText" priority="872" operator="containsText" id="{6BE2D429-C8D5-4476-AFCF-D36E2F53EBA9}">
            <xm:f>NOT(ISERROR(SEARCH($I$71,X22)))</xm:f>
            <xm:f>$I$71</xm:f>
            <x14:dxf>
              <fill>
                <patternFill>
                  <bgColor theme="0" tint="-0.14996795556505021"/>
                </patternFill>
              </fill>
            </x14:dxf>
          </x14:cfRule>
          <x14:cfRule type="cellIs" priority="873" operator="equal" id="{2E21F590-4E5E-4A43-8579-A11060401EA4}">
            <xm:f>'E:\UAEOS\TRABAJO EN CASA\MAPAS DE RIESGOS\RIESGOS 2022\[MAPA_RIESGOS_UAEOS_2022_V1.xlsx]Tabla probabiidad'!#REF!</xm:f>
            <x14:dxf>
              <fill>
                <patternFill>
                  <fgColor theme="6"/>
                </patternFill>
              </fill>
            </x14:dxf>
          </x14:cfRule>
          <x14:cfRule type="cellIs" priority="874" operator="equal" id="{323C949F-78DB-4423-927B-0A3109406D07}">
            <xm:f>'E:\UAEOS\TRABAJO EN CASA\MAPAS DE RIESGOS\RIESGOS 2022\[MAPA_RIESGOS_UAEOS_2022_V1.xlsx]Tabla probabiidad'!#REF!</xm:f>
            <x14:dxf>
              <fill>
                <patternFill>
                  <fgColor rgb="FF92D050"/>
                  <bgColor theme="6" tint="0.59996337778862885"/>
                </patternFill>
              </fill>
            </x14:dxf>
          </x14:cfRule>
          <xm:sqref>X22</xm:sqref>
        </x14:conditionalFormatting>
        <x14:conditionalFormatting xmlns:xm="http://schemas.microsoft.com/office/excel/2006/main">
          <x14:cfRule type="containsText" priority="859" operator="containsText" id="{21C2556F-C2C2-400E-924B-43F793C77D76}">
            <xm:f>NOT(ISERROR(SEARCH($I$70,X23)))</xm:f>
            <xm:f>$I$70</xm:f>
            <x14:dxf>
              <fill>
                <patternFill>
                  <fgColor rgb="FF92D050"/>
                  <bgColor rgb="FF92D050"/>
                </patternFill>
              </fill>
            </x14:dxf>
          </x14:cfRule>
          <x14:cfRule type="containsText" priority="860" operator="containsText" id="{5D5E057E-C488-4E84-A49E-4D6839A5C6E7}">
            <xm:f>NOT(ISERROR(SEARCH($I$71,X23)))</xm:f>
            <xm:f>$I$71</xm:f>
            <x14:dxf>
              <fill>
                <patternFill>
                  <bgColor rgb="FF00B050"/>
                </patternFill>
              </fill>
            </x14:dxf>
          </x14:cfRule>
          <x14:cfRule type="containsText" priority="861" operator="containsText" id="{CEC0EDE5-F9C7-467E-BAB8-1C5CD60E44AC}">
            <xm:f>NOT(ISERROR(SEARCH($I$74,X23)))</xm:f>
            <xm:f>$I$74</xm:f>
            <x14:dxf>
              <fill>
                <patternFill>
                  <bgColor rgb="FFFF0000"/>
                </patternFill>
              </fill>
            </x14:dxf>
          </x14:cfRule>
          <x14:cfRule type="containsText" priority="862" operator="containsText" id="{D06FA265-14DB-409B-8C7C-6C490824F26E}">
            <xm:f>NOT(ISERROR(SEARCH($I$73,X23)))</xm:f>
            <xm:f>$I$73</xm:f>
            <x14:dxf>
              <fill>
                <patternFill>
                  <fgColor rgb="FFFFC000"/>
                  <bgColor rgb="FFFFC000"/>
                </patternFill>
              </fill>
            </x14:dxf>
          </x14:cfRule>
          <x14:cfRule type="containsText" priority="863" operator="containsText" id="{950CC785-1982-4FEB-AEBF-3E905847B5C8}">
            <xm:f>NOT(ISERROR(SEARCH($I$72,X23)))</xm:f>
            <xm:f>$I$72</xm:f>
            <x14:dxf>
              <fill>
                <patternFill>
                  <fgColor rgb="FFFFFF00"/>
                  <bgColor rgb="FFFFFF00"/>
                </patternFill>
              </fill>
            </x14:dxf>
          </x14:cfRule>
          <x14:cfRule type="containsText" priority="864" operator="containsText" id="{E4D48994-EB4C-4CC1-AC2E-362C74D39F80}">
            <xm:f>NOT(ISERROR(SEARCH($I$71,X23)))</xm:f>
            <xm:f>$I$71</xm:f>
            <x14:dxf>
              <fill>
                <patternFill>
                  <bgColor theme="0" tint="-0.14996795556505021"/>
                </patternFill>
              </fill>
            </x14:dxf>
          </x14:cfRule>
          <x14:cfRule type="cellIs" priority="865" operator="equal" id="{DECC0E73-6B1D-4270-89D3-F97CBD9EC7B2}">
            <xm:f>'E:\UAEOS\TRABAJO EN CASA\MAPAS DE RIESGOS\RIESGOS 2022\[MAPA_RIESGOS_UAEOS_2022_V1.xlsx]Tabla probabiidad'!#REF!</xm:f>
            <x14:dxf>
              <fill>
                <patternFill>
                  <fgColor theme="6"/>
                </patternFill>
              </fill>
            </x14:dxf>
          </x14:cfRule>
          <x14:cfRule type="cellIs" priority="866" operator="equal" id="{44456AD3-85C5-4816-AAAA-9B176EEB5242}">
            <xm:f>'E:\UAEOS\TRABAJO EN CASA\MAPAS DE RIESGOS\RIESGOS 2022\[MAPA_RIESGOS_UAEOS_2022_V1.xlsx]Tabla probabiidad'!#REF!</xm:f>
            <x14:dxf>
              <fill>
                <patternFill>
                  <fgColor rgb="FF92D050"/>
                  <bgColor theme="6" tint="0.59996337778862885"/>
                </patternFill>
              </fill>
            </x14:dxf>
          </x14:cfRule>
          <xm:sqref>X23</xm:sqref>
        </x14:conditionalFormatting>
        <x14:conditionalFormatting xmlns:xm="http://schemas.microsoft.com/office/excel/2006/main">
          <x14:cfRule type="containsText" priority="851" operator="containsText" id="{3C731565-4067-47B7-AA20-64F9BA41E190}">
            <xm:f>NOT(ISERROR(SEARCH($I$70,X24)))</xm:f>
            <xm:f>$I$70</xm:f>
            <x14:dxf>
              <fill>
                <patternFill>
                  <fgColor rgb="FF92D050"/>
                  <bgColor rgb="FF92D050"/>
                </patternFill>
              </fill>
            </x14:dxf>
          </x14:cfRule>
          <x14:cfRule type="containsText" priority="852" operator="containsText" id="{A0A707DA-63D4-483F-94CF-50E83B811EDD}">
            <xm:f>NOT(ISERROR(SEARCH($I$71,X24)))</xm:f>
            <xm:f>$I$71</xm:f>
            <x14:dxf>
              <fill>
                <patternFill>
                  <bgColor rgb="FF00B050"/>
                </patternFill>
              </fill>
            </x14:dxf>
          </x14:cfRule>
          <x14:cfRule type="containsText" priority="853" operator="containsText" id="{8254123B-AE31-4FD8-995C-6388DD8CBDDD}">
            <xm:f>NOT(ISERROR(SEARCH($I$74,X24)))</xm:f>
            <xm:f>$I$74</xm:f>
            <x14:dxf>
              <fill>
                <patternFill>
                  <bgColor rgb="FFFF0000"/>
                </patternFill>
              </fill>
            </x14:dxf>
          </x14:cfRule>
          <x14:cfRule type="containsText" priority="854" operator="containsText" id="{261903F8-C7C7-4A40-A42B-E0C01B4083BF}">
            <xm:f>NOT(ISERROR(SEARCH($I$73,X24)))</xm:f>
            <xm:f>$I$73</xm:f>
            <x14:dxf>
              <fill>
                <patternFill>
                  <fgColor rgb="FFFFC000"/>
                  <bgColor rgb="FFFFC000"/>
                </patternFill>
              </fill>
            </x14:dxf>
          </x14:cfRule>
          <x14:cfRule type="containsText" priority="855" operator="containsText" id="{732CC28E-4F70-418C-A672-E3994099F74D}">
            <xm:f>NOT(ISERROR(SEARCH($I$72,X24)))</xm:f>
            <xm:f>$I$72</xm:f>
            <x14:dxf>
              <fill>
                <patternFill>
                  <fgColor rgb="FFFFFF00"/>
                  <bgColor rgb="FFFFFF00"/>
                </patternFill>
              </fill>
            </x14:dxf>
          </x14:cfRule>
          <x14:cfRule type="containsText" priority="856" operator="containsText" id="{B0C7C1D9-4984-469B-9EEE-69D3383C4BB4}">
            <xm:f>NOT(ISERROR(SEARCH($I$71,X24)))</xm:f>
            <xm:f>$I$71</xm:f>
            <x14:dxf>
              <fill>
                <patternFill>
                  <bgColor theme="0" tint="-0.14996795556505021"/>
                </patternFill>
              </fill>
            </x14:dxf>
          </x14:cfRule>
          <x14:cfRule type="cellIs" priority="857" operator="equal" id="{B7A6A0EF-DEAF-4317-99EB-2FD772FA0C9C}">
            <xm:f>'E:\UAEOS\TRABAJO EN CASA\MAPAS DE RIESGOS\RIESGOS 2022\[MAPA_RIESGOS_UAEOS_2022_V1.xlsx]Tabla probabiidad'!#REF!</xm:f>
            <x14:dxf>
              <fill>
                <patternFill>
                  <fgColor theme="6"/>
                </patternFill>
              </fill>
            </x14:dxf>
          </x14:cfRule>
          <x14:cfRule type="cellIs" priority="858" operator="equal" id="{3D168D14-F289-4DB0-8FEF-D603D31E46E2}">
            <xm:f>'E:\UAEOS\TRABAJO EN CASA\MAPAS DE RIESGOS\RIESGOS 2022\[MAPA_RIESGOS_UAEOS_2022_V1.xlsx]Tabla probabiidad'!#REF!</xm:f>
            <x14:dxf>
              <fill>
                <patternFill>
                  <fgColor rgb="FF92D050"/>
                  <bgColor theme="6" tint="0.59996337778862885"/>
                </patternFill>
              </fill>
            </x14:dxf>
          </x14:cfRule>
          <xm:sqref>X24</xm:sqref>
        </x14:conditionalFormatting>
        <x14:conditionalFormatting xmlns:xm="http://schemas.microsoft.com/office/excel/2006/main">
          <x14:cfRule type="containsText" priority="843" operator="containsText" id="{71B23E79-3039-4FDB-9990-FB796C7386D7}">
            <xm:f>NOT(ISERROR(SEARCH($I$70,X26)))</xm:f>
            <xm:f>$I$70</xm:f>
            <x14:dxf>
              <fill>
                <patternFill>
                  <fgColor rgb="FF92D050"/>
                  <bgColor rgb="FF92D050"/>
                </patternFill>
              </fill>
            </x14:dxf>
          </x14:cfRule>
          <x14:cfRule type="containsText" priority="844" operator="containsText" id="{122D3CD7-1113-4B1D-ADEC-5A19FE5484A1}">
            <xm:f>NOT(ISERROR(SEARCH($I$71,X26)))</xm:f>
            <xm:f>$I$71</xm:f>
            <x14:dxf>
              <fill>
                <patternFill>
                  <bgColor rgb="FF00B050"/>
                </patternFill>
              </fill>
            </x14:dxf>
          </x14:cfRule>
          <x14:cfRule type="containsText" priority="845" operator="containsText" id="{947B044E-F910-4376-AA1E-1F5F94450A60}">
            <xm:f>NOT(ISERROR(SEARCH($I$74,X26)))</xm:f>
            <xm:f>$I$74</xm:f>
            <x14:dxf>
              <fill>
                <patternFill>
                  <bgColor rgb="FFFF0000"/>
                </patternFill>
              </fill>
            </x14:dxf>
          </x14:cfRule>
          <x14:cfRule type="containsText" priority="846" operator="containsText" id="{5562D8E3-C820-4D1F-9FAA-B69ABD983539}">
            <xm:f>NOT(ISERROR(SEARCH($I$73,X26)))</xm:f>
            <xm:f>$I$73</xm:f>
            <x14:dxf>
              <fill>
                <patternFill>
                  <fgColor rgb="FFFFC000"/>
                  <bgColor rgb="FFFFC000"/>
                </patternFill>
              </fill>
            </x14:dxf>
          </x14:cfRule>
          <x14:cfRule type="containsText" priority="847" operator="containsText" id="{1C2DBC22-28F2-429A-8599-0AB9671B5DB9}">
            <xm:f>NOT(ISERROR(SEARCH($I$72,X26)))</xm:f>
            <xm:f>$I$72</xm:f>
            <x14:dxf>
              <fill>
                <patternFill>
                  <fgColor rgb="FFFFFF00"/>
                  <bgColor rgb="FFFFFF00"/>
                </patternFill>
              </fill>
            </x14:dxf>
          </x14:cfRule>
          <x14:cfRule type="containsText" priority="848" operator="containsText" id="{A8BBC253-5B14-49BA-BFCD-B0B39DFDCF3B}">
            <xm:f>NOT(ISERROR(SEARCH($I$71,X26)))</xm:f>
            <xm:f>$I$71</xm:f>
            <x14:dxf>
              <fill>
                <patternFill>
                  <bgColor theme="0" tint="-0.14996795556505021"/>
                </patternFill>
              </fill>
            </x14:dxf>
          </x14:cfRule>
          <x14:cfRule type="cellIs" priority="849" operator="equal" id="{3546C4DE-4DCF-4AFB-A8AC-F8A56EEC18C1}">
            <xm:f>'E:\UAEOS\TRABAJO EN CASA\MAPAS DE RIESGOS\RIESGOS 2022\[MAPA_RIESGOS_UAEOS_2022_V1.xlsx]Tabla probabiidad'!#REF!</xm:f>
            <x14:dxf>
              <fill>
                <patternFill>
                  <fgColor theme="6"/>
                </patternFill>
              </fill>
            </x14:dxf>
          </x14:cfRule>
          <x14:cfRule type="cellIs" priority="850" operator="equal" id="{47088056-FAC4-4A25-9B7B-7DD754298CC3}">
            <xm:f>'E:\UAEOS\TRABAJO EN CASA\MAPAS DE RIESGOS\RIESGOS 2022\[MAPA_RIESGOS_UAEOS_2022_V1.xlsx]Tabla probabiidad'!#REF!</xm:f>
            <x14:dxf>
              <fill>
                <patternFill>
                  <fgColor rgb="FF92D050"/>
                  <bgColor theme="6" tint="0.59996337778862885"/>
                </patternFill>
              </fill>
            </x14:dxf>
          </x14:cfRule>
          <xm:sqref>X26</xm:sqref>
        </x14:conditionalFormatting>
        <x14:conditionalFormatting xmlns:xm="http://schemas.microsoft.com/office/excel/2006/main">
          <x14:cfRule type="containsText" priority="835" operator="containsText" id="{7A0C3A4E-5DE1-4F8F-9AB4-DBA8E35E6941}">
            <xm:f>NOT(ISERROR(SEARCH($I$70,X25)))</xm:f>
            <xm:f>$I$70</xm:f>
            <x14:dxf>
              <fill>
                <patternFill>
                  <fgColor rgb="FF92D050"/>
                  <bgColor rgb="FF92D050"/>
                </patternFill>
              </fill>
            </x14:dxf>
          </x14:cfRule>
          <x14:cfRule type="containsText" priority="836" operator="containsText" id="{CCEB0141-2A58-4850-8B31-1F65DBE14730}">
            <xm:f>NOT(ISERROR(SEARCH($I$71,X25)))</xm:f>
            <xm:f>$I$71</xm:f>
            <x14:dxf>
              <fill>
                <patternFill>
                  <bgColor rgb="FF00B050"/>
                </patternFill>
              </fill>
            </x14:dxf>
          </x14:cfRule>
          <x14:cfRule type="containsText" priority="837" operator="containsText" id="{2E7A1B30-71A8-4A0E-9B9B-8EBE6B2BB528}">
            <xm:f>NOT(ISERROR(SEARCH($I$74,X25)))</xm:f>
            <xm:f>$I$74</xm:f>
            <x14:dxf>
              <fill>
                <patternFill>
                  <bgColor rgb="FFFF0000"/>
                </patternFill>
              </fill>
            </x14:dxf>
          </x14:cfRule>
          <x14:cfRule type="containsText" priority="838" operator="containsText" id="{D93FDD35-A3D5-45FD-B985-3B8E67D17D5E}">
            <xm:f>NOT(ISERROR(SEARCH($I$73,X25)))</xm:f>
            <xm:f>$I$73</xm:f>
            <x14:dxf>
              <fill>
                <patternFill>
                  <fgColor rgb="FFFFC000"/>
                  <bgColor rgb="FFFFC000"/>
                </patternFill>
              </fill>
            </x14:dxf>
          </x14:cfRule>
          <x14:cfRule type="containsText" priority="839" operator="containsText" id="{DA3116E9-18B0-41B9-A03F-FB90D6517A32}">
            <xm:f>NOT(ISERROR(SEARCH($I$72,X25)))</xm:f>
            <xm:f>$I$72</xm:f>
            <x14:dxf>
              <fill>
                <patternFill>
                  <fgColor rgb="FFFFFF00"/>
                  <bgColor rgb="FFFFFF00"/>
                </patternFill>
              </fill>
            </x14:dxf>
          </x14:cfRule>
          <x14:cfRule type="containsText" priority="840" operator="containsText" id="{BA7FDF4C-F3C2-4904-B07B-7BBD35754687}">
            <xm:f>NOT(ISERROR(SEARCH($I$71,X25)))</xm:f>
            <xm:f>$I$71</xm:f>
            <x14:dxf>
              <fill>
                <patternFill>
                  <bgColor theme="0" tint="-0.14996795556505021"/>
                </patternFill>
              </fill>
            </x14:dxf>
          </x14:cfRule>
          <x14:cfRule type="cellIs" priority="841" operator="equal" id="{D049B6AD-5021-4B96-B3DF-2BF676C893FF}">
            <xm:f>'E:\UAEOS\TRABAJO EN CASA\MAPAS DE RIESGOS\RIESGOS 2022\[MAPA_RIESGOS_UAEOS_2022_V1.xlsx]Tabla probabiidad'!#REF!</xm:f>
            <x14:dxf>
              <fill>
                <patternFill>
                  <fgColor theme="6"/>
                </patternFill>
              </fill>
            </x14:dxf>
          </x14:cfRule>
          <x14:cfRule type="cellIs" priority="842" operator="equal" id="{75966D05-40F8-425A-9F88-1DE60E190DBB}">
            <xm:f>'E:\UAEOS\TRABAJO EN CASA\MAPAS DE RIESGOS\RIESGOS 2022\[MAPA_RIESGOS_UAEOS_2022_V1.xlsx]Tabla probabiidad'!#REF!</xm:f>
            <x14:dxf>
              <fill>
                <patternFill>
                  <fgColor rgb="FF92D050"/>
                  <bgColor theme="6" tint="0.59996337778862885"/>
                </patternFill>
              </fill>
            </x14:dxf>
          </x14:cfRule>
          <xm:sqref>X25</xm:sqref>
        </x14:conditionalFormatting>
        <x14:conditionalFormatting xmlns:xm="http://schemas.microsoft.com/office/excel/2006/main">
          <x14:cfRule type="containsText" priority="827" operator="containsText" id="{117BE77E-69BC-4092-BACB-E12B2775D376}">
            <xm:f>NOT(ISERROR(SEARCH($I$70,X27)))</xm:f>
            <xm:f>$I$70</xm:f>
            <x14:dxf>
              <fill>
                <patternFill>
                  <fgColor rgb="FF92D050"/>
                  <bgColor rgb="FF92D050"/>
                </patternFill>
              </fill>
            </x14:dxf>
          </x14:cfRule>
          <x14:cfRule type="containsText" priority="828" operator="containsText" id="{A06365F3-6856-4DFA-92A5-26F81750FF97}">
            <xm:f>NOT(ISERROR(SEARCH($I$71,X27)))</xm:f>
            <xm:f>$I$71</xm:f>
            <x14:dxf>
              <fill>
                <patternFill>
                  <bgColor rgb="FF00B050"/>
                </patternFill>
              </fill>
            </x14:dxf>
          </x14:cfRule>
          <x14:cfRule type="containsText" priority="829" operator="containsText" id="{6D9E76CA-D24A-4D50-B8E0-304BDEF641D5}">
            <xm:f>NOT(ISERROR(SEARCH($I$74,X27)))</xm:f>
            <xm:f>$I$74</xm:f>
            <x14:dxf>
              <fill>
                <patternFill>
                  <bgColor rgb="FFFF0000"/>
                </patternFill>
              </fill>
            </x14:dxf>
          </x14:cfRule>
          <x14:cfRule type="containsText" priority="830" operator="containsText" id="{D59B0317-8756-458A-A663-3C48732F3234}">
            <xm:f>NOT(ISERROR(SEARCH($I$73,X27)))</xm:f>
            <xm:f>$I$73</xm:f>
            <x14:dxf>
              <fill>
                <patternFill>
                  <fgColor rgb="FFFFC000"/>
                  <bgColor rgb="FFFFC000"/>
                </patternFill>
              </fill>
            </x14:dxf>
          </x14:cfRule>
          <x14:cfRule type="containsText" priority="831" operator="containsText" id="{FE627874-CA8F-426B-AD59-0F285AD35786}">
            <xm:f>NOT(ISERROR(SEARCH($I$72,X27)))</xm:f>
            <xm:f>$I$72</xm:f>
            <x14:dxf>
              <fill>
                <patternFill>
                  <fgColor rgb="FFFFFF00"/>
                  <bgColor rgb="FFFFFF00"/>
                </patternFill>
              </fill>
            </x14:dxf>
          </x14:cfRule>
          <x14:cfRule type="containsText" priority="832" operator="containsText" id="{39D16F3A-E9ED-4E68-AC6B-EFDBF93EC144}">
            <xm:f>NOT(ISERROR(SEARCH($I$71,X27)))</xm:f>
            <xm:f>$I$71</xm:f>
            <x14:dxf>
              <fill>
                <patternFill>
                  <bgColor theme="0" tint="-0.14996795556505021"/>
                </patternFill>
              </fill>
            </x14:dxf>
          </x14:cfRule>
          <x14:cfRule type="cellIs" priority="833" operator="equal" id="{1DA37362-5697-4A9F-AABD-645DC6E7C913}">
            <xm:f>'E:\UAEOS\TRABAJO EN CASA\MAPAS DE RIESGOS\RIESGOS 2022\[MAPA_RIESGOS_UAEOS_2022_V1.xlsx]Tabla probabiidad'!#REF!</xm:f>
            <x14:dxf>
              <fill>
                <patternFill>
                  <fgColor theme="6"/>
                </patternFill>
              </fill>
            </x14:dxf>
          </x14:cfRule>
          <x14:cfRule type="cellIs" priority="834" operator="equal" id="{208CB00B-A58E-4FD2-9DD1-55B0F9E3496B}">
            <xm:f>'E:\UAEOS\TRABAJO EN CASA\MAPAS DE RIESGOS\RIESGOS 2022\[MAPA_RIESGOS_UAEOS_2022_V1.xlsx]Tabla probabiidad'!#REF!</xm:f>
            <x14:dxf>
              <fill>
                <patternFill>
                  <fgColor rgb="FF92D050"/>
                  <bgColor theme="6" tint="0.59996337778862885"/>
                </patternFill>
              </fill>
            </x14:dxf>
          </x14:cfRule>
          <xm:sqref>X27</xm:sqref>
        </x14:conditionalFormatting>
        <x14:conditionalFormatting xmlns:xm="http://schemas.microsoft.com/office/excel/2006/main">
          <x14:cfRule type="containsText" priority="819" operator="containsText" id="{8F15C783-A4C1-42AF-8F98-70E718303639}">
            <xm:f>NOT(ISERROR(SEARCH($I$70,X28)))</xm:f>
            <xm:f>$I$70</xm:f>
            <x14:dxf>
              <fill>
                <patternFill>
                  <fgColor rgb="FF92D050"/>
                  <bgColor rgb="FF92D050"/>
                </patternFill>
              </fill>
            </x14:dxf>
          </x14:cfRule>
          <x14:cfRule type="containsText" priority="820" operator="containsText" id="{0B4C3C2D-3D4E-418E-8BA8-DF821B0616AD}">
            <xm:f>NOT(ISERROR(SEARCH($I$71,X28)))</xm:f>
            <xm:f>$I$71</xm:f>
            <x14:dxf>
              <fill>
                <patternFill>
                  <bgColor rgb="FF00B050"/>
                </patternFill>
              </fill>
            </x14:dxf>
          </x14:cfRule>
          <x14:cfRule type="containsText" priority="821" operator="containsText" id="{53AAFFEC-A77C-4FCC-852C-A0C94CDE441A}">
            <xm:f>NOT(ISERROR(SEARCH($I$74,X28)))</xm:f>
            <xm:f>$I$74</xm:f>
            <x14:dxf>
              <fill>
                <patternFill>
                  <bgColor rgb="FFFF0000"/>
                </patternFill>
              </fill>
            </x14:dxf>
          </x14:cfRule>
          <x14:cfRule type="containsText" priority="822" operator="containsText" id="{21A9AD93-FF8E-465B-BF05-8AAD186793E7}">
            <xm:f>NOT(ISERROR(SEARCH($I$73,X28)))</xm:f>
            <xm:f>$I$73</xm:f>
            <x14:dxf>
              <fill>
                <patternFill>
                  <fgColor rgb="FFFFC000"/>
                  <bgColor rgb="FFFFC000"/>
                </patternFill>
              </fill>
            </x14:dxf>
          </x14:cfRule>
          <x14:cfRule type="containsText" priority="823" operator="containsText" id="{AFD3537B-2D5B-422F-9474-47CC4922B69C}">
            <xm:f>NOT(ISERROR(SEARCH($I$72,X28)))</xm:f>
            <xm:f>$I$72</xm:f>
            <x14:dxf>
              <fill>
                <patternFill>
                  <fgColor rgb="FFFFFF00"/>
                  <bgColor rgb="FFFFFF00"/>
                </patternFill>
              </fill>
            </x14:dxf>
          </x14:cfRule>
          <x14:cfRule type="containsText" priority="824" operator="containsText" id="{79E2BBDE-4BE6-4BDA-A81D-D6C230B81780}">
            <xm:f>NOT(ISERROR(SEARCH($I$71,X28)))</xm:f>
            <xm:f>$I$71</xm:f>
            <x14:dxf>
              <fill>
                <patternFill>
                  <bgColor theme="0" tint="-0.14996795556505021"/>
                </patternFill>
              </fill>
            </x14:dxf>
          </x14:cfRule>
          <x14:cfRule type="cellIs" priority="825" operator="equal" id="{02AB3E57-9565-42F0-9467-0E75C194C7BB}">
            <xm:f>'E:\UAEOS\TRABAJO EN CASA\MAPAS DE RIESGOS\RIESGOS 2022\[MAPA_RIESGOS_UAEOS_2022_V1.xlsx]Tabla probabiidad'!#REF!</xm:f>
            <x14:dxf>
              <fill>
                <patternFill>
                  <fgColor theme="6"/>
                </patternFill>
              </fill>
            </x14:dxf>
          </x14:cfRule>
          <x14:cfRule type="cellIs" priority="826" operator="equal" id="{D6D5DD53-42F8-4677-91FC-D3393F65EBB9}">
            <xm:f>'E:\UAEOS\TRABAJO EN CASA\MAPAS DE RIESGOS\RIESGOS 2022\[MAPA_RIESGOS_UAEOS_2022_V1.xlsx]Tabla probabiidad'!#REF!</xm:f>
            <x14:dxf>
              <fill>
                <patternFill>
                  <fgColor rgb="FF92D050"/>
                  <bgColor theme="6" tint="0.59996337778862885"/>
                </patternFill>
              </fill>
            </x14:dxf>
          </x14:cfRule>
          <xm:sqref>X28</xm:sqref>
        </x14:conditionalFormatting>
        <x14:conditionalFormatting xmlns:xm="http://schemas.microsoft.com/office/excel/2006/main">
          <x14:cfRule type="containsText" priority="811" operator="containsText" id="{9D5BB4E1-B966-424D-AD34-020350F31E91}">
            <xm:f>NOT(ISERROR(SEARCH($I$70,X29)))</xm:f>
            <xm:f>$I$70</xm:f>
            <x14:dxf>
              <fill>
                <patternFill>
                  <fgColor rgb="FF92D050"/>
                  <bgColor rgb="FF92D050"/>
                </patternFill>
              </fill>
            </x14:dxf>
          </x14:cfRule>
          <x14:cfRule type="containsText" priority="812" operator="containsText" id="{F2C395CF-89C6-4A80-A02F-CBD65C470A06}">
            <xm:f>NOT(ISERROR(SEARCH($I$71,X29)))</xm:f>
            <xm:f>$I$71</xm:f>
            <x14:dxf>
              <fill>
                <patternFill>
                  <bgColor rgb="FF00B050"/>
                </patternFill>
              </fill>
            </x14:dxf>
          </x14:cfRule>
          <x14:cfRule type="containsText" priority="813" operator="containsText" id="{6AB7D979-7877-4234-BCF1-CE28A52C58A6}">
            <xm:f>NOT(ISERROR(SEARCH($I$74,X29)))</xm:f>
            <xm:f>$I$74</xm:f>
            <x14:dxf>
              <fill>
                <patternFill>
                  <bgColor rgb="FFFF0000"/>
                </patternFill>
              </fill>
            </x14:dxf>
          </x14:cfRule>
          <x14:cfRule type="containsText" priority="814" operator="containsText" id="{A2AD94B7-64F4-45FF-9A43-D63CAFF92223}">
            <xm:f>NOT(ISERROR(SEARCH($I$73,X29)))</xm:f>
            <xm:f>$I$73</xm:f>
            <x14:dxf>
              <fill>
                <patternFill>
                  <fgColor rgb="FFFFC000"/>
                  <bgColor rgb="FFFFC000"/>
                </patternFill>
              </fill>
            </x14:dxf>
          </x14:cfRule>
          <x14:cfRule type="containsText" priority="815" operator="containsText" id="{79BB31C8-E109-4EE2-BC70-C73AABC3F9B0}">
            <xm:f>NOT(ISERROR(SEARCH($I$72,X29)))</xm:f>
            <xm:f>$I$72</xm:f>
            <x14:dxf>
              <fill>
                <patternFill>
                  <fgColor rgb="FFFFFF00"/>
                  <bgColor rgb="FFFFFF00"/>
                </patternFill>
              </fill>
            </x14:dxf>
          </x14:cfRule>
          <x14:cfRule type="containsText" priority="816" operator="containsText" id="{BE8C742C-BAD2-44AB-9FDA-6E3681D41BEF}">
            <xm:f>NOT(ISERROR(SEARCH($I$71,X29)))</xm:f>
            <xm:f>$I$71</xm:f>
            <x14:dxf>
              <fill>
                <patternFill>
                  <bgColor theme="0" tint="-0.14996795556505021"/>
                </patternFill>
              </fill>
            </x14:dxf>
          </x14:cfRule>
          <x14:cfRule type="cellIs" priority="817" operator="equal" id="{9E159F8F-EAA9-47C1-B294-55B24ECBB8EF}">
            <xm:f>'E:\UAEOS\TRABAJO EN CASA\MAPAS DE RIESGOS\RIESGOS 2022\[MAPA_RIESGOS_UAEOS_2022_V1.xlsx]Tabla probabiidad'!#REF!</xm:f>
            <x14:dxf>
              <fill>
                <patternFill>
                  <fgColor theme="6"/>
                </patternFill>
              </fill>
            </x14:dxf>
          </x14:cfRule>
          <x14:cfRule type="cellIs" priority="818" operator="equal" id="{45479E0A-CFB9-4724-9232-B2F2F2A395C4}">
            <xm:f>'E:\UAEOS\TRABAJO EN CASA\MAPAS DE RIESGOS\RIESGOS 2022\[MAPA_RIESGOS_UAEOS_2022_V1.xlsx]Tabla probabiidad'!#REF!</xm:f>
            <x14:dxf>
              <fill>
                <patternFill>
                  <fgColor rgb="FF92D050"/>
                  <bgColor theme="6" tint="0.59996337778862885"/>
                </patternFill>
              </fill>
            </x14:dxf>
          </x14:cfRule>
          <xm:sqref>X29</xm:sqref>
        </x14:conditionalFormatting>
        <x14:conditionalFormatting xmlns:xm="http://schemas.microsoft.com/office/excel/2006/main">
          <x14:cfRule type="containsText" priority="803" operator="containsText" id="{F6A54A6B-706B-4851-B0B4-0D9FD50DC8D7}">
            <xm:f>NOT(ISERROR(SEARCH($I$70,X30)))</xm:f>
            <xm:f>$I$70</xm:f>
            <x14:dxf>
              <fill>
                <patternFill>
                  <fgColor rgb="FF92D050"/>
                  <bgColor rgb="FF92D050"/>
                </patternFill>
              </fill>
            </x14:dxf>
          </x14:cfRule>
          <x14:cfRule type="containsText" priority="804" operator="containsText" id="{7AC58FDA-A125-4E78-B96B-2AE410230A87}">
            <xm:f>NOT(ISERROR(SEARCH($I$71,X30)))</xm:f>
            <xm:f>$I$71</xm:f>
            <x14:dxf>
              <fill>
                <patternFill>
                  <bgColor rgb="FF00B050"/>
                </patternFill>
              </fill>
            </x14:dxf>
          </x14:cfRule>
          <x14:cfRule type="containsText" priority="805" operator="containsText" id="{79F7E9F1-9E0F-48BB-90C5-D893F49BDDA1}">
            <xm:f>NOT(ISERROR(SEARCH($I$74,X30)))</xm:f>
            <xm:f>$I$74</xm:f>
            <x14:dxf>
              <fill>
                <patternFill>
                  <bgColor rgb="FFFF0000"/>
                </patternFill>
              </fill>
            </x14:dxf>
          </x14:cfRule>
          <x14:cfRule type="containsText" priority="806" operator="containsText" id="{EF26D349-7636-4941-8A28-04901FDEAD72}">
            <xm:f>NOT(ISERROR(SEARCH($I$73,X30)))</xm:f>
            <xm:f>$I$73</xm:f>
            <x14:dxf>
              <fill>
                <patternFill>
                  <fgColor rgb="FFFFC000"/>
                  <bgColor rgb="FFFFC000"/>
                </patternFill>
              </fill>
            </x14:dxf>
          </x14:cfRule>
          <x14:cfRule type="containsText" priority="807" operator="containsText" id="{4FC69F91-2CBC-47B6-B094-E688E17A2A84}">
            <xm:f>NOT(ISERROR(SEARCH($I$72,X30)))</xm:f>
            <xm:f>$I$72</xm:f>
            <x14:dxf>
              <fill>
                <patternFill>
                  <fgColor rgb="FFFFFF00"/>
                  <bgColor rgb="FFFFFF00"/>
                </patternFill>
              </fill>
            </x14:dxf>
          </x14:cfRule>
          <x14:cfRule type="containsText" priority="808" operator="containsText" id="{DF3054AA-D36B-4936-9B31-9F1B6A16151E}">
            <xm:f>NOT(ISERROR(SEARCH($I$71,X30)))</xm:f>
            <xm:f>$I$71</xm:f>
            <x14:dxf>
              <fill>
                <patternFill>
                  <bgColor theme="0" tint="-0.14996795556505021"/>
                </patternFill>
              </fill>
            </x14:dxf>
          </x14:cfRule>
          <x14:cfRule type="cellIs" priority="809" operator="equal" id="{7319BA4B-8876-44EE-A1CC-3B01D2827A67}">
            <xm:f>'E:\UAEOS\TRABAJO EN CASA\MAPAS DE RIESGOS\RIESGOS 2022\[MAPA_RIESGOS_UAEOS_2022_V1.xlsx]Tabla probabiidad'!#REF!</xm:f>
            <x14:dxf>
              <fill>
                <patternFill>
                  <fgColor theme="6"/>
                </patternFill>
              </fill>
            </x14:dxf>
          </x14:cfRule>
          <x14:cfRule type="cellIs" priority="810" operator="equal" id="{9431739B-647A-445D-8D80-79AB48F93B2F}">
            <xm:f>'E:\UAEOS\TRABAJO EN CASA\MAPAS DE RIESGOS\RIESGOS 2022\[MAPA_RIESGOS_UAEOS_2022_V1.xlsx]Tabla probabiidad'!#REF!</xm:f>
            <x14:dxf>
              <fill>
                <patternFill>
                  <fgColor rgb="FF92D050"/>
                  <bgColor theme="6" tint="0.59996337778862885"/>
                </patternFill>
              </fill>
            </x14:dxf>
          </x14:cfRule>
          <xm:sqref>X30</xm:sqref>
        </x14:conditionalFormatting>
        <x14:conditionalFormatting xmlns:xm="http://schemas.microsoft.com/office/excel/2006/main">
          <x14:cfRule type="containsText" priority="795" operator="containsText" id="{11B32137-5E56-433F-80BD-741E241B39EB}">
            <xm:f>NOT(ISERROR(SEARCH($I$70,X34)))</xm:f>
            <xm:f>$I$70</xm:f>
            <x14:dxf>
              <fill>
                <patternFill>
                  <fgColor rgb="FF92D050"/>
                  <bgColor rgb="FF92D050"/>
                </patternFill>
              </fill>
            </x14:dxf>
          </x14:cfRule>
          <x14:cfRule type="containsText" priority="796" operator="containsText" id="{1ED17BAC-C4D3-4321-BE6E-B8ADFCB5C0B2}">
            <xm:f>NOT(ISERROR(SEARCH($I$71,X34)))</xm:f>
            <xm:f>$I$71</xm:f>
            <x14:dxf>
              <fill>
                <patternFill>
                  <bgColor rgb="FF00B050"/>
                </patternFill>
              </fill>
            </x14:dxf>
          </x14:cfRule>
          <x14:cfRule type="containsText" priority="797" operator="containsText" id="{613A8435-DBC6-42E2-95A0-C3FE30A80B36}">
            <xm:f>NOT(ISERROR(SEARCH($I$74,X34)))</xm:f>
            <xm:f>$I$74</xm:f>
            <x14:dxf>
              <fill>
                <patternFill>
                  <bgColor rgb="FFFF0000"/>
                </patternFill>
              </fill>
            </x14:dxf>
          </x14:cfRule>
          <x14:cfRule type="containsText" priority="798" operator="containsText" id="{81EAE73D-F6C7-4F8D-BDC3-DB0CA267D112}">
            <xm:f>NOT(ISERROR(SEARCH($I$73,X34)))</xm:f>
            <xm:f>$I$73</xm:f>
            <x14:dxf>
              <fill>
                <patternFill>
                  <fgColor rgb="FFFFC000"/>
                  <bgColor rgb="FFFFC000"/>
                </patternFill>
              </fill>
            </x14:dxf>
          </x14:cfRule>
          <x14:cfRule type="containsText" priority="799" operator="containsText" id="{00D4DD65-C851-482A-9C9A-BCF75254A30E}">
            <xm:f>NOT(ISERROR(SEARCH($I$72,X34)))</xm:f>
            <xm:f>$I$72</xm:f>
            <x14:dxf>
              <fill>
                <patternFill>
                  <fgColor rgb="FFFFFF00"/>
                  <bgColor rgb="FFFFFF00"/>
                </patternFill>
              </fill>
            </x14:dxf>
          </x14:cfRule>
          <x14:cfRule type="containsText" priority="800" operator="containsText" id="{FC9731EC-08F4-4BD1-A6FF-B922FA34A7A8}">
            <xm:f>NOT(ISERROR(SEARCH($I$71,X34)))</xm:f>
            <xm:f>$I$71</xm:f>
            <x14:dxf>
              <fill>
                <patternFill>
                  <bgColor theme="0" tint="-0.14996795556505021"/>
                </patternFill>
              </fill>
            </x14:dxf>
          </x14:cfRule>
          <x14:cfRule type="cellIs" priority="801" operator="equal" id="{46699964-97AD-48EA-A43E-42FC59CBA8CE}">
            <xm:f>'E:\UAEOS\TRABAJO EN CASA\MAPAS DE RIESGOS\RIESGOS 2022\[MAPA_RIESGOS_UAEOS_2022_V1.xlsx]Tabla probabiidad'!#REF!</xm:f>
            <x14:dxf>
              <fill>
                <patternFill>
                  <fgColor theme="6"/>
                </patternFill>
              </fill>
            </x14:dxf>
          </x14:cfRule>
          <x14:cfRule type="cellIs" priority="802" operator="equal" id="{84378782-6D49-46F4-92C7-8492FC720AEF}">
            <xm:f>'E:\UAEOS\TRABAJO EN CASA\MAPAS DE RIESGOS\RIESGOS 2022\[MAPA_RIESGOS_UAEOS_2022_V1.xlsx]Tabla probabiidad'!#REF!</xm:f>
            <x14:dxf>
              <fill>
                <patternFill>
                  <fgColor rgb="FF92D050"/>
                  <bgColor theme="6" tint="0.59996337778862885"/>
                </patternFill>
              </fill>
            </x14:dxf>
          </x14:cfRule>
          <xm:sqref>X34:X39</xm:sqref>
        </x14:conditionalFormatting>
        <x14:conditionalFormatting xmlns:xm="http://schemas.microsoft.com/office/excel/2006/main">
          <x14:cfRule type="containsText" priority="787" operator="containsText" id="{3D5C70B3-8ECF-4056-8F28-D065A39BBC45}">
            <xm:f>NOT(ISERROR(SEARCH($I$70,X33)))</xm:f>
            <xm:f>$I$70</xm:f>
            <x14:dxf>
              <fill>
                <patternFill>
                  <fgColor rgb="FF92D050"/>
                  <bgColor rgb="FF92D050"/>
                </patternFill>
              </fill>
            </x14:dxf>
          </x14:cfRule>
          <x14:cfRule type="containsText" priority="788" operator="containsText" id="{DD2AB1EC-48CB-4F0A-847F-02048729C167}">
            <xm:f>NOT(ISERROR(SEARCH($I$71,X33)))</xm:f>
            <xm:f>$I$71</xm:f>
            <x14:dxf>
              <fill>
                <patternFill>
                  <bgColor rgb="FF00B050"/>
                </patternFill>
              </fill>
            </x14:dxf>
          </x14:cfRule>
          <x14:cfRule type="containsText" priority="789" operator="containsText" id="{4CE86626-8709-46FA-A154-CC2F2536CDED}">
            <xm:f>NOT(ISERROR(SEARCH($I$74,X33)))</xm:f>
            <xm:f>$I$74</xm:f>
            <x14:dxf>
              <fill>
                <patternFill>
                  <bgColor rgb="FFFF0000"/>
                </patternFill>
              </fill>
            </x14:dxf>
          </x14:cfRule>
          <x14:cfRule type="containsText" priority="790" operator="containsText" id="{969CC3B0-57FE-4590-AC6D-71A251E6EE65}">
            <xm:f>NOT(ISERROR(SEARCH($I$73,X33)))</xm:f>
            <xm:f>$I$73</xm:f>
            <x14:dxf>
              <fill>
                <patternFill>
                  <fgColor rgb="FFFFC000"/>
                  <bgColor rgb="FFFFC000"/>
                </patternFill>
              </fill>
            </x14:dxf>
          </x14:cfRule>
          <x14:cfRule type="containsText" priority="791" operator="containsText" id="{13046BA3-A381-4271-BB09-600C5579D9BF}">
            <xm:f>NOT(ISERROR(SEARCH($I$72,X33)))</xm:f>
            <xm:f>$I$72</xm:f>
            <x14:dxf>
              <fill>
                <patternFill>
                  <fgColor rgb="FFFFFF00"/>
                  <bgColor rgb="FFFFFF00"/>
                </patternFill>
              </fill>
            </x14:dxf>
          </x14:cfRule>
          <x14:cfRule type="containsText" priority="792" operator="containsText" id="{11147164-317B-430C-B5B3-FD52C5B367B6}">
            <xm:f>NOT(ISERROR(SEARCH($I$71,X33)))</xm:f>
            <xm:f>$I$71</xm:f>
            <x14:dxf>
              <fill>
                <patternFill>
                  <bgColor theme="0" tint="-0.14996795556505021"/>
                </patternFill>
              </fill>
            </x14:dxf>
          </x14:cfRule>
          <x14:cfRule type="cellIs" priority="793" operator="equal" id="{6A9BC624-F17E-4392-8B06-FB3FAB10A702}">
            <xm:f>'E:\UAEOS\TRABAJO EN CASA\MAPAS DE RIESGOS\RIESGOS 2022\[MAPA_RIESGOS_UAEOS_2022_V1.xlsx]Tabla probabiidad'!#REF!</xm:f>
            <x14:dxf>
              <fill>
                <patternFill>
                  <fgColor theme="6"/>
                </patternFill>
              </fill>
            </x14:dxf>
          </x14:cfRule>
          <x14:cfRule type="cellIs" priority="794" operator="equal" id="{0F859A3C-2F0F-443C-BCF7-5D3A3A39C6A8}">
            <xm:f>'E:\UAEOS\TRABAJO EN CASA\MAPAS DE RIESGOS\RIESGOS 2022\[MAPA_RIESGOS_UAEOS_2022_V1.xlsx]Tabla probabiidad'!#REF!</xm:f>
            <x14:dxf>
              <fill>
                <patternFill>
                  <fgColor rgb="FF92D050"/>
                  <bgColor theme="6" tint="0.59996337778862885"/>
                </patternFill>
              </fill>
            </x14:dxf>
          </x14:cfRule>
          <xm:sqref>X33</xm:sqref>
        </x14:conditionalFormatting>
        <x14:conditionalFormatting xmlns:xm="http://schemas.microsoft.com/office/excel/2006/main">
          <x14:cfRule type="containsText" priority="779" operator="containsText" id="{3611EFFC-45AE-45C7-A475-7E848D8C9C12}">
            <xm:f>NOT(ISERROR(SEARCH($I$70,X32)))</xm:f>
            <xm:f>$I$70</xm:f>
            <x14:dxf>
              <fill>
                <patternFill>
                  <fgColor rgb="FF92D050"/>
                  <bgColor rgb="FF92D050"/>
                </patternFill>
              </fill>
            </x14:dxf>
          </x14:cfRule>
          <x14:cfRule type="containsText" priority="780" operator="containsText" id="{497ADA3D-89F1-4693-94A4-D0049793A285}">
            <xm:f>NOT(ISERROR(SEARCH($I$71,X32)))</xm:f>
            <xm:f>$I$71</xm:f>
            <x14:dxf>
              <fill>
                <patternFill>
                  <bgColor rgb="FF00B050"/>
                </patternFill>
              </fill>
            </x14:dxf>
          </x14:cfRule>
          <x14:cfRule type="containsText" priority="781" operator="containsText" id="{737D1376-E133-4416-91B1-7C08F190DDBE}">
            <xm:f>NOT(ISERROR(SEARCH($I$74,X32)))</xm:f>
            <xm:f>$I$74</xm:f>
            <x14:dxf>
              <fill>
                <patternFill>
                  <bgColor rgb="FFFF0000"/>
                </patternFill>
              </fill>
            </x14:dxf>
          </x14:cfRule>
          <x14:cfRule type="containsText" priority="782" operator="containsText" id="{CA44696E-0953-424B-B1C7-2DB7A59E056A}">
            <xm:f>NOT(ISERROR(SEARCH($I$73,X32)))</xm:f>
            <xm:f>$I$73</xm:f>
            <x14:dxf>
              <fill>
                <patternFill>
                  <fgColor rgb="FFFFC000"/>
                  <bgColor rgb="FFFFC000"/>
                </patternFill>
              </fill>
            </x14:dxf>
          </x14:cfRule>
          <x14:cfRule type="containsText" priority="783" operator="containsText" id="{D03CFC53-0FFB-4468-8D58-5DB9F73A3AF2}">
            <xm:f>NOT(ISERROR(SEARCH($I$72,X32)))</xm:f>
            <xm:f>$I$72</xm:f>
            <x14:dxf>
              <fill>
                <patternFill>
                  <fgColor rgb="FFFFFF00"/>
                  <bgColor rgb="FFFFFF00"/>
                </patternFill>
              </fill>
            </x14:dxf>
          </x14:cfRule>
          <x14:cfRule type="containsText" priority="784" operator="containsText" id="{B1500989-97D6-4D06-B810-95D726DD69EF}">
            <xm:f>NOT(ISERROR(SEARCH($I$71,X32)))</xm:f>
            <xm:f>$I$71</xm:f>
            <x14:dxf>
              <fill>
                <patternFill>
                  <bgColor theme="0" tint="-0.14996795556505021"/>
                </patternFill>
              </fill>
            </x14:dxf>
          </x14:cfRule>
          <x14:cfRule type="cellIs" priority="785" operator="equal" id="{E823612C-0DD3-48C4-B027-6B430F12F9E5}">
            <xm:f>'E:\UAEOS\TRABAJO EN CASA\MAPAS DE RIESGOS\RIESGOS 2022\[MAPA_RIESGOS_UAEOS_2022_V1.xlsx]Tabla probabiidad'!#REF!</xm:f>
            <x14:dxf>
              <fill>
                <patternFill>
                  <fgColor theme="6"/>
                </patternFill>
              </fill>
            </x14:dxf>
          </x14:cfRule>
          <x14:cfRule type="cellIs" priority="786" operator="equal" id="{5B9420F7-B0C1-4683-9FE1-634A675DA7D5}">
            <xm:f>'E:\UAEOS\TRABAJO EN CASA\MAPAS DE RIESGOS\RIESGOS 2022\[MAPA_RIESGOS_UAEOS_2022_V1.xlsx]Tabla probabiidad'!#REF!</xm:f>
            <x14:dxf>
              <fill>
                <patternFill>
                  <fgColor rgb="FF92D050"/>
                  <bgColor theme="6" tint="0.59996337778862885"/>
                </patternFill>
              </fill>
            </x14:dxf>
          </x14:cfRule>
          <xm:sqref>X32</xm:sqref>
        </x14:conditionalFormatting>
        <x14:conditionalFormatting xmlns:xm="http://schemas.microsoft.com/office/excel/2006/main">
          <x14:cfRule type="containsText" priority="774" operator="containsText" id="{BA0F8FD1-09A4-4F13-85A9-BD82AEA43562}">
            <xm:f>NOT(ISERROR(SEARCH($K$74,Z14)))</xm:f>
            <xm:f>$K$74</xm:f>
            <x14:dxf>
              <fill>
                <patternFill>
                  <bgColor rgb="FFFF0000"/>
                </patternFill>
              </fill>
            </x14:dxf>
          </x14:cfRule>
          <x14:cfRule type="containsText" priority="775" operator="containsText" id="{DDC9320B-7DFB-4E00-BCBB-3895BF48A312}">
            <xm:f>NOT(ISERROR(SEARCH($K$73,Z14)))</xm:f>
            <xm:f>$K$73</xm:f>
            <x14:dxf>
              <fill>
                <patternFill>
                  <bgColor rgb="FFFFC000"/>
                </patternFill>
              </fill>
            </x14:dxf>
          </x14:cfRule>
          <x14:cfRule type="containsText" priority="776" operator="containsText" id="{651A5E45-8B7B-4E5E-9964-34642219129E}">
            <xm:f>NOT(ISERROR(SEARCH($K$72,Z14)))</xm:f>
            <xm:f>$K$72</xm:f>
            <x14:dxf>
              <fill>
                <patternFill>
                  <bgColor rgb="FFFFFF00"/>
                </patternFill>
              </fill>
            </x14:dxf>
          </x14:cfRule>
          <x14:cfRule type="containsText" priority="777" operator="containsText" id="{AE236E67-B8C3-406C-8DCB-9EC520166E93}">
            <xm:f>NOT(ISERROR(SEARCH($K$71,Z14)))</xm:f>
            <xm:f>$K$71</xm:f>
            <x14:dxf>
              <fill>
                <patternFill>
                  <bgColor rgb="FF00B050"/>
                </patternFill>
              </fill>
            </x14:dxf>
          </x14:cfRule>
          <x14:cfRule type="containsText" priority="778" operator="containsText" id="{EE081CFF-D382-46A1-A754-18B67888BEC9}">
            <xm:f>NOT(ISERROR(SEARCH($K$70,Z14)))</xm:f>
            <xm:f>$K$70</xm:f>
            <x14:dxf>
              <fill>
                <patternFill>
                  <bgColor rgb="FF92D050"/>
                </patternFill>
              </fill>
            </x14:dxf>
          </x14:cfRule>
          <xm:sqref>Z14:Z15</xm:sqref>
        </x14:conditionalFormatting>
        <x14:conditionalFormatting xmlns:xm="http://schemas.microsoft.com/office/excel/2006/main">
          <x14:cfRule type="containsText" priority="769" operator="containsText" id="{0B179C01-97E2-41A2-8C4C-C017FE4DA6B4}">
            <xm:f>NOT(ISERROR(SEARCH($K$74,Z16)))</xm:f>
            <xm:f>$K$74</xm:f>
            <x14:dxf>
              <fill>
                <patternFill>
                  <bgColor rgb="FFFF0000"/>
                </patternFill>
              </fill>
            </x14:dxf>
          </x14:cfRule>
          <x14:cfRule type="containsText" priority="770" operator="containsText" id="{3C90F5F8-4931-445B-A3C6-7BC1607A512B}">
            <xm:f>NOT(ISERROR(SEARCH($K$73,Z16)))</xm:f>
            <xm:f>$K$73</xm:f>
            <x14:dxf>
              <fill>
                <patternFill>
                  <bgColor rgb="FFFFC000"/>
                </patternFill>
              </fill>
            </x14:dxf>
          </x14:cfRule>
          <x14:cfRule type="containsText" priority="771" operator="containsText" id="{2F1DE019-5C81-44AA-B6D3-F3E03D031950}">
            <xm:f>NOT(ISERROR(SEARCH($K$72,Z16)))</xm:f>
            <xm:f>$K$72</xm:f>
            <x14:dxf>
              <fill>
                <patternFill>
                  <bgColor rgb="FFFFFF00"/>
                </patternFill>
              </fill>
            </x14:dxf>
          </x14:cfRule>
          <x14:cfRule type="containsText" priority="772" operator="containsText" id="{3C570E09-3185-442A-A139-FAFDC145E1E2}">
            <xm:f>NOT(ISERROR(SEARCH($K$71,Z16)))</xm:f>
            <xm:f>$K$71</xm:f>
            <x14:dxf>
              <fill>
                <patternFill>
                  <bgColor rgb="FF00B050"/>
                </patternFill>
              </fill>
            </x14:dxf>
          </x14:cfRule>
          <x14:cfRule type="containsText" priority="773" operator="containsText" id="{87EA1AB1-0024-464A-BECA-AE32D0740D9D}">
            <xm:f>NOT(ISERROR(SEARCH($K$70,Z16)))</xm:f>
            <xm:f>$K$70</xm:f>
            <x14:dxf>
              <fill>
                <patternFill>
                  <bgColor rgb="FF92D050"/>
                </patternFill>
              </fill>
            </x14:dxf>
          </x14:cfRule>
          <xm:sqref>Z16</xm:sqref>
        </x14:conditionalFormatting>
        <x14:conditionalFormatting xmlns:xm="http://schemas.microsoft.com/office/excel/2006/main">
          <x14:cfRule type="containsText" priority="764" operator="containsText" id="{AB98BA42-0FD3-4D31-9D8B-4DC364E42F0C}">
            <xm:f>NOT(ISERROR(SEARCH($K$74,K17)))</xm:f>
            <xm:f>$K$74</xm:f>
            <x14:dxf>
              <fill>
                <patternFill>
                  <bgColor rgb="FFFF0000"/>
                </patternFill>
              </fill>
            </x14:dxf>
          </x14:cfRule>
          <x14:cfRule type="containsText" priority="765" operator="containsText" id="{EFA68E21-B82B-4EA7-A1B7-BD7F6B16DD42}">
            <xm:f>NOT(ISERROR(SEARCH($K$73,K17)))</xm:f>
            <xm:f>$K$73</xm:f>
            <x14:dxf>
              <fill>
                <patternFill>
                  <bgColor rgb="FFFFC000"/>
                </patternFill>
              </fill>
            </x14:dxf>
          </x14:cfRule>
          <x14:cfRule type="containsText" priority="766" operator="containsText" id="{22365985-BB53-4949-B9DB-F9C0C076306E}">
            <xm:f>NOT(ISERROR(SEARCH($K$72,K17)))</xm:f>
            <xm:f>$K$72</xm:f>
            <x14:dxf>
              <fill>
                <patternFill>
                  <bgColor rgb="FFFFFF00"/>
                </patternFill>
              </fill>
            </x14:dxf>
          </x14:cfRule>
          <x14:cfRule type="containsText" priority="767" operator="containsText" id="{A1708BE7-2E71-4F9E-9DDF-B9A8BE84AA61}">
            <xm:f>NOT(ISERROR(SEARCH($K$71,K17)))</xm:f>
            <xm:f>$K$71</xm:f>
            <x14:dxf>
              <fill>
                <patternFill>
                  <bgColor rgb="FF00B050"/>
                </patternFill>
              </fill>
            </x14:dxf>
          </x14:cfRule>
          <x14:cfRule type="containsText" priority="768" operator="containsText" id="{4DAFB46D-7155-4861-85B3-62F181B4FCB5}">
            <xm:f>NOT(ISERROR(SEARCH($K$70,K17)))</xm:f>
            <xm:f>$K$70</xm:f>
            <x14:dxf>
              <fill>
                <patternFill>
                  <bgColor rgb="FF92D050"/>
                </patternFill>
              </fill>
            </x14:dxf>
          </x14:cfRule>
          <xm:sqref>K17</xm:sqref>
        </x14:conditionalFormatting>
        <x14:conditionalFormatting xmlns:xm="http://schemas.microsoft.com/office/excel/2006/main">
          <x14:cfRule type="containsText" priority="759" operator="containsText" id="{CD97802A-8B75-4D95-BF73-87FDF243323E}">
            <xm:f>NOT(ISERROR(SEARCH($K$74,K19)))</xm:f>
            <xm:f>$K$74</xm:f>
            <x14:dxf>
              <fill>
                <patternFill>
                  <bgColor rgb="FFFF0000"/>
                </patternFill>
              </fill>
            </x14:dxf>
          </x14:cfRule>
          <x14:cfRule type="containsText" priority="760" operator="containsText" id="{479D8759-AF1A-4EAB-A23E-F4A0887A79E8}">
            <xm:f>NOT(ISERROR(SEARCH($K$73,K19)))</xm:f>
            <xm:f>$K$73</xm:f>
            <x14:dxf>
              <fill>
                <patternFill>
                  <bgColor rgb="FFFFC000"/>
                </patternFill>
              </fill>
            </x14:dxf>
          </x14:cfRule>
          <x14:cfRule type="containsText" priority="761" operator="containsText" id="{35D33BC4-449D-417C-8BD5-BB0C25B816A0}">
            <xm:f>NOT(ISERROR(SEARCH($K$72,K19)))</xm:f>
            <xm:f>$K$72</xm:f>
            <x14:dxf>
              <fill>
                <patternFill>
                  <bgColor rgb="FFFFFF00"/>
                </patternFill>
              </fill>
            </x14:dxf>
          </x14:cfRule>
          <x14:cfRule type="containsText" priority="762" operator="containsText" id="{DC014194-A765-468D-95F3-3118A7D0B7AD}">
            <xm:f>NOT(ISERROR(SEARCH($K$71,K19)))</xm:f>
            <xm:f>$K$71</xm:f>
            <x14:dxf>
              <fill>
                <patternFill>
                  <bgColor rgb="FF00B050"/>
                </patternFill>
              </fill>
            </x14:dxf>
          </x14:cfRule>
          <x14:cfRule type="containsText" priority="763" operator="containsText" id="{8F4D3056-62AE-4A7C-B6D5-952E86F898C3}">
            <xm:f>NOT(ISERROR(SEARCH($K$70,K19)))</xm:f>
            <xm:f>$K$70</xm:f>
            <x14:dxf>
              <fill>
                <patternFill>
                  <bgColor rgb="FF92D050"/>
                </patternFill>
              </fill>
            </x14:dxf>
          </x14:cfRule>
          <xm:sqref>K19</xm:sqref>
        </x14:conditionalFormatting>
        <x14:conditionalFormatting xmlns:xm="http://schemas.microsoft.com/office/excel/2006/main">
          <x14:cfRule type="containsText" priority="754" operator="containsText" id="{8A60F207-1FE6-4439-B0D1-CF5C123988B9}">
            <xm:f>NOT(ISERROR(SEARCH($K$74,K23)))</xm:f>
            <xm:f>$K$74</xm:f>
            <x14:dxf>
              <fill>
                <patternFill>
                  <bgColor rgb="FFFF0000"/>
                </patternFill>
              </fill>
            </x14:dxf>
          </x14:cfRule>
          <x14:cfRule type="containsText" priority="755" operator="containsText" id="{95E64458-CDE8-4CB8-86E0-44FBB80E7984}">
            <xm:f>NOT(ISERROR(SEARCH($K$73,K23)))</xm:f>
            <xm:f>$K$73</xm:f>
            <x14:dxf>
              <fill>
                <patternFill>
                  <bgColor rgb="FFFFC000"/>
                </patternFill>
              </fill>
            </x14:dxf>
          </x14:cfRule>
          <x14:cfRule type="containsText" priority="756" operator="containsText" id="{F1594D54-D52F-4BA4-B6BB-715B5C42282C}">
            <xm:f>NOT(ISERROR(SEARCH($K$72,K23)))</xm:f>
            <xm:f>$K$72</xm:f>
            <x14:dxf>
              <fill>
                <patternFill>
                  <bgColor rgb="FFFFFF00"/>
                </patternFill>
              </fill>
            </x14:dxf>
          </x14:cfRule>
          <x14:cfRule type="containsText" priority="757" operator="containsText" id="{C0616028-D0AB-4411-A6BA-20EB6165FEDF}">
            <xm:f>NOT(ISERROR(SEARCH($K$71,K23)))</xm:f>
            <xm:f>$K$71</xm:f>
            <x14:dxf>
              <fill>
                <patternFill>
                  <bgColor rgb="FF00B050"/>
                </patternFill>
              </fill>
            </x14:dxf>
          </x14:cfRule>
          <x14:cfRule type="containsText" priority="758" operator="containsText" id="{A30C9D1C-3504-4DCC-80AA-43B3BA1B2DD9}">
            <xm:f>NOT(ISERROR(SEARCH($K$70,K23)))</xm:f>
            <xm:f>$K$70</xm:f>
            <x14:dxf>
              <fill>
                <patternFill>
                  <bgColor rgb="FF92D050"/>
                </patternFill>
              </fill>
            </x14:dxf>
          </x14:cfRule>
          <xm:sqref>K23:K26</xm:sqref>
        </x14:conditionalFormatting>
        <x14:conditionalFormatting xmlns:xm="http://schemas.microsoft.com/office/excel/2006/main">
          <x14:cfRule type="containsText" priority="749" operator="containsText" id="{6A68630B-50A0-4FF2-8E7C-5D45E808997D}">
            <xm:f>NOT(ISERROR(SEARCH($K$74,K27)))</xm:f>
            <xm:f>$K$74</xm:f>
            <x14:dxf>
              <fill>
                <patternFill>
                  <bgColor rgb="FFFF0000"/>
                </patternFill>
              </fill>
            </x14:dxf>
          </x14:cfRule>
          <x14:cfRule type="containsText" priority="750" operator="containsText" id="{41EFF666-A800-4C96-BB47-C75783C892D8}">
            <xm:f>NOT(ISERROR(SEARCH($K$73,K27)))</xm:f>
            <xm:f>$K$73</xm:f>
            <x14:dxf>
              <fill>
                <patternFill>
                  <bgColor rgb="FFFFC000"/>
                </patternFill>
              </fill>
            </x14:dxf>
          </x14:cfRule>
          <x14:cfRule type="containsText" priority="751" operator="containsText" id="{28D75224-A453-4272-8346-11359977E4C3}">
            <xm:f>NOT(ISERROR(SEARCH($K$72,K27)))</xm:f>
            <xm:f>$K$72</xm:f>
            <x14:dxf>
              <fill>
                <patternFill>
                  <bgColor rgb="FFFFFF00"/>
                </patternFill>
              </fill>
            </x14:dxf>
          </x14:cfRule>
          <x14:cfRule type="containsText" priority="752" operator="containsText" id="{280E8522-B3C5-4B8A-BE2C-CC154F4D8168}">
            <xm:f>NOT(ISERROR(SEARCH($K$71,K27)))</xm:f>
            <xm:f>$K$71</xm:f>
            <x14:dxf>
              <fill>
                <patternFill>
                  <bgColor rgb="FF00B050"/>
                </patternFill>
              </fill>
            </x14:dxf>
          </x14:cfRule>
          <x14:cfRule type="containsText" priority="753" operator="containsText" id="{DB672BBE-1F43-47BF-9678-901ACCD8C048}">
            <xm:f>NOT(ISERROR(SEARCH($K$70,K27)))</xm:f>
            <xm:f>$K$70</xm:f>
            <x14:dxf>
              <fill>
                <patternFill>
                  <bgColor rgb="FF92D050"/>
                </patternFill>
              </fill>
            </x14:dxf>
          </x14:cfRule>
          <xm:sqref>K27</xm:sqref>
        </x14:conditionalFormatting>
        <x14:conditionalFormatting xmlns:xm="http://schemas.microsoft.com/office/excel/2006/main">
          <x14:cfRule type="containsText" priority="744" operator="containsText" id="{E5B43E71-1C23-4BE7-85EE-321374D0D2CF}">
            <xm:f>NOT(ISERROR(SEARCH($K$74,K28)))</xm:f>
            <xm:f>$K$74</xm:f>
            <x14:dxf>
              <fill>
                <patternFill>
                  <bgColor rgb="FFFF0000"/>
                </patternFill>
              </fill>
            </x14:dxf>
          </x14:cfRule>
          <x14:cfRule type="containsText" priority="745" operator="containsText" id="{7E357143-540C-4D6D-8F23-7F8E266AF2DF}">
            <xm:f>NOT(ISERROR(SEARCH($K$73,K28)))</xm:f>
            <xm:f>$K$73</xm:f>
            <x14:dxf>
              <fill>
                <patternFill>
                  <bgColor rgb="FFFFC000"/>
                </patternFill>
              </fill>
            </x14:dxf>
          </x14:cfRule>
          <x14:cfRule type="containsText" priority="746" operator="containsText" id="{51022298-BE64-49FB-8CF1-16D0056E4E97}">
            <xm:f>NOT(ISERROR(SEARCH($K$72,K28)))</xm:f>
            <xm:f>$K$72</xm:f>
            <x14:dxf>
              <fill>
                <patternFill>
                  <bgColor rgb="FFFFFF00"/>
                </patternFill>
              </fill>
            </x14:dxf>
          </x14:cfRule>
          <x14:cfRule type="containsText" priority="747" operator="containsText" id="{F5A9191A-F4F4-403D-B73D-5470B8410D8C}">
            <xm:f>NOT(ISERROR(SEARCH($K$71,K28)))</xm:f>
            <xm:f>$K$71</xm:f>
            <x14:dxf>
              <fill>
                <patternFill>
                  <bgColor rgb="FF00B050"/>
                </patternFill>
              </fill>
            </x14:dxf>
          </x14:cfRule>
          <x14:cfRule type="containsText" priority="748" operator="containsText" id="{C0285B51-6197-4113-8810-BEC5347B7E86}">
            <xm:f>NOT(ISERROR(SEARCH($K$70,K28)))</xm:f>
            <xm:f>$K$70</xm:f>
            <x14:dxf>
              <fill>
                <patternFill>
                  <bgColor rgb="FF92D050"/>
                </patternFill>
              </fill>
            </x14:dxf>
          </x14:cfRule>
          <xm:sqref>K28</xm:sqref>
        </x14:conditionalFormatting>
        <x14:conditionalFormatting xmlns:xm="http://schemas.microsoft.com/office/excel/2006/main">
          <x14:cfRule type="containsText" priority="739" operator="containsText" id="{12A02E90-353A-47BB-A956-65F951C21358}">
            <xm:f>NOT(ISERROR(SEARCH($K$74,K29)))</xm:f>
            <xm:f>$K$74</xm:f>
            <x14:dxf>
              <fill>
                <patternFill>
                  <bgColor rgb="FFFF0000"/>
                </patternFill>
              </fill>
            </x14:dxf>
          </x14:cfRule>
          <x14:cfRule type="containsText" priority="740" operator="containsText" id="{DEE03509-6E88-410A-B9AF-3A5EB9515A62}">
            <xm:f>NOT(ISERROR(SEARCH($K$73,K29)))</xm:f>
            <xm:f>$K$73</xm:f>
            <x14:dxf>
              <fill>
                <patternFill>
                  <bgColor rgb="FFFFC000"/>
                </patternFill>
              </fill>
            </x14:dxf>
          </x14:cfRule>
          <x14:cfRule type="containsText" priority="741" operator="containsText" id="{FFF7D13F-9F16-4426-9D4E-4E94011114D8}">
            <xm:f>NOT(ISERROR(SEARCH($K$72,K29)))</xm:f>
            <xm:f>$K$72</xm:f>
            <x14:dxf>
              <fill>
                <patternFill>
                  <bgColor rgb="FFFFFF00"/>
                </patternFill>
              </fill>
            </x14:dxf>
          </x14:cfRule>
          <x14:cfRule type="containsText" priority="742" operator="containsText" id="{1EA3DE90-5403-4FEB-B673-0292F5668C87}">
            <xm:f>NOT(ISERROR(SEARCH($K$71,K29)))</xm:f>
            <xm:f>$K$71</xm:f>
            <x14:dxf>
              <fill>
                <patternFill>
                  <bgColor rgb="FF00B050"/>
                </patternFill>
              </fill>
            </x14:dxf>
          </x14:cfRule>
          <x14:cfRule type="containsText" priority="743" operator="containsText" id="{23C00602-0C25-4695-AE92-F4FA4B8E4D29}">
            <xm:f>NOT(ISERROR(SEARCH($K$70,K29)))</xm:f>
            <xm:f>$K$70</xm:f>
            <x14:dxf>
              <fill>
                <patternFill>
                  <bgColor rgb="FF92D050"/>
                </patternFill>
              </fill>
            </x14:dxf>
          </x14:cfRule>
          <xm:sqref>K29</xm:sqref>
        </x14:conditionalFormatting>
        <x14:conditionalFormatting xmlns:xm="http://schemas.microsoft.com/office/excel/2006/main">
          <x14:cfRule type="containsText" priority="734" operator="containsText" id="{DB576662-BD01-4BA3-ADB1-9B45EB6059D4}">
            <xm:f>NOT(ISERROR(SEARCH($K$74,K30)))</xm:f>
            <xm:f>$K$74</xm:f>
            <x14:dxf>
              <fill>
                <patternFill>
                  <bgColor rgb="FFFF0000"/>
                </patternFill>
              </fill>
            </x14:dxf>
          </x14:cfRule>
          <x14:cfRule type="containsText" priority="735" operator="containsText" id="{2F84E647-E45B-4775-B611-A25F707EBDDF}">
            <xm:f>NOT(ISERROR(SEARCH($K$73,K30)))</xm:f>
            <xm:f>$K$73</xm:f>
            <x14:dxf>
              <fill>
                <patternFill>
                  <bgColor rgb="FFFFC000"/>
                </patternFill>
              </fill>
            </x14:dxf>
          </x14:cfRule>
          <x14:cfRule type="containsText" priority="736" operator="containsText" id="{3EA8B246-4154-4B68-B83F-0B4B8F9C3B45}">
            <xm:f>NOT(ISERROR(SEARCH($K$72,K30)))</xm:f>
            <xm:f>$K$72</xm:f>
            <x14:dxf>
              <fill>
                <patternFill>
                  <bgColor rgb="FFFFFF00"/>
                </patternFill>
              </fill>
            </x14:dxf>
          </x14:cfRule>
          <x14:cfRule type="containsText" priority="737" operator="containsText" id="{57B58067-0E49-4C7F-B51A-E8BE3CAA4DE9}">
            <xm:f>NOT(ISERROR(SEARCH($K$71,K30)))</xm:f>
            <xm:f>$K$71</xm:f>
            <x14:dxf>
              <fill>
                <patternFill>
                  <bgColor rgb="FF00B050"/>
                </patternFill>
              </fill>
            </x14:dxf>
          </x14:cfRule>
          <x14:cfRule type="containsText" priority="738" operator="containsText" id="{9A94BD05-F44A-481F-B349-B77CDBA71775}">
            <xm:f>NOT(ISERROR(SEARCH($K$70,K30)))</xm:f>
            <xm:f>$K$70</xm:f>
            <x14:dxf>
              <fill>
                <patternFill>
                  <bgColor rgb="FF92D050"/>
                </patternFill>
              </fill>
            </x14:dxf>
          </x14:cfRule>
          <xm:sqref>K30</xm:sqref>
        </x14:conditionalFormatting>
        <x14:conditionalFormatting xmlns:xm="http://schemas.microsoft.com/office/excel/2006/main">
          <x14:cfRule type="containsText" priority="729" operator="containsText" id="{90D329F9-86A4-4EF3-A091-FC876276CC4A}">
            <xm:f>NOT(ISERROR(SEARCH($K$74,K31)))</xm:f>
            <xm:f>$K$74</xm:f>
            <x14:dxf>
              <fill>
                <patternFill>
                  <bgColor rgb="FFFF0000"/>
                </patternFill>
              </fill>
            </x14:dxf>
          </x14:cfRule>
          <x14:cfRule type="containsText" priority="730" operator="containsText" id="{C0B6D559-2F4A-4B9F-8DC7-13667BA66032}">
            <xm:f>NOT(ISERROR(SEARCH($K$73,K31)))</xm:f>
            <xm:f>$K$73</xm:f>
            <x14:dxf>
              <fill>
                <patternFill>
                  <bgColor rgb="FFFFC000"/>
                </patternFill>
              </fill>
            </x14:dxf>
          </x14:cfRule>
          <x14:cfRule type="containsText" priority="731" operator="containsText" id="{BA06A7B1-D1F3-4F49-8698-4BFAE62971A0}">
            <xm:f>NOT(ISERROR(SEARCH($K$72,K31)))</xm:f>
            <xm:f>$K$72</xm:f>
            <x14:dxf>
              <fill>
                <patternFill>
                  <bgColor rgb="FFFFFF00"/>
                </patternFill>
              </fill>
            </x14:dxf>
          </x14:cfRule>
          <x14:cfRule type="containsText" priority="732" operator="containsText" id="{1DA55F3B-F06B-438E-9FDA-7EA65810D972}">
            <xm:f>NOT(ISERROR(SEARCH($K$71,K31)))</xm:f>
            <xm:f>$K$71</xm:f>
            <x14:dxf>
              <fill>
                <patternFill>
                  <bgColor rgb="FF00B050"/>
                </patternFill>
              </fill>
            </x14:dxf>
          </x14:cfRule>
          <x14:cfRule type="containsText" priority="733" operator="containsText" id="{0FD43298-3B43-4EC1-AA34-ACE2D5EE973E}">
            <xm:f>NOT(ISERROR(SEARCH($K$70,K31)))</xm:f>
            <xm:f>$K$70</xm:f>
            <x14:dxf>
              <fill>
                <patternFill>
                  <bgColor rgb="FF92D050"/>
                </patternFill>
              </fill>
            </x14:dxf>
          </x14:cfRule>
          <xm:sqref>K31</xm:sqref>
        </x14:conditionalFormatting>
        <x14:conditionalFormatting xmlns:xm="http://schemas.microsoft.com/office/excel/2006/main">
          <x14:cfRule type="containsText" priority="724" operator="containsText" id="{BFB93CF6-721A-42AE-AEDB-F4F0AE9C0C5F}">
            <xm:f>NOT(ISERROR(SEARCH($K$74,K32)))</xm:f>
            <xm:f>$K$74</xm:f>
            <x14:dxf>
              <fill>
                <patternFill>
                  <bgColor rgb="FFFF0000"/>
                </patternFill>
              </fill>
            </x14:dxf>
          </x14:cfRule>
          <x14:cfRule type="containsText" priority="725" operator="containsText" id="{6CACC3DD-DDFB-439F-8CC8-70F495442D29}">
            <xm:f>NOT(ISERROR(SEARCH($K$73,K32)))</xm:f>
            <xm:f>$K$73</xm:f>
            <x14:dxf>
              <fill>
                <patternFill>
                  <bgColor rgb="FFFFC000"/>
                </patternFill>
              </fill>
            </x14:dxf>
          </x14:cfRule>
          <x14:cfRule type="containsText" priority="726" operator="containsText" id="{B38F3D25-F9CD-4C2A-9320-A83380EA5DFF}">
            <xm:f>NOT(ISERROR(SEARCH($K$72,K32)))</xm:f>
            <xm:f>$K$72</xm:f>
            <x14:dxf>
              <fill>
                <patternFill>
                  <bgColor rgb="FFFFFF00"/>
                </patternFill>
              </fill>
            </x14:dxf>
          </x14:cfRule>
          <x14:cfRule type="containsText" priority="727" operator="containsText" id="{F613808E-E6B9-4216-A1B3-C7D919C5F90B}">
            <xm:f>NOT(ISERROR(SEARCH($K$71,K32)))</xm:f>
            <xm:f>$K$71</xm:f>
            <x14:dxf>
              <fill>
                <patternFill>
                  <bgColor rgb="FF00B050"/>
                </patternFill>
              </fill>
            </x14:dxf>
          </x14:cfRule>
          <x14:cfRule type="containsText" priority="728" operator="containsText" id="{05E1B111-F05F-4812-9EA7-4AE3396BC1E8}">
            <xm:f>NOT(ISERROR(SEARCH($K$70,K32)))</xm:f>
            <xm:f>$K$70</xm:f>
            <x14:dxf>
              <fill>
                <patternFill>
                  <bgColor rgb="FF92D050"/>
                </patternFill>
              </fill>
            </x14:dxf>
          </x14:cfRule>
          <xm:sqref>K32:K34</xm:sqref>
        </x14:conditionalFormatting>
        <x14:conditionalFormatting xmlns:xm="http://schemas.microsoft.com/office/excel/2006/main">
          <x14:cfRule type="containsText" priority="719" operator="containsText" id="{888A14CE-54E6-4049-BA38-07E5B70CEE22}">
            <xm:f>NOT(ISERROR(SEARCH($K$74,K35)))</xm:f>
            <xm:f>$K$74</xm:f>
            <x14:dxf>
              <fill>
                <patternFill>
                  <bgColor rgb="FFFF0000"/>
                </patternFill>
              </fill>
            </x14:dxf>
          </x14:cfRule>
          <x14:cfRule type="containsText" priority="720" operator="containsText" id="{927433CE-0326-4C6C-B535-6A9272263A5D}">
            <xm:f>NOT(ISERROR(SEARCH($K$73,K35)))</xm:f>
            <xm:f>$K$73</xm:f>
            <x14:dxf>
              <fill>
                <patternFill>
                  <bgColor rgb="FFFFC000"/>
                </patternFill>
              </fill>
            </x14:dxf>
          </x14:cfRule>
          <x14:cfRule type="containsText" priority="721" operator="containsText" id="{BA98A3DD-13A9-4844-86C7-768133D73E4D}">
            <xm:f>NOT(ISERROR(SEARCH($K$72,K35)))</xm:f>
            <xm:f>$K$72</xm:f>
            <x14:dxf>
              <fill>
                <patternFill>
                  <bgColor rgb="FFFFFF00"/>
                </patternFill>
              </fill>
            </x14:dxf>
          </x14:cfRule>
          <x14:cfRule type="containsText" priority="722" operator="containsText" id="{EE0DF897-81D0-4E7A-9BC4-2B9CCD4A5754}">
            <xm:f>NOT(ISERROR(SEARCH($K$71,K35)))</xm:f>
            <xm:f>$K$71</xm:f>
            <x14:dxf>
              <fill>
                <patternFill>
                  <bgColor rgb="FF00B050"/>
                </patternFill>
              </fill>
            </x14:dxf>
          </x14:cfRule>
          <x14:cfRule type="containsText" priority="723" operator="containsText" id="{D99A9D81-6613-4899-9E68-CB879C81852F}">
            <xm:f>NOT(ISERROR(SEARCH($K$70,K35)))</xm:f>
            <xm:f>$K$70</xm:f>
            <x14:dxf>
              <fill>
                <patternFill>
                  <bgColor rgb="FF92D050"/>
                </patternFill>
              </fill>
            </x14:dxf>
          </x14:cfRule>
          <xm:sqref>K35</xm:sqref>
        </x14:conditionalFormatting>
        <x14:conditionalFormatting xmlns:xm="http://schemas.microsoft.com/office/excel/2006/main">
          <x14:cfRule type="containsText" priority="714" operator="containsText" id="{09CB36C3-0433-4294-867A-7254B569A603}">
            <xm:f>NOT(ISERROR(SEARCH($K$74,K36)))</xm:f>
            <xm:f>$K$74</xm:f>
            <x14:dxf>
              <fill>
                <patternFill>
                  <bgColor rgb="FFFF0000"/>
                </patternFill>
              </fill>
            </x14:dxf>
          </x14:cfRule>
          <x14:cfRule type="containsText" priority="715" operator="containsText" id="{97913A0A-EEF4-4CAC-B260-5E1FDB5FC43C}">
            <xm:f>NOT(ISERROR(SEARCH($K$73,K36)))</xm:f>
            <xm:f>$K$73</xm:f>
            <x14:dxf>
              <fill>
                <patternFill>
                  <bgColor rgb="FFFFC000"/>
                </patternFill>
              </fill>
            </x14:dxf>
          </x14:cfRule>
          <x14:cfRule type="containsText" priority="716" operator="containsText" id="{A29889F4-80D7-4A3A-8E8B-D4E199A20300}">
            <xm:f>NOT(ISERROR(SEARCH($K$72,K36)))</xm:f>
            <xm:f>$K$72</xm:f>
            <x14:dxf>
              <fill>
                <patternFill>
                  <bgColor rgb="FFFFFF00"/>
                </patternFill>
              </fill>
            </x14:dxf>
          </x14:cfRule>
          <x14:cfRule type="containsText" priority="717" operator="containsText" id="{CD9EF6A3-55F9-4F10-B380-5D34C0D43028}">
            <xm:f>NOT(ISERROR(SEARCH($K$71,K36)))</xm:f>
            <xm:f>$K$71</xm:f>
            <x14:dxf>
              <fill>
                <patternFill>
                  <bgColor rgb="FF00B050"/>
                </patternFill>
              </fill>
            </x14:dxf>
          </x14:cfRule>
          <x14:cfRule type="containsText" priority="718" operator="containsText" id="{C3AAA18A-BF2A-42FD-B5B2-1C6991FB4F3F}">
            <xm:f>NOT(ISERROR(SEARCH($K$70,K36)))</xm:f>
            <xm:f>$K$70</xm:f>
            <x14:dxf>
              <fill>
                <patternFill>
                  <bgColor rgb="FF92D050"/>
                </patternFill>
              </fill>
            </x14:dxf>
          </x14:cfRule>
          <xm:sqref>K36:K37</xm:sqref>
        </x14:conditionalFormatting>
        <x14:conditionalFormatting xmlns:xm="http://schemas.microsoft.com/office/excel/2006/main">
          <x14:cfRule type="containsText" priority="709" operator="containsText" id="{464B9B20-26A1-4D08-A7BD-287DA63E7D20}">
            <xm:f>NOT(ISERROR(SEARCH($K$74,K38)))</xm:f>
            <xm:f>$K$74</xm:f>
            <x14:dxf>
              <fill>
                <patternFill>
                  <bgColor rgb="FFFF0000"/>
                </patternFill>
              </fill>
            </x14:dxf>
          </x14:cfRule>
          <x14:cfRule type="containsText" priority="710" operator="containsText" id="{3FAEFE4C-F4C5-4D65-B0F6-81050D33F08D}">
            <xm:f>NOT(ISERROR(SEARCH($K$73,K38)))</xm:f>
            <xm:f>$K$73</xm:f>
            <x14:dxf>
              <fill>
                <patternFill>
                  <bgColor rgb="FFFFC000"/>
                </patternFill>
              </fill>
            </x14:dxf>
          </x14:cfRule>
          <x14:cfRule type="containsText" priority="711" operator="containsText" id="{FEF9F6A5-DE73-4186-B8A2-61F7CE18C5EC}">
            <xm:f>NOT(ISERROR(SEARCH($K$72,K38)))</xm:f>
            <xm:f>$K$72</xm:f>
            <x14:dxf>
              <fill>
                <patternFill>
                  <bgColor rgb="FFFFFF00"/>
                </patternFill>
              </fill>
            </x14:dxf>
          </x14:cfRule>
          <x14:cfRule type="containsText" priority="712" operator="containsText" id="{1859AD3F-8B03-4BC2-9E85-0609D0773A93}">
            <xm:f>NOT(ISERROR(SEARCH($K$71,K38)))</xm:f>
            <xm:f>$K$71</xm:f>
            <x14:dxf>
              <fill>
                <patternFill>
                  <bgColor rgb="FF00B050"/>
                </patternFill>
              </fill>
            </x14:dxf>
          </x14:cfRule>
          <x14:cfRule type="containsText" priority="713" operator="containsText" id="{D29F2853-20A0-4B9A-B634-31B54EC2FC96}">
            <xm:f>NOT(ISERROR(SEARCH($K$70,K38)))</xm:f>
            <xm:f>$K$70</xm:f>
            <x14:dxf>
              <fill>
                <patternFill>
                  <bgColor rgb="FF92D050"/>
                </patternFill>
              </fill>
            </x14:dxf>
          </x14:cfRule>
          <xm:sqref>K38</xm:sqref>
        </x14:conditionalFormatting>
        <x14:conditionalFormatting xmlns:xm="http://schemas.microsoft.com/office/excel/2006/main">
          <x14:cfRule type="containsText" priority="704" operator="containsText" id="{3E69BD4D-940D-4182-BA47-5D14C872462A}">
            <xm:f>NOT(ISERROR(SEARCH($K$74,K39)))</xm:f>
            <xm:f>$K$74</xm:f>
            <x14:dxf>
              <fill>
                <patternFill>
                  <bgColor rgb="FFFF0000"/>
                </patternFill>
              </fill>
            </x14:dxf>
          </x14:cfRule>
          <x14:cfRule type="containsText" priority="705" operator="containsText" id="{872D1576-DBE3-4A7A-8132-248B92FC9290}">
            <xm:f>NOT(ISERROR(SEARCH($K$73,K39)))</xm:f>
            <xm:f>$K$73</xm:f>
            <x14:dxf>
              <fill>
                <patternFill>
                  <bgColor rgb="FFFFC000"/>
                </patternFill>
              </fill>
            </x14:dxf>
          </x14:cfRule>
          <x14:cfRule type="containsText" priority="706" operator="containsText" id="{2A953B89-3CF5-475D-916F-6AD2825B5715}">
            <xm:f>NOT(ISERROR(SEARCH($K$72,K39)))</xm:f>
            <xm:f>$K$72</xm:f>
            <x14:dxf>
              <fill>
                <patternFill>
                  <bgColor rgb="FFFFFF00"/>
                </patternFill>
              </fill>
            </x14:dxf>
          </x14:cfRule>
          <x14:cfRule type="containsText" priority="707" operator="containsText" id="{2D2A7DD0-459C-4D9A-9BC4-0E3B1104B588}">
            <xm:f>NOT(ISERROR(SEARCH($K$71,K39)))</xm:f>
            <xm:f>$K$71</xm:f>
            <x14:dxf>
              <fill>
                <patternFill>
                  <bgColor rgb="FF00B050"/>
                </patternFill>
              </fill>
            </x14:dxf>
          </x14:cfRule>
          <x14:cfRule type="containsText" priority="708" operator="containsText" id="{98814713-C74F-4691-B4D4-31C3AC45A717}">
            <xm:f>NOT(ISERROR(SEARCH($K$70,K39)))</xm:f>
            <xm:f>$K$70</xm:f>
            <x14:dxf>
              <fill>
                <patternFill>
                  <bgColor rgb="FF92D050"/>
                </patternFill>
              </fill>
            </x14:dxf>
          </x14:cfRule>
          <xm:sqref>K39</xm:sqref>
        </x14:conditionalFormatting>
        <x14:conditionalFormatting xmlns:xm="http://schemas.microsoft.com/office/excel/2006/main">
          <x14:cfRule type="containsText" priority="700" operator="containsText" id="{70E27104-221A-45E7-8B52-45E265BE76F9}">
            <xm:f>NOT(ISERROR(SEARCH($M$73,M39)))</xm:f>
            <xm:f>$M$73</xm:f>
            <x14:dxf>
              <fill>
                <patternFill>
                  <bgColor rgb="FFFF0000"/>
                </patternFill>
              </fill>
            </x14:dxf>
          </x14:cfRule>
          <x14:cfRule type="containsText" priority="701" operator="containsText" id="{E623FCFF-FB05-4F2E-8550-C5AFE47EAC99}">
            <xm:f>NOT(ISERROR(SEARCH($M$72,M39)))</xm:f>
            <xm:f>$M$72</xm:f>
            <x14:dxf>
              <fill>
                <patternFill>
                  <bgColor rgb="FFFFC000"/>
                </patternFill>
              </fill>
            </x14:dxf>
          </x14:cfRule>
          <x14:cfRule type="containsText" priority="702" operator="containsText" id="{514D99C5-ED8C-4997-89D4-EE7B4A514139}">
            <xm:f>NOT(ISERROR(SEARCH($M$71,M39)))</xm:f>
            <xm:f>$M$71</xm:f>
            <x14:dxf>
              <fill>
                <patternFill>
                  <bgColor rgb="FFFFFF00"/>
                </patternFill>
              </fill>
            </x14:dxf>
          </x14:cfRule>
          <x14:cfRule type="containsText" priority="703" operator="containsText" id="{B3983583-3158-4B2B-80ED-6A6C4FEE4AD1}">
            <xm:f>NOT(ISERROR(SEARCH($M$70,M39)))</xm:f>
            <xm:f>$M$70</xm:f>
            <x14:dxf>
              <fill>
                <patternFill>
                  <bgColor rgb="FF92D050"/>
                </patternFill>
              </fill>
            </x14:dxf>
          </x14:cfRule>
          <xm:sqref>M39</xm:sqref>
        </x14:conditionalFormatting>
        <x14:conditionalFormatting xmlns:xm="http://schemas.microsoft.com/office/excel/2006/main">
          <x14:cfRule type="containsText" priority="696" operator="containsText" id="{7AB7E72F-7008-4C96-B275-5D0CBB17F09E}">
            <xm:f>NOT(ISERROR(SEARCH($M$73,M38)))</xm:f>
            <xm:f>$M$73</xm:f>
            <x14:dxf>
              <fill>
                <patternFill>
                  <bgColor rgb="FFFF0000"/>
                </patternFill>
              </fill>
            </x14:dxf>
          </x14:cfRule>
          <x14:cfRule type="containsText" priority="697" operator="containsText" id="{AA5F1A9E-39DB-423C-B49F-E3A84F75B870}">
            <xm:f>NOT(ISERROR(SEARCH($M$72,M38)))</xm:f>
            <xm:f>$M$72</xm:f>
            <x14:dxf>
              <fill>
                <patternFill>
                  <bgColor rgb="FFFFC000"/>
                </patternFill>
              </fill>
            </x14:dxf>
          </x14:cfRule>
          <x14:cfRule type="containsText" priority="698" operator="containsText" id="{4B27F61D-8FE3-4C62-93ED-73C774736AEE}">
            <xm:f>NOT(ISERROR(SEARCH($M$71,M38)))</xm:f>
            <xm:f>$M$71</xm:f>
            <x14:dxf>
              <fill>
                <patternFill>
                  <bgColor rgb="FFFFFF00"/>
                </patternFill>
              </fill>
            </x14:dxf>
          </x14:cfRule>
          <x14:cfRule type="containsText" priority="699" operator="containsText" id="{B4DDBFA1-A881-4905-9ADD-3F18A253137F}">
            <xm:f>NOT(ISERROR(SEARCH($M$70,M38)))</xm:f>
            <xm:f>$M$70</xm:f>
            <x14:dxf>
              <fill>
                <patternFill>
                  <bgColor rgb="FF92D050"/>
                </patternFill>
              </fill>
            </x14:dxf>
          </x14:cfRule>
          <xm:sqref>M38</xm:sqref>
        </x14:conditionalFormatting>
        <x14:conditionalFormatting xmlns:xm="http://schemas.microsoft.com/office/excel/2006/main">
          <x14:cfRule type="containsText" priority="688" operator="containsText" id="{C58DCBB0-6703-46A2-B842-B885E54DBB56}">
            <xm:f>NOT(ISERROR(SEARCH($I$70,X40)))</xm:f>
            <xm:f>$I$70</xm:f>
            <x14:dxf>
              <fill>
                <patternFill>
                  <fgColor rgb="FF92D050"/>
                  <bgColor rgb="FF92D050"/>
                </patternFill>
              </fill>
            </x14:dxf>
          </x14:cfRule>
          <x14:cfRule type="containsText" priority="689" operator="containsText" id="{1F3C8746-4386-453B-B869-92DCB285067E}">
            <xm:f>NOT(ISERROR(SEARCH($I$71,X40)))</xm:f>
            <xm:f>$I$71</xm:f>
            <x14:dxf>
              <fill>
                <patternFill>
                  <bgColor rgb="FF00B050"/>
                </patternFill>
              </fill>
            </x14:dxf>
          </x14:cfRule>
          <x14:cfRule type="containsText" priority="690" operator="containsText" id="{DC202499-2CDB-49A5-B200-C60154279A9D}">
            <xm:f>NOT(ISERROR(SEARCH($I$74,X40)))</xm:f>
            <xm:f>$I$74</xm:f>
            <x14:dxf>
              <fill>
                <patternFill>
                  <bgColor rgb="FFFF0000"/>
                </patternFill>
              </fill>
            </x14:dxf>
          </x14:cfRule>
          <x14:cfRule type="containsText" priority="691" operator="containsText" id="{DB2FE768-E548-461A-8574-5F7AAAB7D374}">
            <xm:f>NOT(ISERROR(SEARCH($I$73,X40)))</xm:f>
            <xm:f>$I$73</xm:f>
            <x14:dxf>
              <fill>
                <patternFill>
                  <fgColor rgb="FFFFC000"/>
                  <bgColor rgb="FFFFC000"/>
                </patternFill>
              </fill>
            </x14:dxf>
          </x14:cfRule>
          <x14:cfRule type="containsText" priority="692" operator="containsText" id="{ACB9694C-1A9B-4BA1-B700-51945301489C}">
            <xm:f>NOT(ISERROR(SEARCH($I$72,X40)))</xm:f>
            <xm:f>$I$72</xm:f>
            <x14:dxf>
              <fill>
                <patternFill>
                  <fgColor rgb="FFFFFF00"/>
                  <bgColor rgb="FFFFFF00"/>
                </patternFill>
              </fill>
            </x14:dxf>
          </x14:cfRule>
          <x14:cfRule type="containsText" priority="693" operator="containsText" id="{53254925-D5FB-416C-8039-3C53366DC91E}">
            <xm:f>NOT(ISERROR(SEARCH($I$71,X40)))</xm:f>
            <xm:f>$I$71</xm:f>
            <x14:dxf>
              <fill>
                <patternFill>
                  <bgColor theme="0" tint="-0.14996795556505021"/>
                </patternFill>
              </fill>
            </x14:dxf>
          </x14:cfRule>
          <x14:cfRule type="cellIs" priority="694" operator="equal" id="{B6F8A6D0-F0F3-468C-B1EF-D847C1CCB0E6}">
            <xm:f>'E:\UAEOS\TRABAJO EN CASA\MAPAS DE RIESGOS\RIESGOS 2022\[MAPA_RIESGOS_UAEOS_2022_V1.xlsx]Tabla probabiidad'!#REF!</xm:f>
            <x14:dxf>
              <fill>
                <patternFill>
                  <fgColor theme="6"/>
                </patternFill>
              </fill>
            </x14:dxf>
          </x14:cfRule>
          <x14:cfRule type="cellIs" priority="695" operator="equal" id="{15FF6F99-683E-4FF3-A58D-8864D04FDEB5}">
            <xm:f>'E:\UAEOS\TRABAJO EN CASA\MAPAS DE RIESGOS\RIESGOS 2022\[MAPA_RIESGOS_UAEOS_2022_V1.xlsx]Tabla probabiidad'!#REF!</xm:f>
            <x14:dxf>
              <fill>
                <patternFill>
                  <fgColor rgb="FF92D050"/>
                  <bgColor theme="6" tint="0.59996337778862885"/>
                </patternFill>
              </fill>
            </x14:dxf>
          </x14:cfRule>
          <xm:sqref>X40</xm:sqref>
        </x14:conditionalFormatting>
        <x14:conditionalFormatting xmlns:xm="http://schemas.microsoft.com/office/excel/2006/main">
          <x14:cfRule type="containsText" priority="680" operator="containsText" id="{6604B367-23CB-423C-B61F-6960DE7353D3}">
            <xm:f>NOT(ISERROR(SEARCH($I$70,I38)))</xm:f>
            <xm:f>$I$70</xm:f>
            <x14:dxf>
              <fill>
                <patternFill>
                  <fgColor rgb="FF92D050"/>
                  <bgColor rgb="FF92D050"/>
                </patternFill>
              </fill>
            </x14:dxf>
          </x14:cfRule>
          <x14:cfRule type="containsText" priority="681" operator="containsText" id="{755C6B15-6BCF-48A5-A290-2D8802422C75}">
            <xm:f>NOT(ISERROR(SEARCH($I$71,I38)))</xm:f>
            <xm:f>$I$71</xm:f>
            <x14:dxf>
              <fill>
                <patternFill>
                  <bgColor rgb="FF00B050"/>
                </patternFill>
              </fill>
            </x14:dxf>
          </x14:cfRule>
          <x14:cfRule type="containsText" priority="682" operator="containsText" id="{8D91444A-D7C3-4F64-A6CE-464F7739022A}">
            <xm:f>NOT(ISERROR(SEARCH($I$74,I38)))</xm:f>
            <xm:f>$I$74</xm:f>
            <x14:dxf>
              <fill>
                <patternFill>
                  <bgColor rgb="FFFF0000"/>
                </patternFill>
              </fill>
            </x14:dxf>
          </x14:cfRule>
          <x14:cfRule type="containsText" priority="683" operator="containsText" id="{F731459C-4A7E-429D-A97F-4BD195F2903C}">
            <xm:f>NOT(ISERROR(SEARCH($I$73,I38)))</xm:f>
            <xm:f>$I$73</xm:f>
            <x14:dxf>
              <fill>
                <patternFill>
                  <fgColor rgb="FFFFC000"/>
                  <bgColor rgb="FFFFC000"/>
                </patternFill>
              </fill>
            </x14:dxf>
          </x14:cfRule>
          <x14:cfRule type="containsText" priority="684" operator="containsText" id="{F35A7FAE-90CE-4B61-A1A8-0F597B082B8E}">
            <xm:f>NOT(ISERROR(SEARCH($I$72,I38)))</xm:f>
            <xm:f>$I$72</xm:f>
            <x14:dxf>
              <fill>
                <patternFill>
                  <fgColor rgb="FFFFFF00"/>
                  <bgColor rgb="FFFFFF00"/>
                </patternFill>
              </fill>
            </x14:dxf>
          </x14:cfRule>
          <x14:cfRule type="containsText" priority="685" operator="containsText" id="{6A910CF1-3105-449D-B02B-332FF0B88F68}">
            <xm:f>NOT(ISERROR(SEARCH($I$71,I38)))</xm:f>
            <xm:f>$I$71</xm:f>
            <x14:dxf>
              <fill>
                <patternFill>
                  <bgColor theme="0" tint="-0.14996795556505021"/>
                </patternFill>
              </fill>
            </x14:dxf>
          </x14:cfRule>
          <x14:cfRule type="cellIs" priority="686" operator="equal" id="{29D30468-2E78-41F6-A91C-38567AE3494C}">
            <xm:f>'E:\UAEOS\TRABAJO EN CASA\MAPAS DE RIESGOS\RIESGOS 2022\[MAPA_RIESGOS_UAEOS_2022_V1.xlsx]Tabla probabiidad'!#REF!</xm:f>
            <x14:dxf>
              <fill>
                <patternFill>
                  <fgColor theme="6"/>
                </patternFill>
              </fill>
            </x14:dxf>
          </x14:cfRule>
          <x14:cfRule type="cellIs" priority="687" operator="equal" id="{47E93868-E5AB-4F77-B803-AF4508DDCFDE}">
            <xm:f>'E:\UAEOS\TRABAJO EN CASA\MAPAS DE RIESGOS\RIESGOS 2022\[MAPA_RIESGOS_UAEOS_2022_V1.xlsx]Tabla probabiidad'!#REF!</xm:f>
            <x14:dxf>
              <fill>
                <patternFill>
                  <fgColor rgb="FF92D050"/>
                  <bgColor theme="6" tint="0.59996337778862885"/>
                </patternFill>
              </fill>
            </x14:dxf>
          </x14:cfRule>
          <xm:sqref>I38</xm:sqref>
        </x14:conditionalFormatting>
        <x14:conditionalFormatting xmlns:xm="http://schemas.microsoft.com/office/excel/2006/main">
          <x14:cfRule type="containsText" priority="672" operator="containsText" id="{89552C8B-43AD-4AA8-9E2A-349EEC0D8316}">
            <xm:f>NOT(ISERROR(SEARCH($I$70,I39)))</xm:f>
            <xm:f>$I$70</xm:f>
            <x14:dxf>
              <fill>
                <patternFill>
                  <fgColor rgb="FF92D050"/>
                  <bgColor rgb="FF92D050"/>
                </patternFill>
              </fill>
            </x14:dxf>
          </x14:cfRule>
          <x14:cfRule type="containsText" priority="673" operator="containsText" id="{18562503-7D1D-4381-A9A6-BD4CDD2E55D9}">
            <xm:f>NOT(ISERROR(SEARCH($I$71,I39)))</xm:f>
            <xm:f>$I$71</xm:f>
            <x14:dxf>
              <fill>
                <patternFill>
                  <bgColor rgb="FF00B050"/>
                </patternFill>
              </fill>
            </x14:dxf>
          </x14:cfRule>
          <x14:cfRule type="containsText" priority="674" operator="containsText" id="{C0DAD98E-D549-49A1-B61E-18860A3C1D25}">
            <xm:f>NOT(ISERROR(SEARCH($I$74,I39)))</xm:f>
            <xm:f>$I$74</xm:f>
            <x14:dxf>
              <fill>
                <patternFill>
                  <bgColor rgb="FFFF0000"/>
                </patternFill>
              </fill>
            </x14:dxf>
          </x14:cfRule>
          <x14:cfRule type="containsText" priority="675" operator="containsText" id="{001AC661-8E58-4BE8-828F-34445AD769A4}">
            <xm:f>NOT(ISERROR(SEARCH($I$73,I39)))</xm:f>
            <xm:f>$I$73</xm:f>
            <x14:dxf>
              <fill>
                <patternFill>
                  <fgColor rgb="FFFFC000"/>
                  <bgColor rgb="FFFFC000"/>
                </patternFill>
              </fill>
            </x14:dxf>
          </x14:cfRule>
          <x14:cfRule type="containsText" priority="676" operator="containsText" id="{ED0E33B3-6B28-4051-A44D-7321F0D5F643}">
            <xm:f>NOT(ISERROR(SEARCH($I$72,I39)))</xm:f>
            <xm:f>$I$72</xm:f>
            <x14:dxf>
              <fill>
                <patternFill>
                  <fgColor rgb="FFFFFF00"/>
                  <bgColor rgb="FFFFFF00"/>
                </patternFill>
              </fill>
            </x14:dxf>
          </x14:cfRule>
          <x14:cfRule type="containsText" priority="677" operator="containsText" id="{BC1765C3-37B7-40AB-B539-E1F304B7F356}">
            <xm:f>NOT(ISERROR(SEARCH($I$71,I39)))</xm:f>
            <xm:f>$I$71</xm:f>
            <x14:dxf>
              <fill>
                <patternFill>
                  <bgColor theme="0" tint="-0.14996795556505021"/>
                </patternFill>
              </fill>
            </x14:dxf>
          </x14:cfRule>
          <x14:cfRule type="cellIs" priority="678" operator="equal" id="{55B149E8-5C34-4731-9F8C-5DCBD2E59BAF}">
            <xm:f>'E:\UAEOS\TRABAJO EN CASA\MAPAS DE RIESGOS\RIESGOS 2022\[MAPA_RIESGOS_UAEOS_2022_V1.xlsx]Tabla probabiidad'!#REF!</xm:f>
            <x14:dxf>
              <fill>
                <patternFill>
                  <fgColor theme="6"/>
                </patternFill>
              </fill>
            </x14:dxf>
          </x14:cfRule>
          <x14:cfRule type="cellIs" priority="679" operator="equal" id="{4CC6CB86-133F-4276-B749-28D0D3B14D26}">
            <xm:f>'E:\UAEOS\TRABAJO EN CASA\MAPAS DE RIESGOS\RIESGOS 2022\[MAPA_RIESGOS_UAEOS_2022_V1.xlsx]Tabla probabiidad'!#REF!</xm:f>
            <x14:dxf>
              <fill>
                <patternFill>
                  <fgColor rgb="FF92D050"/>
                  <bgColor theme="6" tint="0.59996337778862885"/>
                </patternFill>
              </fill>
            </x14:dxf>
          </x14:cfRule>
          <xm:sqref>I39</xm:sqref>
        </x14:conditionalFormatting>
        <x14:conditionalFormatting xmlns:xm="http://schemas.microsoft.com/office/excel/2006/main">
          <x14:cfRule type="containsText" priority="664" operator="containsText" id="{270FA917-7004-4B4A-A35D-496AB6B3AA3B}">
            <xm:f>NOT(ISERROR(SEARCH($I$70,I40)))</xm:f>
            <xm:f>$I$70</xm:f>
            <x14:dxf>
              <fill>
                <patternFill>
                  <fgColor rgb="FF92D050"/>
                  <bgColor rgb="FF92D050"/>
                </patternFill>
              </fill>
            </x14:dxf>
          </x14:cfRule>
          <x14:cfRule type="containsText" priority="665" operator="containsText" id="{6AD22AAF-8807-4099-AB8B-8275812D6B61}">
            <xm:f>NOT(ISERROR(SEARCH($I$71,I40)))</xm:f>
            <xm:f>$I$71</xm:f>
            <x14:dxf>
              <fill>
                <patternFill>
                  <bgColor rgb="FF00B050"/>
                </patternFill>
              </fill>
            </x14:dxf>
          </x14:cfRule>
          <x14:cfRule type="containsText" priority="666" operator="containsText" id="{A2061607-8761-425C-9C96-7DCBDE8EBF1D}">
            <xm:f>NOT(ISERROR(SEARCH($I$74,I40)))</xm:f>
            <xm:f>$I$74</xm:f>
            <x14:dxf>
              <fill>
                <patternFill>
                  <bgColor rgb="FFFF0000"/>
                </patternFill>
              </fill>
            </x14:dxf>
          </x14:cfRule>
          <x14:cfRule type="containsText" priority="667" operator="containsText" id="{0F1DB7F5-9B73-422A-8880-8AB4609E02E6}">
            <xm:f>NOT(ISERROR(SEARCH($I$73,I40)))</xm:f>
            <xm:f>$I$73</xm:f>
            <x14:dxf>
              <fill>
                <patternFill>
                  <fgColor rgb="FFFFC000"/>
                  <bgColor rgb="FFFFC000"/>
                </patternFill>
              </fill>
            </x14:dxf>
          </x14:cfRule>
          <x14:cfRule type="containsText" priority="668" operator="containsText" id="{A5B38AFD-F382-4FAF-869B-0386D1645EE8}">
            <xm:f>NOT(ISERROR(SEARCH($I$72,I40)))</xm:f>
            <xm:f>$I$72</xm:f>
            <x14:dxf>
              <fill>
                <patternFill>
                  <fgColor rgb="FFFFFF00"/>
                  <bgColor rgb="FFFFFF00"/>
                </patternFill>
              </fill>
            </x14:dxf>
          </x14:cfRule>
          <x14:cfRule type="containsText" priority="669" operator="containsText" id="{02BCB28C-0122-4DE6-BC13-F4A9AD14CBB6}">
            <xm:f>NOT(ISERROR(SEARCH($I$71,I40)))</xm:f>
            <xm:f>$I$71</xm:f>
            <x14:dxf>
              <fill>
                <patternFill>
                  <bgColor theme="0" tint="-0.14996795556505021"/>
                </patternFill>
              </fill>
            </x14:dxf>
          </x14:cfRule>
          <x14:cfRule type="cellIs" priority="670" operator="equal" id="{7BF1DE42-26A4-410C-9E43-805D4ADD2FAF}">
            <xm:f>'E:\UAEOS\TRABAJO EN CASA\MAPAS DE RIESGOS\RIESGOS 2022\[MAPA_RIESGOS_UAEOS_2022_V1.xlsx]Tabla probabiidad'!#REF!</xm:f>
            <x14:dxf>
              <fill>
                <patternFill>
                  <fgColor theme="6"/>
                </patternFill>
              </fill>
            </x14:dxf>
          </x14:cfRule>
          <x14:cfRule type="cellIs" priority="671" operator="equal" id="{2518B133-8ADD-40AC-9E22-A1F5A648D7DD}">
            <xm:f>'E:\UAEOS\TRABAJO EN CASA\MAPAS DE RIESGOS\RIESGOS 2022\[MAPA_RIESGOS_UAEOS_2022_V1.xlsx]Tabla probabiidad'!#REF!</xm:f>
            <x14:dxf>
              <fill>
                <patternFill>
                  <fgColor rgb="FF92D050"/>
                  <bgColor theme="6" tint="0.59996337778862885"/>
                </patternFill>
              </fill>
            </x14:dxf>
          </x14:cfRule>
          <xm:sqref>I40</xm:sqref>
        </x14:conditionalFormatting>
        <x14:conditionalFormatting xmlns:xm="http://schemas.microsoft.com/office/excel/2006/main">
          <x14:cfRule type="containsText" priority="659" operator="containsText" id="{C9A50242-CAB6-4BA9-8952-4536ACB1B25B}">
            <xm:f>NOT(ISERROR(SEARCH($K$74,K40)))</xm:f>
            <xm:f>$K$74</xm:f>
            <x14:dxf>
              <fill>
                <patternFill>
                  <bgColor rgb="FFFF0000"/>
                </patternFill>
              </fill>
            </x14:dxf>
          </x14:cfRule>
          <x14:cfRule type="containsText" priority="660" operator="containsText" id="{AC1EBCB5-EECE-4FDF-9663-2C47AE12D99A}">
            <xm:f>NOT(ISERROR(SEARCH($K$73,K40)))</xm:f>
            <xm:f>$K$73</xm:f>
            <x14:dxf>
              <fill>
                <patternFill>
                  <bgColor rgb="FFFFC000"/>
                </patternFill>
              </fill>
            </x14:dxf>
          </x14:cfRule>
          <x14:cfRule type="containsText" priority="661" operator="containsText" id="{44E1B8A1-382F-40AA-BB9A-767A046C1572}">
            <xm:f>NOT(ISERROR(SEARCH($K$72,K40)))</xm:f>
            <xm:f>$K$72</xm:f>
            <x14:dxf>
              <fill>
                <patternFill>
                  <bgColor rgb="FFFFFF00"/>
                </patternFill>
              </fill>
            </x14:dxf>
          </x14:cfRule>
          <x14:cfRule type="containsText" priority="662" operator="containsText" id="{B3C65066-DC3A-4F86-A89B-811ACAD39D03}">
            <xm:f>NOT(ISERROR(SEARCH($K$71,K40)))</xm:f>
            <xm:f>$K$71</xm:f>
            <x14:dxf>
              <fill>
                <patternFill>
                  <bgColor rgb="FF00B050"/>
                </patternFill>
              </fill>
            </x14:dxf>
          </x14:cfRule>
          <x14:cfRule type="containsText" priority="663" operator="containsText" id="{DD062311-12BC-4761-B36B-7D619F5C8BBE}">
            <xm:f>NOT(ISERROR(SEARCH($K$70,K40)))</xm:f>
            <xm:f>$K$70</xm:f>
            <x14:dxf>
              <fill>
                <patternFill>
                  <bgColor rgb="FF92D050"/>
                </patternFill>
              </fill>
            </x14:dxf>
          </x14:cfRule>
          <xm:sqref>K40</xm:sqref>
        </x14:conditionalFormatting>
        <x14:conditionalFormatting xmlns:xm="http://schemas.microsoft.com/office/excel/2006/main">
          <x14:cfRule type="containsText" priority="655" operator="containsText" id="{DE42A4E9-16BD-481B-B6F2-F24BAA38E091}">
            <xm:f>NOT(ISERROR(SEARCH($M$73,M40)))</xm:f>
            <xm:f>$M$73</xm:f>
            <x14:dxf>
              <fill>
                <patternFill>
                  <bgColor rgb="FFFF0000"/>
                </patternFill>
              </fill>
            </x14:dxf>
          </x14:cfRule>
          <x14:cfRule type="containsText" priority="656" operator="containsText" id="{52C346BE-678B-4D4E-86BA-3BFC15A0F81C}">
            <xm:f>NOT(ISERROR(SEARCH($M$72,M40)))</xm:f>
            <xm:f>$M$72</xm:f>
            <x14:dxf>
              <fill>
                <patternFill>
                  <bgColor rgb="FFFFC000"/>
                </patternFill>
              </fill>
            </x14:dxf>
          </x14:cfRule>
          <x14:cfRule type="containsText" priority="657" operator="containsText" id="{3B54128C-A541-4B7C-BAAF-5B55CD6F24C6}">
            <xm:f>NOT(ISERROR(SEARCH($M$71,M40)))</xm:f>
            <xm:f>$M$71</xm:f>
            <x14:dxf>
              <fill>
                <patternFill>
                  <bgColor rgb="FFFFFF00"/>
                </patternFill>
              </fill>
            </x14:dxf>
          </x14:cfRule>
          <x14:cfRule type="containsText" priority="658" operator="containsText" id="{DC26FC4A-D249-4B26-B254-7C281E64729E}">
            <xm:f>NOT(ISERROR(SEARCH($M$70,M40)))</xm:f>
            <xm:f>$M$70</xm:f>
            <x14:dxf>
              <fill>
                <patternFill>
                  <bgColor rgb="FF92D050"/>
                </patternFill>
              </fill>
            </x14:dxf>
          </x14:cfRule>
          <xm:sqref>M40</xm:sqref>
        </x14:conditionalFormatting>
        <x14:conditionalFormatting xmlns:xm="http://schemas.microsoft.com/office/excel/2006/main">
          <x14:cfRule type="containsText" priority="650" operator="containsText" id="{6C1D2F69-484F-4229-94E4-26B1E73D9319}">
            <xm:f>NOT(ISERROR(SEARCH($K$74,Z17)))</xm:f>
            <xm:f>$K$74</xm:f>
            <x14:dxf>
              <fill>
                <patternFill>
                  <bgColor rgb="FFFF0000"/>
                </patternFill>
              </fill>
            </x14:dxf>
          </x14:cfRule>
          <x14:cfRule type="containsText" priority="651" operator="containsText" id="{29C46212-3DED-4AF7-9B13-8471E171ED68}">
            <xm:f>NOT(ISERROR(SEARCH($K$73,Z17)))</xm:f>
            <xm:f>$K$73</xm:f>
            <x14:dxf>
              <fill>
                <patternFill>
                  <bgColor rgb="FFFFC000"/>
                </patternFill>
              </fill>
            </x14:dxf>
          </x14:cfRule>
          <x14:cfRule type="containsText" priority="652" operator="containsText" id="{7536D6B5-DF89-47D5-AA4A-F4453F50C1F3}">
            <xm:f>NOT(ISERROR(SEARCH($K$72,Z17)))</xm:f>
            <xm:f>$K$72</xm:f>
            <x14:dxf>
              <fill>
                <patternFill>
                  <bgColor rgb="FFFFFF00"/>
                </patternFill>
              </fill>
            </x14:dxf>
          </x14:cfRule>
          <x14:cfRule type="containsText" priority="653" operator="containsText" id="{3D48F1B0-263F-4DCD-8D42-FE37943E5612}">
            <xm:f>NOT(ISERROR(SEARCH($K$71,Z17)))</xm:f>
            <xm:f>$K$71</xm:f>
            <x14:dxf>
              <fill>
                <patternFill>
                  <bgColor rgb="FF00B050"/>
                </patternFill>
              </fill>
            </x14:dxf>
          </x14:cfRule>
          <x14:cfRule type="containsText" priority="654" operator="containsText" id="{16544CE6-7F60-4B57-9B4A-103F225861AF}">
            <xm:f>NOT(ISERROR(SEARCH($K$70,Z17)))</xm:f>
            <xm:f>$K$70</xm:f>
            <x14:dxf>
              <fill>
                <patternFill>
                  <bgColor rgb="FF92D050"/>
                </patternFill>
              </fill>
            </x14:dxf>
          </x14:cfRule>
          <xm:sqref>Z17</xm:sqref>
        </x14:conditionalFormatting>
        <x14:conditionalFormatting xmlns:xm="http://schemas.microsoft.com/office/excel/2006/main">
          <x14:cfRule type="containsText" priority="645" operator="containsText" id="{94DB27AD-5254-40F1-A422-53F15E0F168C}">
            <xm:f>NOT(ISERROR(SEARCH($K$74,Z18)))</xm:f>
            <xm:f>$K$74</xm:f>
            <x14:dxf>
              <fill>
                <patternFill>
                  <bgColor rgb="FFFF0000"/>
                </patternFill>
              </fill>
            </x14:dxf>
          </x14:cfRule>
          <x14:cfRule type="containsText" priority="646" operator="containsText" id="{7F969896-7ECE-4EA7-AEBE-AA926F2A98BD}">
            <xm:f>NOT(ISERROR(SEARCH($K$73,Z18)))</xm:f>
            <xm:f>$K$73</xm:f>
            <x14:dxf>
              <fill>
                <patternFill>
                  <bgColor rgb="FFFFC000"/>
                </patternFill>
              </fill>
            </x14:dxf>
          </x14:cfRule>
          <x14:cfRule type="containsText" priority="647" operator="containsText" id="{C178678A-95F6-455D-8661-768BC961B58F}">
            <xm:f>NOT(ISERROR(SEARCH($K$72,Z18)))</xm:f>
            <xm:f>$K$72</xm:f>
            <x14:dxf>
              <fill>
                <patternFill>
                  <bgColor rgb="FFFFFF00"/>
                </patternFill>
              </fill>
            </x14:dxf>
          </x14:cfRule>
          <x14:cfRule type="containsText" priority="648" operator="containsText" id="{F71A8976-D140-4010-AFF5-B6177C08401E}">
            <xm:f>NOT(ISERROR(SEARCH($K$71,Z18)))</xm:f>
            <xm:f>$K$71</xm:f>
            <x14:dxf>
              <fill>
                <patternFill>
                  <bgColor rgb="FF00B050"/>
                </patternFill>
              </fill>
            </x14:dxf>
          </x14:cfRule>
          <x14:cfRule type="containsText" priority="649" operator="containsText" id="{CC10210A-1EBA-4A70-9F98-5A8419E137E6}">
            <xm:f>NOT(ISERROR(SEARCH($K$70,Z18)))</xm:f>
            <xm:f>$K$70</xm:f>
            <x14:dxf>
              <fill>
                <patternFill>
                  <bgColor rgb="FF92D050"/>
                </patternFill>
              </fill>
            </x14:dxf>
          </x14:cfRule>
          <xm:sqref>Z18</xm:sqref>
        </x14:conditionalFormatting>
        <x14:conditionalFormatting xmlns:xm="http://schemas.microsoft.com/office/excel/2006/main">
          <x14:cfRule type="containsText" priority="640" operator="containsText" id="{16E43BAA-715D-4990-A43B-CEAE3FEFCC6F}">
            <xm:f>NOT(ISERROR(SEARCH($K$74,Z19)))</xm:f>
            <xm:f>$K$74</xm:f>
            <x14:dxf>
              <fill>
                <patternFill>
                  <bgColor rgb="FFFF0000"/>
                </patternFill>
              </fill>
            </x14:dxf>
          </x14:cfRule>
          <x14:cfRule type="containsText" priority="641" operator="containsText" id="{77D39E61-20AD-4230-B6CE-D198A74376B5}">
            <xm:f>NOT(ISERROR(SEARCH($K$73,Z19)))</xm:f>
            <xm:f>$K$73</xm:f>
            <x14:dxf>
              <fill>
                <patternFill>
                  <bgColor rgb="FFFFC000"/>
                </patternFill>
              </fill>
            </x14:dxf>
          </x14:cfRule>
          <x14:cfRule type="containsText" priority="642" operator="containsText" id="{91A3EFDA-6CC0-471A-B25B-3F6A5D658F9C}">
            <xm:f>NOT(ISERROR(SEARCH($K$72,Z19)))</xm:f>
            <xm:f>$K$72</xm:f>
            <x14:dxf>
              <fill>
                <patternFill>
                  <bgColor rgb="FFFFFF00"/>
                </patternFill>
              </fill>
            </x14:dxf>
          </x14:cfRule>
          <x14:cfRule type="containsText" priority="643" operator="containsText" id="{32422BBF-051A-4DFC-AC38-A3880942EB54}">
            <xm:f>NOT(ISERROR(SEARCH($K$71,Z19)))</xm:f>
            <xm:f>$K$71</xm:f>
            <x14:dxf>
              <fill>
                <patternFill>
                  <bgColor rgb="FF00B050"/>
                </patternFill>
              </fill>
            </x14:dxf>
          </x14:cfRule>
          <x14:cfRule type="containsText" priority="644" operator="containsText" id="{F9F62537-6BBF-44F3-99C2-B33BC32E0EC5}">
            <xm:f>NOT(ISERROR(SEARCH($K$70,Z19)))</xm:f>
            <xm:f>$K$70</xm:f>
            <x14:dxf>
              <fill>
                <patternFill>
                  <bgColor rgb="FF92D050"/>
                </patternFill>
              </fill>
            </x14:dxf>
          </x14:cfRule>
          <xm:sqref>Z19</xm:sqref>
        </x14:conditionalFormatting>
        <x14:conditionalFormatting xmlns:xm="http://schemas.microsoft.com/office/excel/2006/main">
          <x14:cfRule type="containsText" priority="635" operator="containsText" id="{0C5B4358-DC4F-46FE-BC93-D49FD5EE0BD7}">
            <xm:f>NOT(ISERROR(SEARCH($K$74,Z20)))</xm:f>
            <xm:f>$K$74</xm:f>
            <x14:dxf>
              <fill>
                <patternFill>
                  <bgColor rgb="FFFF0000"/>
                </patternFill>
              </fill>
            </x14:dxf>
          </x14:cfRule>
          <x14:cfRule type="containsText" priority="636" operator="containsText" id="{07D8BA6E-FB6B-4AE9-94FE-B0C980E5E5E0}">
            <xm:f>NOT(ISERROR(SEARCH($K$73,Z20)))</xm:f>
            <xm:f>$K$73</xm:f>
            <x14:dxf>
              <fill>
                <patternFill>
                  <bgColor rgb="FFFFC000"/>
                </patternFill>
              </fill>
            </x14:dxf>
          </x14:cfRule>
          <x14:cfRule type="containsText" priority="637" operator="containsText" id="{2C8EFFFA-77F7-44A8-9830-85FECDA60565}">
            <xm:f>NOT(ISERROR(SEARCH($K$72,Z20)))</xm:f>
            <xm:f>$K$72</xm:f>
            <x14:dxf>
              <fill>
                <patternFill>
                  <bgColor rgb="FFFFFF00"/>
                </patternFill>
              </fill>
            </x14:dxf>
          </x14:cfRule>
          <x14:cfRule type="containsText" priority="638" operator="containsText" id="{8CAC102E-1AC9-4CBE-B9FB-D025B7DAD891}">
            <xm:f>NOT(ISERROR(SEARCH($K$71,Z20)))</xm:f>
            <xm:f>$K$71</xm:f>
            <x14:dxf>
              <fill>
                <patternFill>
                  <bgColor rgb="FF00B050"/>
                </patternFill>
              </fill>
            </x14:dxf>
          </x14:cfRule>
          <x14:cfRule type="containsText" priority="639" operator="containsText" id="{18C96CD1-696E-40E1-9DF4-5881F1B9C768}">
            <xm:f>NOT(ISERROR(SEARCH($K$70,Z20)))</xm:f>
            <xm:f>$K$70</xm:f>
            <x14:dxf>
              <fill>
                <patternFill>
                  <bgColor rgb="FF92D050"/>
                </patternFill>
              </fill>
            </x14:dxf>
          </x14:cfRule>
          <xm:sqref>Z20</xm:sqref>
        </x14:conditionalFormatting>
        <x14:conditionalFormatting xmlns:xm="http://schemas.microsoft.com/office/excel/2006/main">
          <x14:cfRule type="containsText" priority="630" operator="containsText" id="{8F9938E2-989C-4CDD-9066-0BD95BBFB410}">
            <xm:f>NOT(ISERROR(SEARCH($K$74,Z21)))</xm:f>
            <xm:f>$K$74</xm:f>
            <x14:dxf>
              <fill>
                <patternFill>
                  <bgColor rgb="FFFF0000"/>
                </patternFill>
              </fill>
            </x14:dxf>
          </x14:cfRule>
          <x14:cfRule type="containsText" priority="631" operator="containsText" id="{55729889-7482-44E2-8A9E-399BD7F508A1}">
            <xm:f>NOT(ISERROR(SEARCH($K$73,Z21)))</xm:f>
            <xm:f>$K$73</xm:f>
            <x14:dxf>
              <fill>
                <patternFill>
                  <bgColor rgb="FFFFC000"/>
                </patternFill>
              </fill>
            </x14:dxf>
          </x14:cfRule>
          <x14:cfRule type="containsText" priority="632" operator="containsText" id="{8FADA875-2274-4775-AE5C-5FC89ADC6E08}">
            <xm:f>NOT(ISERROR(SEARCH($K$72,Z21)))</xm:f>
            <xm:f>$K$72</xm:f>
            <x14:dxf>
              <fill>
                <patternFill>
                  <bgColor rgb="FFFFFF00"/>
                </patternFill>
              </fill>
            </x14:dxf>
          </x14:cfRule>
          <x14:cfRule type="containsText" priority="633" operator="containsText" id="{9F0208E1-D906-409C-A76B-8268546A6540}">
            <xm:f>NOT(ISERROR(SEARCH($K$71,Z21)))</xm:f>
            <xm:f>$K$71</xm:f>
            <x14:dxf>
              <fill>
                <patternFill>
                  <bgColor rgb="FF00B050"/>
                </patternFill>
              </fill>
            </x14:dxf>
          </x14:cfRule>
          <x14:cfRule type="containsText" priority="634" operator="containsText" id="{2338625E-51F7-4D4A-9F06-4090AD0B2BB4}">
            <xm:f>NOT(ISERROR(SEARCH($K$70,Z21)))</xm:f>
            <xm:f>$K$70</xm:f>
            <x14:dxf>
              <fill>
                <patternFill>
                  <bgColor rgb="FF92D050"/>
                </patternFill>
              </fill>
            </x14:dxf>
          </x14:cfRule>
          <xm:sqref>Z21</xm:sqref>
        </x14:conditionalFormatting>
        <x14:conditionalFormatting xmlns:xm="http://schemas.microsoft.com/office/excel/2006/main">
          <x14:cfRule type="containsText" priority="625" operator="containsText" id="{06548022-0A61-4287-892D-35F0CE8C7DF4}">
            <xm:f>NOT(ISERROR(SEARCH($K$74,Z22)))</xm:f>
            <xm:f>$K$74</xm:f>
            <x14:dxf>
              <fill>
                <patternFill>
                  <bgColor rgb="FFFF0000"/>
                </patternFill>
              </fill>
            </x14:dxf>
          </x14:cfRule>
          <x14:cfRule type="containsText" priority="626" operator="containsText" id="{F0BD9604-146E-484B-BA6E-D3F05BAD18A8}">
            <xm:f>NOT(ISERROR(SEARCH($K$73,Z22)))</xm:f>
            <xm:f>$K$73</xm:f>
            <x14:dxf>
              <fill>
                <patternFill>
                  <bgColor rgb="FFFFC000"/>
                </patternFill>
              </fill>
            </x14:dxf>
          </x14:cfRule>
          <x14:cfRule type="containsText" priority="627" operator="containsText" id="{C9446B5F-AD64-4A2B-A3CA-DD07AC2558B8}">
            <xm:f>NOT(ISERROR(SEARCH($K$72,Z22)))</xm:f>
            <xm:f>$K$72</xm:f>
            <x14:dxf>
              <fill>
                <patternFill>
                  <bgColor rgb="FFFFFF00"/>
                </patternFill>
              </fill>
            </x14:dxf>
          </x14:cfRule>
          <x14:cfRule type="containsText" priority="628" operator="containsText" id="{5171F19B-7E1D-45FC-BD98-398AFC596E6A}">
            <xm:f>NOT(ISERROR(SEARCH($K$71,Z22)))</xm:f>
            <xm:f>$K$71</xm:f>
            <x14:dxf>
              <fill>
                <patternFill>
                  <bgColor rgb="FF00B050"/>
                </patternFill>
              </fill>
            </x14:dxf>
          </x14:cfRule>
          <x14:cfRule type="containsText" priority="629" operator="containsText" id="{BC9C6A5E-A75A-4E7D-AE5A-A3587F684F3A}">
            <xm:f>NOT(ISERROR(SEARCH($K$70,Z22)))</xm:f>
            <xm:f>$K$70</xm:f>
            <x14:dxf>
              <fill>
                <patternFill>
                  <bgColor rgb="FF92D050"/>
                </patternFill>
              </fill>
            </x14:dxf>
          </x14:cfRule>
          <xm:sqref>Z22</xm:sqref>
        </x14:conditionalFormatting>
        <x14:conditionalFormatting xmlns:xm="http://schemas.microsoft.com/office/excel/2006/main">
          <x14:cfRule type="containsText" priority="620" operator="containsText" id="{1C05C423-1302-4B1E-B10E-FB2C58CE824E}">
            <xm:f>NOT(ISERROR(SEARCH($K$74,Z23)))</xm:f>
            <xm:f>$K$74</xm:f>
            <x14:dxf>
              <fill>
                <patternFill>
                  <bgColor rgb="FFFF0000"/>
                </patternFill>
              </fill>
            </x14:dxf>
          </x14:cfRule>
          <x14:cfRule type="containsText" priority="621" operator="containsText" id="{584EDB8F-E10F-4EF2-90D2-C17980CF8B1A}">
            <xm:f>NOT(ISERROR(SEARCH($K$73,Z23)))</xm:f>
            <xm:f>$K$73</xm:f>
            <x14:dxf>
              <fill>
                <patternFill>
                  <bgColor rgb="FFFFC000"/>
                </patternFill>
              </fill>
            </x14:dxf>
          </x14:cfRule>
          <x14:cfRule type="containsText" priority="622" operator="containsText" id="{3461EFA1-9D02-47AF-894E-6CAF779A16D3}">
            <xm:f>NOT(ISERROR(SEARCH($K$72,Z23)))</xm:f>
            <xm:f>$K$72</xm:f>
            <x14:dxf>
              <fill>
                <patternFill>
                  <bgColor rgb="FFFFFF00"/>
                </patternFill>
              </fill>
            </x14:dxf>
          </x14:cfRule>
          <x14:cfRule type="containsText" priority="623" operator="containsText" id="{1FCB20F1-459E-40F9-8EDD-2A281464A6F2}">
            <xm:f>NOT(ISERROR(SEARCH($K$71,Z23)))</xm:f>
            <xm:f>$K$71</xm:f>
            <x14:dxf>
              <fill>
                <patternFill>
                  <bgColor rgb="FF00B050"/>
                </patternFill>
              </fill>
            </x14:dxf>
          </x14:cfRule>
          <x14:cfRule type="containsText" priority="624" operator="containsText" id="{9E998590-F95F-4F95-9A5B-56B49E382D16}">
            <xm:f>NOT(ISERROR(SEARCH($K$70,Z23)))</xm:f>
            <xm:f>$K$70</xm:f>
            <x14:dxf>
              <fill>
                <patternFill>
                  <bgColor rgb="FF92D050"/>
                </patternFill>
              </fill>
            </x14:dxf>
          </x14:cfRule>
          <xm:sqref>Z23:Z24</xm:sqref>
        </x14:conditionalFormatting>
        <x14:conditionalFormatting xmlns:xm="http://schemas.microsoft.com/office/excel/2006/main">
          <x14:cfRule type="containsText" priority="615" operator="containsText" id="{0C7C24F0-2336-4391-91C6-2EA8363F5FEB}">
            <xm:f>NOT(ISERROR(SEARCH($K$74,Z26)))</xm:f>
            <xm:f>$K$74</xm:f>
            <x14:dxf>
              <fill>
                <patternFill>
                  <bgColor rgb="FFFF0000"/>
                </patternFill>
              </fill>
            </x14:dxf>
          </x14:cfRule>
          <x14:cfRule type="containsText" priority="616" operator="containsText" id="{DC81263E-BB4A-40E9-B384-1E2BF05BAAE1}">
            <xm:f>NOT(ISERROR(SEARCH($K$73,Z26)))</xm:f>
            <xm:f>$K$73</xm:f>
            <x14:dxf>
              <fill>
                <patternFill>
                  <bgColor rgb="FFFFC000"/>
                </patternFill>
              </fill>
            </x14:dxf>
          </x14:cfRule>
          <x14:cfRule type="containsText" priority="617" operator="containsText" id="{7FFDEED3-2254-4623-A95D-FD0FA6C156F6}">
            <xm:f>NOT(ISERROR(SEARCH($K$72,Z26)))</xm:f>
            <xm:f>$K$72</xm:f>
            <x14:dxf>
              <fill>
                <patternFill>
                  <bgColor rgb="FFFFFF00"/>
                </patternFill>
              </fill>
            </x14:dxf>
          </x14:cfRule>
          <x14:cfRule type="containsText" priority="618" operator="containsText" id="{5F34FEBD-A93F-4859-9BD8-66659FE79899}">
            <xm:f>NOT(ISERROR(SEARCH($K$71,Z26)))</xm:f>
            <xm:f>$K$71</xm:f>
            <x14:dxf>
              <fill>
                <patternFill>
                  <bgColor rgb="FF00B050"/>
                </patternFill>
              </fill>
            </x14:dxf>
          </x14:cfRule>
          <x14:cfRule type="containsText" priority="619" operator="containsText" id="{9C811E68-F40D-4F98-BA6B-AC2A4A51C75F}">
            <xm:f>NOT(ISERROR(SEARCH($K$70,Z26)))</xm:f>
            <xm:f>$K$70</xm:f>
            <x14:dxf>
              <fill>
                <patternFill>
                  <bgColor rgb="FF92D050"/>
                </patternFill>
              </fill>
            </x14:dxf>
          </x14:cfRule>
          <xm:sqref>Z26</xm:sqref>
        </x14:conditionalFormatting>
        <x14:conditionalFormatting xmlns:xm="http://schemas.microsoft.com/office/excel/2006/main">
          <x14:cfRule type="containsText" priority="610" operator="containsText" id="{72C32B4E-6D25-40AC-BB34-EF1BDFCE7A96}">
            <xm:f>NOT(ISERROR(SEARCH($K$74,Z25)))</xm:f>
            <xm:f>$K$74</xm:f>
            <x14:dxf>
              <fill>
                <patternFill>
                  <bgColor rgb="FFFF0000"/>
                </patternFill>
              </fill>
            </x14:dxf>
          </x14:cfRule>
          <x14:cfRule type="containsText" priority="611" operator="containsText" id="{89754D26-B153-4F19-8533-817A6573EC25}">
            <xm:f>NOT(ISERROR(SEARCH($K$73,Z25)))</xm:f>
            <xm:f>$K$73</xm:f>
            <x14:dxf>
              <fill>
                <patternFill>
                  <bgColor rgb="FFFFC000"/>
                </patternFill>
              </fill>
            </x14:dxf>
          </x14:cfRule>
          <x14:cfRule type="containsText" priority="612" operator="containsText" id="{C7B84E5E-E75D-443A-9120-84FB1E10F439}">
            <xm:f>NOT(ISERROR(SEARCH($K$72,Z25)))</xm:f>
            <xm:f>$K$72</xm:f>
            <x14:dxf>
              <fill>
                <patternFill>
                  <bgColor rgb="FFFFFF00"/>
                </patternFill>
              </fill>
            </x14:dxf>
          </x14:cfRule>
          <x14:cfRule type="containsText" priority="613" operator="containsText" id="{4252ED0B-7604-4348-828C-37F8FDB71BDE}">
            <xm:f>NOT(ISERROR(SEARCH($K$71,Z25)))</xm:f>
            <xm:f>$K$71</xm:f>
            <x14:dxf>
              <fill>
                <patternFill>
                  <bgColor rgb="FF00B050"/>
                </patternFill>
              </fill>
            </x14:dxf>
          </x14:cfRule>
          <x14:cfRule type="containsText" priority="614" operator="containsText" id="{D9F83DE7-2F2D-4FEA-B638-059DC72BB12A}">
            <xm:f>NOT(ISERROR(SEARCH($K$70,Z25)))</xm:f>
            <xm:f>$K$70</xm:f>
            <x14:dxf>
              <fill>
                <patternFill>
                  <bgColor rgb="FF92D050"/>
                </patternFill>
              </fill>
            </x14:dxf>
          </x14:cfRule>
          <xm:sqref>Z25</xm:sqref>
        </x14:conditionalFormatting>
        <x14:conditionalFormatting xmlns:xm="http://schemas.microsoft.com/office/excel/2006/main">
          <x14:cfRule type="containsText" priority="605" operator="containsText" id="{2DE3D1F0-A7F8-437F-9144-AB31D4F83C7D}">
            <xm:f>NOT(ISERROR(SEARCH($K$74,Z27)))</xm:f>
            <xm:f>$K$74</xm:f>
            <x14:dxf>
              <fill>
                <patternFill>
                  <bgColor rgb="FFFF0000"/>
                </patternFill>
              </fill>
            </x14:dxf>
          </x14:cfRule>
          <x14:cfRule type="containsText" priority="606" operator="containsText" id="{16CC1073-C1B6-4E3A-A52D-3D628E5552A2}">
            <xm:f>NOT(ISERROR(SEARCH($K$73,Z27)))</xm:f>
            <xm:f>$K$73</xm:f>
            <x14:dxf>
              <fill>
                <patternFill>
                  <bgColor rgb="FFFFC000"/>
                </patternFill>
              </fill>
            </x14:dxf>
          </x14:cfRule>
          <x14:cfRule type="containsText" priority="607" operator="containsText" id="{ECD750D3-992C-4F6A-839C-4DC8B5283B87}">
            <xm:f>NOT(ISERROR(SEARCH($K$72,Z27)))</xm:f>
            <xm:f>$K$72</xm:f>
            <x14:dxf>
              <fill>
                <patternFill>
                  <bgColor rgb="FFFFFF00"/>
                </patternFill>
              </fill>
            </x14:dxf>
          </x14:cfRule>
          <x14:cfRule type="containsText" priority="608" operator="containsText" id="{35482818-74AA-4184-9B70-E109D58DD53B}">
            <xm:f>NOT(ISERROR(SEARCH($K$71,Z27)))</xm:f>
            <xm:f>$K$71</xm:f>
            <x14:dxf>
              <fill>
                <patternFill>
                  <bgColor rgb="FF00B050"/>
                </patternFill>
              </fill>
            </x14:dxf>
          </x14:cfRule>
          <x14:cfRule type="containsText" priority="609" operator="containsText" id="{84461936-56E1-4AAD-A586-2C65C180C13D}">
            <xm:f>NOT(ISERROR(SEARCH($K$70,Z27)))</xm:f>
            <xm:f>$K$70</xm:f>
            <x14:dxf>
              <fill>
                <patternFill>
                  <bgColor rgb="FF92D050"/>
                </patternFill>
              </fill>
            </x14:dxf>
          </x14:cfRule>
          <xm:sqref>Z27</xm:sqref>
        </x14:conditionalFormatting>
        <x14:conditionalFormatting xmlns:xm="http://schemas.microsoft.com/office/excel/2006/main">
          <x14:cfRule type="containsText" priority="600" operator="containsText" id="{695E8135-1D80-4CE1-AD91-4436E042F0C8}">
            <xm:f>NOT(ISERROR(SEARCH($K$74,Z28)))</xm:f>
            <xm:f>$K$74</xm:f>
            <x14:dxf>
              <fill>
                <patternFill>
                  <bgColor rgb="FFFF0000"/>
                </patternFill>
              </fill>
            </x14:dxf>
          </x14:cfRule>
          <x14:cfRule type="containsText" priority="601" operator="containsText" id="{48545966-8002-45B0-BD5E-63027C6A7C19}">
            <xm:f>NOT(ISERROR(SEARCH($K$73,Z28)))</xm:f>
            <xm:f>$K$73</xm:f>
            <x14:dxf>
              <fill>
                <patternFill>
                  <bgColor rgb="FFFFC000"/>
                </patternFill>
              </fill>
            </x14:dxf>
          </x14:cfRule>
          <x14:cfRule type="containsText" priority="602" operator="containsText" id="{EDE49A25-4E13-427F-95B8-81BE388E2761}">
            <xm:f>NOT(ISERROR(SEARCH($K$72,Z28)))</xm:f>
            <xm:f>$K$72</xm:f>
            <x14:dxf>
              <fill>
                <patternFill>
                  <bgColor rgb="FFFFFF00"/>
                </patternFill>
              </fill>
            </x14:dxf>
          </x14:cfRule>
          <x14:cfRule type="containsText" priority="603" operator="containsText" id="{2FC9EDE9-AC42-4659-AF6A-024AE39C39E2}">
            <xm:f>NOT(ISERROR(SEARCH($K$71,Z28)))</xm:f>
            <xm:f>$K$71</xm:f>
            <x14:dxf>
              <fill>
                <patternFill>
                  <bgColor rgb="FF00B050"/>
                </patternFill>
              </fill>
            </x14:dxf>
          </x14:cfRule>
          <x14:cfRule type="containsText" priority="604" operator="containsText" id="{9D484AF7-3FD0-4AF8-803F-2AD38C1D513F}">
            <xm:f>NOT(ISERROR(SEARCH($K$70,Z28)))</xm:f>
            <xm:f>$K$70</xm:f>
            <x14:dxf>
              <fill>
                <patternFill>
                  <bgColor rgb="FF92D050"/>
                </patternFill>
              </fill>
            </x14:dxf>
          </x14:cfRule>
          <xm:sqref>Z28</xm:sqref>
        </x14:conditionalFormatting>
        <x14:conditionalFormatting xmlns:xm="http://schemas.microsoft.com/office/excel/2006/main">
          <x14:cfRule type="containsText" priority="595" operator="containsText" id="{56D79288-0E19-4FEE-AE20-474FA1CD5A12}">
            <xm:f>NOT(ISERROR(SEARCH($K$74,Z29)))</xm:f>
            <xm:f>$K$74</xm:f>
            <x14:dxf>
              <fill>
                <patternFill>
                  <bgColor rgb="FFFF0000"/>
                </patternFill>
              </fill>
            </x14:dxf>
          </x14:cfRule>
          <x14:cfRule type="containsText" priority="596" operator="containsText" id="{68589727-D0F1-45CB-862C-2084A3D34145}">
            <xm:f>NOT(ISERROR(SEARCH($K$73,Z29)))</xm:f>
            <xm:f>$K$73</xm:f>
            <x14:dxf>
              <fill>
                <patternFill>
                  <bgColor rgb="FFFFC000"/>
                </patternFill>
              </fill>
            </x14:dxf>
          </x14:cfRule>
          <x14:cfRule type="containsText" priority="597" operator="containsText" id="{E9F1C166-12C2-462D-A24C-EF71EC77D965}">
            <xm:f>NOT(ISERROR(SEARCH($K$72,Z29)))</xm:f>
            <xm:f>$K$72</xm:f>
            <x14:dxf>
              <fill>
                <patternFill>
                  <bgColor rgb="FFFFFF00"/>
                </patternFill>
              </fill>
            </x14:dxf>
          </x14:cfRule>
          <x14:cfRule type="containsText" priority="598" operator="containsText" id="{361D7E8A-56EF-4C60-BCFD-C4F89E66579C}">
            <xm:f>NOT(ISERROR(SEARCH($K$71,Z29)))</xm:f>
            <xm:f>$K$71</xm:f>
            <x14:dxf>
              <fill>
                <patternFill>
                  <bgColor rgb="FF00B050"/>
                </patternFill>
              </fill>
            </x14:dxf>
          </x14:cfRule>
          <x14:cfRule type="containsText" priority="599" operator="containsText" id="{C1125DE4-0B61-4155-987B-514C4FB29BBF}">
            <xm:f>NOT(ISERROR(SEARCH($K$70,Z29)))</xm:f>
            <xm:f>$K$70</xm:f>
            <x14:dxf>
              <fill>
                <patternFill>
                  <bgColor rgb="FF92D050"/>
                </patternFill>
              </fill>
            </x14:dxf>
          </x14:cfRule>
          <xm:sqref>Z29</xm:sqref>
        </x14:conditionalFormatting>
        <x14:conditionalFormatting xmlns:xm="http://schemas.microsoft.com/office/excel/2006/main">
          <x14:cfRule type="containsText" priority="590" operator="containsText" id="{069DEFD4-B3A0-4E41-B974-DCCBBE2CB61E}">
            <xm:f>NOT(ISERROR(SEARCH($K$74,Z30)))</xm:f>
            <xm:f>$K$74</xm:f>
            <x14:dxf>
              <fill>
                <patternFill>
                  <bgColor rgb="FFFF0000"/>
                </patternFill>
              </fill>
            </x14:dxf>
          </x14:cfRule>
          <x14:cfRule type="containsText" priority="591" operator="containsText" id="{A79667FE-D735-45D3-85E9-64930B3797EE}">
            <xm:f>NOT(ISERROR(SEARCH($K$73,Z30)))</xm:f>
            <xm:f>$K$73</xm:f>
            <x14:dxf>
              <fill>
                <patternFill>
                  <bgColor rgb="FFFFC000"/>
                </patternFill>
              </fill>
            </x14:dxf>
          </x14:cfRule>
          <x14:cfRule type="containsText" priority="592" operator="containsText" id="{7C6A4E14-FCBE-47C0-BFFF-AE99ABFCB12D}">
            <xm:f>NOT(ISERROR(SEARCH($K$72,Z30)))</xm:f>
            <xm:f>$K$72</xm:f>
            <x14:dxf>
              <fill>
                <patternFill>
                  <bgColor rgb="FFFFFF00"/>
                </patternFill>
              </fill>
            </x14:dxf>
          </x14:cfRule>
          <x14:cfRule type="containsText" priority="593" operator="containsText" id="{E38A4760-6050-4373-8FE5-ED7E899A1A4C}">
            <xm:f>NOT(ISERROR(SEARCH($K$71,Z30)))</xm:f>
            <xm:f>$K$71</xm:f>
            <x14:dxf>
              <fill>
                <patternFill>
                  <bgColor rgb="FF00B050"/>
                </patternFill>
              </fill>
            </x14:dxf>
          </x14:cfRule>
          <x14:cfRule type="containsText" priority="594" operator="containsText" id="{65DB4C68-57A6-4204-8F3F-864D7BD4DEC1}">
            <xm:f>NOT(ISERROR(SEARCH($K$70,Z30)))</xm:f>
            <xm:f>$K$70</xm:f>
            <x14:dxf>
              <fill>
                <patternFill>
                  <bgColor rgb="FF92D050"/>
                </patternFill>
              </fill>
            </x14:dxf>
          </x14:cfRule>
          <xm:sqref>Z30</xm:sqref>
        </x14:conditionalFormatting>
        <x14:conditionalFormatting xmlns:xm="http://schemas.microsoft.com/office/excel/2006/main">
          <x14:cfRule type="containsText" priority="586" operator="containsText" id="{59E20896-6C77-4418-A552-78343FF2061B}">
            <xm:f>NOT(ISERROR(SEARCH($M$73,AB22)))</xm:f>
            <xm:f>$M$73</xm:f>
            <x14:dxf>
              <fill>
                <patternFill>
                  <bgColor rgb="FFFF0000"/>
                </patternFill>
              </fill>
            </x14:dxf>
          </x14:cfRule>
          <x14:cfRule type="containsText" priority="587" operator="containsText" id="{B91ACC0E-2B9A-4442-B864-E933B9E775AF}">
            <xm:f>NOT(ISERROR(SEARCH($M$72,AB22)))</xm:f>
            <xm:f>$M$72</xm:f>
            <x14:dxf>
              <fill>
                <patternFill>
                  <bgColor rgb="FFFFC000"/>
                </patternFill>
              </fill>
            </x14:dxf>
          </x14:cfRule>
          <x14:cfRule type="containsText" priority="588" operator="containsText" id="{1F48A5CD-BD0C-45B3-B4C1-E74F38671D53}">
            <xm:f>NOT(ISERROR(SEARCH($M$71,AB22)))</xm:f>
            <xm:f>$M$71</xm:f>
            <x14:dxf>
              <fill>
                <patternFill>
                  <bgColor rgb="FFFFFF00"/>
                </patternFill>
              </fill>
            </x14:dxf>
          </x14:cfRule>
          <x14:cfRule type="containsText" priority="589" operator="containsText" id="{D54AF2E4-DB38-44C1-862D-B3A3F21A4317}">
            <xm:f>NOT(ISERROR(SEARCH($M$70,AB22)))</xm:f>
            <xm:f>$M$70</xm:f>
            <x14:dxf>
              <fill>
                <patternFill>
                  <bgColor rgb="FF92D050"/>
                </patternFill>
              </fill>
            </x14:dxf>
          </x14:cfRule>
          <xm:sqref>AB22:AB26</xm:sqref>
        </x14:conditionalFormatting>
        <x14:conditionalFormatting xmlns:xm="http://schemas.microsoft.com/office/excel/2006/main">
          <x14:cfRule type="containsText" priority="582" operator="containsText" id="{B2B3058C-7DF9-43BC-9A4D-ACCB64921EF6}">
            <xm:f>NOT(ISERROR(SEARCH($M$73,AB27)))</xm:f>
            <xm:f>$M$73</xm:f>
            <x14:dxf>
              <fill>
                <patternFill>
                  <bgColor rgb="FFFF0000"/>
                </patternFill>
              </fill>
            </x14:dxf>
          </x14:cfRule>
          <x14:cfRule type="containsText" priority="583" operator="containsText" id="{806BF048-666B-418F-8147-9F979BB135EC}">
            <xm:f>NOT(ISERROR(SEARCH($M$72,AB27)))</xm:f>
            <xm:f>$M$72</xm:f>
            <x14:dxf>
              <fill>
                <patternFill>
                  <bgColor rgb="FFFFC000"/>
                </patternFill>
              </fill>
            </x14:dxf>
          </x14:cfRule>
          <x14:cfRule type="containsText" priority="584" operator="containsText" id="{48BE6253-98D9-4F91-8437-767783EDF895}">
            <xm:f>NOT(ISERROR(SEARCH($M$71,AB27)))</xm:f>
            <xm:f>$M$71</xm:f>
            <x14:dxf>
              <fill>
                <patternFill>
                  <bgColor rgb="FFFFFF00"/>
                </patternFill>
              </fill>
            </x14:dxf>
          </x14:cfRule>
          <x14:cfRule type="containsText" priority="585" operator="containsText" id="{1156478D-9E9B-4544-AB74-F7AFD1BA44AD}">
            <xm:f>NOT(ISERROR(SEARCH($M$70,AB27)))</xm:f>
            <xm:f>$M$70</xm:f>
            <x14:dxf>
              <fill>
                <patternFill>
                  <bgColor rgb="FF92D050"/>
                </patternFill>
              </fill>
            </x14:dxf>
          </x14:cfRule>
          <xm:sqref>AB27</xm:sqref>
        </x14:conditionalFormatting>
        <x14:conditionalFormatting xmlns:xm="http://schemas.microsoft.com/office/excel/2006/main">
          <x14:cfRule type="containsText" priority="578" operator="containsText" id="{E5AE2A3F-F52D-4D71-9843-D0D83AE56D5E}">
            <xm:f>NOT(ISERROR(SEARCH($M$73,AB28)))</xm:f>
            <xm:f>$M$73</xm:f>
            <x14:dxf>
              <fill>
                <patternFill>
                  <bgColor rgb="FFFF0000"/>
                </patternFill>
              </fill>
            </x14:dxf>
          </x14:cfRule>
          <x14:cfRule type="containsText" priority="579" operator="containsText" id="{5927D518-97D6-46F1-969F-4FFB4C8AB5C8}">
            <xm:f>NOT(ISERROR(SEARCH($M$72,AB28)))</xm:f>
            <xm:f>$M$72</xm:f>
            <x14:dxf>
              <fill>
                <patternFill>
                  <bgColor rgb="FFFFC000"/>
                </patternFill>
              </fill>
            </x14:dxf>
          </x14:cfRule>
          <x14:cfRule type="containsText" priority="580" operator="containsText" id="{D8F82E1C-3C0F-44FF-9570-8658AEA022C5}">
            <xm:f>NOT(ISERROR(SEARCH($M$71,AB28)))</xm:f>
            <xm:f>$M$71</xm:f>
            <x14:dxf>
              <fill>
                <patternFill>
                  <bgColor rgb="FFFFFF00"/>
                </patternFill>
              </fill>
            </x14:dxf>
          </x14:cfRule>
          <x14:cfRule type="containsText" priority="581" operator="containsText" id="{2DEB1548-231B-45B0-8D53-30766EF11C74}">
            <xm:f>NOT(ISERROR(SEARCH($M$70,AB28)))</xm:f>
            <xm:f>$M$70</xm:f>
            <x14:dxf>
              <fill>
                <patternFill>
                  <bgColor rgb="FF92D050"/>
                </patternFill>
              </fill>
            </x14:dxf>
          </x14:cfRule>
          <xm:sqref>AB28</xm:sqref>
        </x14:conditionalFormatting>
        <x14:conditionalFormatting xmlns:xm="http://schemas.microsoft.com/office/excel/2006/main">
          <x14:cfRule type="containsText" priority="574" operator="containsText" id="{D70D5FC0-5E20-4EC5-830A-79214F3A233B}">
            <xm:f>NOT(ISERROR(SEARCH($M$73,AB29)))</xm:f>
            <xm:f>$M$73</xm:f>
            <x14:dxf>
              <fill>
                <patternFill>
                  <bgColor rgb="FFFF0000"/>
                </patternFill>
              </fill>
            </x14:dxf>
          </x14:cfRule>
          <x14:cfRule type="containsText" priority="575" operator="containsText" id="{43B86F76-5E05-41FC-AC65-B4EEB63B6DC4}">
            <xm:f>NOT(ISERROR(SEARCH($M$72,AB29)))</xm:f>
            <xm:f>$M$72</xm:f>
            <x14:dxf>
              <fill>
                <patternFill>
                  <bgColor rgb="FFFFC000"/>
                </patternFill>
              </fill>
            </x14:dxf>
          </x14:cfRule>
          <x14:cfRule type="containsText" priority="576" operator="containsText" id="{1A0ECB06-8B2D-4EE8-A352-79FFC318F26E}">
            <xm:f>NOT(ISERROR(SEARCH($M$71,AB29)))</xm:f>
            <xm:f>$M$71</xm:f>
            <x14:dxf>
              <fill>
                <patternFill>
                  <bgColor rgb="FFFFFF00"/>
                </patternFill>
              </fill>
            </x14:dxf>
          </x14:cfRule>
          <x14:cfRule type="containsText" priority="577" operator="containsText" id="{2DE98E4B-38AF-462C-960D-8CADBA83CDF0}">
            <xm:f>NOT(ISERROR(SEARCH($M$70,AB29)))</xm:f>
            <xm:f>$M$70</xm:f>
            <x14:dxf>
              <fill>
                <patternFill>
                  <bgColor rgb="FF92D050"/>
                </patternFill>
              </fill>
            </x14:dxf>
          </x14:cfRule>
          <xm:sqref>AB29</xm:sqref>
        </x14:conditionalFormatting>
        <x14:conditionalFormatting xmlns:xm="http://schemas.microsoft.com/office/excel/2006/main">
          <x14:cfRule type="containsText" priority="570" operator="containsText" id="{85F4B3E0-46EA-4FC5-A922-161384E9C644}">
            <xm:f>NOT(ISERROR(SEARCH($M$73,AB30)))</xm:f>
            <xm:f>$M$73</xm:f>
            <x14:dxf>
              <fill>
                <patternFill>
                  <bgColor rgb="FFFF0000"/>
                </patternFill>
              </fill>
            </x14:dxf>
          </x14:cfRule>
          <x14:cfRule type="containsText" priority="571" operator="containsText" id="{E6F07762-1686-4F77-8187-F48EED55C64B}">
            <xm:f>NOT(ISERROR(SEARCH($M$72,AB30)))</xm:f>
            <xm:f>$M$72</xm:f>
            <x14:dxf>
              <fill>
                <patternFill>
                  <bgColor rgb="FFFFC000"/>
                </patternFill>
              </fill>
            </x14:dxf>
          </x14:cfRule>
          <x14:cfRule type="containsText" priority="572" operator="containsText" id="{B6DE8876-6435-42FF-B5D9-424A534848B1}">
            <xm:f>NOT(ISERROR(SEARCH($M$71,AB30)))</xm:f>
            <xm:f>$M$71</xm:f>
            <x14:dxf>
              <fill>
                <patternFill>
                  <bgColor rgb="FFFFFF00"/>
                </patternFill>
              </fill>
            </x14:dxf>
          </x14:cfRule>
          <x14:cfRule type="containsText" priority="573" operator="containsText" id="{8A95C247-F101-49C1-8A39-C0B7DD3794F7}">
            <xm:f>NOT(ISERROR(SEARCH($M$70,AB30)))</xm:f>
            <xm:f>$M$70</xm:f>
            <x14:dxf>
              <fill>
                <patternFill>
                  <bgColor rgb="FF92D050"/>
                </patternFill>
              </fill>
            </x14:dxf>
          </x14:cfRule>
          <xm:sqref>AB30</xm:sqref>
        </x14:conditionalFormatting>
        <x14:conditionalFormatting xmlns:xm="http://schemas.microsoft.com/office/excel/2006/main">
          <x14:cfRule type="containsText" priority="562" operator="containsText" id="{A5415BC1-6C37-4F9E-8716-D992C78B303D}">
            <xm:f>NOT(ISERROR(SEARCH($I$70,X31)))</xm:f>
            <xm:f>$I$70</xm:f>
            <x14:dxf>
              <fill>
                <patternFill>
                  <fgColor rgb="FF92D050"/>
                  <bgColor rgb="FF92D050"/>
                </patternFill>
              </fill>
            </x14:dxf>
          </x14:cfRule>
          <x14:cfRule type="containsText" priority="563" operator="containsText" id="{1FAB5258-D232-4312-AA76-C97F6E0813C8}">
            <xm:f>NOT(ISERROR(SEARCH($I$71,X31)))</xm:f>
            <xm:f>$I$71</xm:f>
            <x14:dxf>
              <fill>
                <patternFill>
                  <bgColor rgb="FF00B050"/>
                </patternFill>
              </fill>
            </x14:dxf>
          </x14:cfRule>
          <x14:cfRule type="containsText" priority="564" operator="containsText" id="{452C2065-7433-463A-8F19-1540615DF47B}">
            <xm:f>NOT(ISERROR(SEARCH($I$74,X31)))</xm:f>
            <xm:f>$I$74</xm:f>
            <x14:dxf>
              <fill>
                <patternFill>
                  <bgColor rgb="FFFF0000"/>
                </patternFill>
              </fill>
            </x14:dxf>
          </x14:cfRule>
          <x14:cfRule type="containsText" priority="565" operator="containsText" id="{72591D6D-1332-4E05-B0B4-94C89B23DCC7}">
            <xm:f>NOT(ISERROR(SEARCH($I$73,X31)))</xm:f>
            <xm:f>$I$73</xm:f>
            <x14:dxf>
              <fill>
                <patternFill>
                  <fgColor rgb="FFFFC000"/>
                  <bgColor rgb="FFFFC000"/>
                </patternFill>
              </fill>
            </x14:dxf>
          </x14:cfRule>
          <x14:cfRule type="containsText" priority="566" operator="containsText" id="{CF863B98-69FC-47CC-B6C4-54C67EE67AFB}">
            <xm:f>NOT(ISERROR(SEARCH($I$72,X31)))</xm:f>
            <xm:f>$I$72</xm:f>
            <x14:dxf>
              <fill>
                <patternFill>
                  <fgColor rgb="FFFFFF00"/>
                  <bgColor rgb="FFFFFF00"/>
                </patternFill>
              </fill>
            </x14:dxf>
          </x14:cfRule>
          <x14:cfRule type="containsText" priority="567" operator="containsText" id="{C04258F1-7C0A-419E-B240-5B939234A37C}">
            <xm:f>NOT(ISERROR(SEARCH($I$71,X31)))</xm:f>
            <xm:f>$I$71</xm:f>
            <x14:dxf>
              <fill>
                <patternFill>
                  <bgColor theme="0" tint="-0.14996795556505021"/>
                </patternFill>
              </fill>
            </x14:dxf>
          </x14:cfRule>
          <x14:cfRule type="cellIs" priority="568" operator="equal" id="{A0E6EA4F-6466-4027-89F6-6063A2804834}">
            <xm:f>'E:\UAEOS\TRABAJO EN CASA\MAPAS DE RIESGOS\RIESGOS 2022\[MAPA_RIESGOS_UAEOS_2022_V1.xlsx]Tabla probabiidad'!#REF!</xm:f>
            <x14:dxf>
              <fill>
                <patternFill>
                  <fgColor theme="6"/>
                </patternFill>
              </fill>
            </x14:dxf>
          </x14:cfRule>
          <x14:cfRule type="cellIs" priority="569" operator="equal" id="{10D9A62C-6F19-493D-843E-ED223D4FE58F}">
            <xm:f>'E:\UAEOS\TRABAJO EN CASA\MAPAS DE RIESGOS\RIESGOS 2022\[MAPA_RIESGOS_UAEOS_2022_V1.xlsx]Tabla probabiidad'!#REF!</xm:f>
            <x14:dxf>
              <fill>
                <patternFill>
                  <fgColor rgb="FF92D050"/>
                  <bgColor theme="6" tint="0.59996337778862885"/>
                </patternFill>
              </fill>
            </x14:dxf>
          </x14:cfRule>
          <xm:sqref>X31</xm:sqref>
        </x14:conditionalFormatting>
        <x14:conditionalFormatting xmlns:xm="http://schemas.microsoft.com/office/excel/2006/main">
          <x14:cfRule type="containsText" priority="557" operator="containsText" id="{5C8BF95B-9DD3-4F60-996B-4E579A5C1390}">
            <xm:f>NOT(ISERROR(SEARCH($K$74,Z31)))</xm:f>
            <xm:f>$K$74</xm:f>
            <x14:dxf>
              <fill>
                <patternFill>
                  <bgColor rgb="FFFF0000"/>
                </patternFill>
              </fill>
            </x14:dxf>
          </x14:cfRule>
          <x14:cfRule type="containsText" priority="558" operator="containsText" id="{AF90F0EA-17BE-47F2-996C-FCEB99B0442C}">
            <xm:f>NOT(ISERROR(SEARCH($K$73,Z31)))</xm:f>
            <xm:f>$K$73</xm:f>
            <x14:dxf>
              <fill>
                <patternFill>
                  <bgColor rgb="FFFFC000"/>
                </patternFill>
              </fill>
            </x14:dxf>
          </x14:cfRule>
          <x14:cfRule type="containsText" priority="559" operator="containsText" id="{10B58B9A-87FD-4835-BBB0-B66CCC93C2EA}">
            <xm:f>NOT(ISERROR(SEARCH($K$72,Z31)))</xm:f>
            <xm:f>$K$72</xm:f>
            <x14:dxf>
              <fill>
                <patternFill>
                  <bgColor rgb="FFFFFF00"/>
                </patternFill>
              </fill>
            </x14:dxf>
          </x14:cfRule>
          <x14:cfRule type="containsText" priority="560" operator="containsText" id="{2D526CD7-44C6-4B38-87CB-41FDA32F5174}">
            <xm:f>NOT(ISERROR(SEARCH($K$71,Z31)))</xm:f>
            <xm:f>$K$71</xm:f>
            <x14:dxf>
              <fill>
                <patternFill>
                  <bgColor rgb="FF00B050"/>
                </patternFill>
              </fill>
            </x14:dxf>
          </x14:cfRule>
          <x14:cfRule type="containsText" priority="561" operator="containsText" id="{9C603336-C769-4C96-8B8B-DC145F4D7B8F}">
            <xm:f>NOT(ISERROR(SEARCH($K$70,Z31)))</xm:f>
            <xm:f>$K$70</xm:f>
            <x14:dxf>
              <fill>
                <patternFill>
                  <bgColor rgb="FF92D050"/>
                </patternFill>
              </fill>
            </x14:dxf>
          </x14:cfRule>
          <xm:sqref>Z31</xm:sqref>
        </x14:conditionalFormatting>
        <x14:conditionalFormatting xmlns:xm="http://schemas.microsoft.com/office/excel/2006/main">
          <x14:cfRule type="containsText" priority="553" operator="containsText" id="{FCD5755A-1196-4AF5-92B9-D0559AC0D33E}">
            <xm:f>NOT(ISERROR(SEARCH($M$73,AB31)))</xm:f>
            <xm:f>$M$73</xm:f>
            <x14:dxf>
              <fill>
                <patternFill>
                  <bgColor rgb="FFFF0000"/>
                </patternFill>
              </fill>
            </x14:dxf>
          </x14:cfRule>
          <x14:cfRule type="containsText" priority="554" operator="containsText" id="{C03F0BB4-4E70-4AC8-A6F5-71014A5C57F7}">
            <xm:f>NOT(ISERROR(SEARCH($M$72,AB31)))</xm:f>
            <xm:f>$M$72</xm:f>
            <x14:dxf>
              <fill>
                <patternFill>
                  <bgColor rgb="FFFFC000"/>
                </patternFill>
              </fill>
            </x14:dxf>
          </x14:cfRule>
          <x14:cfRule type="containsText" priority="555" operator="containsText" id="{52A29881-06EC-46C0-AEBD-54AC5E819D8C}">
            <xm:f>NOT(ISERROR(SEARCH($M$71,AB31)))</xm:f>
            <xm:f>$M$71</xm:f>
            <x14:dxf>
              <fill>
                <patternFill>
                  <bgColor rgb="FFFFFF00"/>
                </patternFill>
              </fill>
            </x14:dxf>
          </x14:cfRule>
          <x14:cfRule type="containsText" priority="556" operator="containsText" id="{99E089FC-E2F5-4EC9-9B95-FE6349B5D66C}">
            <xm:f>NOT(ISERROR(SEARCH($M$70,AB31)))</xm:f>
            <xm:f>$M$70</xm:f>
            <x14:dxf>
              <fill>
                <patternFill>
                  <bgColor rgb="FF92D050"/>
                </patternFill>
              </fill>
            </x14:dxf>
          </x14:cfRule>
          <xm:sqref>AB31</xm:sqref>
        </x14:conditionalFormatting>
        <x14:conditionalFormatting xmlns:xm="http://schemas.microsoft.com/office/excel/2006/main">
          <x14:cfRule type="containsText" priority="548" operator="containsText" id="{0AA9F5E4-EF98-4058-B872-A6C6710D5AF6}">
            <xm:f>NOT(ISERROR(SEARCH($K$74,Z32)))</xm:f>
            <xm:f>$K$74</xm:f>
            <x14:dxf>
              <fill>
                <patternFill>
                  <bgColor rgb="FFFF0000"/>
                </patternFill>
              </fill>
            </x14:dxf>
          </x14:cfRule>
          <x14:cfRule type="containsText" priority="549" operator="containsText" id="{BFCDD751-2BB8-4D00-9FF2-2284A0547403}">
            <xm:f>NOT(ISERROR(SEARCH($K$73,Z32)))</xm:f>
            <xm:f>$K$73</xm:f>
            <x14:dxf>
              <fill>
                <patternFill>
                  <bgColor rgb="FFFFC000"/>
                </patternFill>
              </fill>
            </x14:dxf>
          </x14:cfRule>
          <x14:cfRule type="containsText" priority="550" operator="containsText" id="{125FD635-028E-4291-8EF3-87BAA1528122}">
            <xm:f>NOT(ISERROR(SEARCH($K$72,Z32)))</xm:f>
            <xm:f>$K$72</xm:f>
            <x14:dxf>
              <fill>
                <patternFill>
                  <bgColor rgb="FFFFFF00"/>
                </patternFill>
              </fill>
            </x14:dxf>
          </x14:cfRule>
          <x14:cfRule type="containsText" priority="551" operator="containsText" id="{DFC8BCE0-20F1-47BF-983D-00807433CE0D}">
            <xm:f>NOT(ISERROR(SEARCH($K$71,Z32)))</xm:f>
            <xm:f>$K$71</xm:f>
            <x14:dxf>
              <fill>
                <patternFill>
                  <bgColor rgb="FF00B050"/>
                </patternFill>
              </fill>
            </x14:dxf>
          </x14:cfRule>
          <x14:cfRule type="containsText" priority="552" operator="containsText" id="{5900322E-0EFC-4225-B691-EB6F721BC60A}">
            <xm:f>NOT(ISERROR(SEARCH($K$70,Z32)))</xm:f>
            <xm:f>$K$70</xm:f>
            <x14:dxf>
              <fill>
                <patternFill>
                  <bgColor rgb="FF92D050"/>
                </patternFill>
              </fill>
            </x14:dxf>
          </x14:cfRule>
          <xm:sqref>Z32:Z33</xm:sqref>
        </x14:conditionalFormatting>
        <x14:conditionalFormatting xmlns:xm="http://schemas.microsoft.com/office/excel/2006/main">
          <x14:cfRule type="containsText" priority="544" operator="containsText" id="{EC62AEB8-165D-4DFB-BC1F-5C0A89424C0D}">
            <xm:f>NOT(ISERROR(SEARCH($M$73,AB32)))</xm:f>
            <xm:f>$M$73</xm:f>
            <x14:dxf>
              <fill>
                <patternFill>
                  <bgColor rgb="FFFF0000"/>
                </patternFill>
              </fill>
            </x14:dxf>
          </x14:cfRule>
          <x14:cfRule type="containsText" priority="545" operator="containsText" id="{32F2B390-22AE-4DD5-9FFE-ABFA68D54A5B}">
            <xm:f>NOT(ISERROR(SEARCH($M$72,AB32)))</xm:f>
            <xm:f>$M$72</xm:f>
            <x14:dxf>
              <fill>
                <patternFill>
                  <bgColor rgb="FFFFC000"/>
                </patternFill>
              </fill>
            </x14:dxf>
          </x14:cfRule>
          <x14:cfRule type="containsText" priority="546" operator="containsText" id="{8AC08118-D4C0-433B-842A-3D00FB2B0903}">
            <xm:f>NOT(ISERROR(SEARCH($M$71,AB32)))</xm:f>
            <xm:f>$M$71</xm:f>
            <x14:dxf>
              <fill>
                <patternFill>
                  <bgColor rgb="FFFFFF00"/>
                </patternFill>
              </fill>
            </x14:dxf>
          </x14:cfRule>
          <x14:cfRule type="containsText" priority="547" operator="containsText" id="{E55C7026-6B6D-4EF3-B5DB-DE6D1788CD93}">
            <xm:f>NOT(ISERROR(SEARCH($M$70,AB32)))</xm:f>
            <xm:f>$M$70</xm:f>
            <x14:dxf>
              <fill>
                <patternFill>
                  <bgColor rgb="FF92D050"/>
                </patternFill>
              </fill>
            </x14:dxf>
          </x14:cfRule>
          <xm:sqref>AB32:AB33</xm:sqref>
        </x14:conditionalFormatting>
        <x14:conditionalFormatting xmlns:xm="http://schemas.microsoft.com/office/excel/2006/main">
          <x14:cfRule type="containsText" priority="539" operator="containsText" id="{940577CF-5282-4A28-8D18-045C98D209A8}">
            <xm:f>NOT(ISERROR(SEARCH($K$74,Z34)))</xm:f>
            <xm:f>$K$74</xm:f>
            <x14:dxf>
              <fill>
                <patternFill>
                  <bgColor rgb="FFFF0000"/>
                </patternFill>
              </fill>
            </x14:dxf>
          </x14:cfRule>
          <x14:cfRule type="containsText" priority="540" operator="containsText" id="{12CD7E2F-3E01-4F0B-B094-0DA9BE195DF9}">
            <xm:f>NOT(ISERROR(SEARCH($K$73,Z34)))</xm:f>
            <xm:f>$K$73</xm:f>
            <x14:dxf>
              <fill>
                <patternFill>
                  <bgColor rgb="FFFFC000"/>
                </patternFill>
              </fill>
            </x14:dxf>
          </x14:cfRule>
          <x14:cfRule type="containsText" priority="541" operator="containsText" id="{DEBC494A-633F-4DC9-B572-7727C68CF9D2}">
            <xm:f>NOT(ISERROR(SEARCH($K$72,Z34)))</xm:f>
            <xm:f>$K$72</xm:f>
            <x14:dxf>
              <fill>
                <patternFill>
                  <bgColor rgb="FFFFFF00"/>
                </patternFill>
              </fill>
            </x14:dxf>
          </x14:cfRule>
          <x14:cfRule type="containsText" priority="542" operator="containsText" id="{77123C93-BF21-42D5-97E6-880AA266CDEF}">
            <xm:f>NOT(ISERROR(SEARCH($K$71,Z34)))</xm:f>
            <xm:f>$K$71</xm:f>
            <x14:dxf>
              <fill>
                <patternFill>
                  <bgColor rgb="FF00B050"/>
                </patternFill>
              </fill>
            </x14:dxf>
          </x14:cfRule>
          <x14:cfRule type="containsText" priority="543" operator="containsText" id="{5160E770-5DFB-41C4-A99D-0B7E1EFE808D}">
            <xm:f>NOT(ISERROR(SEARCH($K$70,Z34)))</xm:f>
            <xm:f>$K$70</xm:f>
            <x14:dxf>
              <fill>
                <patternFill>
                  <bgColor rgb="FF92D050"/>
                </patternFill>
              </fill>
            </x14:dxf>
          </x14:cfRule>
          <xm:sqref>Z34</xm:sqref>
        </x14:conditionalFormatting>
        <x14:conditionalFormatting xmlns:xm="http://schemas.microsoft.com/office/excel/2006/main">
          <x14:cfRule type="containsText" priority="534" operator="containsText" id="{DDD11F8F-57A3-41B7-A42E-B77C4D1B085A}">
            <xm:f>NOT(ISERROR(SEARCH($K$74,Z35)))</xm:f>
            <xm:f>$K$74</xm:f>
            <x14:dxf>
              <fill>
                <patternFill>
                  <bgColor rgb="FFFF0000"/>
                </patternFill>
              </fill>
            </x14:dxf>
          </x14:cfRule>
          <x14:cfRule type="containsText" priority="535" operator="containsText" id="{CCB1B0B1-3DB7-4B8B-A978-12F8772AD1B1}">
            <xm:f>NOT(ISERROR(SEARCH($K$73,Z35)))</xm:f>
            <xm:f>$K$73</xm:f>
            <x14:dxf>
              <fill>
                <patternFill>
                  <bgColor rgb="FFFFC000"/>
                </patternFill>
              </fill>
            </x14:dxf>
          </x14:cfRule>
          <x14:cfRule type="containsText" priority="536" operator="containsText" id="{74C3594B-CEA8-4499-A8C1-20A41234A74E}">
            <xm:f>NOT(ISERROR(SEARCH($K$72,Z35)))</xm:f>
            <xm:f>$K$72</xm:f>
            <x14:dxf>
              <fill>
                <patternFill>
                  <bgColor rgb="FFFFFF00"/>
                </patternFill>
              </fill>
            </x14:dxf>
          </x14:cfRule>
          <x14:cfRule type="containsText" priority="537" operator="containsText" id="{3CB9780A-E989-48B8-A1F7-E78C54D5097A}">
            <xm:f>NOT(ISERROR(SEARCH($K$71,Z35)))</xm:f>
            <xm:f>$K$71</xm:f>
            <x14:dxf>
              <fill>
                <patternFill>
                  <bgColor rgb="FF00B050"/>
                </patternFill>
              </fill>
            </x14:dxf>
          </x14:cfRule>
          <x14:cfRule type="containsText" priority="538" operator="containsText" id="{698CC4E4-4FBF-4367-AAF8-81D8AEE157A8}">
            <xm:f>NOT(ISERROR(SEARCH($K$70,Z35)))</xm:f>
            <xm:f>$K$70</xm:f>
            <x14:dxf>
              <fill>
                <patternFill>
                  <bgColor rgb="FF92D050"/>
                </patternFill>
              </fill>
            </x14:dxf>
          </x14:cfRule>
          <xm:sqref>Z35</xm:sqref>
        </x14:conditionalFormatting>
        <x14:conditionalFormatting xmlns:xm="http://schemas.microsoft.com/office/excel/2006/main">
          <x14:cfRule type="containsText" priority="529" operator="containsText" id="{30445100-32A6-4EF6-8795-58FBC95CE9D4}">
            <xm:f>NOT(ISERROR(SEARCH($K$74,Z36)))</xm:f>
            <xm:f>$K$74</xm:f>
            <x14:dxf>
              <fill>
                <patternFill>
                  <bgColor rgb="FFFF0000"/>
                </patternFill>
              </fill>
            </x14:dxf>
          </x14:cfRule>
          <x14:cfRule type="containsText" priority="530" operator="containsText" id="{98F6D60E-2ED5-41AC-9F41-ECC0EAF7D8D3}">
            <xm:f>NOT(ISERROR(SEARCH($K$73,Z36)))</xm:f>
            <xm:f>$K$73</xm:f>
            <x14:dxf>
              <fill>
                <patternFill>
                  <bgColor rgb="FFFFC000"/>
                </patternFill>
              </fill>
            </x14:dxf>
          </x14:cfRule>
          <x14:cfRule type="containsText" priority="531" operator="containsText" id="{D798F27E-CD09-4FD3-83E3-D9D9BB3D696D}">
            <xm:f>NOT(ISERROR(SEARCH($K$72,Z36)))</xm:f>
            <xm:f>$K$72</xm:f>
            <x14:dxf>
              <fill>
                <patternFill>
                  <bgColor rgb="FFFFFF00"/>
                </patternFill>
              </fill>
            </x14:dxf>
          </x14:cfRule>
          <x14:cfRule type="containsText" priority="532" operator="containsText" id="{04471886-7365-4DBE-A4A3-C4C88CBFA25A}">
            <xm:f>NOT(ISERROR(SEARCH($K$71,Z36)))</xm:f>
            <xm:f>$K$71</xm:f>
            <x14:dxf>
              <fill>
                <patternFill>
                  <bgColor rgb="FF00B050"/>
                </patternFill>
              </fill>
            </x14:dxf>
          </x14:cfRule>
          <x14:cfRule type="containsText" priority="533" operator="containsText" id="{E93AAC7F-3C91-4DAC-AD66-16B402873BA3}">
            <xm:f>NOT(ISERROR(SEARCH($K$70,Z36)))</xm:f>
            <xm:f>$K$70</xm:f>
            <x14:dxf>
              <fill>
                <patternFill>
                  <bgColor rgb="FF92D050"/>
                </patternFill>
              </fill>
            </x14:dxf>
          </x14:cfRule>
          <xm:sqref>Z36:Z37</xm:sqref>
        </x14:conditionalFormatting>
        <x14:conditionalFormatting xmlns:xm="http://schemas.microsoft.com/office/excel/2006/main">
          <x14:cfRule type="containsText" priority="525" operator="containsText" id="{B639B4DE-149C-47D3-8B53-072A6F760CA0}">
            <xm:f>NOT(ISERROR(SEARCH($M$73,AB34)))</xm:f>
            <xm:f>$M$73</xm:f>
            <x14:dxf>
              <fill>
                <patternFill>
                  <bgColor rgb="FFFF0000"/>
                </patternFill>
              </fill>
            </x14:dxf>
          </x14:cfRule>
          <x14:cfRule type="containsText" priority="526" operator="containsText" id="{F6A53DFD-924D-434F-966E-C3EA4CD032DE}">
            <xm:f>NOT(ISERROR(SEARCH($M$72,AB34)))</xm:f>
            <xm:f>$M$72</xm:f>
            <x14:dxf>
              <fill>
                <patternFill>
                  <bgColor rgb="FFFFC000"/>
                </patternFill>
              </fill>
            </x14:dxf>
          </x14:cfRule>
          <x14:cfRule type="containsText" priority="527" operator="containsText" id="{56CC58FC-4B39-4A6F-BDAE-4E0DDCAE9BFF}">
            <xm:f>NOT(ISERROR(SEARCH($M$71,AB34)))</xm:f>
            <xm:f>$M$71</xm:f>
            <x14:dxf>
              <fill>
                <patternFill>
                  <bgColor rgb="FFFFFF00"/>
                </patternFill>
              </fill>
            </x14:dxf>
          </x14:cfRule>
          <x14:cfRule type="containsText" priority="528" operator="containsText" id="{A4ABF3B2-290B-4EC9-8CC9-297D0AC9CA24}">
            <xm:f>NOT(ISERROR(SEARCH($M$70,AB34)))</xm:f>
            <xm:f>$M$70</xm:f>
            <x14:dxf>
              <fill>
                <patternFill>
                  <bgColor rgb="FF92D050"/>
                </patternFill>
              </fill>
            </x14:dxf>
          </x14:cfRule>
          <xm:sqref>AB34</xm:sqref>
        </x14:conditionalFormatting>
        <x14:conditionalFormatting xmlns:xm="http://schemas.microsoft.com/office/excel/2006/main">
          <x14:cfRule type="containsText" priority="521" operator="containsText" id="{B791C91F-C9C9-45D9-B4EA-C1069F56ED62}">
            <xm:f>NOT(ISERROR(SEARCH($M$73,AB36)))</xm:f>
            <xm:f>$M$73</xm:f>
            <x14:dxf>
              <fill>
                <patternFill>
                  <bgColor rgb="FFFF0000"/>
                </patternFill>
              </fill>
            </x14:dxf>
          </x14:cfRule>
          <x14:cfRule type="containsText" priority="522" operator="containsText" id="{FC99C461-CF8F-4986-949E-DBD65D0544F3}">
            <xm:f>NOT(ISERROR(SEARCH($M$72,AB36)))</xm:f>
            <xm:f>$M$72</xm:f>
            <x14:dxf>
              <fill>
                <patternFill>
                  <bgColor rgb="FFFFC000"/>
                </patternFill>
              </fill>
            </x14:dxf>
          </x14:cfRule>
          <x14:cfRule type="containsText" priority="523" operator="containsText" id="{76FACC44-29F0-4151-BE32-38EE9829B8CE}">
            <xm:f>NOT(ISERROR(SEARCH($M$71,AB36)))</xm:f>
            <xm:f>$M$71</xm:f>
            <x14:dxf>
              <fill>
                <patternFill>
                  <bgColor rgb="FFFFFF00"/>
                </patternFill>
              </fill>
            </x14:dxf>
          </x14:cfRule>
          <x14:cfRule type="containsText" priority="524" operator="containsText" id="{7B173930-02F9-4D84-8D50-E44EB6DF665F}">
            <xm:f>NOT(ISERROR(SEARCH($M$70,AB36)))</xm:f>
            <xm:f>$M$70</xm:f>
            <x14:dxf>
              <fill>
                <patternFill>
                  <bgColor rgb="FF92D050"/>
                </patternFill>
              </fill>
            </x14:dxf>
          </x14:cfRule>
          <xm:sqref>AB36</xm:sqref>
        </x14:conditionalFormatting>
        <x14:conditionalFormatting xmlns:xm="http://schemas.microsoft.com/office/excel/2006/main">
          <x14:cfRule type="containsText" priority="517" operator="containsText" id="{9F23F3D4-E297-4505-B265-ECE90677CD00}">
            <xm:f>NOT(ISERROR(SEARCH($M$73,AB35)))</xm:f>
            <xm:f>$M$73</xm:f>
            <x14:dxf>
              <fill>
                <patternFill>
                  <bgColor rgb="FFFF0000"/>
                </patternFill>
              </fill>
            </x14:dxf>
          </x14:cfRule>
          <x14:cfRule type="containsText" priority="518" operator="containsText" id="{3FA7F119-995E-4496-813D-1D8963735F9D}">
            <xm:f>NOT(ISERROR(SEARCH($M$72,AB35)))</xm:f>
            <xm:f>$M$72</xm:f>
            <x14:dxf>
              <fill>
                <patternFill>
                  <bgColor rgb="FFFFC000"/>
                </patternFill>
              </fill>
            </x14:dxf>
          </x14:cfRule>
          <x14:cfRule type="containsText" priority="519" operator="containsText" id="{4F72AE03-1171-4C74-AF34-1082E82DDBD1}">
            <xm:f>NOT(ISERROR(SEARCH($M$71,AB35)))</xm:f>
            <xm:f>$M$71</xm:f>
            <x14:dxf>
              <fill>
                <patternFill>
                  <bgColor rgb="FFFFFF00"/>
                </patternFill>
              </fill>
            </x14:dxf>
          </x14:cfRule>
          <x14:cfRule type="containsText" priority="520" operator="containsText" id="{C9D4ADAD-4413-47B7-8CC5-ABB501434066}">
            <xm:f>NOT(ISERROR(SEARCH($M$70,AB35)))</xm:f>
            <xm:f>$M$70</xm:f>
            <x14:dxf>
              <fill>
                <patternFill>
                  <bgColor rgb="FF92D050"/>
                </patternFill>
              </fill>
            </x14:dxf>
          </x14:cfRule>
          <xm:sqref>AB35</xm:sqref>
        </x14:conditionalFormatting>
        <x14:conditionalFormatting xmlns:xm="http://schemas.microsoft.com/office/excel/2006/main">
          <x14:cfRule type="containsText" priority="513" operator="containsText" id="{4FE45B71-AD54-4328-BE2E-24DACBE6D578}">
            <xm:f>NOT(ISERROR(SEARCH($M$73,AB37)))</xm:f>
            <xm:f>$M$73</xm:f>
            <x14:dxf>
              <fill>
                <patternFill>
                  <bgColor rgb="FFFF0000"/>
                </patternFill>
              </fill>
            </x14:dxf>
          </x14:cfRule>
          <x14:cfRule type="containsText" priority="514" operator="containsText" id="{F8140E33-935B-4F0B-ABB8-B303D1069B97}">
            <xm:f>NOT(ISERROR(SEARCH($M$72,AB37)))</xm:f>
            <xm:f>$M$72</xm:f>
            <x14:dxf>
              <fill>
                <patternFill>
                  <bgColor rgb="FFFFC000"/>
                </patternFill>
              </fill>
            </x14:dxf>
          </x14:cfRule>
          <x14:cfRule type="containsText" priority="515" operator="containsText" id="{737172FF-8657-4C1C-AC68-AE4C48AC4519}">
            <xm:f>NOT(ISERROR(SEARCH($M$71,AB37)))</xm:f>
            <xm:f>$M$71</xm:f>
            <x14:dxf>
              <fill>
                <patternFill>
                  <bgColor rgb="FFFFFF00"/>
                </patternFill>
              </fill>
            </x14:dxf>
          </x14:cfRule>
          <x14:cfRule type="containsText" priority="516" operator="containsText" id="{2F63603A-C612-415D-B534-C69D4A8EAF12}">
            <xm:f>NOT(ISERROR(SEARCH($M$70,AB37)))</xm:f>
            <xm:f>$M$70</xm:f>
            <x14:dxf>
              <fill>
                <patternFill>
                  <bgColor rgb="FF92D050"/>
                </patternFill>
              </fill>
            </x14:dxf>
          </x14:cfRule>
          <xm:sqref>AB37</xm:sqref>
        </x14:conditionalFormatting>
        <x14:conditionalFormatting xmlns:xm="http://schemas.microsoft.com/office/excel/2006/main">
          <x14:cfRule type="containsText" priority="508" operator="containsText" id="{8BF2611C-8425-4E42-A413-8FED32F7BF22}">
            <xm:f>NOT(ISERROR(SEARCH($K$74,Z38)))</xm:f>
            <xm:f>$K$74</xm:f>
            <x14:dxf>
              <fill>
                <patternFill>
                  <bgColor rgb="FFFF0000"/>
                </patternFill>
              </fill>
            </x14:dxf>
          </x14:cfRule>
          <x14:cfRule type="containsText" priority="509" operator="containsText" id="{8A8CEDBB-62BD-42D6-87A9-EF9F26688B57}">
            <xm:f>NOT(ISERROR(SEARCH($K$73,Z38)))</xm:f>
            <xm:f>$K$73</xm:f>
            <x14:dxf>
              <fill>
                <patternFill>
                  <bgColor rgb="FFFFC000"/>
                </patternFill>
              </fill>
            </x14:dxf>
          </x14:cfRule>
          <x14:cfRule type="containsText" priority="510" operator="containsText" id="{27831E98-6C7F-401E-AB21-248E7D376BF7}">
            <xm:f>NOT(ISERROR(SEARCH($K$72,Z38)))</xm:f>
            <xm:f>$K$72</xm:f>
            <x14:dxf>
              <fill>
                <patternFill>
                  <bgColor rgb="FFFFFF00"/>
                </patternFill>
              </fill>
            </x14:dxf>
          </x14:cfRule>
          <x14:cfRule type="containsText" priority="511" operator="containsText" id="{11094EE3-D4DF-4774-8C4F-6EF5E5ED7641}">
            <xm:f>NOT(ISERROR(SEARCH($K$71,Z38)))</xm:f>
            <xm:f>$K$71</xm:f>
            <x14:dxf>
              <fill>
                <patternFill>
                  <bgColor rgb="FF00B050"/>
                </patternFill>
              </fill>
            </x14:dxf>
          </x14:cfRule>
          <x14:cfRule type="containsText" priority="512" operator="containsText" id="{BB3508E6-E4F9-45BB-8C8D-AF41B451E57C}">
            <xm:f>NOT(ISERROR(SEARCH($K$70,Z38)))</xm:f>
            <xm:f>$K$70</xm:f>
            <x14:dxf>
              <fill>
                <patternFill>
                  <bgColor rgb="FF92D050"/>
                </patternFill>
              </fill>
            </x14:dxf>
          </x14:cfRule>
          <xm:sqref>Z38</xm:sqref>
        </x14:conditionalFormatting>
        <x14:conditionalFormatting xmlns:xm="http://schemas.microsoft.com/office/excel/2006/main">
          <x14:cfRule type="containsText" priority="503" operator="containsText" id="{2D7C16F0-2503-411F-BD65-36AE78A23099}">
            <xm:f>NOT(ISERROR(SEARCH($K$74,Z39)))</xm:f>
            <xm:f>$K$74</xm:f>
            <x14:dxf>
              <fill>
                <patternFill>
                  <bgColor rgb="FFFF0000"/>
                </patternFill>
              </fill>
            </x14:dxf>
          </x14:cfRule>
          <x14:cfRule type="containsText" priority="504" operator="containsText" id="{71837C15-5B9B-4C9F-9311-22A200403835}">
            <xm:f>NOT(ISERROR(SEARCH($K$73,Z39)))</xm:f>
            <xm:f>$K$73</xm:f>
            <x14:dxf>
              <fill>
                <patternFill>
                  <bgColor rgb="FFFFC000"/>
                </patternFill>
              </fill>
            </x14:dxf>
          </x14:cfRule>
          <x14:cfRule type="containsText" priority="505" operator="containsText" id="{C90BDCF4-1103-44F6-9C0F-2633FBF4665A}">
            <xm:f>NOT(ISERROR(SEARCH($K$72,Z39)))</xm:f>
            <xm:f>$K$72</xm:f>
            <x14:dxf>
              <fill>
                <patternFill>
                  <bgColor rgb="FFFFFF00"/>
                </patternFill>
              </fill>
            </x14:dxf>
          </x14:cfRule>
          <x14:cfRule type="containsText" priority="506" operator="containsText" id="{1AEFC2AD-4420-4E52-94E1-FDB27E731426}">
            <xm:f>NOT(ISERROR(SEARCH($K$71,Z39)))</xm:f>
            <xm:f>$K$71</xm:f>
            <x14:dxf>
              <fill>
                <patternFill>
                  <bgColor rgb="FF00B050"/>
                </patternFill>
              </fill>
            </x14:dxf>
          </x14:cfRule>
          <x14:cfRule type="containsText" priority="507" operator="containsText" id="{9651DFEA-EFDB-400A-9C28-69C369FA2E66}">
            <xm:f>NOT(ISERROR(SEARCH($K$70,Z39)))</xm:f>
            <xm:f>$K$70</xm:f>
            <x14:dxf>
              <fill>
                <patternFill>
                  <bgColor rgb="FF92D050"/>
                </patternFill>
              </fill>
            </x14:dxf>
          </x14:cfRule>
          <xm:sqref>Z39</xm:sqref>
        </x14:conditionalFormatting>
        <x14:conditionalFormatting xmlns:xm="http://schemas.microsoft.com/office/excel/2006/main">
          <x14:cfRule type="containsText" priority="499" operator="containsText" id="{2C859067-8EE8-44C3-B447-1B68A768364B}">
            <xm:f>NOT(ISERROR(SEARCH($M$73,AB39)))</xm:f>
            <xm:f>$M$73</xm:f>
            <x14:dxf>
              <fill>
                <patternFill>
                  <bgColor rgb="FFFF0000"/>
                </patternFill>
              </fill>
            </x14:dxf>
          </x14:cfRule>
          <x14:cfRule type="containsText" priority="500" operator="containsText" id="{4245D629-8D01-4A02-9224-F56888F921FC}">
            <xm:f>NOT(ISERROR(SEARCH($M$72,AB39)))</xm:f>
            <xm:f>$M$72</xm:f>
            <x14:dxf>
              <fill>
                <patternFill>
                  <bgColor rgb="FFFFC000"/>
                </patternFill>
              </fill>
            </x14:dxf>
          </x14:cfRule>
          <x14:cfRule type="containsText" priority="501" operator="containsText" id="{16AF409F-DD5A-4406-B2A9-73869AEFDD3F}">
            <xm:f>NOT(ISERROR(SEARCH($M$71,AB39)))</xm:f>
            <xm:f>$M$71</xm:f>
            <x14:dxf>
              <fill>
                <patternFill>
                  <bgColor rgb="FFFFFF00"/>
                </patternFill>
              </fill>
            </x14:dxf>
          </x14:cfRule>
          <x14:cfRule type="containsText" priority="502" operator="containsText" id="{5BC00B17-D3D7-4CCD-BDFB-BA30841308D5}">
            <xm:f>NOT(ISERROR(SEARCH($M$70,AB39)))</xm:f>
            <xm:f>$M$70</xm:f>
            <x14:dxf>
              <fill>
                <patternFill>
                  <bgColor rgb="FF92D050"/>
                </patternFill>
              </fill>
            </x14:dxf>
          </x14:cfRule>
          <xm:sqref>AB39</xm:sqref>
        </x14:conditionalFormatting>
        <x14:conditionalFormatting xmlns:xm="http://schemas.microsoft.com/office/excel/2006/main">
          <x14:cfRule type="containsText" priority="495" operator="containsText" id="{BF52A234-0437-4625-8E51-812AFA25A444}">
            <xm:f>NOT(ISERROR(SEARCH($M$73,AB38)))</xm:f>
            <xm:f>$M$73</xm:f>
            <x14:dxf>
              <fill>
                <patternFill>
                  <bgColor rgb="FFFF0000"/>
                </patternFill>
              </fill>
            </x14:dxf>
          </x14:cfRule>
          <x14:cfRule type="containsText" priority="496" operator="containsText" id="{6BB0709D-9F2C-4766-9F77-823546CB4D16}">
            <xm:f>NOT(ISERROR(SEARCH($M$72,AB38)))</xm:f>
            <xm:f>$M$72</xm:f>
            <x14:dxf>
              <fill>
                <patternFill>
                  <bgColor rgb="FFFFC000"/>
                </patternFill>
              </fill>
            </x14:dxf>
          </x14:cfRule>
          <x14:cfRule type="containsText" priority="497" operator="containsText" id="{607D07A1-0648-4FC7-953A-BB6EB11B1F49}">
            <xm:f>NOT(ISERROR(SEARCH($M$71,AB38)))</xm:f>
            <xm:f>$M$71</xm:f>
            <x14:dxf>
              <fill>
                <patternFill>
                  <bgColor rgb="FFFFFF00"/>
                </patternFill>
              </fill>
            </x14:dxf>
          </x14:cfRule>
          <x14:cfRule type="containsText" priority="498" operator="containsText" id="{6832753A-D5AB-46BB-B12D-BCC04A1D1082}">
            <xm:f>NOT(ISERROR(SEARCH($M$70,AB38)))</xm:f>
            <xm:f>$M$70</xm:f>
            <x14:dxf>
              <fill>
                <patternFill>
                  <bgColor rgb="FF92D050"/>
                </patternFill>
              </fill>
            </x14:dxf>
          </x14:cfRule>
          <xm:sqref>AB38</xm:sqref>
        </x14:conditionalFormatting>
        <x14:conditionalFormatting xmlns:xm="http://schemas.microsoft.com/office/excel/2006/main">
          <x14:cfRule type="containsText" priority="490" operator="containsText" id="{75977BF3-37F0-4632-AA57-E566BA6542D1}">
            <xm:f>NOT(ISERROR(SEARCH($K$74,Z40)))</xm:f>
            <xm:f>$K$74</xm:f>
            <x14:dxf>
              <fill>
                <patternFill>
                  <bgColor rgb="FFFF0000"/>
                </patternFill>
              </fill>
            </x14:dxf>
          </x14:cfRule>
          <x14:cfRule type="containsText" priority="491" operator="containsText" id="{9269E0EA-CE5A-45B6-8DEA-6DA2814B2073}">
            <xm:f>NOT(ISERROR(SEARCH($K$73,Z40)))</xm:f>
            <xm:f>$K$73</xm:f>
            <x14:dxf>
              <fill>
                <patternFill>
                  <bgColor rgb="FFFFC000"/>
                </patternFill>
              </fill>
            </x14:dxf>
          </x14:cfRule>
          <x14:cfRule type="containsText" priority="492" operator="containsText" id="{DAB4E736-520A-4520-A09D-47AFADA2F240}">
            <xm:f>NOT(ISERROR(SEARCH($K$72,Z40)))</xm:f>
            <xm:f>$K$72</xm:f>
            <x14:dxf>
              <fill>
                <patternFill>
                  <bgColor rgb="FFFFFF00"/>
                </patternFill>
              </fill>
            </x14:dxf>
          </x14:cfRule>
          <x14:cfRule type="containsText" priority="493" operator="containsText" id="{0D167FCD-D98D-4046-8D85-B677BC843C65}">
            <xm:f>NOT(ISERROR(SEARCH($K$71,Z40)))</xm:f>
            <xm:f>$K$71</xm:f>
            <x14:dxf>
              <fill>
                <patternFill>
                  <bgColor rgb="FF00B050"/>
                </patternFill>
              </fill>
            </x14:dxf>
          </x14:cfRule>
          <x14:cfRule type="containsText" priority="494" operator="containsText" id="{8E3C21AB-5911-48B4-9FD4-209B5DDFA499}">
            <xm:f>NOT(ISERROR(SEARCH($K$70,Z40)))</xm:f>
            <xm:f>$K$70</xm:f>
            <x14:dxf>
              <fill>
                <patternFill>
                  <bgColor rgb="FF92D050"/>
                </patternFill>
              </fill>
            </x14:dxf>
          </x14:cfRule>
          <xm:sqref>Z40</xm:sqref>
        </x14:conditionalFormatting>
        <x14:conditionalFormatting xmlns:xm="http://schemas.microsoft.com/office/excel/2006/main">
          <x14:cfRule type="containsText" priority="486" operator="containsText" id="{038E0CA8-E77F-474F-9575-8F22FB6DE738}">
            <xm:f>NOT(ISERROR(SEARCH($M$73,AB40)))</xm:f>
            <xm:f>$M$73</xm:f>
            <x14:dxf>
              <fill>
                <patternFill>
                  <bgColor rgb="FFFF0000"/>
                </patternFill>
              </fill>
            </x14:dxf>
          </x14:cfRule>
          <x14:cfRule type="containsText" priority="487" operator="containsText" id="{4176DF0A-F193-4ABB-83B6-59F36B3442F0}">
            <xm:f>NOT(ISERROR(SEARCH($M$72,AB40)))</xm:f>
            <xm:f>$M$72</xm:f>
            <x14:dxf>
              <fill>
                <patternFill>
                  <bgColor rgb="FFFFC000"/>
                </patternFill>
              </fill>
            </x14:dxf>
          </x14:cfRule>
          <x14:cfRule type="containsText" priority="488" operator="containsText" id="{58A3039E-17FE-41AC-AD3F-2ABBC29C0BBC}">
            <xm:f>NOT(ISERROR(SEARCH($M$71,AB40)))</xm:f>
            <xm:f>$M$71</xm:f>
            <x14:dxf>
              <fill>
                <patternFill>
                  <bgColor rgb="FFFFFF00"/>
                </patternFill>
              </fill>
            </x14:dxf>
          </x14:cfRule>
          <x14:cfRule type="containsText" priority="489" operator="containsText" id="{A9FD3671-F636-468B-A7A7-567958A52497}">
            <xm:f>NOT(ISERROR(SEARCH($M$70,AB40)))</xm:f>
            <xm:f>$M$70</xm:f>
            <x14:dxf>
              <fill>
                <patternFill>
                  <bgColor rgb="FF92D050"/>
                </patternFill>
              </fill>
            </x14:dxf>
          </x14:cfRule>
          <xm:sqref>AB40</xm:sqref>
        </x14:conditionalFormatting>
        <x14:conditionalFormatting xmlns:xm="http://schemas.microsoft.com/office/excel/2006/main">
          <x14:cfRule type="containsText" priority="478" operator="containsText" id="{6C72274D-5FA6-493D-BB60-B075B13F0B4A}">
            <xm:f>NOT(ISERROR(SEARCH($I$70,I45)))</xm:f>
            <xm:f>$I$70</xm:f>
            <x14:dxf>
              <fill>
                <patternFill>
                  <fgColor rgb="FF92D050"/>
                  <bgColor rgb="FF92D050"/>
                </patternFill>
              </fill>
            </x14:dxf>
          </x14:cfRule>
          <x14:cfRule type="containsText" priority="479" operator="containsText" id="{F2C83699-5044-4964-9EF4-6F041B51A4B7}">
            <xm:f>NOT(ISERROR(SEARCH($I$71,I45)))</xm:f>
            <xm:f>$I$71</xm:f>
            <x14:dxf>
              <fill>
                <patternFill>
                  <bgColor rgb="FF00B050"/>
                </patternFill>
              </fill>
            </x14:dxf>
          </x14:cfRule>
          <x14:cfRule type="containsText" priority="480" operator="containsText" id="{0A734A45-7931-46EE-9041-727E4995F393}">
            <xm:f>NOT(ISERROR(SEARCH($I$74,I45)))</xm:f>
            <xm:f>$I$74</xm:f>
            <x14:dxf>
              <fill>
                <patternFill>
                  <bgColor rgb="FFFF0000"/>
                </patternFill>
              </fill>
            </x14:dxf>
          </x14:cfRule>
          <x14:cfRule type="containsText" priority="481" operator="containsText" id="{343E35BB-1BCD-4CDF-A566-4C347A177B1E}">
            <xm:f>NOT(ISERROR(SEARCH($I$73,I45)))</xm:f>
            <xm:f>$I$73</xm:f>
            <x14:dxf>
              <fill>
                <patternFill>
                  <fgColor rgb="FFFFC000"/>
                  <bgColor rgb="FFFFC000"/>
                </patternFill>
              </fill>
            </x14:dxf>
          </x14:cfRule>
          <x14:cfRule type="containsText" priority="482" operator="containsText" id="{83B0BC5F-81B7-4972-8D0C-F29775342FED}">
            <xm:f>NOT(ISERROR(SEARCH($I$72,I45)))</xm:f>
            <xm:f>$I$72</xm:f>
            <x14:dxf>
              <fill>
                <patternFill>
                  <fgColor rgb="FFFFFF00"/>
                  <bgColor rgb="FFFFFF00"/>
                </patternFill>
              </fill>
            </x14:dxf>
          </x14:cfRule>
          <x14:cfRule type="containsText" priority="483" operator="containsText" id="{53493190-81BF-4585-8714-42D465482F57}">
            <xm:f>NOT(ISERROR(SEARCH($I$71,I45)))</xm:f>
            <xm:f>$I$71</xm:f>
            <x14:dxf>
              <fill>
                <patternFill>
                  <bgColor theme="0" tint="-0.14996795556505021"/>
                </patternFill>
              </fill>
            </x14:dxf>
          </x14:cfRule>
          <x14:cfRule type="cellIs" priority="484" operator="equal" id="{00674853-7144-49C4-8063-86E4BB3C18B5}">
            <xm:f>'E:\UAEOS\TRABAJO EN CASA\MAPAS DE RIESGOS\RIESGOS 2022\[MAPA_RIESGOS_UAEOS_2022_V1.xlsx]Tabla probabiidad'!#REF!</xm:f>
            <x14:dxf>
              <fill>
                <patternFill>
                  <fgColor theme="6"/>
                </patternFill>
              </fill>
            </x14:dxf>
          </x14:cfRule>
          <x14:cfRule type="cellIs" priority="485" operator="equal" id="{19386D3E-93F7-495E-838E-CDD29478CB2C}">
            <xm:f>'E:\UAEOS\TRABAJO EN CASA\MAPAS DE RIESGOS\RIESGOS 2022\[MAPA_RIESGOS_UAEOS_2022_V1.xlsx]Tabla probabiidad'!#REF!</xm:f>
            <x14:dxf>
              <fill>
                <patternFill>
                  <fgColor rgb="FF92D050"/>
                  <bgColor theme="6" tint="0.59996337778862885"/>
                </patternFill>
              </fill>
            </x14:dxf>
          </x14:cfRule>
          <xm:sqref>I45</xm:sqref>
        </x14:conditionalFormatting>
        <x14:conditionalFormatting xmlns:xm="http://schemas.microsoft.com/office/excel/2006/main">
          <x14:cfRule type="containsText" priority="470" operator="containsText" id="{335C455B-9089-4A4E-BBCE-021C2AE56803}">
            <xm:f>NOT(ISERROR(SEARCH($I$70,I46)))</xm:f>
            <xm:f>$I$70</xm:f>
            <x14:dxf>
              <fill>
                <patternFill>
                  <fgColor rgb="FF92D050"/>
                  <bgColor rgb="FF92D050"/>
                </patternFill>
              </fill>
            </x14:dxf>
          </x14:cfRule>
          <x14:cfRule type="containsText" priority="471" operator="containsText" id="{830427A3-8E24-48BF-9EB7-D32C11D58CA8}">
            <xm:f>NOT(ISERROR(SEARCH($I$71,I46)))</xm:f>
            <xm:f>$I$71</xm:f>
            <x14:dxf>
              <fill>
                <patternFill>
                  <bgColor rgb="FF00B050"/>
                </patternFill>
              </fill>
            </x14:dxf>
          </x14:cfRule>
          <x14:cfRule type="containsText" priority="472" operator="containsText" id="{3F524657-8F73-4DDB-BF79-E05EF4664137}">
            <xm:f>NOT(ISERROR(SEARCH($I$74,I46)))</xm:f>
            <xm:f>$I$74</xm:f>
            <x14:dxf>
              <fill>
                <patternFill>
                  <bgColor rgb="FFFF0000"/>
                </patternFill>
              </fill>
            </x14:dxf>
          </x14:cfRule>
          <x14:cfRule type="containsText" priority="473" operator="containsText" id="{61BC2D6C-78F9-4112-902A-6224A1730FDB}">
            <xm:f>NOT(ISERROR(SEARCH($I$73,I46)))</xm:f>
            <xm:f>$I$73</xm:f>
            <x14:dxf>
              <fill>
                <patternFill>
                  <fgColor rgb="FFFFC000"/>
                  <bgColor rgb="FFFFC000"/>
                </patternFill>
              </fill>
            </x14:dxf>
          </x14:cfRule>
          <x14:cfRule type="containsText" priority="474" operator="containsText" id="{5BA46422-6B89-44AA-BDC2-D86CA3E29F75}">
            <xm:f>NOT(ISERROR(SEARCH($I$72,I46)))</xm:f>
            <xm:f>$I$72</xm:f>
            <x14:dxf>
              <fill>
                <patternFill>
                  <fgColor rgb="FFFFFF00"/>
                  <bgColor rgb="FFFFFF00"/>
                </patternFill>
              </fill>
            </x14:dxf>
          </x14:cfRule>
          <x14:cfRule type="containsText" priority="475" operator="containsText" id="{173AB69B-FE98-4369-AF04-5F593E08BDCE}">
            <xm:f>NOT(ISERROR(SEARCH($I$71,I46)))</xm:f>
            <xm:f>$I$71</xm:f>
            <x14:dxf>
              <fill>
                <patternFill>
                  <bgColor theme="0" tint="-0.14996795556505021"/>
                </patternFill>
              </fill>
            </x14:dxf>
          </x14:cfRule>
          <x14:cfRule type="cellIs" priority="476" operator="equal" id="{4B32431B-100C-48D7-B126-63022B363A15}">
            <xm:f>'E:\UAEOS\TRABAJO EN CASA\MAPAS DE RIESGOS\RIESGOS 2022\[MAPA_RIESGOS_UAEOS_2022_V1.xlsx]Tabla probabiidad'!#REF!</xm:f>
            <x14:dxf>
              <fill>
                <patternFill>
                  <fgColor theme="6"/>
                </patternFill>
              </fill>
            </x14:dxf>
          </x14:cfRule>
          <x14:cfRule type="cellIs" priority="477" operator="equal" id="{23CC2D5B-0591-4C8A-A5D7-83B6AC943537}">
            <xm:f>'E:\UAEOS\TRABAJO EN CASA\MAPAS DE RIESGOS\RIESGOS 2022\[MAPA_RIESGOS_UAEOS_2022_V1.xlsx]Tabla probabiidad'!#REF!</xm:f>
            <x14:dxf>
              <fill>
                <patternFill>
                  <fgColor rgb="FF92D050"/>
                  <bgColor theme="6" tint="0.59996337778862885"/>
                </patternFill>
              </fill>
            </x14:dxf>
          </x14:cfRule>
          <xm:sqref>I46:I47</xm:sqref>
        </x14:conditionalFormatting>
        <x14:conditionalFormatting xmlns:xm="http://schemas.microsoft.com/office/excel/2006/main">
          <x14:cfRule type="containsText" priority="462" operator="containsText" id="{A7269593-8E41-428E-8BE4-359CE07280C9}">
            <xm:f>NOT(ISERROR(SEARCH($I$70,I48)))</xm:f>
            <xm:f>$I$70</xm:f>
            <x14:dxf>
              <fill>
                <patternFill>
                  <fgColor rgb="FF92D050"/>
                  <bgColor rgb="FF92D050"/>
                </patternFill>
              </fill>
            </x14:dxf>
          </x14:cfRule>
          <x14:cfRule type="containsText" priority="463" operator="containsText" id="{0480D95D-0E52-426B-A679-42B157643345}">
            <xm:f>NOT(ISERROR(SEARCH($I$71,I48)))</xm:f>
            <xm:f>$I$71</xm:f>
            <x14:dxf>
              <fill>
                <patternFill>
                  <bgColor rgb="FF00B050"/>
                </patternFill>
              </fill>
            </x14:dxf>
          </x14:cfRule>
          <x14:cfRule type="containsText" priority="464" operator="containsText" id="{61532D2B-CD1C-4AE8-A717-6A72280E2E5C}">
            <xm:f>NOT(ISERROR(SEARCH($I$74,I48)))</xm:f>
            <xm:f>$I$74</xm:f>
            <x14:dxf>
              <fill>
                <patternFill>
                  <bgColor rgb="FFFF0000"/>
                </patternFill>
              </fill>
            </x14:dxf>
          </x14:cfRule>
          <x14:cfRule type="containsText" priority="465" operator="containsText" id="{896EE7CF-0C75-4C9E-8ADD-DCD833A1D0FE}">
            <xm:f>NOT(ISERROR(SEARCH($I$73,I48)))</xm:f>
            <xm:f>$I$73</xm:f>
            <x14:dxf>
              <fill>
                <patternFill>
                  <fgColor rgb="FFFFC000"/>
                  <bgColor rgb="FFFFC000"/>
                </patternFill>
              </fill>
            </x14:dxf>
          </x14:cfRule>
          <x14:cfRule type="containsText" priority="466" operator="containsText" id="{86F36D32-3FCA-4D88-89C1-59253FE6FDD7}">
            <xm:f>NOT(ISERROR(SEARCH($I$72,I48)))</xm:f>
            <xm:f>$I$72</xm:f>
            <x14:dxf>
              <fill>
                <patternFill>
                  <fgColor rgb="FFFFFF00"/>
                  <bgColor rgb="FFFFFF00"/>
                </patternFill>
              </fill>
            </x14:dxf>
          </x14:cfRule>
          <x14:cfRule type="containsText" priority="467" operator="containsText" id="{F0B72B26-86DA-42D1-8D06-1C234B208CBA}">
            <xm:f>NOT(ISERROR(SEARCH($I$71,I48)))</xm:f>
            <xm:f>$I$71</xm:f>
            <x14:dxf>
              <fill>
                <patternFill>
                  <bgColor theme="0" tint="-0.14996795556505021"/>
                </patternFill>
              </fill>
            </x14:dxf>
          </x14:cfRule>
          <x14:cfRule type="cellIs" priority="468" operator="equal" id="{A552527E-F95A-4DD8-894F-35046C12CBE4}">
            <xm:f>'E:\UAEOS\TRABAJO EN CASA\MAPAS DE RIESGOS\RIESGOS 2022\[MAPA_RIESGOS_UAEOS_2022_V1.xlsx]Tabla probabiidad'!#REF!</xm:f>
            <x14:dxf>
              <fill>
                <patternFill>
                  <fgColor theme="6"/>
                </patternFill>
              </fill>
            </x14:dxf>
          </x14:cfRule>
          <x14:cfRule type="cellIs" priority="469" operator="equal" id="{81838BE0-541E-44DC-8E25-379E838D9786}">
            <xm:f>'E:\UAEOS\TRABAJO EN CASA\MAPAS DE RIESGOS\RIESGOS 2022\[MAPA_RIESGOS_UAEOS_2022_V1.xlsx]Tabla probabiidad'!#REF!</xm:f>
            <x14:dxf>
              <fill>
                <patternFill>
                  <fgColor rgb="FF92D050"/>
                  <bgColor theme="6" tint="0.59996337778862885"/>
                </patternFill>
              </fill>
            </x14:dxf>
          </x14:cfRule>
          <xm:sqref>I48</xm:sqref>
        </x14:conditionalFormatting>
        <x14:conditionalFormatting xmlns:xm="http://schemas.microsoft.com/office/excel/2006/main">
          <x14:cfRule type="containsText" priority="457" operator="containsText" id="{8B8838AA-B2D8-499A-98F5-11C10455EF09}">
            <xm:f>NOT(ISERROR(SEARCH($K$74,K45)))</xm:f>
            <xm:f>$K$74</xm:f>
            <x14:dxf>
              <fill>
                <patternFill>
                  <bgColor rgb="FFFF0000"/>
                </patternFill>
              </fill>
            </x14:dxf>
          </x14:cfRule>
          <x14:cfRule type="containsText" priority="458" operator="containsText" id="{119FA6A7-D145-4EBE-AC8F-DB504798BBCE}">
            <xm:f>NOT(ISERROR(SEARCH($K$73,K45)))</xm:f>
            <xm:f>$K$73</xm:f>
            <x14:dxf>
              <fill>
                <patternFill>
                  <bgColor rgb="FFFFC000"/>
                </patternFill>
              </fill>
            </x14:dxf>
          </x14:cfRule>
          <x14:cfRule type="containsText" priority="459" operator="containsText" id="{1F348980-0179-4B1F-AD27-72A53F4AB75F}">
            <xm:f>NOT(ISERROR(SEARCH($K$72,K45)))</xm:f>
            <xm:f>$K$72</xm:f>
            <x14:dxf>
              <fill>
                <patternFill>
                  <bgColor rgb="FFFFFF00"/>
                </patternFill>
              </fill>
            </x14:dxf>
          </x14:cfRule>
          <x14:cfRule type="containsText" priority="460" operator="containsText" id="{A03D5221-3D43-4F52-A286-549D5BF39123}">
            <xm:f>NOT(ISERROR(SEARCH($K$71,K45)))</xm:f>
            <xm:f>$K$71</xm:f>
            <x14:dxf>
              <fill>
                <patternFill>
                  <bgColor rgb="FF00B050"/>
                </patternFill>
              </fill>
            </x14:dxf>
          </x14:cfRule>
          <x14:cfRule type="containsText" priority="461" operator="containsText" id="{5275FCF6-8966-4634-BA80-76FC9F3DD1A5}">
            <xm:f>NOT(ISERROR(SEARCH($K$70,K45)))</xm:f>
            <xm:f>$K$70</xm:f>
            <x14:dxf>
              <fill>
                <patternFill>
                  <bgColor rgb="FF92D050"/>
                </patternFill>
              </fill>
            </x14:dxf>
          </x14:cfRule>
          <xm:sqref>K45</xm:sqref>
        </x14:conditionalFormatting>
        <x14:conditionalFormatting xmlns:xm="http://schemas.microsoft.com/office/excel/2006/main">
          <x14:cfRule type="containsText" priority="452" operator="containsText" id="{DD38E7BA-07F7-4534-9FA6-C3F8EF19909F}">
            <xm:f>NOT(ISERROR(SEARCH($K$74,K47)))</xm:f>
            <xm:f>$K$74</xm:f>
            <x14:dxf>
              <fill>
                <patternFill>
                  <bgColor rgb="FFFF0000"/>
                </patternFill>
              </fill>
            </x14:dxf>
          </x14:cfRule>
          <x14:cfRule type="containsText" priority="453" operator="containsText" id="{16FEA6D3-6D86-4DF4-AD29-196BA971F493}">
            <xm:f>NOT(ISERROR(SEARCH($K$73,K47)))</xm:f>
            <xm:f>$K$73</xm:f>
            <x14:dxf>
              <fill>
                <patternFill>
                  <bgColor rgb="FFFFC000"/>
                </patternFill>
              </fill>
            </x14:dxf>
          </x14:cfRule>
          <x14:cfRule type="containsText" priority="454" operator="containsText" id="{4C497FCE-9772-4CA6-B974-BB6752C956C3}">
            <xm:f>NOT(ISERROR(SEARCH($K$72,K47)))</xm:f>
            <xm:f>$K$72</xm:f>
            <x14:dxf>
              <fill>
                <patternFill>
                  <bgColor rgb="FFFFFF00"/>
                </patternFill>
              </fill>
            </x14:dxf>
          </x14:cfRule>
          <x14:cfRule type="containsText" priority="455" operator="containsText" id="{82AEBC9B-A408-42C6-89D6-8191A7205388}">
            <xm:f>NOT(ISERROR(SEARCH($K$71,K47)))</xm:f>
            <xm:f>$K$71</xm:f>
            <x14:dxf>
              <fill>
                <patternFill>
                  <bgColor rgb="FF00B050"/>
                </patternFill>
              </fill>
            </x14:dxf>
          </x14:cfRule>
          <x14:cfRule type="containsText" priority="456" operator="containsText" id="{5DFCE401-BF87-405C-93E8-4A5D348F023B}">
            <xm:f>NOT(ISERROR(SEARCH($K$70,K47)))</xm:f>
            <xm:f>$K$70</xm:f>
            <x14:dxf>
              <fill>
                <patternFill>
                  <bgColor rgb="FF92D050"/>
                </patternFill>
              </fill>
            </x14:dxf>
          </x14:cfRule>
          <xm:sqref>K47:K48</xm:sqref>
        </x14:conditionalFormatting>
        <x14:conditionalFormatting xmlns:xm="http://schemas.microsoft.com/office/excel/2006/main">
          <x14:cfRule type="containsText" priority="447" operator="containsText" id="{93223269-6677-4637-A9C2-533375DDF27A}">
            <xm:f>NOT(ISERROR(SEARCH($K$74,K46)))</xm:f>
            <xm:f>$K$74</xm:f>
            <x14:dxf>
              <fill>
                <patternFill>
                  <bgColor rgb="FFFF0000"/>
                </patternFill>
              </fill>
            </x14:dxf>
          </x14:cfRule>
          <x14:cfRule type="containsText" priority="448" operator="containsText" id="{3E931FB8-F867-4C74-80A8-7A67E2D99BFC}">
            <xm:f>NOT(ISERROR(SEARCH($K$73,K46)))</xm:f>
            <xm:f>$K$73</xm:f>
            <x14:dxf>
              <fill>
                <patternFill>
                  <bgColor rgb="FFFFC000"/>
                </patternFill>
              </fill>
            </x14:dxf>
          </x14:cfRule>
          <x14:cfRule type="containsText" priority="449" operator="containsText" id="{454CB3BC-ED32-4241-B4F7-CB5BED8686E3}">
            <xm:f>NOT(ISERROR(SEARCH($K$72,K46)))</xm:f>
            <xm:f>$K$72</xm:f>
            <x14:dxf>
              <fill>
                <patternFill>
                  <bgColor rgb="FFFFFF00"/>
                </patternFill>
              </fill>
            </x14:dxf>
          </x14:cfRule>
          <x14:cfRule type="containsText" priority="450" operator="containsText" id="{1024829A-66EC-4866-AA8E-7D371643F6BB}">
            <xm:f>NOT(ISERROR(SEARCH($K$71,K46)))</xm:f>
            <xm:f>$K$71</xm:f>
            <x14:dxf>
              <fill>
                <patternFill>
                  <bgColor rgb="FF00B050"/>
                </patternFill>
              </fill>
            </x14:dxf>
          </x14:cfRule>
          <x14:cfRule type="containsText" priority="451" operator="containsText" id="{B4D44992-3624-41B5-B66C-F035111BB5EC}">
            <xm:f>NOT(ISERROR(SEARCH($K$70,K46)))</xm:f>
            <xm:f>$K$70</xm:f>
            <x14:dxf>
              <fill>
                <patternFill>
                  <bgColor rgb="FF92D050"/>
                </patternFill>
              </fill>
            </x14:dxf>
          </x14:cfRule>
          <xm:sqref>K46</xm:sqref>
        </x14:conditionalFormatting>
        <x14:conditionalFormatting xmlns:xm="http://schemas.microsoft.com/office/excel/2006/main">
          <x14:cfRule type="containsText" priority="443" operator="containsText" id="{8EB0763F-46A6-4372-A843-1C1DC43B14E6}">
            <xm:f>NOT(ISERROR(SEARCH($M$73,M45)))</xm:f>
            <xm:f>$M$73</xm:f>
            <x14:dxf>
              <fill>
                <patternFill>
                  <bgColor rgb="FFFF0000"/>
                </patternFill>
              </fill>
            </x14:dxf>
          </x14:cfRule>
          <x14:cfRule type="containsText" priority="444" operator="containsText" id="{9A1B7A18-3CAD-4558-BBD6-8023A9EA0486}">
            <xm:f>NOT(ISERROR(SEARCH($M$72,M45)))</xm:f>
            <xm:f>$M$72</xm:f>
            <x14:dxf>
              <fill>
                <patternFill>
                  <bgColor rgb="FFFFC000"/>
                </patternFill>
              </fill>
            </x14:dxf>
          </x14:cfRule>
          <x14:cfRule type="containsText" priority="445" operator="containsText" id="{51067DCC-C8AA-49E3-AE22-B68B844A0626}">
            <xm:f>NOT(ISERROR(SEARCH($M$71,M45)))</xm:f>
            <xm:f>$M$71</xm:f>
            <x14:dxf>
              <fill>
                <patternFill>
                  <bgColor rgb="FFFFFF00"/>
                </patternFill>
              </fill>
            </x14:dxf>
          </x14:cfRule>
          <x14:cfRule type="containsText" priority="446" operator="containsText" id="{D38071A8-17C1-428E-A4D0-E832644B4DCA}">
            <xm:f>NOT(ISERROR(SEARCH($M$70,M45)))</xm:f>
            <xm:f>$M$70</xm:f>
            <x14:dxf>
              <fill>
                <patternFill>
                  <bgColor rgb="FF92D050"/>
                </patternFill>
              </fill>
            </x14:dxf>
          </x14:cfRule>
          <xm:sqref>M45</xm:sqref>
        </x14:conditionalFormatting>
        <x14:conditionalFormatting xmlns:xm="http://schemas.microsoft.com/office/excel/2006/main">
          <x14:cfRule type="containsText" priority="439" operator="containsText" id="{CF7C1CBA-8D09-4948-A2B3-34E52E3D6629}">
            <xm:f>NOT(ISERROR(SEARCH($M$73,M47)))</xm:f>
            <xm:f>$M$73</xm:f>
            <x14:dxf>
              <fill>
                <patternFill>
                  <bgColor rgb="FFFF0000"/>
                </patternFill>
              </fill>
            </x14:dxf>
          </x14:cfRule>
          <x14:cfRule type="containsText" priority="440" operator="containsText" id="{0838594E-AD46-40EB-8A9A-A28D06873C26}">
            <xm:f>NOT(ISERROR(SEARCH($M$72,M47)))</xm:f>
            <xm:f>$M$72</xm:f>
            <x14:dxf>
              <fill>
                <patternFill>
                  <bgColor rgb="FFFFC000"/>
                </patternFill>
              </fill>
            </x14:dxf>
          </x14:cfRule>
          <x14:cfRule type="containsText" priority="441" operator="containsText" id="{88C7D461-80CF-4A2C-A3C7-0BEB7A8C04A6}">
            <xm:f>NOT(ISERROR(SEARCH($M$71,M47)))</xm:f>
            <xm:f>$M$71</xm:f>
            <x14:dxf>
              <fill>
                <patternFill>
                  <bgColor rgb="FFFFFF00"/>
                </patternFill>
              </fill>
            </x14:dxf>
          </x14:cfRule>
          <x14:cfRule type="containsText" priority="442" operator="containsText" id="{F05FD682-03AD-412F-A1D3-6C938A8DA4BB}">
            <xm:f>NOT(ISERROR(SEARCH($M$70,M47)))</xm:f>
            <xm:f>$M$70</xm:f>
            <x14:dxf>
              <fill>
                <patternFill>
                  <bgColor rgb="FF92D050"/>
                </patternFill>
              </fill>
            </x14:dxf>
          </x14:cfRule>
          <xm:sqref>M47:M48</xm:sqref>
        </x14:conditionalFormatting>
        <x14:conditionalFormatting xmlns:xm="http://schemas.microsoft.com/office/excel/2006/main">
          <x14:cfRule type="containsText" priority="435" operator="containsText" id="{8E896E49-858C-427C-A191-BDD3F0BEC5AB}">
            <xm:f>NOT(ISERROR(SEARCH($M$73,M46)))</xm:f>
            <xm:f>$M$73</xm:f>
            <x14:dxf>
              <fill>
                <patternFill>
                  <bgColor rgb="FFFF0000"/>
                </patternFill>
              </fill>
            </x14:dxf>
          </x14:cfRule>
          <x14:cfRule type="containsText" priority="436" operator="containsText" id="{7CEEF5FE-FCD4-477A-A76D-EF760C20E4A4}">
            <xm:f>NOT(ISERROR(SEARCH($M$72,M46)))</xm:f>
            <xm:f>$M$72</xm:f>
            <x14:dxf>
              <fill>
                <patternFill>
                  <bgColor rgb="FFFFC000"/>
                </patternFill>
              </fill>
            </x14:dxf>
          </x14:cfRule>
          <x14:cfRule type="containsText" priority="437" operator="containsText" id="{F60C6F08-2F46-409B-BBF3-399CD90A8F78}">
            <xm:f>NOT(ISERROR(SEARCH($M$71,M46)))</xm:f>
            <xm:f>$M$71</xm:f>
            <x14:dxf>
              <fill>
                <patternFill>
                  <bgColor rgb="FFFFFF00"/>
                </patternFill>
              </fill>
            </x14:dxf>
          </x14:cfRule>
          <x14:cfRule type="containsText" priority="438" operator="containsText" id="{CF233BDA-1BE7-4C9A-91C8-24BDCBE92BB1}">
            <xm:f>NOT(ISERROR(SEARCH($M$70,M46)))</xm:f>
            <xm:f>$M$70</xm:f>
            <x14:dxf>
              <fill>
                <patternFill>
                  <bgColor rgb="FF92D050"/>
                </patternFill>
              </fill>
            </x14:dxf>
          </x14:cfRule>
          <xm:sqref>M46</xm:sqref>
        </x14:conditionalFormatting>
        <x14:conditionalFormatting xmlns:xm="http://schemas.microsoft.com/office/excel/2006/main">
          <x14:cfRule type="containsText" priority="427" operator="containsText" id="{3BCF399B-946F-486C-AB73-F70731368EF1}">
            <xm:f>NOT(ISERROR(SEARCH($I$70,X45)))</xm:f>
            <xm:f>$I$70</xm:f>
            <x14:dxf>
              <fill>
                <patternFill>
                  <fgColor rgb="FF92D050"/>
                  <bgColor rgb="FF92D050"/>
                </patternFill>
              </fill>
            </x14:dxf>
          </x14:cfRule>
          <x14:cfRule type="containsText" priority="428" operator="containsText" id="{F9C02365-6498-43B6-9071-9A948883D294}">
            <xm:f>NOT(ISERROR(SEARCH($I$71,X45)))</xm:f>
            <xm:f>$I$71</xm:f>
            <x14:dxf>
              <fill>
                <patternFill>
                  <bgColor rgb="FF00B050"/>
                </patternFill>
              </fill>
            </x14:dxf>
          </x14:cfRule>
          <x14:cfRule type="containsText" priority="429" operator="containsText" id="{CEF8CC94-C678-40EB-85B1-63FA3AE8E4BA}">
            <xm:f>NOT(ISERROR(SEARCH($I$74,X45)))</xm:f>
            <xm:f>$I$74</xm:f>
            <x14:dxf>
              <fill>
                <patternFill>
                  <bgColor rgb="FFFF0000"/>
                </patternFill>
              </fill>
            </x14:dxf>
          </x14:cfRule>
          <x14:cfRule type="containsText" priority="430" operator="containsText" id="{90A11A84-D728-445A-A5CB-2F3DFE2A7CB8}">
            <xm:f>NOT(ISERROR(SEARCH($I$73,X45)))</xm:f>
            <xm:f>$I$73</xm:f>
            <x14:dxf>
              <fill>
                <patternFill>
                  <fgColor rgb="FFFFC000"/>
                  <bgColor rgb="FFFFC000"/>
                </patternFill>
              </fill>
            </x14:dxf>
          </x14:cfRule>
          <x14:cfRule type="containsText" priority="431" operator="containsText" id="{4423729E-39A9-4C71-BD1B-EDBF416E5AE8}">
            <xm:f>NOT(ISERROR(SEARCH($I$72,X45)))</xm:f>
            <xm:f>$I$72</xm:f>
            <x14:dxf>
              <fill>
                <patternFill>
                  <fgColor rgb="FFFFFF00"/>
                  <bgColor rgb="FFFFFF00"/>
                </patternFill>
              </fill>
            </x14:dxf>
          </x14:cfRule>
          <x14:cfRule type="containsText" priority="432" operator="containsText" id="{F8399324-6B52-4D15-A17A-CD1B7D40707D}">
            <xm:f>NOT(ISERROR(SEARCH($I$71,X45)))</xm:f>
            <xm:f>$I$71</xm:f>
            <x14:dxf>
              <fill>
                <patternFill>
                  <bgColor theme="0" tint="-0.14996795556505021"/>
                </patternFill>
              </fill>
            </x14:dxf>
          </x14:cfRule>
          <x14:cfRule type="cellIs" priority="433" operator="equal" id="{2B72884A-E34B-4B3A-AA1E-71EDCB59DD66}">
            <xm:f>'E:\UAEOS\TRABAJO EN CASA\MAPAS DE RIESGOS\RIESGOS 2022\[MAPA_RIESGOS_UAEOS_2022_V1.xlsx]Tabla probabiidad'!#REF!</xm:f>
            <x14:dxf>
              <fill>
                <patternFill>
                  <fgColor theme="6"/>
                </patternFill>
              </fill>
            </x14:dxf>
          </x14:cfRule>
          <x14:cfRule type="cellIs" priority="434" operator="equal" id="{72EBF9F8-86F7-4C1C-BF9F-559EC9066623}">
            <xm:f>'E:\UAEOS\TRABAJO EN CASA\MAPAS DE RIESGOS\RIESGOS 2022\[MAPA_RIESGOS_UAEOS_2022_V1.xlsx]Tabla probabiidad'!#REF!</xm:f>
            <x14:dxf>
              <fill>
                <patternFill>
                  <fgColor rgb="FF92D050"/>
                  <bgColor theme="6" tint="0.59996337778862885"/>
                </patternFill>
              </fill>
            </x14:dxf>
          </x14:cfRule>
          <xm:sqref>X45</xm:sqref>
        </x14:conditionalFormatting>
        <x14:conditionalFormatting xmlns:xm="http://schemas.microsoft.com/office/excel/2006/main">
          <x14:cfRule type="containsText" priority="419" operator="containsText" id="{DE3AF9A3-0566-430C-91A5-5CB707D9F9E1}">
            <xm:f>NOT(ISERROR(SEARCH($I$70,X47)))</xm:f>
            <xm:f>$I$70</xm:f>
            <x14:dxf>
              <fill>
                <patternFill>
                  <fgColor rgb="FF92D050"/>
                  <bgColor rgb="FF92D050"/>
                </patternFill>
              </fill>
            </x14:dxf>
          </x14:cfRule>
          <x14:cfRule type="containsText" priority="420" operator="containsText" id="{E4A8FDF6-351A-4D9D-8A0E-2310B624CFA1}">
            <xm:f>NOT(ISERROR(SEARCH($I$71,X47)))</xm:f>
            <xm:f>$I$71</xm:f>
            <x14:dxf>
              <fill>
                <patternFill>
                  <bgColor rgb="FF00B050"/>
                </patternFill>
              </fill>
            </x14:dxf>
          </x14:cfRule>
          <x14:cfRule type="containsText" priority="421" operator="containsText" id="{3251EC9A-1202-47EB-BDB2-7277E9E8EEB5}">
            <xm:f>NOT(ISERROR(SEARCH($I$74,X47)))</xm:f>
            <xm:f>$I$74</xm:f>
            <x14:dxf>
              <fill>
                <patternFill>
                  <bgColor rgb="FFFF0000"/>
                </patternFill>
              </fill>
            </x14:dxf>
          </x14:cfRule>
          <x14:cfRule type="containsText" priority="422" operator="containsText" id="{1FC25EAF-EF76-4BD8-9E60-7DBEBF7FEB16}">
            <xm:f>NOT(ISERROR(SEARCH($I$73,X47)))</xm:f>
            <xm:f>$I$73</xm:f>
            <x14:dxf>
              <fill>
                <patternFill>
                  <fgColor rgb="FFFFC000"/>
                  <bgColor rgb="FFFFC000"/>
                </patternFill>
              </fill>
            </x14:dxf>
          </x14:cfRule>
          <x14:cfRule type="containsText" priority="423" operator="containsText" id="{DCC1746D-A475-480E-B9E0-5ED16F1D5700}">
            <xm:f>NOT(ISERROR(SEARCH($I$72,X47)))</xm:f>
            <xm:f>$I$72</xm:f>
            <x14:dxf>
              <fill>
                <patternFill>
                  <fgColor rgb="FFFFFF00"/>
                  <bgColor rgb="FFFFFF00"/>
                </patternFill>
              </fill>
            </x14:dxf>
          </x14:cfRule>
          <x14:cfRule type="containsText" priority="424" operator="containsText" id="{BC43C089-E9C6-4F80-955F-17155B499034}">
            <xm:f>NOT(ISERROR(SEARCH($I$71,X47)))</xm:f>
            <xm:f>$I$71</xm:f>
            <x14:dxf>
              <fill>
                <patternFill>
                  <bgColor theme="0" tint="-0.14996795556505021"/>
                </patternFill>
              </fill>
            </x14:dxf>
          </x14:cfRule>
          <x14:cfRule type="cellIs" priority="425" operator="equal" id="{4CD0D07C-176C-4CC0-86B7-EF7C397DC08A}">
            <xm:f>'E:\UAEOS\TRABAJO EN CASA\MAPAS DE RIESGOS\RIESGOS 2022\[MAPA_RIESGOS_UAEOS_2022_V1.xlsx]Tabla probabiidad'!#REF!</xm:f>
            <x14:dxf>
              <fill>
                <patternFill>
                  <fgColor theme="6"/>
                </patternFill>
              </fill>
            </x14:dxf>
          </x14:cfRule>
          <x14:cfRule type="cellIs" priority="426" operator="equal" id="{7801EC38-524C-40FE-AD12-54FF833A0F56}">
            <xm:f>'E:\UAEOS\TRABAJO EN CASA\MAPAS DE RIESGOS\RIESGOS 2022\[MAPA_RIESGOS_UAEOS_2022_V1.xlsx]Tabla probabiidad'!#REF!</xm:f>
            <x14:dxf>
              <fill>
                <patternFill>
                  <fgColor rgb="FF92D050"/>
                  <bgColor theme="6" tint="0.59996337778862885"/>
                </patternFill>
              </fill>
            </x14:dxf>
          </x14:cfRule>
          <xm:sqref>X47:X48</xm:sqref>
        </x14:conditionalFormatting>
        <x14:conditionalFormatting xmlns:xm="http://schemas.microsoft.com/office/excel/2006/main">
          <x14:cfRule type="containsText" priority="411" operator="containsText" id="{019A801E-AD3E-4E72-95A9-483397602F0C}">
            <xm:f>NOT(ISERROR(SEARCH($I$70,X46)))</xm:f>
            <xm:f>$I$70</xm:f>
            <x14:dxf>
              <fill>
                <patternFill>
                  <fgColor rgb="FF92D050"/>
                  <bgColor rgb="FF92D050"/>
                </patternFill>
              </fill>
            </x14:dxf>
          </x14:cfRule>
          <x14:cfRule type="containsText" priority="412" operator="containsText" id="{1C0E7E96-E836-4B5A-9609-AD82250EA7B8}">
            <xm:f>NOT(ISERROR(SEARCH($I$71,X46)))</xm:f>
            <xm:f>$I$71</xm:f>
            <x14:dxf>
              <fill>
                <patternFill>
                  <bgColor rgb="FF00B050"/>
                </patternFill>
              </fill>
            </x14:dxf>
          </x14:cfRule>
          <x14:cfRule type="containsText" priority="413" operator="containsText" id="{491516AD-1D72-4EA9-ADDD-749C2C206984}">
            <xm:f>NOT(ISERROR(SEARCH($I$74,X46)))</xm:f>
            <xm:f>$I$74</xm:f>
            <x14:dxf>
              <fill>
                <patternFill>
                  <bgColor rgb="FFFF0000"/>
                </patternFill>
              </fill>
            </x14:dxf>
          </x14:cfRule>
          <x14:cfRule type="containsText" priority="414" operator="containsText" id="{38A88BA5-351F-44EF-935D-030687B2D858}">
            <xm:f>NOT(ISERROR(SEARCH($I$73,X46)))</xm:f>
            <xm:f>$I$73</xm:f>
            <x14:dxf>
              <fill>
                <patternFill>
                  <fgColor rgb="FFFFC000"/>
                  <bgColor rgb="FFFFC000"/>
                </patternFill>
              </fill>
            </x14:dxf>
          </x14:cfRule>
          <x14:cfRule type="containsText" priority="415" operator="containsText" id="{D77F4B59-3F28-4D80-8256-8243B4DF60A9}">
            <xm:f>NOT(ISERROR(SEARCH($I$72,X46)))</xm:f>
            <xm:f>$I$72</xm:f>
            <x14:dxf>
              <fill>
                <patternFill>
                  <fgColor rgb="FFFFFF00"/>
                  <bgColor rgb="FFFFFF00"/>
                </patternFill>
              </fill>
            </x14:dxf>
          </x14:cfRule>
          <x14:cfRule type="containsText" priority="416" operator="containsText" id="{AFBC3733-F351-4DA7-98F3-20EFED668F10}">
            <xm:f>NOT(ISERROR(SEARCH($I$71,X46)))</xm:f>
            <xm:f>$I$71</xm:f>
            <x14:dxf>
              <fill>
                <patternFill>
                  <bgColor theme="0" tint="-0.14996795556505021"/>
                </patternFill>
              </fill>
            </x14:dxf>
          </x14:cfRule>
          <x14:cfRule type="cellIs" priority="417" operator="equal" id="{5741D19C-5FC8-41AE-85AC-47ECBFD48CCA}">
            <xm:f>'E:\UAEOS\TRABAJO EN CASA\MAPAS DE RIESGOS\RIESGOS 2022\[MAPA_RIESGOS_UAEOS_2022_V1.xlsx]Tabla probabiidad'!#REF!</xm:f>
            <x14:dxf>
              <fill>
                <patternFill>
                  <fgColor theme="6"/>
                </patternFill>
              </fill>
            </x14:dxf>
          </x14:cfRule>
          <x14:cfRule type="cellIs" priority="418" operator="equal" id="{C3CE47E6-3CF0-465D-8147-515B1D67F48B}">
            <xm:f>'E:\UAEOS\TRABAJO EN CASA\MAPAS DE RIESGOS\RIESGOS 2022\[MAPA_RIESGOS_UAEOS_2022_V1.xlsx]Tabla probabiidad'!#REF!</xm:f>
            <x14:dxf>
              <fill>
                <patternFill>
                  <fgColor rgb="FF92D050"/>
                  <bgColor theme="6" tint="0.59996337778862885"/>
                </patternFill>
              </fill>
            </x14:dxf>
          </x14:cfRule>
          <xm:sqref>X46</xm:sqref>
        </x14:conditionalFormatting>
        <x14:conditionalFormatting xmlns:xm="http://schemas.microsoft.com/office/excel/2006/main">
          <x14:cfRule type="containsText" priority="406" operator="containsText" id="{66EA6064-BE02-46AA-9CFC-B66D5E527FA6}">
            <xm:f>NOT(ISERROR(SEARCH($K$74,Z45)))</xm:f>
            <xm:f>$K$74</xm:f>
            <x14:dxf>
              <fill>
                <patternFill>
                  <bgColor rgb="FFFF0000"/>
                </patternFill>
              </fill>
            </x14:dxf>
          </x14:cfRule>
          <x14:cfRule type="containsText" priority="407" operator="containsText" id="{FCCC059D-8575-43BB-AA3F-98461AA18D09}">
            <xm:f>NOT(ISERROR(SEARCH($K$73,Z45)))</xm:f>
            <xm:f>$K$73</xm:f>
            <x14:dxf>
              <fill>
                <patternFill>
                  <bgColor rgb="FFFFC000"/>
                </patternFill>
              </fill>
            </x14:dxf>
          </x14:cfRule>
          <x14:cfRule type="containsText" priority="408" operator="containsText" id="{AB8193D1-6D8B-491C-AC04-4EE504EF3457}">
            <xm:f>NOT(ISERROR(SEARCH($K$72,Z45)))</xm:f>
            <xm:f>$K$72</xm:f>
            <x14:dxf>
              <fill>
                <patternFill>
                  <bgColor rgb="FFFFFF00"/>
                </patternFill>
              </fill>
            </x14:dxf>
          </x14:cfRule>
          <x14:cfRule type="containsText" priority="409" operator="containsText" id="{591D6C5C-4685-4D57-8876-F5F761C6C393}">
            <xm:f>NOT(ISERROR(SEARCH($K$71,Z45)))</xm:f>
            <xm:f>$K$71</xm:f>
            <x14:dxf>
              <fill>
                <patternFill>
                  <bgColor rgb="FF00B050"/>
                </patternFill>
              </fill>
            </x14:dxf>
          </x14:cfRule>
          <x14:cfRule type="containsText" priority="410" operator="containsText" id="{1C5484A7-4E5F-4721-AB41-FC10BDB8A0FE}">
            <xm:f>NOT(ISERROR(SEARCH($K$70,Z45)))</xm:f>
            <xm:f>$K$70</xm:f>
            <x14:dxf>
              <fill>
                <patternFill>
                  <bgColor rgb="FF92D050"/>
                </patternFill>
              </fill>
            </x14:dxf>
          </x14:cfRule>
          <xm:sqref>Z45</xm:sqref>
        </x14:conditionalFormatting>
        <x14:conditionalFormatting xmlns:xm="http://schemas.microsoft.com/office/excel/2006/main">
          <x14:cfRule type="containsText" priority="401" operator="containsText" id="{0DA3C52B-0B42-4700-A5E8-248F9A99E754}">
            <xm:f>NOT(ISERROR(SEARCH($K$74,Z47)))</xm:f>
            <xm:f>$K$74</xm:f>
            <x14:dxf>
              <fill>
                <patternFill>
                  <bgColor rgb="FFFF0000"/>
                </patternFill>
              </fill>
            </x14:dxf>
          </x14:cfRule>
          <x14:cfRule type="containsText" priority="402" operator="containsText" id="{C86BD5C5-FA0F-4AC0-AB4C-D418BE7E6EBB}">
            <xm:f>NOT(ISERROR(SEARCH($K$73,Z47)))</xm:f>
            <xm:f>$K$73</xm:f>
            <x14:dxf>
              <fill>
                <patternFill>
                  <bgColor rgb="FFFFC000"/>
                </patternFill>
              </fill>
            </x14:dxf>
          </x14:cfRule>
          <x14:cfRule type="containsText" priority="403" operator="containsText" id="{9F90309C-9958-41D1-8F9E-1D952D703596}">
            <xm:f>NOT(ISERROR(SEARCH($K$72,Z47)))</xm:f>
            <xm:f>$K$72</xm:f>
            <x14:dxf>
              <fill>
                <patternFill>
                  <bgColor rgb="FFFFFF00"/>
                </patternFill>
              </fill>
            </x14:dxf>
          </x14:cfRule>
          <x14:cfRule type="containsText" priority="404" operator="containsText" id="{DAD37FAD-D41F-477F-8FA3-C93343A75073}">
            <xm:f>NOT(ISERROR(SEARCH($K$71,Z47)))</xm:f>
            <xm:f>$K$71</xm:f>
            <x14:dxf>
              <fill>
                <patternFill>
                  <bgColor rgb="FF00B050"/>
                </patternFill>
              </fill>
            </x14:dxf>
          </x14:cfRule>
          <x14:cfRule type="containsText" priority="405" operator="containsText" id="{F5E4E87B-C2C0-4A6F-A2BD-F1A9EE5FD102}">
            <xm:f>NOT(ISERROR(SEARCH($K$70,Z47)))</xm:f>
            <xm:f>$K$70</xm:f>
            <x14:dxf>
              <fill>
                <patternFill>
                  <bgColor rgb="FF92D050"/>
                </patternFill>
              </fill>
            </x14:dxf>
          </x14:cfRule>
          <xm:sqref>Z47:Z48</xm:sqref>
        </x14:conditionalFormatting>
        <x14:conditionalFormatting xmlns:xm="http://schemas.microsoft.com/office/excel/2006/main">
          <x14:cfRule type="containsText" priority="396" operator="containsText" id="{3D4F3F9A-0FF0-42D8-8C15-86EEFD89E1BB}">
            <xm:f>NOT(ISERROR(SEARCH($K$74,Z46)))</xm:f>
            <xm:f>$K$74</xm:f>
            <x14:dxf>
              <fill>
                <patternFill>
                  <bgColor rgb="FFFF0000"/>
                </patternFill>
              </fill>
            </x14:dxf>
          </x14:cfRule>
          <x14:cfRule type="containsText" priority="397" operator="containsText" id="{AFBD9EA3-BDF8-4078-B13A-0A82CC946E87}">
            <xm:f>NOT(ISERROR(SEARCH($K$73,Z46)))</xm:f>
            <xm:f>$K$73</xm:f>
            <x14:dxf>
              <fill>
                <patternFill>
                  <bgColor rgb="FFFFC000"/>
                </patternFill>
              </fill>
            </x14:dxf>
          </x14:cfRule>
          <x14:cfRule type="containsText" priority="398" operator="containsText" id="{5F1B1A9B-FE6F-425A-A731-C3CF2BF43558}">
            <xm:f>NOT(ISERROR(SEARCH($K$72,Z46)))</xm:f>
            <xm:f>$K$72</xm:f>
            <x14:dxf>
              <fill>
                <patternFill>
                  <bgColor rgb="FFFFFF00"/>
                </patternFill>
              </fill>
            </x14:dxf>
          </x14:cfRule>
          <x14:cfRule type="containsText" priority="399" operator="containsText" id="{0A2456A8-A921-43A3-995D-574370B9361D}">
            <xm:f>NOT(ISERROR(SEARCH($K$71,Z46)))</xm:f>
            <xm:f>$K$71</xm:f>
            <x14:dxf>
              <fill>
                <patternFill>
                  <bgColor rgb="FF00B050"/>
                </patternFill>
              </fill>
            </x14:dxf>
          </x14:cfRule>
          <x14:cfRule type="containsText" priority="400" operator="containsText" id="{991E6F8B-290C-47D9-B0DD-226BFDA11FC3}">
            <xm:f>NOT(ISERROR(SEARCH($K$70,Z46)))</xm:f>
            <xm:f>$K$70</xm:f>
            <x14:dxf>
              <fill>
                <patternFill>
                  <bgColor rgb="FF92D050"/>
                </patternFill>
              </fill>
            </x14:dxf>
          </x14:cfRule>
          <xm:sqref>Z46</xm:sqref>
        </x14:conditionalFormatting>
        <x14:conditionalFormatting xmlns:xm="http://schemas.microsoft.com/office/excel/2006/main">
          <x14:cfRule type="containsText" priority="392" operator="containsText" id="{CF6AB284-8DE0-48D1-B0DC-594514F313C1}">
            <xm:f>NOT(ISERROR(SEARCH($M$73,AB45)))</xm:f>
            <xm:f>$M$73</xm:f>
            <x14:dxf>
              <fill>
                <patternFill>
                  <bgColor rgb="FFFF0000"/>
                </patternFill>
              </fill>
            </x14:dxf>
          </x14:cfRule>
          <x14:cfRule type="containsText" priority="393" operator="containsText" id="{0D1829B3-FFD7-4F9A-B0E2-ECDED0048F0D}">
            <xm:f>NOT(ISERROR(SEARCH($M$72,AB45)))</xm:f>
            <xm:f>$M$72</xm:f>
            <x14:dxf>
              <fill>
                <patternFill>
                  <bgColor rgb="FFFFC000"/>
                </patternFill>
              </fill>
            </x14:dxf>
          </x14:cfRule>
          <x14:cfRule type="containsText" priority="394" operator="containsText" id="{F4E84F7F-D3F3-49BB-8DD7-890A04BF5C53}">
            <xm:f>NOT(ISERROR(SEARCH($M$71,AB45)))</xm:f>
            <xm:f>$M$71</xm:f>
            <x14:dxf>
              <fill>
                <patternFill>
                  <bgColor rgb="FFFFFF00"/>
                </patternFill>
              </fill>
            </x14:dxf>
          </x14:cfRule>
          <x14:cfRule type="containsText" priority="395" operator="containsText" id="{8379EE3E-C80A-4145-AFF3-E9C1CC41D605}">
            <xm:f>NOT(ISERROR(SEARCH($M$70,AB45)))</xm:f>
            <xm:f>$M$70</xm:f>
            <x14:dxf>
              <fill>
                <patternFill>
                  <bgColor rgb="FF92D050"/>
                </patternFill>
              </fill>
            </x14:dxf>
          </x14:cfRule>
          <xm:sqref>AB45</xm:sqref>
        </x14:conditionalFormatting>
        <x14:conditionalFormatting xmlns:xm="http://schemas.microsoft.com/office/excel/2006/main">
          <x14:cfRule type="containsText" priority="388" operator="containsText" id="{7EB82F7E-CB55-4205-92AA-2E9A1170CAD3}">
            <xm:f>NOT(ISERROR(SEARCH($M$73,AB47)))</xm:f>
            <xm:f>$M$73</xm:f>
            <x14:dxf>
              <fill>
                <patternFill>
                  <bgColor rgb="FFFF0000"/>
                </patternFill>
              </fill>
            </x14:dxf>
          </x14:cfRule>
          <x14:cfRule type="containsText" priority="389" operator="containsText" id="{D1DB4F6B-1220-4DD4-85AF-47688A9431FF}">
            <xm:f>NOT(ISERROR(SEARCH($M$72,AB47)))</xm:f>
            <xm:f>$M$72</xm:f>
            <x14:dxf>
              <fill>
                <patternFill>
                  <bgColor rgb="FFFFC000"/>
                </patternFill>
              </fill>
            </x14:dxf>
          </x14:cfRule>
          <x14:cfRule type="containsText" priority="390" operator="containsText" id="{BBAE1703-CE8D-4C4C-9A3C-344F8979D347}">
            <xm:f>NOT(ISERROR(SEARCH($M$71,AB47)))</xm:f>
            <xm:f>$M$71</xm:f>
            <x14:dxf>
              <fill>
                <patternFill>
                  <bgColor rgb="FFFFFF00"/>
                </patternFill>
              </fill>
            </x14:dxf>
          </x14:cfRule>
          <x14:cfRule type="containsText" priority="391" operator="containsText" id="{E923E062-68B4-448E-88B8-54AC655AC2D9}">
            <xm:f>NOT(ISERROR(SEARCH($M$70,AB47)))</xm:f>
            <xm:f>$M$70</xm:f>
            <x14:dxf>
              <fill>
                <patternFill>
                  <bgColor rgb="FF92D050"/>
                </patternFill>
              </fill>
            </x14:dxf>
          </x14:cfRule>
          <xm:sqref>AB47:AB48</xm:sqref>
        </x14:conditionalFormatting>
        <x14:conditionalFormatting xmlns:xm="http://schemas.microsoft.com/office/excel/2006/main">
          <x14:cfRule type="containsText" priority="384" operator="containsText" id="{0669B89D-3E90-467D-B9AC-396642CC8048}">
            <xm:f>NOT(ISERROR(SEARCH($M$73,AB46)))</xm:f>
            <xm:f>$M$73</xm:f>
            <x14:dxf>
              <fill>
                <patternFill>
                  <bgColor rgb="FFFF0000"/>
                </patternFill>
              </fill>
            </x14:dxf>
          </x14:cfRule>
          <x14:cfRule type="containsText" priority="385" operator="containsText" id="{577F2661-11AF-46DA-B90C-1678B806C1FF}">
            <xm:f>NOT(ISERROR(SEARCH($M$72,AB46)))</xm:f>
            <xm:f>$M$72</xm:f>
            <x14:dxf>
              <fill>
                <patternFill>
                  <bgColor rgb="FFFFC000"/>
                </patternFill>
              </fill>
            </x14:dxf>
          </x14:cfRule>
          <x14:cfRule type="containsText" priority="386" operator="containsText" id="{B1BC2098-33FC-46FA-BE2D-F2B8A99C286C}">
            <xm:f>NOT(ISERROR(SEARCH($M$71,AB46)))</xm:f>
            <xm:f>$M$71</xm:f>
            <x14:dxf>
              <fill>
                <patternFill>
                  <bgColor rgb="FFFFFF00"/>
                </patternFill>
              </fill>
            </x14:dxf>
          </x14:cfRule>
          <x14:cfRule type="containsText" priority="387" operator="containsText" id="{ED803632-2A91-48F2-B725-0878345EB64A}">
            <xm:f>NOT(ISERROR(SEARCH($M$70,AB46)))</xm:f>
            <xm:f>$M$70</xm:f>
            <x14:dxf>
              <fill>
                <patternFill>
                  <bgColor rgb="FF92D050"/>
                </patternFill>
              </fill>
            </x14:dxf>
          </x14:cfRule>
          <xm:sqref>AB46</xm:sqref>
        </x14:conditionalFormatting>
        <x14:conditionalFormatting xmlns:xm="http://schemas.microsoft.com/office/excel/2006/main">
          <x14:cfRule type="containsText" priority="379" operator="containsText" id="{75BCE522-43B5-47B6-B863-5D82A0EC170E}">
            <xm:f>NOT(ISERROR(SEARCH($K$29,Z49)))</xm:f>
            <xm:f>$K$29</xm:f>
            <x14:dxf>
              <fill>
                <patternFill>
                  <bgColor rgb="FFFF0000"/>
                </patternFill>
              </fill>
            </x14:dxf>
          </x14:cfRule>
          <x14:cfRule type="containsText" priority="380" operator="containsText" id="{D5AC5CD1-8670-4DDD-BC7F-A349412CACE8}">
            <xm:f>NOT(ISERROR(SEARCH($K$28,Z49)))</xm:f>
            <xm:f>$K$28</xm:f>
            <x14:dxf>
              <fill>
                <patternFill>
                  <bgColor rgb="FFFFC000"/>
                </patternFill>
              </fill>
            </x14:dxf>
          </x14:cfRule>
          <x14:cfRule type="containsText" priority="381" operator="containsText" id="{EAC9AF02-72F5-4FCC-991A-6E8EC362EA94}">
            <xm:f>NOT(ISERROR(SEARCH($K$27,Z49)))</xm:f>
            <xm:f>$K$27</xm:f>
            <x14:dxf>
              <fill>
                <patternFill>
                  <bgColor rgb="FFFFFF00"/>
                </patternFill>
              </fill>
            </x14:dxf>
          </x14:cfRule>
          <x14:cfRule type="containsText" priority="382" operator="containsText" id="{FE7CE5F2-E98B-440B-8F52-21571909BD22}">
            <xm:f>NOT(ISERROR(SEARCH($K$26,Z49)))</xm:f>
            <xm:f>$K$26</xm:f>
            <x14:dxf>
              <fill>
                <patternFill>
                  <bgColor rgb="FF00B050"/>
                </patternFill>
              </fill>
            </x14:dxf>
          </x14:cfRule>
          <x14:cfRule type="containsText" priority="383" operator="containsText" id="{33A2503A-C646-4D15-BF85-FF5CB8FC760A}">
            <xm:f>NOT(ISERROR(SEARCH($K$25,Z49)))</xm:f>
            <xm:f>$K$25</xm:f>
            <x14:dxf>
              <fill>
                <patternFill>
                  <bgColor rgb="FF92D050"/>
                </patternFill>
              </fill>
            </x14:dxf>
          </x14:cfRule>
          <xm:sqref>Z49</xm:sqref>
        </x14:conditionalFormatting>
        <x14:conditionalFormatting xmlns:xm="http://schemas.microsoft.com/office/excel/2006/main">
          <x14:cfRule type="containsText" priority="374" operator="containsText" id="{7542A84C-0AC5-46A9-9695-4F9F91C86951}">
            <xm:f>NOT(ISERROR(SEARCH($K$29,Z52)))</xm:f>
            <xm:f>$K$29</xm:f>
            <x14:dxf>
              <fill>
                <patternFill>
                  <bgColor rgb="FFFF0000"/>
                </patternFill>
              </fill>
            </x14:dxf>
          </x14:cfRule>
          <x14:cfRule type="containsText" priority="375" operator="containsText" id="{5C9598CC-7E03-4D0A-A778-53C6FCD1E28C}">
            <xm:f>NOT(ISERROR(SEARCH($K$28,Z52)))</xm:f>
            <xm:f>$K$28</xm:f>
            <x14:dxf>
              <fill>
                <patternFill>
                  <bgColor rgb="FFFFC000"/>
                </patternFill>
              </fill>
            </x14:dxf>
          </x14:cfRule>
          <x14:cfRule type="containsText" priority="376" operator="containsText" id="{17E7117B-0D67-4BE1-9DAA-6AE31AA5AFF0}">
            <xm:f>NOT(ISERROR(SEARCH($K$27,Z52)))</xm:f>
            <xm:f>$K$27</xm:f>
            <x14:dxf>
              <fill>
                <patternFill>
                  <bgColor rgb="FFFFFF00"/>
                </patternFill>
              </fill>
            </x14:dxf>
          </x14:cfRule>
          <x14:cfRule type="containsText" priority="377" operator="containsText" id="{223DA0FB-7CAE-4A75-8B84-2510EA202FB7}">
            <xm:f>NOT(ISERROR(SEARCH($K$26,Z52)))</xm:f>
            <xm:f>$K$26</xm:f>
            <x14:dxf>
              <fill>
                <patternFill>
                  <bgColor rgb="FF00B050"/>
                </patternFill>
              </fill>
            </x14:dxf>
          </x14:cfRule>
          <x14:cfRule type="containsText" priority="378" operator="containsText" id="{C0CFF118-AA4D-4116-9D4A-023A83B40881}">
            <xm:f>NOT(ISERROR(SEARCH($K$25,Z52)))</xm:f>
            <xm:f>$K$25</xm:f>
            <x14:dxf>
              <fill>
                <patternFill>
                  <bgColor rgb="FF92D050"/>
                </patternFill>
              </fill>
            </x14:dxf>
          </x14:cfRule>
          <xm:sqref>Z52</xm:sqref>
        </x14:conditionalFormatting>
        <x14:conditionalFormatting xmlns:xm="http://schemas.microsoft.com/office/excel/2006/main">
          <x14:cfRule type="containsText" priority="369" operator="containsText" id="{529A8D95-DD38-4DB2-9041-91A8DDDFFC26}">
            <xm:f>NOT(ISERROR(SEARCH($K$29,Z51)))</xm:f>
            <xm:f>$K$29</xm:f>
            <x14:dxf>
              <fill>
                <patternFill>
                  <bgColor rgb="FFFF0000"/>
                </patternFill>
              </fill>
            </x14:dxf>
          </x14:cfRule>
          <x14:cfRule type="containsText" priority="370" operator="containsText" id="{447549EA-C193-4C6E-8972-BA7D29CE0E2B}">
            <xm:f>NOT(ISERROR(SEARCH($K$28,Z51)))</xm:f>
            <xm:f>$K$28</xm:f>
            <x14:dxf>
              <fill>
                <patternFill>
                  <bgColor rgb="FFFFC000"/>
                </patternFill>
              </fill>
            </x14:dxf>
          </x14:cfRule>
          <x14:cfRule type="containsText" priority="371" operator="containsText" id="{5F7CEAED-3142-4732-B0FC-5AA91F00D2E7}">
            <xm:f>NOT(ISERROR(SEARCH($K$27,Z51)))</xm:f>
            <xm:f>$K$27</xm:f>
            <x14:dxf>
              <fill>
                <patternFill>
                  <bgColor rgb="FFFFFF00"/>
                </patternFill>
              </fill>
            </x14:dxf>
          </x14:cfRule>
          <x14:cfRule type="containsText" priority="372" operator="containsText" id="{4E3A34AB-DC11-493F-A478-52124AD1AC84}">
            <xm:f>NOT(ISERROR(SEARCH($K$26,Z51)))</xm:f>
            <xm:f>$K$26</xm:f>
            <x14:dxf>
              <fill>
                <patternFill>
                  <bgColor rgb="FF00B050"/>
                </patternFill>
              </fill>
            </x14:dxf>
          </x14:cfRule>
          <x14:cfRule type="containsText" priority="373" operator="containsText" id="{758D553E-CD71-46EC-9A97-06CAB6A6BDDC}">
            <xm:f>NOT(ISERROR(SEARCH($K$25,Z51)))</xm:f>
            <xm:f>$K$25</xm:f>
            <x14:dxf>
              <fill>
                <patternFill>
                  <bgColor rgb="FF92D050"/>
                </patternFill>
              </fill>
            </x14:dxf>
          </x14:cfRule>
          <xm:sqref>Z51</xm:sqref>
        </x14:conditionalFormatting>
        <x14:conditionalFormatting xmlns:xm="http://schemas.microsoft.com/office/excel/2006/main">
          <x14:cfRule type="containsText" priority="361" operator="containsText" id="{9C85239D-585A-4CA8-882F-10CE5CD0CFEB}">
            <xm:f>NOT(ISERROR(SEARCH($I$70,I49)))</xm:f>
            <xm:f>$I$70</xm:f>
            <x14:dxf>
              <fill>
                <patternFill>
                  <fgColor rgb="FF92D050"/>
                  <bgColor rgb="FF92D050"/>
                </patternFill>
              </fill>
            </x14:dxf>
          </x14:cfRule>
          <x14:cfRule type="containsText" priority="362" operator="containsText" id="{D79C2178-4366-4D96-8FDD-493EBE0CE897}">
            <xm:f>NOT(ISERROR(SEARCH($I$71,I49)))</xm:f>
            <xm:f>$I$71</xm:f>
            <x14:dxf>
              <fill>
                <patternFill>
                  <bgColor rgb="FF00B050"/>
                </patternFill>
              </fill>
            </x14:dxf>
          </x14:cfRule>
          <x14:cfRule type="containsText" priority="363" operator="containsText" id="{170318C2-D0BE-4382-9C90-271A1638BF0D}">
            <xm:f>NOT(ISERROR(SEARCH($I$74,I49)))</xm:f>
            <xm:f>$I$74</xm:f>
            <x14:dxf>
              <fill>
                <patternFill>
                  <bgColor rgb="FFFF0000"/>
                </patternFill>
              </fill>
            </x14:dxf>
          </x14:cfRule>
          <x14:cfRule type="containsText" priority="364" operator="containsText" id="{B3D9DA0F-057E-440C-B14B-A8A194AF9B54}">
            <xm:f>NOT(ISERROR(SEARCH($I$73,I49)))</xm:f>
            <xm:f>$I$73</xm:f>
            <x14:dxf>
              <fill>
                <patternFill>
                  <fgColor rgb="FFFFC000"/>
                  <bgColor rgb="FFFFC000"/>
                </patternFill>
              </fill>
            </x14:dxf>
          </x14:cfRule>
          <x14:cfRule type="containsText" priority="365" operator="containsText" id="{2CA58F08-F961-46F8-83FE-D84A8CC7055A}">
            <xm:f>NOT(ISERROR(SEARCH($I$72,I49)))</xm:f>
            <xm:f>$I$72</xm:f>
            <x14:dxf>
              <fill>
                <patternFill>
                  <fgColor rgb="FFFFFF00"/>
                  <bgColor rgb="FFFFFF00"/>
                </patternFill>
              </fill>
            </x14:dxf>
          </x14:cfRule>
          <x14:cfRule type="containsText" priority="366" operator="containsText" id="{C75DCC56-185F-4BA0-BD72-8236213380E2}">
            <xm:f>NOT(ISERROR(SEARCH($I$71,I49)))</xm:f>
            <xm:f>$I$71</xm:f>
            <x14:dxf>
              <fill>
                <patternFill>
                  <bgColor theme="0" tint="-0.14996795556505021"/>
                </patternFill>
              </fill>
            </x14:dxf>
          </x14:cfRule>
          <x14:cfRule type="cellIs" priority="367" operator="equal" id="{5098222D-7621-4F08-8DBF-D06CFC4E9E43}">
            <xm:f>'E:\UAEOS\TRABAJO EN CASA\MAPAS DE RIESGOS\RIESGOS 2022\[MAPA_RIESGOS_UAEOS_2022_V1.xlsx]Tabla probabiidad'!#REF!</xm:f>
            <x14:dxf>
              <fill>
                <patternFill>
                  <fgColor theme="6"/>
                </patternFill>
              </fill>
            </x14:dxf>
          </x14:cfRule>
          <x14:cfRule type="cellIs" priority="368" operator="equal" id="{76EADDC9-0D13-40E8-8AB8-7D5A30A2AC46}">
            <xm:f>'E:\UAEOS\TRABAJO EN CASA\MAPAS DE RIESGOS\RIESGOS 2022\[MAPA_RIESGOS_UAEOS_2022_V1.xlsx]Tabla probabiidad'!#REF!</xm:f>
            <x14:dxf>
              <fill>
                <patternFill>
                  <fgColor rgb="FF92D050"/>
                  <bgColor theme="6" tint="0.59996337778862885"/>
                </patternFill>
              </fill>
            </x14:dxf>
          </x14:cfRule>
          <xm:sqref>I49</xm:sqref>
        </x14:conditionalFormatting>
        <x14:conditionalFormatting xmlns:xm="http://schemas.microsoft.com/office/excel/2006/main">
          <x14:cfRule type="containsText" priority="353" operator="containsText" id="{2613F6B4-7E0E-4CBB-B428-8821155D7B77}">
            <xm:f>NOT(ISERROR(SEARCH($I$70,I51)))</xm:f>
            <xm:f>$I$70</xm:f>
            <x14:dxf>
              <fill>
                <patternFill>
                  <fgColor rgb="FF92D050"/>
                  <bgColor rgb="FF92D050"/>
                </patternFill>
              </fill>
            </x14:dxf>
          </x14:cfRule>
          <x14:cfRule type="containsText" priority="354" operator="containsText" id="{79055A76-86A6-4F5A-89BB-7B9A78490E79}">
            <xm:f>NOT(ISERROR(SEARCH($I$71,I51)))</xm:f>
            <xm:f>$I$71</xm:f>
            <x14:dxf>
              <fill>
                <patternFill>
                  <bgColor rgb="FF00B050"/>
                </patternFill>
              </fill>
            </x14:dxf>
          </x14:cfRule>
          <x14:cfRule type="containsText" priority="355" operator="containsText" id="{AA9AD10B-E28B-4E94-A263-125A2E6B38B2}">
            <xm:f>NOT(ISERROR(SEARCH($I$74,I51)))</xm:f>
            <xm:f>$I$74</xm:f>
            <x14:dxf>
              <fill>
                <patternFill>
                  <bgColor rgb="FFFF0000"/>
                </patternFill>
              </fill>
            </x14:dxf>
          </x14:cfRule>
          <x14:cfRule type="containsText" priority="356" operator="containsText" id="{4BE91335-6F08-45C3-981B-6D8EC99AF354}">
            <xm:f>NOT(ISERROR(SEARCH($I$73,I51)))</xm:f>
            <xm:f>$I$73</xm:f>
            <x14:dxf>
              <fill>
                <patternFill>
                  <fgColor rgb="FFFFC000"/>
                  <bgColor rgb="FFFFC000"/>
                </patternFill>
              </fill>
            </x14:dxf>
          </x14:cfRule>
          <x14:cfRule type="containsText" priority="357" operator="containsText" id="{CB7C7092-BECF-4733-9F3E-5BEAB6DF9A40}">
            <xm:f>NOT(ISERROR(SEARCH($I$72,I51)))</xm:f>
            <xm:f>$I$72</xm:f>
            <x14:dxf>
              <fill>
                <patternFill>
                  <fgColor rgb="FFFFFF00"/>
                  <bgColor rgb="FFFFFF00"/>
                </patternFill>
              </fill>
            </x14:dxf>
          </x14:cfRule>
          <x14:cfRule type="containsText" priority="358" operator="containsText" id="{EB0E764C-79AE-4EA3-9E4C-77B5AAB14889}">
            <xm:f>NOT(ISERROR(SEARCH($I$71,I51)))</xm:f>
            <xm:f>$I$71</xm:f>
            <x14:dxf>
              <fill>
                <patternFill>
                  <bgColor theme="0" tint="-0.14996795556505021"/>
                </patternFill>
              </fill>
            </x14:dxf>
          </x14:cfRule>
          <x14:cfRule type="cellIs" priority="359" operator="equal" id="{DF7545F2-5A32-40BC-8E0F-B1944F682A44}">
            <xm:f>'E:\UAEOS\TRABAJO EN CASA\MAPAS DE RIESGOS\RIESGOS 2022\[MAPA_RIESGOS_UAEOS_2022_V1.xlsx]Tabla probabiidad'!#REF!</xm:f>
            <x14:dxf>
              <fill>
                <patternFill>
                  <fgColor theme="6"/>
                </patternFill>
              </fill>
            </x14:dxf>
          </x14:cfRule>
          <x14:cfRule type="cellIs" priority="360" operator="equal" id="{48E2B6F0-EB14-45E8-8CE0-BFB442500D50}">
            <xm:f>'E:\UAEOS\TRABAJO EN CASA\MAPAS DE RIESGOS\RIESGOS 2022\[MAPA_RIESGOS_UAEOS_2022_V1.xlsx]Tabla probabiidad'!#REF!</xm:f>
            <x14:dxf>
              <fill>
                <patternFill>
                  <fgColor rgb="FF92D050"/>
                  <bgColor theme="6" tint="0.59996337778862885"/>
                </patternFill>
              </fill>
            </x14:dxf>
          </x14:cfRule>
          <xm:sqref>I51</xm:sqref>
        </x14:conditionalFormatting>
        <x14:conditionalFormatting xmlns:xm="http://schemas.microsoft.com/office/excel/2006/main">
          <x14:cfRule type="containsText" priority="345" operator="containsText" id="{62D7F060-AE04-4004-A59E-37B6FAAD5C8C}">
            <xm:f>NOT(ISERROR(SEARCH($I$70,I52)))</xm:f>
            <xm:f>$I$70</xm:f>
            <x14:dxf>
              <fill>
                <patternFill>
                  <fgColor rgb="FF92D050"/>
                  <bgColor rgb="FF92D050"/>
                </patternFill>
              </fill>
            </x14:dxf>
          </x14:cfRule>
          <x14:cfRule type="containsText" priority="346" operator="containsText" id="{7F12B32E-C49E-4E04-83FC-053401375651}">
            <xm:f>NOT(ISERROR(SEARCH($I$71,I52)))</xm:f>
            <xm:f>$I$71</xm:f>
            <x14:dxf>
              <fill>
                <patternFill>
                  <bgColor rgb="FF00B050"/>
                </patternFill>
              </fill>
            </x14:dxf>
          </x14:cfRule>
          <x14:cfRule type="containsText" priority="347" operator="containsText" id="{83015CCD-0E09-40B8-A71A-1FE43096E805}">
            <xm:f>NOT(ISERROR(SEARCH($I$74,I52)))</xm:f>
            <xm:f>$I$74</xm:f>
            <x14:dxf>
              <fill>
                <patternFill>
                  <bgColor rgb="FFFF0000"/>
                </patternFill>
              </fill>
            </x14:dxf>
          </x14:cfRule>
          <x14:cfRule type="containsText" priority="348" operator="containsText" id="{E96A69CD-D531-4A75-B5F7-B5AA5C40B261}">
            <xm:f>NOT(ISERROR(SEARCH($I$73,I52)))</xm:f>
            <xm:f>$I$73</xm:f>
            <x14:dxf>
              <fill>
                <patternFill>
                  <fgColor rgb="FFFFC000"/>
                  <bgColor rgb="FFFFC000"/>
                </patternFill>
              </fill>
            </x14:dxf>
          </x14:cfRule>
          <x14:cfRule type="containsText" priority="349" operator="containsText" id="{B6230669-37C5-409D-98FF-35DB17DD7A10}">
            <xm:f>NOT(ISERROR(SEARCH($I$72,I52)))</xm:f>
            <xm:f>$I$72</xm:f>
            <x14:dxf>
              <fill>
                <patternFill>
                  <fgColor rgb="FFFFFF00"/>
                  <bgColor rgb="FFFFFF00"/>
                </patternFill>
              </fill>
            </x14:dxf>
          </x14:cfRule>
          <x14:cfRule type="containsText" priority="350" operator="containsText" id="{20C33062-ADD9-4A2A-B3C5-BD7C994296EC}">
            <xm:f>NOT(ISERROR(SEARCH($I$71,I52)))</xm:f>
            <xm:f>$I$71</xm:f>
            <x14:dxf>
              <fill>
                <patternFill>
                  <bgColor theme="0" tint="-0.14996795556505021"/>
                </patternFill>
              </fill>
            </x14:dxf>
          </x14:cfRule>
          <x14:cfRule type="cellIs" priority="351" operator="equal" id="{69D1261A-CB32-4E11-99B4-5BF2750010B6}">
            <xm:f>'E:\UAEOS\TRABAJO EN CASA\MAPAS DE RIESGOS\RIESGOS 2022\[MAPA_RIESGOS_UAEOS_2022_V1.xlsx]Tabla probabiidad'!#REF!</xm:f>
            <x14:dxf>
              <fill>
                <patternFill>
                  <fgColor theme="6"/>
                </patternFill>
              </fill>
            </x14:dxf>
          </x14:cfRule>
          <x14:cfRule type="cellIs" priority="352" operator="equal" id="{E755FCFF-5574-4529-BFE6-AC4D042F30F4}">
            <xm:f>'E:\UAEOS\TRABAJO EN CASA\MAPAS DE RIESGOS\RIESGOS 2022\[MAPA_RIESGOS_UAEOS_2022_V1.xlsx]Tabla probabiidad'!#REF!</xm:f>
            <x14:dxf>
              <fill>
                <patternFill>
                  <fgColor rgb="FF92D050"/>
                  <bgColor theme="6" tint="0.59996337778862885"/>
                </patternFill>
              </fill>
            </x14:dxf>
          </x14:cfRule>
          <xm:sqref>I52</xm:sqref>
        </x14:conditionalFormatting>
        <x14:conditionalFormatting xmlns:xm="http://schemas.microsoft.com/office/excel/2006/main">
          <x14:cfRule type="containsText" priority="337" operator="containsText" id="{81DED709-0148-464C-80BB-30D9D4CC2039}">
            <xm:f>NOT(ISERROR(SEARCH($I$70,X49)))</xm:f>
            <xm:f>$I$70</xm:f>
            <x14:dxf>
              <fill>
                <patternFill>
                  <fgColor rgb="FF92D050"/>
                  <bgColor rgb="FF92D050"/>
                </patternFill>
              </fill>
            </x14:dxf>
          </x14:cfRule>
          <x14:cfRule type="containsText" priority="338" operator="containsText" id="{A9C5C0B0-E609-4451-A9A9-01BD3CE9C901}">
            <xm:f>NOT(ISERROR(SEARCH($I$71,X49)))</xm:f>
            <xm:f>$I$71</xm:f>
            <x14:dxf>
              <fill>
                <patternFill>
                  <bgColor rgb="FF00B050"/>
                </patternFill>
              </fill>
            </x14:dxf>
          </x14:cfRule>
          <x14:cfRule type="containsText" priority="339" operator="containsText" id="{68E5748C-F9C9-4DB8-BD24-B51A68C2957C}">
            <xm:f>NOT(ISERROR(SEARCH($I$74,X49)))</xm:f>
            <xm:f>$I$74</xm:f>
            <x14:dxf>
              <fill>
                <patternFill>
                  <bgColor rgb="FFFF0000"/>
                </patternFill>
              </fill>
            </x14:dxf>
          </x14:cfRule>
          <x14:cfRule type="containsText" priority="340" operator="containsText" id="{9BFF3768-EFF8-4097-9D7D-9C5883078C67}">
            <xm:f>NOT(ISERROR(SEARCH($I$73,X49)))</xm:f>
            <xm:f>$I$73</xm:f>
            <x14:dxf>
              <fill>
                <patternFill>
                  <fgColor rgb="FFFFC000"/>
                  <bgColor rgb="FFFFC000"/>
                </patternFill>
              </fill>
            </x14:dxf>
          </x14:cfRule>
          <x14:cfRule type="containsText" priority="341" operator="containsText" id="{7FEEB349-D1CD-4ECB-8A7B-9FB65DC2B2E7}">
            <xm:f>NOT(ISERROR(SEARCH($I$72,X49)))</xm:f>
            <xm:f>$I$72</xm:f>
            <x14:dxf>
              <fill>
                <patternFill>
                  <fgColor rgb="FFFFFF00"/>
                  <bgColor rgb="FFFFFF00"/>
                </patternFill>
              </fill>
            </x14:dxf>
          </x14:cfRule>
          <x14:cfRule type="containsText" priority="342" operator="containsText" id="{860211F0-3A6D-4FB1-9D73-502D567B716F}">
            <xm:f>NOT(ISERROR(SEARCH($I$71,X49)))</xm:f>
            <xm:f>$I$71</xm:f>
            <x14:dxf>
              <fill>
                <patternFill>
                  <bgColor theme="0" tint="-0.14996795556505021"/>
                </patternFill>
              </fill>
            </x14:dxf>
          </x14:cfRule>
          <x14:cfRule type="cellIs" priority="343" operator="equal" id="{7BAB04E5-D7D6-4C37-8AB5-0A89193A7BB1}">
            <xm:f>'E:\UAEOS\TRABAJO EN CASA\MAPAS DE RIESGOS\RIESGOS 2022\[MAPA_RIESGOS_UAEOS_2022_V1.xlsx]Tabla probabiidad'!#REF!</xm:f>
            <x14:dxf>
              <fill>
                <patternFill>
                  <fgColor theme="6"/>
                </patternFill>
              </fill>
            </x14:dxf>
          </x14:cfRule>
          <x14:cfRule type="cellIs" priority="344" operator="equal" id="{3D6283E8-3719-449A-8E43-F2F3742D1958}">
            <xm:f>'E:\UAEOS\TRABAJO EN CASA\MAPAS DE RIESGOS\RIESGOS 2022\[MAPA_RIESGOS_UAEOS_2022_V1.xlsx]Tabla probabiidad'!#REF!</xm:f>
            <x14:dxf>
              <fill>
                <patternFill>
                  <fgColor rgb="FF92D050"/>
                  <bgColor theme="6" tint="0.59996337778862885"/>
                </patternFill>
              </fill>
            </x14:dxf>
          </x14:cfRule>
          <xm:sqref>X49</xm:sqref>
        </x14:conditionalFormatting>
        <x14:conditionalFormatting xmlns:xm="http://schemas.microsoft.com/office/excel/2006/main">
          <x14:cfRule type="containsText" priority="329" operator="containsText" id="{6FBBDFF6-9442-434E-96AF-DF4AD63A4D33}">
            <xm:f>NOT(ISERROR(SEARCH($I$70,X51)))</xm:f>
            <xm:f>$I$70</xm:f>
            <x14:dxf>
              <fill>
                <patternFill>
                  <fgColor rgb="FF92D050"/>
                  <bgColor rgb="FF92D050"/>
                </patternFill>
              </fill>
            </x14:dxf>
          </x14:cfRule>
          <x14:cfRule type="containsText" priority="330" operator="containsText" id="{AC25A407-73B1-4777-96EA-FB712457FAF5}">
            <xm:f>NOT(ISERROR(SEARCH($I$71,X51)))</xm:f>
            <xm:f>$I$71</xm:f>
            <x14:dxf>
              <fill>
                <patternFill>
                  <bgColor rgb="FF00B050"/>
                </patternFill>
              </fill>
            </x14:dxf>
          </x14:cfRule>
          <x14:cfRule type="containsText" priority="331" operator="containsText" id="{22A5C8B1-DA83-4090-B98D-427507C3EDA3}">
            <xm:f>NOT(ISERROR(SEARCH($I$74,X51)))</xm:f>
            <xm:f>$I$74</xm:f>
            <x14:dxf>
              <fill>
                <patternFill>
                  <bgColor rgb="FFFF0000"/>
                </patternFill>
              </fill>
            </x14:dxf>
          </x14:cfRule>
          <x14:cfRule type="containsText" priority="332" operator="containsText" id="{89E46C5F-DCC0-4658-86E6-ACEC6771F9E2}">
            <xm:f>NOT(ISERROR(SEARCH($I$73,X51)))</xm:f>
            <xm:f>$I$73</xm:f>
            <x14:dxf>
              <fill>
                <patternFill>
                  <fgColor rgb="FFFFC000"/>
                  <bgColor rgb="FFFFC000"/>
                </patternFill>
              </fill>
            </x14:dxf>
          </x14:cfRule>
          <x14:cfRule type="containsText" priority="333" operator="containsText" id="{C9CB714A-910A-44D1-91E0-D070D5500E93}">
            <xm:f>NOT(ISERROR(SEARCH($I$72,X51)))</xm:f>
            <xm:f>$I$72</xm:f>
            <x14:dxf>
              <fill>
                <patternFill>
                  <fgColor rgb="FFFFFF00"/>
                  <bgColor rgb="FFFFFF00"/>
                </patternFill>
              </fill>
            </x14:dxf>
          </x14:cfRule>
          <x14:cfRule type="containsText" priority="334" operator="containsText" id="{4DD0937E-64EF-4B67-9FFF-5E45A755284C}">
            <xm:f>NOT(ISERROR(SEARCH($I$71,X51)))</xm:f>
            <xm:f>$I$71</xm:f>
            <x14:dxf>
              <fill>
                <patternFill>
                  <bgColor theme="0" tint="-0.14996795556505021"/>
                </patternFill>
              </fill>
            </x14:dxf>
          </x14:cfRule>
          <x14:cfRule type="cellIs" priority="335" operator="equal" id="{910C02B4-3DAC-4407-A030-E812DF34883B}">
            <xm:f>'E:\UAEOS\TRABAJO EN CASA\MAPAS DE RIESGOS\RIESGOS 2022\[MAPA_RIESGOS_UAEOS_2022_V1.xlsx]Tabla probabiidad'!#REF!</xm:f>
            <x14:dxf>
              <fill>
                <patternFill>
                  <fgColor theme="6"/>
                </patternFill>
              </fill>
            </x14:dxf>
          </x14:cfRule>
          <x14:cfRule type="cellIs" priority="336" operator="equal" id="{9A6B13A1-C41A-4FF0-90D9-31E97C4165A0}">
            <xm:f>'E:\UAEOS\TRABAJO EN CASA\MAPAS DE RIESGOS\RIESGOS 2022\[MAPA_RIESGOS_UAEOS_2022_V1.xlsx]Tabla probabiidad'!#REF!</xm:f>
            <x14:dxf>
              <fill>
                <patternFill>
                  <fgColor rgb="FF92D050"/>
                  <bgColor theme="6" tint="0.59996337778862885"/>
                </patternFill>
              </fill>
            </x14:dxf>
          </x14:cfRule>
          <xm:sqref>X51</xm:sqref>
        </x14:conditionalFormatting>
        <x14:conditionalFormatting xmlns:xm="http://schemas.microsoft.com/office/excel/2006/main">
          <x14:cfRule type="containsText" priority="321" operator="containsText" id="{609BE859-3425-44CD-8B0D-AF833B43F4AC}">
            <xm:f>NOT(ISERROR(SEARCH($I$70,X52)))</xm:f>
            <xm:f>$I$70</xm:f>
            <x14:dxf>
              <fill>
                <patternFill>
                  <fgColor rgb="FF92D050"/>
                  <bgColor rgb="FF92D050"/>
                </patternFill>
              </fill>
            </x14:dxf>
          </x14:cfRule>
          <x14:cfRule type="containsText" priority="322" operator="containsText" id="{C0ACB906-9207-4563-A96E-D43DC07C4F35}">
            <xm:f>NOT(ISERROR(SEARCH($I$71,X52)))</xm:f>
            <xm:f>$I$71</xm:f>
            <x14:dxf>
              <fill>
                <patternFill>
                  <bgColor rgb="FF00B050"/>
                </patternFill>
              </fill>
            </x14:dxf>
          </x14:cfRule>
          <x14:cfRule type="containsText" priority="323" operator="containsText" id="{26DC5330-D363-4C9E-BA35-293A1386EF08}">
            <xm:f>NOT(ISERROR(SEARCH($I$74,X52)))</xm:f>
            <xm:f>$I$74</xm:f>
            <x14:dxf>
              <fill>
                <patternFill>
                  <bgColor rgb="FFFF0000"/>
                </patternFill>
              </fill>
            </x14:dxf>
          </x14:cfRule>
          <x14:cfRule type="containsText" priority="324" operator="containsText" id="{4FE8F01C-E34D-42FB-BB1B-CD064CAFC147}">
            <xm:f>NOT(ISERROR(SEARCH($I$73,X52)))</xm:f>
            <xm:f>$I$73</xm:f>
            <x14:dxf>
              <fill>
                <patternFill>
                  <fgColor rgb="FFFFC000"/>
                  <bgColor rgb="FFFFC000"/>
                </patternFill>
              </fill>
            </x14:dxf>
          </x14:cfRule>
          <x14:cfRule type="containsText" priority="325" operator="containsText" id="{84F2EA74-3D6B-4458-8D30-0ADB65CC6E93}">
            <xm:f>NOT(ISERROR(SEARCH($I$72,X52)))</xm:f>
            <xm:f>$I$72</xm:f>
            <x14:dxf>
              <fill>
                <patternFill>
                  <fgColor rgb="FFFFFF00"/>
                  <bgColor rgb="FFFFFF00"/>
                </patternFill>
              </fill>
            </x14:dxf>
          </x14:cfRule>
          <x14:cfRule type="containsText" priority="326" operator="containsText" id="{DEF81176-6316-4BB1-9F09-FC5EC25C4B09}">
            <xm:f>NOT(ISERROR(SEARCH($I$71,X52)))</xm:f>
            <xm:f>$I$71</xm:f>
            <x14:dxf>
              <fill>
                <patternFill>
                  <bgColor theme="0" tint="-0.14996795556505021"/>
                </patternFill>
              </fill>
            </x14:dxf>
          </x14:cfRule>
          <x14:cfRule type="cellIs" priority="327" operator="equal" id="{0A301257-7B1B-4021-A7E5-88E2E96B52D8}">
            <xm:f>'E:\UAEOS\TRABAJO EN CASA\MAPAS DE RIESGOS\RIESGOS 2022\[MAPA_RIESGOS_UAEOS_2022_V1.xlsx]Tabla probabiidad'!#REF!</xm:f>
            <x14:dxf>
              <fill>
                <patternFill>
                  <fgColor theme="6"/>
                </patternFill>
              </fill>
            </x14:dxf>
          </x14:cfRule>
          <x14:cfRule type="cellIs" priority="328" operator="equal" id="{B20ED1A0-2F75-4CD2-B131-39B3F11BF241}">
            <xm:f>'E:\UAEOS\TRABAJO EN CASA\MAPAS DE RIESGOS\RIESGOS 2022\[MAPA_RIESGOS_UAEOS_2022_V1.xlsx]Tabla probabiidad'!#REF!</xm:f>
            <x14:dxf>
              <fill>
                <patternFill>
                  <fgColor rgb="FF92D050"/>
                  <bgColor theme="6" tint="0.59996337778862885"/>
                </patternFill>
              </fill>
            </x14:dxf>
          </x14:cfRule>
          <xm:sqref>X52</xm:sqref>
        </x14:conditionalFormatting>
        <x14:conditionalFormatting xmlns:xm="http://schemas.microsoft.com/office/excel/2006/main">
          <x14:cfRule type="containsText" priority="316" operator="containsText" id="{6D1EC23D-A128-4137-8454-950521AA1782}">
            <xm:f>NOT(ISERROR(SEARCH($K$74,K51)))</xm:f>
            <xm:f>$K$74</xm:f>
            <x14:dxf>
              <fill>
                <patternFill>
                  <bgColor rgb="FFFF0000"/>
                </patternFill>
              </fill>
            </x14:dxf>
          </x14:cfRule>
          <x14:cfRule type="containsText" priority="317" operator="containsText" id="{8ED80F0A-895F-4CDD-844C-1A01ABCCCBB1}">
            <xm:f>NOT(ISERROR(SEARCH($K$73,K51)))</xm:f>
            <xm:f>$K$73</xm:f>
            <x14:dxf>
              <fill>
                <patternFill>
                  <bgColor rgb="FFFFC000"/>
                </patternFill>
              </fill>
            </x14:dxf>
          </x14:cfRule>
          <x14:cfRule type="containsText" priority="318" operator="containsText" id="{62AACA16-19EF-4D69-BA7A-43A14E80399D}">
            <xm:f>NOT(ISERROR(SEARCH($K$72,K51)))</xm:f>
            <xm:f>$K$72</xm:f>
            <x14:dxf>
              <fill>
                <patternFill>
                  <bgColor rgb="FFFFFF00"/>
                </patternFill>
              </fill>
            </x14:dxf>
          </x14:cfRule>
          <x14:cfRule type="containsText" priority="319" operator="containsText" id="{63B51B90-02B6-41FA-A92E-AD20BF653D83}">
            <xm:f>NOT(ISERROR(SEARCH($K$71,K51)))</xm:f>
            <xm:f>$K$71</xm:f>
            <x14:dxf>
              <fill>
                <patternFill>
                  <bgColor rgb="FF00B050"/>
                </patternFill>
              </fill>
            </x14:dxf>
          </x14:cfRule>
          <x14:cfRule type="containsText" priority="320" operator="containsText" id="{5CB8E247-BEAB-42A1-9ED1-FF4AB62B4F8A}">
            <xm:f>NOT(ISERROR(SEARCH($K$70,K51)))</xm:f>
            <xm:f>$K$70</xm:f>
            <x14:dxf>
              <fill>
                <patternFill>
                  <bgColor rgb="FF92D050"/>
                </patternFill>
              </fill>
            </x14:dxf>
          </x14:cfRule>
          <xm:sqref>K51</xm:sqref>
        </x14:conditionalFormatting>
        <x14:conditionalFormatting xmlns:xm="http://schemas.microsoft.com/office/excel/2006/main">
          <x14:cfRule type="containsText" priority="311" operator="containsText" id="{569EB3A6-895F-4664-BB15-8EDD1D12DAB8}">
            <xm:f>NOT(ISERROR(SEARCH($K$74,K52)))</xm:f>
            <xm:f>$K$74</xm:f>
            <x14:dxf>
              <fill>
                <patternFill>
                  <bgColor rgb="FFFF0000"/>
                </patternFill>
              </fill>
            </x14:dxf>
          </x14:cfRule>
          <x14:cfRule type="containsText" priority="312" operator="containsText" id="{07EC1E8B-CBC6-4A58-B906-9EA12A297AD0}">
            <xm:f>NOT(ISERROR(SEARCH($K$73,K52)))</xm:f>
            <xm:f>$K$73</xm:f>
            <x14:dxf>
              <fill>
                <patternFill>
                  <bgColor rgb="FFFFC000"/>
                </patternFill>
              </fill>
            </x14:dxf>
          </x14:cfRule>
          <x14:cfRule type="containsText" priority="313" operator="containsText" id="{8B1270D8-0805-40F6-8134-70FA175DC1B6}">
            <xm:f>NOT(ISERROR(SEARCH($K$72,K52)))</xm:f>
            <xm:f>$K$72</xm:f>
            <x14:dxf>
              <fill>
                <patternFill>
                  <bgColor rgb="FFFFFF00"/>
                </patternFill>
              </fill>
            </x14:dxf>
          </x14:cfRule>
          <x14:cfRule type="containsText" priority="314" operator="containsText" id="{A99406B8-7298-4360-B111-E5AC97DBF4F4}">
            <xm:f>NOT(ISERROR(SEARCH($K$71,K52)))</xm:f>
            <xm:f>$K$71</xm:f>
            <x14:dxf>
              <fill>
                <patternFill>
                  <bgColor rgb="FF00B050"/>
                </patternFill>
              </fill>
            </x14:dxf>
          </x14:cfRule>
          <x14:cfRule type="containsText" priority="315" operator="containsText" id="{0F92C66A-E9F5-43BE-9C31-089E70B91B2B}">
            <xm:f>NOT(ISERROR(SEARCH($K$70,K52)))</xm:f>
            <xm:f>$K$70</xm:f>
            <x14:dxf>
              <fill>
                <patternFill>
                  <bgColor rgb="FF92D050"/>
                </patternFill>
              </fill>
            </x14:dxf>
          </x14:cfRule>
          <xm:sqref>K52</xm:sqref>
        </x14:conditionalFormatting>
        <x14:conditionalFormatting xmlns:xm="http://schemas.microsoft.com/office/excel/2006/main">
          <x14:cfRule type="containsText" priority="306" operator="containsText" id="{2E11AFF4-64B9-489B-9FE1-E3E131E9EE93}">
            <xm:f>NOT(ISERROR(SEARCH($K$74,K49)))</xm:f>
            <xm:f>$K$74</xm:f>
            <x14:dxf>
              <fill>
                <patternFill>
                  <bgColor rgb="FFFF0000"/>
                </patternFill>
              </fill>
            </x14:dxf>
          </x14:cfRule>
          <x14:cfRule type="containsText" priority="307" operator="containsText" id="{1943C199-64D1-4482-9F57-9EB67E4CCB1A}">
            <xm:f>NOT(ISERROR(SEARCH($K$73,K49)))</xm:f>
            <xm:f>$K$73</xm:f>
            <x14:dxf>
              <fill>
                <patternFill>
                  <bgColor rgb="FFFFC000"/>
                </patternFill>
              </fill>
            </x14:dxf>
          </x14:cfRule>
          <x14:cfRule type="containsText" priority="308" operator="containsText" id="{7606632E-C13F-4B95-B053-D5AC197BB774}">
            <xm:f>NOT(ISERROR(SEARCH($K$72,K49)))</xm:f>
            <xm:f>$K$72</xm:f>
            <x14:dxf>
              <fill>
                <patternFill>
                  <bgColor rgb="FFFFFF00"/>
                </patternFill>
              </fill>
            </x14:dxf>
          </x14:cfRule>
          <x14:cfRule type="containsText" priority="309" operator="containsText" id="{5A16FDA7-9395-462B-A8D1-678813E05BA4}">
            <xm:f>NOT(ISERROR(SEARCH($K$71,K49)))</xm:f>
            <xm:f>$K$71</xm:f>
            <x14:dxf>
              <fill>
                <patternFill>
                  <bgColor rgb="FF00B050"/>
                </patternFill>
              </fill>
            </x14:dxf>
          </x14:cfRule>
          <x14:cfRule type="containsText" priority="310" operator="containsText" id="{171326AE-25FF-42B3-9AF2-09D4674E2FDA}">
            <xm:f>NOT(ISERROR(SEARCH($K$70,K49)))</xm:f>
            <xm:f>$K$70</xm:f>
            <x14:dxf>
              <fill>
                <patternFill>
                  <bgColor rgb="FF92D050"/>
                </patternFill>
              </fill>
            </x14:dxf>
          </x14:cfRule>
          <xm:sqref>K49</xm:sqref>
        </x14:conditionalFormatting>
        <x14:conditionalFormatting xmlns:xm="http://schemas.microsoft.com/office/excel/2006/main">
          <x14:cfRule type="containsText" priority="302" operator="containsText" id="{54171442-6726-4BA8-A501-7DFB1D41E23D}">
            <xm:f>NOT(ISERROR(SEARCH($M$73,M51)))</xm:f>
            <xm:f>$M$73</xm:f>
            <x14:dxf>
              <fill>
                <patternFill>
                  <bgColor rgb="FFFF0000"/>
                </patternFill>
              </fill>
            </x14:dxf>
          </x14:cfRule>
          <x14:cfRule type="containsText" priority="303" operator="containsText" id="{E9C1E415-F8FF-4A8C-8FDA-9E71F832AF78}">
            <xm:f>NOT(ISERROR(SEARCH($M$72,M51)))</xm:f>
            <xm:f>$M$72</xm:f>
            <x14:dxf>
              <fill>
                <patternFill>
                  <bgColor rgb="FFFFC000"/>
                </patternFill>
              </fill>
            </x14:dxf>
          </x14:cfRule>
          <x14:cfRule type="containsText" priority="304" operator="containsText" id="{640F06D3-BDE4-49A1-A27C-26A75854FF07}">
            <xm:f>NOT(ISERROR(SEARCH($M$71,M51)))</xm:f>
            <xm:f>$M$71</xm:f>
            <x14:dxf>
              <fill>
                <patternFill>
                  <bgColor rgb="FFFFFF00"/>
                </patternFill>
              </fill>
            </x14:dxf>
          </x14:cfRule>
          <x14:cfRule type="containsText" priority="305" operator="containsText" id="{A65B7200-3535-4C64-AF05-485291FA9F86}">
            <xm:f>NOT(ISERROR(SEARCH($M$70,M51)))</xm:f>
            <xm:f>$M$70</xm:f>
            <x14:dxf>
              <fill>
                <patternFill>
                  <bgColor rgb="FF92D050"/>
                </patternFill>
              </fill>
            </x14:dxf>
          </x14:cfRule>
          <xm:sqref>M51</xm:sqref>
        </x14:conditionalFormatting>
        <x14:conditionalFormatting xmlns:xm="http://schemas.microsoft.com/office/excel/2006/main">
          <x14:cfRule type="containsText" priority="298" operator="containsText" id="{1A95A12B-37B5-4A19-B087-6B52537799B2}">
            <xm:f>NOT(ISERROR(SEARCH($M$73,M49)))</xm:f>
            <xm:f>$M$73</xm:f>
            <x14:dxf>
              <fill>
                <patternFill>
                  <bgColor rgb="FFFF0000"/>
                </patternFill>
              </fill>
            </x14:dxf>
          </x14:cfRule>
          <x14:cfRule type="containsText" priority="299" operator="containsText" id="{572F8D3A-1C0F-47AE-8A96-2776587E2941}">
            <xm:f>NOT(ISERROR(SEARCH($M$72,M49)))</xm:f>
            <xm:f>$M$72</xm:f>
            <x14:dxf>
              <fill>
                <patternFill>
                  <bgColor rgb="FFFFC000"/>
                </patternFill>
              </fill>
            </x14:dxf>
          </x14:cfRule>
          <x14:cfRule type="containsText" priority="300" operator="containsText" id="{FFCE0AD8-4732-44EC-8CC2-178901DF5FAE}">
            <xm:f>NOT(ISERROR(SEARCH($M$71,M49)))</xm:f>
            <xm:f>$M$71</xm:f>
            <x14:dxf>
              <fill>
                <patternFill>
                  <bgColor rgb="FFFFFF00"/>
                </patternFill>
              </fill>
            </x14:dxf>
          </x14:cfRule>
          <x14:cfRule type="containsText" priority="301" operator="containsText" id="{2F060FCB-FC9D-4831-B1E5-7742EA7B70B9}">
            <xm:f>NOT(ISERROR(SEARCH($M$70,M49)))</xm:f>
            <xm:f>$M$70</xm:f>
            <x14:dxf>
              <fill>
                <patternFill>
                  <bgColor rgb="FF92D050"/>
                </patternFill>
              </fill>
            </x14:dxf>
          </x14:cfRule>
          <xm:sqref>M49</xm:sqref>
        </x14:conditionalFormatting>
        <x14:conditionalFormatting xmlns:xm="http://schemas.microsoft.com/office/excel/2006/main">
          <x14:cfRule type="containsText" priority="294" operator="containsText" id="{E172F9DC-2FB4-470B-89F1-FD0C3BF157C3}">
            <xm:f>NOT(ISERROR(SEARCH($M$73,M52)))</xm:f>
            <xm:f>$M$73</xm:f>
            <x14:dxf>
              <fill>
                <patternFill>
                  <bgColor rgb="FFFF0000"/>
                </patternFill>
              </fill>
            </x14:dxf>
          </x14:cfRule>
          <x14:cfRule type="containsText" priority="295" operator="containsText" id="{16A22925-1BF0-4227-8674-53AF8456F24C}">
            <xm:f>NOT(ISERROR(SEARCH($M$72,M52)))</xm:f>
            <xm:f>$M$72</xm:f>
            <x14:dxf>
              <fill>
                <patternFill>
                  <bgColor rgb="FFFFC000"/>
                </patternFill>
              </fill>
            </x14:dxf>
          </x14:cfRule>
          <x14:cfRule type="containsText" priority="296" operator="containsText" id="{DC8A9FDF-2586-4FEA-BA32-55EBC7965CA8}">
            <xm:f>NOT(ISERROR(SEARCH($M$71,M52)))</xm:f>
            <xm:f>$M$71</xm:f>
            <x14:dxf>
              <fill>
                <patternFill>
                  <bgColor rgb="FFFFFF00"/>
                </patternFill>
              </fill>
            </x14:dxf>
          </x14:cfRule>
          <x14:cfRule type="containsText" priority="297" operator="containsText" id="{B1CC3733-2224-43B7-AA3C-01440D67D21F}">
            <xm:f>NOT(ISERROR(SEARCH($M$70,M52)))</xm:f>
            <xm:f>$M$70</xm:f>
            <x14:dxf>
              <fill>
                <patternFill>
                  <bgColor rgb="FF92D050"/>
                </patternFill>
              </fill>
            </x14:dxf>
          </x14:cfRule>
          <xm:sqref>M52</xm:sqref>
        </x14:conditionalFormatting>
        <x14:conditionalFormatting xmlns:xm="http://schemas.microsoft.com/office/excel/2006/main">
          <x14:cfRule type="containsText" priority="290" operator="containsText" id="{229DAFA3-D795-4F56-9B40-4E66DDAD94A3}">
            <xm:f>NOT(ISERROR(SEARCH($M$73,AB49)))</xm:f>
            <xm:f>$M$73</xm:f>
            <x14:dxf>
              <fill>
                <patternFill>
                  <bgColor rgb="FFFF0000"/>
                </patternFill>
              </fill>
            </x14:dxf>
          </x14:cfRule>
          <x14:cfRule type="containsText" priority="291" operator="containsText" id="{F6E2D64E-33F3-4088-9819-060ECFE0F780}">
            <xm:f>NOT(ISERROR(SEARCH($M$72,AB49)))</xm:f>
            <xm:f>$M$72</xm:f>
            <x14:dxf>
              <fill>
                <patternFill>
                  <bgColor rgb="FFFFC000"/>
                </patternFill>
              </fill>
            </x14:dxf>
          </x14:cfRule>
          <x14:cfRule type="containsText" priority="292" operator="containsText" id="{7D824F60-B0EC-4378-B08B-EBA0F3641670}">
            <xm:f>NOT(ISERROR(SEARCH($M$71,AB49)))</xm:f>
            <xm:f>$M$71</xm:f>
            <x14:dxf>
              <fill>
                <patternFill>
                  <bgColor rgb="FFFFFF00"/>
                </patternFill>
              </fill>
            </x14:dxf>
          </x14:cfRule>
          <x14:cfRule type="containsText" priority="293" operator="containsText" id="{BEF8A2C4-7348-4929-B24E-736DAA1E1090}">
            <xm:f>NOT(ISERROR(SEARCH($M$70,AB49)))</xm:f>
            <xm:f>$M$70</xm:f>
            <x14:dxf>
              <fill>
                <patternFill>
                  <bgColor rgb="FF92D050"/>
                </patternFill>
              </fill>
            </x14:dxf>
          </x14:cfRule>
          <xm:sqref>AB49</xm:sqref>
        </x14:conditionalFormatting>
        <x14:conditionalFormatting xmlns:xm="http://schemas.microsoft.com/office/excel/2006/main">
          <x14:cfRule type="containsText" priority="286" operator="containsText" id="{297DF26E-3748-4BA6-A9F1-2CD84C6550C2}">
            <xm:f>NOT(ISERROR(SEARCH($M$73,AB52)))</xm:f>
            <xm:f>$M$73</xm:f>
            <x14:dxf>
              <fill>
                <patternFill>
                  <bgColor rgb="FFFF0000"/>
                </patternFill>
              </fill>
            </x14:dxf>
          </x14:cfRule>
          <x14:cfRule type="containsText" priority="287" operator="containsText" id="{00338ACB-2077-4A5D-B985-EC08B70B371A}">
            <xm:f>NOT(ISERROR(SEARCH($M$72,AB52)))</xm:f>
            <xm:f>$M$72</xm:f>
            <x14:dxf>
              <fill>
                <patternFill>
                  <bgColor rgb="FFFFC000"/>
                </patternFill>
              </fill>
            </x14:dxf>
          </x14:cfRule>
          <x14:cfRule type="containsText" priority="288" operator="containsText" id="{E925F53F-7D90-43F2-AA71-AAE06B81705C}">
            <xm:f>NOT(ISERROR(SEARCH($M$71,AB52)))</xm:f>
            <xm:f>$M$71</xm:f>
            <x14:dxf>
              <fill>
                <patternFill>
                  <bgColor rgb="FFFFFF00"/>
                </patternFill>
              </fill>
            </x14:dxf>
          </x14:cfRule>
          <x14:cfRule type="containsText" priority="289" operator="containsText" id="{62DF6D92-B049-4FBB-AB08-ECE6BAC11D03}">
            <xm:f>NOT(ISERROR(SEARCH($M$70,AB52)))</xm:f>
            <xm:f>$M$70</xm:f>
            <x14:dxf>
              <fill>
                <patternFill>
                  <bgColor rgb="FF92D050"/>
                </patternFill>
              </fill>
            </x14:dxf>
          </x14:cfRule>
          <xm:sqref>AB52</xm:sqref>
        </x14:conditionalFormatting>
        <x14:conditionalFormatting xmlns:xm="http://schemas.microsoft.com/office/excel/2006/main">
          <x14:cfRule type="containsText" priority="282" operator="containsText" id="{CD2F6354-E1C8-4AC9-AE38-C8E4BBE0C774}">
            <xm:f>NOT(ISERROR(SEARCH($M$73,AB51)))</xm:f>
            <xm:f>$M$73</xm:f>
            <x14:dxf>
              <fill>
                <patternFill>
                  <bgColor rgb="FFFF0000"/>
                </patternFill>
              </fill>
            </x14:dxf>
          </x14:cfRule>
          <x14:cfRule type="containsText" priority="283" operator="containsText" id="{73DA24E2-FC7F-47C1-ACE3-65E9A429BB8B}">
            <xm:f>NOT(ISERROR(SEARCH($M$72,AB51)))</xm:f>
            <xm:f>$M$72</xm:f>
            <x14:dxf>
              <fill>
                <patternFill>
                  <bgColor rgb="FFFFC000"/>
                </patternFill>
              </fill>
            </x14:dxf>
          </x14:cfRule>
          <x14:cfRule type="containsText" priority="284" operator="containsText" id="{0CCBA414-6E88-4D14-B674-04C0564CF24A}">
            <xm:f>NOT(ISERROR(SEARCH($M$71,AB51)))</xm:f>
            <xm:f>$M$71</xm:f>
            <x14:dxf>
              <fill>
                <patternFill>
                  <bgColor rgb="FFFFFF00"/>
                </patternFill>
              </fill>
            </x14:dxf>
          </x14:cfRule>
          <x14:cfRule type="containsText" priority="285" operator="containsText" id="{E21699C1-610B-460C-BAEF-65913B7699A4}">
            <xm:f>NOT(ISERROR(SEARCH($M$70,AB51)))</xm:f>
            <xm:f>$M$70</xm:f>
            <x14:dxf>
              <fill>
                <patternFill>
                  <bgColor rgb="FF92D050"/>
                </patternFill>
              </fill>
            </x14:dxf>
          </x14:cfRule>
          <xm:sqref>AB51</xm:sqref>
        </x14:conditionalFormatting>
        <x14:conditionalFormatting xmlns:xm="http://schemas.microsoft.com/office/excel/2006/main">
          <x14:cfRule type="containsText" priority="274" operator="containsText" id="{729BBB60-51B6-44C9-8742-781C0EF25E51}">
            <xm:f>NOT(ISERROR(SEARCH($I$70,I54)))</xm:f>
            <xm:f>$I$70</xm:f>
            <x14:dxf>
              <fill>
                <patternFill>
                  <fgColor rgb="FF92D050"/>
                  <bgColor rgb="FF92D050"/>
                </patternFill>
              </fill>
            </x14:dxf>
          </x14:cfRule>
          <x14:cfRule type="containsText" priority="275" operator="containsText" id="{34A40CF2-BE4C-477C-BC9E-05AEA768D6DA}">
            <xm:f>NOT(ISERROR(SEARCH($I$71,I54)))</xm:f>
            <xm:f>$I$71</xm:f>
            <x14:dxf>
              <fill>
                <patternFill>
                  <bgColor rgb="FF00B050"/>
                </patternFill>
              </fill>
            </x14:dxf>
          </x14:cfRule>
          <x14:cfRule type="containsText" priority="276" operator="containsText" id="{91BED4FD-CE6E-4185-9683-DD4F93F3EE1C}">
            <xm:f>NOT(ISERROR(SEARCH($I$74,I54)))</xm:f>
            <xm:f>$I$74</xm:f>
            <x14:dxf>
              <fill>
                <patternFill>
                  <bgColor rgb="FFFF0000"/>
                </patternFill>
              </fill>
            </x14:dxf>
          </x14:cfRule>
          <x14:cfRule type="containsText" priority="277" operator="containsText" id="{EFA052A0-EC2B-47B4-AB43-F87975FD376B}">
            <xm:f>NOT(ISERROR(SEARCH($I$73,I54)))</xm:f>
            <xm:f>$I$73</xm:f>
            <x14:dxf>
              <fill>
                <patternFill>
                  <fgColor rgb="FFFFC000"/>
                  <bgColor rgb="FFFFC000"/>
                </patternFill>
              </fill>
            </x14:dxf>
          </x14:cfRule>
          <x14:cfRule type="containsText" priority="278" operator="containsText" id="{37880373-2BFB-4715-ACF1-568B54A842DD}">
            <xm:f>NOT(ISERROR(SEARCH($I$72,I54)))</xm:f>
            <xm:f>$I$72</xm:f>
            <x14:dxf>
              <fill>
                <patternFill>
                  <fgColor rgb="FFFFFF00"/>
                  <bgColor rgb="FFFFFF00"/>
                </patternFill>
              </fill>
            </x14:dxf>
          </x14:cfRule>
          <x14:cfRule type="containsText" priority="279" operator="containsText" id="{6F1477D4-F79B-4732-A19D-85444746B0C0}">
            <xm:f>NOT(ISERROR(SEARCH($I$71,I54)))</xm:f>
            <xm:f>$I$71</xm:f>
            <x14:dxf>
              <fill>
                <patternFill>
                  <bgColor theme="0" tint="-0.14996795556505021"/>
                </patternFill>
              </fill>
            </x14:dxf>
          </x14:cfRule>
          <x14:cfRule type="cellIs" priority="280" operator="equal" id="{77E42B64-87B3-484F-83A2-97EAC2E2AC9E}">
            <xm:f>'E:\UAEOS\TRABAJO EN CASA\MAPAS DE RIESGOS\RIESGOS 2022\[MAPA_RIESGOS_UAEOS_2022_V1.xlsx]Tabla probabiidad'!#REF!</xm:f>
            <x14:dxf>
              <fill>
                <patternFill>
                  <fgColor theme="6"/>
                </patternFill>
              </fill>
            </x14:dxf>
          </x14:cfRule>
          <x14:cfRule type="cellIs" priority="281" operator="equal" id="{60843A0F-85E7-4A68-8806-9FFD6EF06AEE}">
            <xm:f>'E:\UAEOS\TRABAJO EN CASA\MAPAS DE RIESGOS\RIESGOS 2022\[MAPA_RIESGOS_UAEOS_2022_V1.xlsx]Tabla probabiidad'!#REF!</xm:f>
            <x14:dxf>
              <fill>
                <patternFill>
                  <fgColor rgb="FF92D050"/>
                  <bgColor theme="6" tint="0.59996337778862885"/>
                </patternFill>
              </fill>
            </x14:dxf>
          </x14:cfRule>
          <xm:sqref>I54:I55</xm:sqref>
        </x14:conditionalFormatting>
        <x14:conditionalFormatting xmlns:xm="http://schemas.microsoft.com/office/excel/2006/main">
          <x14:cfRule type="containsText" priority="266" operator="containsText" id="{CA351D84-53E3-4831-9697-EF1BD482DA53}">
            <xm:f>NOT(ISERROR(SEARCH($I$70,I57)))</xm:f>
            <xm:f>$I$70</xm:f>
            <x14:dxf>
              <fill>
                <patternFill>
                  <fgColor rgb="FF92D050"/>
                  <bgColor rgb="FF92D050"/>
                </patternFill>
              </fill>
            </x14:dxf>
          </x14:cfRule>
          <x14:cfRule type="containsText" priority="267" operator="containsText" id="{86711A9A-BD86-4460-9B72-D4700236DD35}">
            <xm:f>NOT(ISERROR(SEARCH($I$71,I57)))</xm:f>
            <xm:f>$I$71</xm:f>
            <x14:dxf>
              <fill>
                <patternFill>
                  <bgColor rgb="FF00B050"/>
                </patternFill>
              </fill>
            </x14:dxf>
          </x14:cfRule>
          <x14:cfRule type="containsText" priority="268" operator="containsText" id="{1FC27205-4B79-4735-B9BA-FF7EC050E4A5}">
            <xm:f>NOT(ISERROR(SEARCH($I$74,I57)))</xm:f>
            <xm:f>$I$74</xm:f>
            <x14:dxf>
              <fill>
                <patternFill>
                  <bgColor rgb="FFFF0000"/>
                </patternFill>
              </fill>
            </x14:dxf>
          </x14:cfRule>
          <x14:cfRule type="containsText" priority="269" operator="containsText" id="{02456FA5-5AC2-4024-9AE6-F0BA09C9976A}">
            <xm:f>NOT(ISERROR(SEARCH($I$73,I57)))</xm:f>
            <xm:f>$I$73</xm:f>
            <x14:dxf>
              <fill>
                <patternFill>
                  <fgColor rgb="FFFFC000"/>
                  <bgColor rgb="FFFFC000"/>
                </patternFill>
              </fill>
            </x14:dxf>
          </x14:cfRule>
          <x14:cfRule type="containsText" priority="270" operator="containsText" id="{65EDDBF7-AFEA-4F77-B118-8014F09115EF}">
            <xm:f>NOT(ISERROR(SEARCH($I$72,I57)))</xm:f>
            <xm:f>$I$72</xm:f>
            <x14:dxf>
              <fill>
                <patternFill>
                  <fgColor rgb="FFFFFF00"/>
                  <bgColor rgb="FFFFFF00"/>
                </patternFill>
              </fill>
            </x14:dxf>
          </x14:cfRule>
          <x14:cfRule type="containsText" priority="271" operator="containsText" id="{724CC48D-26F5-41CB-B774-C4B0998D9F22}">
            <xm:f>NOT(ISERROR(SEARCH($I$71,I57)))</xm:f>
            <xm:f>$I$71</xm:f>
            <x14:dxf>
              <fill>
                <patternFill>
                  <bgColor theme="0" tint="-0.14996795556505021"/>
                </patternFill>
              </fill>
            </x14:dxf>
          </x14:cfRule>
          <x14:cfRule type="cellIs" priority="272" operator="equal" id="{E4D5A314-6ED3-4D6B-87AD-7A4178BFBF7B}">
            <xm:f>'E:\UAEOS\TRABAJO EN CASA\MAPAS DE RIESGOS\RIESGOS 2022\[MAPA_RIESGOS_UAEOS_2022_V1.xlsx]Tabla probabiidad'!#REF!</xm:f>
            <x14:dxf>
              <fill>
                <patternFill>
                  <fgColor theme="6"/>
                </patternFill>
              </fill>
            </x14:dxf>
          </x14:cfRule>
          <x14:cfRule type="cellIs" priority="273" operator="equal" id="{98F991E9-6828-4634-BF18-9C39BE04DCA4}">
            <xm:f>'E:\UAEOS\TRABAJO EN CASA\MAPAS DE RIESGOS\RIESGOS 2022\[MAPA_RIESGOS_UAEOS_2022_V1.xlsx]Tabla probabiidad'!#REF!</xm:f>
            <x14:dxf>
              <fill>
                <patternFill>
                  <fgColor rgb="FF92D050"/>
                  <bgColor theme="6" tint="0.59996337778862885"/>
                </patternFill>
              </fill>
            </x14:dxf>
          </x14:cfRule>
          <xm:sqref>I57</xm:sqref>
        </x14:conditionalFormatting>
        <x14:conditionalFormatting xmlns:xm="http://schemas.microsoft.com/office/excel/2006/main">
          <x14:cfRule type="containsText" priority="261" operator="containsText" id="{3E228428-33A0-4F90-B792-80CEAA29DB71}">
            <xm:f>NOT(ISERROR(SEARCH($K$74,K54)))</xm:f>
            <xm:f>$K$74</xm:f>
            <x14:dxf>
              <fill>
                <patternFill>
                  <bgColor rgb="FFFF0000"/>
                </patternFill>
              </fill>
            </x14:dxf>
          </x14:cfRule>
          <x14:cfRule type="containsText" priority="262" operator="containsText" id="{D9B1CAAB-9DF4-4978-A607-12FF83E32145}">
            <xm:f>NOT(ISERROR(SEARCH($K$73,K54)))</xm:f>
            <xm:f>$K$73</xm:f>
            <x14:dxf>
              <fill>
                <patternFill>
                  <bgColor rgb="FFFFC000"/>
                </patternFill>
              </fill>
            </x14:dxf>
          </x14:cfRule>
          <x14:cfRule type="containsText" priority="263" operator="containsText" id="{2FB997A6-65BA-4360-B40D-658C74767311}">
            <xm:f>NOT(ISERROR(SEARCH($K$72,K54)))</xm:f>
            <xm:f>$K$72</xm:f>
            <x14:dxf>
              <fill>
                <patternFill>
                  <bgColor rgb="FFFFFF00"/>
                </patternFill>
              </fill>
            </x14:dxf>
          </x14:cfRule>
          <x14:cfRule type="containsText" priority="264" operator="containsText" id="{3741AC18-4F3E-43BB-8360-BE3B33F91ACF}">
            <xm:f>NOT(ISERROR(SEARCH($K$71,K54)))</xm:f>
            <xm:f>$K$71</xm:f>
            <x14:dxf>
              <fill>
                <patternFill>
                  <bgColor rgb="FF00B050"/>
                </patternFill>
              </fill>
            </x14:dxf>
          </x14:cfRule>
          <x14:cfRule type="containsText" priority="265" operator="containsText" id="{7F41EEBD-B2ED-4A3E-92AB-74B544E3EBF7}">
            <xm:f>NOT(ISERROR(SEARCH($K$70,K54)))</xm:f>
            <xm:f>$K$70</xm:f>
            <x14:dxf>
              <fill>
                <patternFill>
                  <bgColor rgb="FF92D050"/>
                </patternFill>
              </fill>
            </x14:dxf>
          </x14:cfRule>
          <xm:sqref>K54:K57</xm:sqref>
        </x14:conditionalFormatting>
        <x14:conditionalFormatting xmlns:xm="http://schemas.microsoft.com/office/excel/2006/main">
          <x14:cfRule type="containsText" priority="257" operator="containsText" id="{391B8060-731D-475F-81D9-3D87E31CA8F9}">
            <xm:f>NOT(ISERROR(SEARCH($M$73,M54)))</xm:f>
            <xm:f>$M$73</xm:f>
            <x14:dxf>
              <fill>
                <patternFill>
                  <bgColor rgb="FFFF0000"/>
                </patternFill>
              </fill>
            </x14:dxf>
          </x14:cfRule>
          <x14:cfRule type="containsText" priority="258" operator="containsText" id="{C1BC6564-A414-4A63-B83E-C60BE9652A9C}">
            <xm:f>NOT(ISERROR(SEARCH($M$72,M54)))</xm:f>
            <xm:f>$M$72</xm:f>
            <x14:dxf>
              <fill>
                <patternFill>
                  <bgColor rgb="FFFFC000"/>
                </patternFill>
              </fill>
            </x14:dxf>
          </x14:cfRule>
          <x14:cfRule type="containsText" priority="259" operator="containsText" id="{591374AD-EC08-4052-8C5A-6AC01F6C18DD}">
            <xm:f>NOT(ISERROR(SEARCH($M$71,M54)))</xm:f>
            <xm:f>$M$71</xm:f>
            <x14:dxf>
              <fill>
                <patternFill>
                  <bgColor rgb="FFFFFF00"/>
                </patternFill>
              </fill>
            </x14:dxf>
          </x14:cfRule>
          <x14:cfRule type="containsText" priority="260" operator="containsText" id="{2EEB2F9C-3BA2-45A4-8D83-5E5153EEAFA9}">
            <xm:f>NOT(ISERROR(SEARCH($M$70,M54)))</xm:f>
            <xm:f>$M$70</xm:f>
            <x14:dxf>
              <fill>
                <patternFill>
                  <bgColor rgb="FF92D050"/>
                </patternFill>
              </fill>
            </x14:dxf>
          </x14:cfRule>
          <xm:sqref>M54:M57</xm:sqref>
        </x14:conditionalFormatting>
        <x14:conditionalFormatting xmlns:xm="http://schemas.microsoft.com/office/excel/2006/main">
          <x14:cfRule type="containsText" priority="249" operator="containsText" id="{E0A9EE43-1623-41BE-BD48-4C3A5D5A79A4}">
            <xm:f>NOT(ISERROR(SEARCH($I$70,X54)))</xm:f>
            <xm:f>$I$70</xm:f>
            <x14:dxf>
              <fill>
                <patternFill>
                  <fgColor rgb="FF92D050"/>
                  <bgColor rgb="FF92D050"/>
                </patternFill>
              </fill>
            </x14:dxf>
          </x14:cfRule>
          <x14:cfRule type="containsText" priority="250" operator="containsText" id="{CF0AFCFA-0161-4A85-88BD-E7778594FCA3}">
            <xm:f>NOT(ISERROR(SEARCH($I$71,X54)))</xm:f>
            <xm:f>$I$71</xm:f>
            <x14:dxf>
              <fill>
                <patternFill>
                  <bgColor rgb="FF00B050"/>
                </patternFill>
              </fill>
            </x14:dxf>
          </x14:cfRule>
          <x14:cfRule type="containsText" priority="251" operator="containsText" id="{68C3D496-EAF4-456C-A3B4-944873262AD2}">
            <xm:f>NOT(ISERROR(SEARCH($I$74,X54)))</xm:f>
            <xm:f>$I$74</xm:f>
            <x14:dxf>
              <fill>
                <patternFill>
                  <bgColor rgb="FFFF0000"/>
                </patternFill>
              </fill>
            </x14:dxf>
          </x14:cfRule>
          <x14:cfRule type="containsText" priority="252" operator="containsText" id="{79CB6BB1-4B98-4BEB-8E1F-6037B70CBAA5}">
            <xm:f>NOT(ISERROR(SEARCH($I$73,X54)))</xm:f>
            <xm:f>$I$73</xm:f>
            <x14:dxf>
              <fill>
                <patternFill>
                  <fgColor rgb="FFFFC000"/>
                  <bgColor rgb="FFFFC000"/>
                </patternFill>
              </fill>
            </x14:dxf>
          </x14:cfRule>
          <x14:cfRule type="containsText" priority="253" operator="containsText" id="{F025F100-89FA-4B5C-952A-90E4D94CB8B6}">
            <xm:f>NOT(ISERROR(SEARCH($I$72,X54)))</xm:f>
            <xm:f>$I$72</xm:f>
            <x14:dxf>
              <fill>
                <patternFill>
                  <fgColor rgb="FFFFFF00"/>
                  <bgColor rgb="FFFFFF00"/>
                </patternFill>
              </fill>
            </x14:dxf>
          </x14:cfRule>
          <x14:cfRule type="containsText" priority="254" operator="containsText" id="{80962954-5AE7-4F86-9BFA-9547627A7B4B}">
            <xm:f>NOT(ISERROR(SEARCH($I$71,X54)))</xm:f>
            <xm:f>$I$71</xm:f>
            <x14:dxf>
              <fill>
                <patternFill>
                  <bgColor theme="0" tint="-0.14996795556505021"/>
                </patternFill>
              </fill>
            </x14:dxf>
          </x14:cfRule>
          <x14:cfRule type="cellIs" priority="255" operator="equal" id="{47E96F4B-F328-4C80-AFFA-505BF1F9F430}">
            <xm:f>'E:\UAEOS\TRABAJO EN CASA\MAPAS DE RIESGOS\RIESGOS 2022\[MAPA_RIESGOS_UAEOS_2022_V1.xlsx]Tabla probabiidad'!#REF!</xm:f>
            <x14:dxf>
              <fill>
                <patternFill>
                  <fgColor theme="6"/>
                </patternFill>
              </fill>
            </x14:dxf>
          </x14:cfRule>
          <x14:cfRule type="cellIs" priority="256" operator="equal" id="{7BFC172B-D99F-47D4-9B77-C63FBBA37ADF}">
            <xm:f>'E:\UAEOS\TRABAJO EN CASA\MAPAS DE RIESGOS\RIESGOS 2022\[MAPA_RIESGOS_UAEOS_2022_V1.xlsx]Tabla probabiidad'!#REF!</xm:f>
            <x14:dxf>
              <fill>
                <patternFill>
                  <fgColor rgb="FF92D050"/>
                  <bgColor theme="6" tint="0.59996337778862885"/>
                </patternFill>
              </fill>
            </x14:dxf>
          </x14:cfRule>
          <xm:sqref>X54:X55</xm:sqref>
        </x14:conditionalFormatting>
        <x14:conditionalFormatting xmlns:xm="http://schemas.microsoft.com/office/excel/2006/main">
          <x14:cfRule type="containsText" priority="241" operator="containsText" id="{63AC61A3-896A-4350-BAF1-B80D8C54729E}">
            <xm:f>NOT(ISERROR(SEARCH($I$70,X57)))</xm:f>
            <xm:f>$I$70</xm:f>
            <x14:dxf>
              <fill>
                <patternFill>
                  <fgColor rgb="FF92D050"/>
                  <bgColor rgb="FF92D050"/>
                </patternFill>
              </fill>
            </x14:dxf>
          </x14:cfRule>
          <x14:cfRule type="containsText" priority="242" operator="containsText" id="{6374F867-2CD1-4C91-ACB4-D69B44707F48}">
            <xm:f>NOT(ISERROR(SEARCH($I$71,X57)))</xm:f>
            <xm:f>$I$71</xm:f>
            <x14:dxf>
              <fill>
                <patternFill>
                  <bgColor rgb="FF00B050"/>
                </patternFill>
              </fill>
            </x14:dxf>
          </x14:cfRule>
          <x14:cfRule type="containsText" priority="243" operator="containsText" id="{9467E052-9CC0-487D-B588-5042A11EC862}">
            <xm:f>NOT(ISERROR(SEARCH($I$74,X57)))</xm:f>
            <xm:f>$I$74</xm:f>
            <x14:dxf>
              <fill>
                <patternFill>
                  <bgColor rgb="FFFF0000"/>
                </patternFill>
              </fill>
            </x14:dxf>
          </x14:cfRule>
          <x14:cfRule type="containsText" priority="244" operator="containsText" id="{E8B62EFB-B2BB-4D6E-81D3-D83EA56246B2}">
            <xm:f>NOT(ISERROR(SEARCH($I$73,X57)))</xm:f>
            <xm:f>$I$73</xm:f>
            <x14:dxf>
              <fill>
                <patternFill>
                  <fgColor rgb="FFFFC000"/>
                  <bgColor rgb="FFFFC000"/>
                </patternFill>
              </fill>
            </x14:dxf>
          </x14:cfRule>
          <x14:cfRule type="containsText" priority="245" operator="containsText" id="{CAF53EC4-9A48-4EA7-893F-4BC60085E606}">
            <xm:f>NOT(ISERROR(SEARCH($I$72,X57)))</xm:f>
            <xm:f>$I$72</xm:f>
            <x14:dxf>
              <fill>
                <patternFill>
                  <fgColor rgb="FFFFFF00"/>
                  <bgColor rgb="FFFFFF00"/>
                </patternFill>
              </fill>
            </x14:dxf>
          </x14:cfRule>
          <x14:cfRule type="containsText" priority="246" operator="containsText" id="{DFF84A3D-B3F9-440A-9852-2947A0F5A738}">
            <xm:f>NOT(ISERROR(SEARCH($I$71,X57)))</xm:f>
            <xm:f>$I$71</xm:f>
            <x14:dxf>
              <fill>
                <patternFill>
                  <bgColor theme="0" tint="-0.14996795556505021"/>
                </patternFill>
              </fill>
            </x14:dxf>
          </x14:cfRule>
          <x14:cfRule type="cellIs" priority="247" operator="equal" id="{66A87981-F051-4DCE-BE3B-FC675EF80503}">
            <xm:f>'E:\UAEOS\TRABAJO EN CASA\MAPAS DE RIESGOS\RIESGOS 2022\[MAPA_RIESGOS_UAEOS_2022_V1.xlsx]Tabla probabiidad'!#REF!</xm:f>
            <x14:dxf>
              <fill>
                <patternFill>
                  <fgColor theme="6"/>
                </patternFill>
              </fill>
            </x14:dxf>
          </x14:cfRule>
          <x14:cfRule type="cellIs" priority="248" operator="equal" id="{3FC0E467-8F68-473B-A9E1-54F30B12B1B0}">
            <xm:f>'E:\UAEOS\TRABAJO EN CASA\MAPAS DE RIESGOS\RIESGOS 2022\[MAPA_RIESGOS_UAEOS_2022_V1.xlsx]Tabla probabiidad'!#REF!</xm:f>
            <x14:dxf>
              <fill>
                <patternFill>
                  <fgColor rgb="FF92D050"/>
                  <bgColor theme="6" tint="0.59996337778862885"/>
                </patternFill>
              </fill>
            </x14:dxf>
          </x14:cfRule>
          <xm:sqref>X57</xm:sqref>
        </x14:conditionalFormatting>
        <x14:conditionalFormatting xmlns:xm="http://schemas.microsoft.com/office/excel/2006/main">
          <x14:cfRule type="containsText" priority="233" operator="containsText" id="{4456770A-A30A-4F1D-B69C-B45E15F65C13}">
            <xm:f>NOT(ISERROR(SEARCH($I$70,I56)))</xm:f>
            <xm:f>$I$70</xm:f>
            <x14:dxf>
              <fill>
                <patternFill>
                  <fgColor rgb="FF92D050"/>
                  <bgColor rgb="FF92D050"/>
                </patternFill>
              </fill>
            </x14:dxf>
          </x14:cfRule>
          <x14:cfRule type="containsText" priority="234" operator="containsText" id="{486C2FE4-D0EE-44CC-B568-E212A788D3D6}">
            <xm:f>NOT(ISERROR(SEARCH($I$71,I56)))</xm:f>
            <xm:f>$I$71</xm:f>
            <x14:dxf>
              <fill>
                <patternFill>
                  <bgColor rgb="FF00B050"/>
                </patternFill>
              </fill>
            </x14:dxf>
          </x14:cfRule>
          <x14:cfRule type="containsText" priority="235" operator="containsText" id="{6A50750B-2352-4C7D-AD8E-392CBF28624D}">
            <xm:f>NOT(ISERROR(SEARCH($I$74,I56)))</xm:f>
            <xm:f>$I$74</xm:f>
            <x14:dxf>
              <fill>
                <patternFill>
                  <bgColor rgb="FFFF0000"/>
                </patternFill>
              </fill>
            </x14:dxf>
          </x14:cfRule>
          <x14:cfRule type="containsText" priority="236" operator="containsText" id="{8ED7961F-2549-4F05-9C87-6CA98CA7DCC7}">
            <xm:f>NOT(ISERROR(SEARCH($I$73,I56)))</xm:f>
            <xm:f>$I$73</xm:f>
            <x14:dxf>
              <fill>
                <patternFill>
                  <fgColor rgb="FFFFC000"/>
                  <bgColor rgb="FFFFC000"/>
                </patternFill>
              </fill>
            </x14:dxf>
          </x14:cfRule>
          <x14:cfRule type="containsText" priority="237" operator="containsText" id="{83A410FA-5519-4D90-B6E5-73FF0F0FCB16}">
            <xm:f>NOT(ISERROR(SEARCH($I$72,I56)))</xm:f>
            <xm:f>$I$72</xm:f>
            <x14:dxf>
              <fill>
                <patternFill>
                  <fgColor rgb="FFFFFF00"/>
                  <bgColor rgb="FFFFFF00"/>
                </patternFill>
              </fill>
            </x14:dxf>
          </x14:cfRule>
          <x14:cfRule type="containsText" priority="238" operator="containsText" id="{D340A7C4-13FC-433E-B029-77FA509E36F5}">
            <xm:f>NOT(ISERROR(SEARCH($I$71,I56)))</xm:f>
            <xm:f>$I$71</xm:f>
            <x14:dxf>
              <fill>
                <patternFill>
                  <bgColor theme="0" tint="-0.14996795556505021"/>
                </patternFill>
              </fill>
            </x14:dxf>
          </x14:cfRule>
          <x14:cfRule type="cellIs" priority="239" operator="equal" id="{1B4FE3DA-03CF-42D1-B3D2-27AE8EFEE469}">
            <xm:f>'E:\UAEOS\TRABAJO EN CASA\MAPAS DE RIESGOS\RIESGOS 2022\[MAPA_RIESGOS_UAEOS_2022_V1.xlsx]Tabla probabiidad'!#REF!</xm:f>
            <x14:dxf>
              <fill>
                <patternFill>
                  <fgColor theme="6"/>
                </patternFill>
              </fill>
            </x14:dxf>
          </x14:cfRule>
          <x14:cfRule type="cellIs" priority="240" operator="equal" id="{C5B95DF1-0B9B-4912-8DBB-DA1D97EC1390}">
            <xm:f>'E:\UAEOS\TRABAJO EN CASA\MAPAS DE RIESGOS\RIESGOS 2022\[MAPA_RIESGOS_UAEOS_2022_V1.xlsx]Tabla probabiidad'!#REF!</xm:f>
            <x14:dxf>
              <fill>
                <patternFill>
                  <fgColor rgb="FF92D050"/>
                  <bgColor theme="6" tint="0.59996337778862885"/>
                </patternFill>
              </fill>
            </x14:dxf>
          </x14:cfRule>
          <xm:sqref>I56</xm:sqref>
        </x14:conditionalFormatting>
        <x14:conditionalFormatting xmlns:xm="http://schemas.microsoft.com/office/excel/2006/main">
          <x14:cfRule type="containsText" priority="225" operator="containsText" id="{D73A5A61-894D-4E93-A642-6BFC6381235A}">
            <xm:f>NOT(ISERROR(SEARCH($I$70,X56)))</xm:f>
            <xm:f>$I$70</xm:f>
            <x14:dxf>
              <fill>
                <patternFill>
                  <fgColor rgb="FF92D050"/>
                  <bgColor rgb="FF92D050"/>
                </patternFill>
              </fill>
            </x14:dxf>
          </x14:cfRule>
          <x14:cfRule type="containsText" priority="226" operator="containsText" id="{E4504009-CDCB-44FC-9925-282670E32DBC}">
            <xm:f>NOT(ISERROR(SEARCH($I$71,X56)))</xm:f>
            <xm:f>$I$71</xm:f>
            <x14:dxf>
              <fill>
                <patternFill>
                  <bgColor rgb="FF00B050"/>
                </patternFill>
              </fill>
            </x14:dxf>
          </x14:cfRule>
          <x14:cfRule type="containsText" priority="227" operator="containsText" id="{25F48A27-0E05-4A63-9891-042DD729D075}">
            <xm:f>NOT(ISERROR(SEARCH($I$74,X56)))</xm:f>
            <xm:f>$I$74</xm:f>
            <x14:dxf>
              <fill>
                <patternFill>
                  <bgColor rgb="FFFF0000"/>
                </patternFill>
              </fill>
            </x14:dxf>
          </x14:cfRule>
          <x14:cfRule type="containsText" priority="228" operator="containsText" id="{AD956C05-4B76-4FA1-B5CE-848A9380A5A8}">
            <xm:f>NOT(ISERROR(SEARCH($I$73,X56)))</xm:f>
            <xm:f>$I$73</xm:f>
            <x14:dxf>
              <fill>
                <patternFill>
                  <fgColor rgb="FFFFC000"/>
                  <bgColor rgb="FFFFC000"/>
                </patternFill>
              </fill>
            </x14:dxf>
          </x14:cfRule>
          <x14:cfRule type="containsText" priority="229" operator="containsText" id="{A33E2AAD-3868-407C-8F19-1FB5397031B3}">
            <xm:f>NOT(ISERROR(SEARCH($I$72,X56)))</xm:f>
            <xm:f>$I$72</xm:f>
            <x14:dxf>
              <fill>
                <patternFill>
                  <fgColor rgb="FFFFFF00"/>
                  <bgColor rgb="FFFFFF00"/>
                </patternFill>
              </fill>
            </x14:dxf>
          </x14:cfRule>
          <x14:cfRule type="containsText" priority="230" operator="containsText" id="{C5C616F7-DE1D-4E49-9237-9DBF3554F98F}">
            <xm:f>NOT(ISERROR(SEARCH($I$71,X56)))</xm:f>
            <xm:f>$I$71</xm:f>
            <x14:dxf>
              <fill>
                <patternFill>
                  <bgColor theme="0" tint="-0.14996795556505021"/>
                </patternFill>
              </fill>
            </x14:dxf>
          </x14:cfRule>
          <x14:cfRule type="cellIs" priority="231" operator="equal" id="{51BDDAC9-751A-4131-B422-E9D4E800E59B}">
            <xm:f>'E:\UAEOS\TRABAJO EN CASA\MAPAS DE RIESGOS\RIESGOS 2022\[MAPA_RIESGOS_UAEOS_2022_V1.xlsx]Tabla probabiidad'!#REF!</xm:f>
            <x14:dxf>
              <fill>
                <patternFill>
                  <fgColor theme="6"/>
                </patternFill>
              </fill>
            </x14:dxf>
          </x14:cfRule>
          <x14:cfRule type="cellIs" priority="232" operator="equal" id="{0BBEBCDF-CBBE-47CE-8290-C8252458970E}">
            <xm:f>'E:\UAEOS\TRABAJO EN CASA\MAPAS DE RIESGOS\RIESGOS 2022\[MAPA_RIESGOS_UAEOS_2022_V1.xlsx]Tabla probabiidad'!#REF!</xm:f>
            <x14:dxf>
              <fill>
                <patternFill>
                  <fgColor rgb="FF92D050"/>
                  <bgColor theme="6" tint="0.59996337778862885"/>
                </patternFill>
              </fill>
            </x14:dxf>
          </x14:cfRule>
          <xm:sqref>X56</xm:sqref>
        </x14:conditionalFormatting>
        <x14:conditionalFormatting xmlns:xm="http://schemas.microsoft.com/office/excel/2006/main">
          <x14:cfRule type="containsText" priority="220" operator="containsText" id="{C3048470-E6AA-497F-A546-F889FC1CFF27}">
            <xm:f>NOT(ISERROR(SEARCH($K$74,Z54)))</xm:f>
            <xm:f>$K$74</xm:f>
            <x14:dxf>
              <fill>
                <patternFill>
                  <bgColor rgb="FFFF0000"/>
                </patternFill>
              </fill>
            </x14:dxf>
          </x14:cfRule>
          <x14:cfRule type="containsText" priority="221" operator="containsText" id="{8BC6C3E7-C08C-44CB-8CC2-D0DDF6DD3571}">
            <xm:f>NOT(ISERROR(SEARCH($K$73,Z54)))</xm:f>
            <xm:f>$K$73</xm:f>
            <x14:dxf>
              <fill>
                <patternFill>
                  <bgColor rgb="FFFFC000"/>
                </patternFill>
              </fill>
            </x14:dxf>
          </x14:cfRule>
          <x14:cfRule type="containsText" priority="222" operator="containsText" id="{6B706A7A-573E-4764-AAA2-09CD8C437511}">
            <xm:f>NOT(ISERROR(SEARCH($K$72,Z54)))</xm:f>
            <xm:f>$K$72</xm:f>
            <x14:dxf>
              <fill>
                <patternFill>
                  <bgColor rgb="FFFFFF00"/>
                </patternFill>
              </fill>
            </x14:dxf>
          </x14:cfRule>
          <x14:cfRule type="containsText" priority="223" operator="containsText" id="{538B3C5F-C798-4F94-BC5A-4EAC0987EFF7}">
            <xm:f>NOT(ISERROR(SEARCH($K$71,Z54)))</xm:f>
            <xm:f>$K$71</xm:f>
            <x14:dxf>
              <fill>
                <patternFill>
                  <bgColor rgb="FF00B050"/>
                </patternFill>
              </fill>
            </x14:dxf>
          </x14:cfRule>
          <x14:cfRule type="containsText" priority="224" operator="containsText" id="{4AB843D6-F62A-4DFE-8A32-C203C7321540}">
            <xm:f>NOT(ISERROR(SEARCH($K$70,Z54)))</xm:f>
            <xm:f>$K$70</xm:f>
            <x14:dxf>
              <fill>
                <patternFill>
                  <bgColor rgb="FF92D050"/>
                </patternFill>
              </fill>
            </x14:dxf>
          </x14:cfRule>
          <xm:sqref>Z54:Z57</xm:sqref>
        </x14:conditionalFormatting>
        <x14:conditionalFormatting xmlns:xm="http://schemas.microsoft.com/office/excel/2006/main">
          <x14:cfRule type="containsText" priority="216" operator="containsText" id="{874986CF-7AF1-4A25-847E-3206508871F6}">
            <xm:f>NOT(ISERROR(SEARCH($M$73,AB54)))</xm:f>
            <xm:f>$M$73</xm:f>
            <x14:dxf>
              <fill>
                <patternFill>
                  <bgColor rgb="FFFF0000"/>
                </patternFill>
              </fill>
            </x14:dxf>
          </x14:cfRule>
          <x14:cfRule type="containsText" priority="217" operator="containsText" id="{01B949FE-F89F-4324-AF60-35AF1CD854FA}">
            <xm:f>NOT(ISERROR(SEARCH($M$72,AB54)))</xm:f>
            <xm:f>$M$72</xm:f>
            <x14:dxf>
              <fill>
                <patternFill>
                  <bgColor rgb="FFFFC000"/>
                </patternFill>
              </fill>
            </x14:dxf>
          </x14:cfRule>
          <x14:cfRule type="containsText" priority="218" operator="containsText" id="{38E1AEF4-7369-4757-A060-0BBE6495B0BF}">
            <xm:f>NOT(ISERROR(SEARCH($M$71,AB54)))</xm:f>
            <xm:f>$M$71</xm:f>
            <x14:dxf>
              <fill>
                <patternFill>
                  <bgColor rgb="FFFFFF00"/>
                </patternFill>
              </fill>
            </x14:dxf>
          </x14:cfRule>
          <x14:cfRule type="containsText" priority="219" operator="containsText" id="{1BBC43CA-0761-4166-AC31-0C39307E84DB}">
            <xm:f>NOT(ISERROR(SEARCH($M$70,AB54)))</xm:f>
            <xm:f>$M$70</xm:f>
            <x14:dxf>
              <fill>
                <patternFill>
                  <bgColor rgb="FF92D050"/>
                </patternFill>
              </fill>
            </x14:dxf>
          </x14:cfRule>
          <xm:sqref>AB54:AB57</xm:sqref>
        </x14:conditionalFormatting>
        <x14:conditionalFormatting xmlns:xm="http://schemas.microsoft.com/office/excel/2006/main">
          <x14:cfRule type="containsText" priority="208" operator="containsText" id="{A4DCC9E6-CB7E-4C57-A058-B9382A59E96F}">
            <xm:f>NOT(ISERROR(SEARCH($I$70,I60)))</xm:f>
            <xm:f>$I$70</xm:f>
            <x14:dxf>
              <fill>
                <patternFill>
                  <fgColor rgb="FF92D050"/>
                  <bgColor rgb="FF92D050"/>
                </patternFill>
              </fill>
            </x14:dxf>
          </x14:cfRule>
          <x14:cfRule type="containsText" priority="209" operator="containsText" id="{D5B39F42-B32E-4F10-98FC-41CBCBFA4B7B}">
            <xm:f>NOT(ISERROR(SEARCH($I$71,I60)))</xm:f>
            <xm:f>$I$71</xm:f>
            <x14:dxf>
              <fill>
                <patternFill>
                  <bgColor rgb="FF00B050"/>
                </patternFill>
              </fill>
            </x14:dxf>
          </x14:cfRule>
          <x14:cfRule type="containsText" priority="210" operator="containsText" id="{B38A239A-7B55-48BD-A80C-680AF4BB2521}">
            <xm:f>NOT(ISERROR(SEARCH($I$74,I60)))</xm:f>
            <xm:f>$I$74</xm:f>
            <x14:dxf>
              <fill>
                <patternFill>
                  <bgColor rgb="FFFF0000"/>
                </patternFill>
              </fill>
            </x14:dxf>
          </x14:cfRule>
          <x14:cfRule type="containsText" priority="211" operator="containsText" id="{4B679D53-5E38-48F7-8CA3-2D31C88AF36B}">
            <xm:f>NOT(ISERROR(SEARCH($I$73,I60)))</xm:f>
            <xm:f>$I$73</xm:f>
            <x14:dxf>
              <fill>
                <patternFill>
                  <fgColor rgb="FFFFC000"/>
                  <bgColor rgb="FFFFC000"/>
                </patternFill>
              </fill>
            </x14:dxf>
          </x14:cfRule>
          <x14:cfRule type="containsText" priority="212" operator="containsText" id="{EADDB9A1-4084-4845-A6AE-7B3D14EEB508}">
            <xm:f>NOT(ISERROR(SEARCH($I$72,I60)))</xm:f>
            <xm:f>$I$72</xm:f>
            <x14:dxf>
              <fill>
                <patternFill>
                  <fgColor rgb="FFFFFF00"/>
                  <bgColor rgb="FFFFFF00"/>
                </patternFill>
              </fill>
            </x14:dxf>
          </x14:cfRule>
          <x14:cfRule type="containsText" priority="213" operator="containsText" id="{F8FC377F-E25C-46D1-9316-A77070AD7294}">
            <xm:f>NOT(ISERROR(SEARCH($I$71,I60)))</xm:f>
            <xm:f>$I$71</xm:f>
            <x14:dxf>
              <fill>
                <patternFill>
                  <bgColor theme="0" tint="-0.14996795556505021"/>
                </patternFill>
              </fill>
            </x14:dxf>
          </x14:cfRule>
          <x14:cfRule type="cellIs" priority="214" operator="equal" id="{AE0B45DC-6A0F-4A72-847D-88FE02E5BC44}">
            <xm:f>'E:\UAEOS\TRABAJO EN CASA\MAPAS DE RIESGOS\RIESGOS 2022\[MAPA_RIESGOS_UAEOS_2022_V1.xlsx]Tabla probabiidad'!#REF!</xm:f>
            <x14:dxf>
              <fill>
                <patternFill>
                  <fgColor theme="6"/>
                </patternFill>
              </fill>
            </x14:dxf>
          </x14:cfRule>
          <x14:cfRule type="cellIs" priority="215" operator="equal" id="{8846296B-B06E-4D57-94DF-F35D5762A5E6}">
            <xm:f>'E:\UAEOS\TRABAJO EN CASA\MAPAS DE RIESGOS\RIESGOS 2022\[MAPA_RIESGOS_UAEOS_2022_V1.xlsx]Tabla probabiidad'!#REF!</xm:f>
            <x14:dxf>
              <fill>
                <patternFill>
                  <fgColor rgb="FF92D050"/>
                  <bgColor theme="6" tint="0.59996337778862885"/>
                </patternFill>
              </fill>
            </x14:dxf>
          </x14:cfRule>
          <xm:sqref>I60:I61</xm:sqref>
        </x14:conditionalFormatting>
        <x14:conditionalFormatting xmlns:xm="http://schemas.microsoft.com/office/excel/2006/main">
          <x14:cfRule type="containsText" priority="200" operator="containsText" id="{70ED75A3-85D0-440B-BB80-03673B81DD0C}">
            <xm:f>NOT(ISERROR(SEARCH($I$70,I58)))</xm:f>
            <xm:f>$I$70</xm:f>
            <x14:dxf>
              <fill>
                <patternFill>
                  <fgColor rgb="FF92D050"/>
                  <bgColor rgb="FF92D050"/>
                </patternFill>
              </fill>
            </x14:dxf>
          </x14:cfRule>
          <x14:cfRule type="containsText" priority="201" operator="containsText" id="{95667A2B-162B-4F1A-AA91-FF43B27A2640}">
            <xm:f>NOT(ISERROR(SEARCH($I$71,I58)))</xm:f>
            <xm:f>$I$71</xm:f>
            <x14:dxf>
              <fill>
                <patternFill>
                  <bgColor rgb="FF00B050"/>
                </patternFill>
              </fill>
            </x14:dxf>
          </x14:cfRule>
          <x14:cfRule type="containsText" priority="202" operator="containsText" id="{9992418C-0643-4631-9672-8CB88F70632D}">
            <xm:f>NOT(ISERROR(SEARCH($I$74,I58)))</xm:f>
            <xm:f>$I$74</xm:f>
            <x14:dxf>
              <fill>
                <patternFill>
                  <bgColor rgb="FFFF0000"/>
                </patternFill>
              </fill>
            </x14:dxf>
          </x14:cfRule>
          <x14:cfRule type="containsText" priority="203" operator="containsText" id="{6233F033-92DE-40FE-8BDE-2E0DA14C8CF8}">
            <xm:f>NOT(ISERROR(SEARCH($I$73,I58)))</xm:f>
            <xm:f>$I$73</xm:f>
            <x14:dxf>
              <fill>
                <patternFill>
                  <fgColor rgb="FFFFC000"/>
                  <bgColor rgb="FFFFC000"/>
                </patternFill>
              </fill>
            </x14:dxf>
          </x14:cfRule>
          <x14:cfRule type="containsText" priority="204" operator="containsText" id="{89AD1F9E-752B-4150-98A4-194884EB037A}">
            <xm:f>NOT(ISERROR(SEARCH($I$72,I58)))</xm:f>
            <xm:f>$I$72</xm:f>
            <x14:dxf>
              <fill>
                <patternFill>
                  <fgColor rgb="FFFFFF00"/>
                  <bgColor rgb="FFFFFF00"/>
                </patternFill>
              </fill>
            </x14:dxf>
          </x14:cfRule>
          <x14:cfRule type="containsText" priority="205" operator="containsText" id="{1BF1F9DF-68A3-4703-AF24-9C69F7F21C48}">
            <xm:f>NOT(ISERROR(SEARCH($I$71,I58)))</xm:f>
            <xm:f>$I$71</xm:f>
            <x14:dxf>
              <fill>
                <patternFill>
                  <bgColor theme="0" tint="-0.14996795556505021"/>
                </patternFill>
              </fill>
            </x14:dxf>
          </x14:cfRule>
          <x14:cfRule type="cellIs" priority="206" operator="equal" id="{6E6F3B70-1F3F-43A0-9F6F-0B3DBB4B7DA1}">
            <xm:f>'E:\UAEOS\TRABAJO EN CASA\MAPAS DE RIESGOS\RIESGOS 2022\[MAPA_RIESGOS_UAEOS_2022_V1.xlsx]Tabla probabiidad'!#REF!</xm:f>
            <x14:dxf>
              <fill>
                <patternFill>
                  <fgColor theme="6"/>
                </patternFill>
              </fill>
            </x14:dxf>
          </x14:cfRule>
          <x14:cfRule type="cellIs" priority="207" operator="equal" id="{04D3F9C7-57E1-44BA-8602-00BAA08E01B3}">
            <xm:f>'E:\UAEOS\TRABAJO EN CASA\MAPAS DE RIESGOS\RIESGOS 2022\[MAPA_RIESGOS_UAEOS_2022_V1.xlsx]Tabla probabiidad'!#REF!</xm:f>
            <x14:dxf>
              <fill>
                <patternFill>
                  <fgColor rgb="FF92D050"/>
                  <bgColor theme="6" tint="0.59996337778862885"/>
                </patternFill>
              </fill>
            </x14:dxf>
          </x14:cfRule>
          <xm:sqref>I58</xm:sqref>
        </x14:conditionalFormatting>
        <x14:conditionalFormatting xmlns:xm="http://schemas.microsoft.com/office/excel/2006/main">
          <x14:cfRule type="containsText" priority="195" operator="containsText" id="{655804D3-C408-4BBE-8327-5994C6D21A5F}">
            <xm:f>NOT(ISERROR(SEARCH($K$74,K60)))</xm:f>
            <xm:f>$K$74</xm:f>
            <x14:dxf>
              <fill>
                <patternFill>
                  <bgColor rgb="FFFF0000"/>
                </patternFill>
              </fill>
            </x14:dxf>
          </x14:cfRule>
          <x14:cfRule type="containsText" priority="196" operator="containsText" id="{70775A21-55D3-4C69-8A8D-1406487E7562}">
            <xm:f>NOT(ISERROR(SEARCH($K$73,K60)))</xm:f>
            <xm:f>$K$73</xm:f>
            <x14:dxf>
              <fill>
                <patternFill>
                  <bgColor rgb="FFFFC000"/>
                </patternFill>
              </fill>
            </x14:dxf>
          </x14:cfRule>
          <x14:cfRule type="containsText" priority="197" operator="containsText" id="{EF11B63A-E487-440A-9155-A530CA8F40EE}">
            <xm:f>NOT(ISERROR(SEARCH($K$72,K60)))</xm:f>
            <xm:f>$K$72</xm:f>
            <x14:dxf>
              <fill>
                <patternFill>
                  <bgColor rgb="FFFFFF00"/>
                </patternFill>
              </fill>
            </x14:dxf>
          </x14:cfRule>
          <x14:cfRule type="containsText" priority="198" operator="containsText" id="{BC4A8C9A-00FB-448E-B5C8-F1A8BB428D62}">
            <xm:f>NOT(ISERROR(SEARCH($K$71,K60)))</xm:f>
            <xm:f>$K$71</xm:f>
            <x14:dxf>
              <fill>
                <patternFill>
                  <bgColor rgb="FF00B050"/>
                </patternFill>
              </fill>
            </x14:dxf>
          </x14:cfRule>
          <x14:cfRule type="containsText" priority="199" operator="containsText" id="{BD97DE85-BB04-4AFD-9DDA-7BC031AD86FD}">
            <xm:f>NOT(ISERROR(SEARCH($K$70,K60)))</xm:f>
            <xm:f>$K$70</xm:f>
            <x14:dxf>
              <fill>
                <patternFill>
                  <bgColor rgb="FF92D050"/>
                </patternFill>
              </fill>
            </x14:dxf>
          </x14:cfRule>
          <xm:sqref>K60</xm:sqref>
        </x14:conditionalFormatting>
        <x14:conditionalFormatting xmlns:xm="http://schemas.microsoft.com/office/excel/2006/main">
          <x14:cfRule type="containsText" priority="190" operator="containsText" id="{1B5F5C3E-87AA-41B6-AC9E-91FCE140572C}">
            <xm:f>NOT(ISERROR(SEARCH($K$74,K58)))</xm:f>
            <xm:f>$K$74</xm:f>
            <x14:dxf>
              <fill>
                <patternFill>
                  <bgColor rgb="FFFF0000"/>
                </patternFill>
              </fill>
            </x14:dxf>
          </x14:cfRule>
          <x14:cfRule type="containsText" priority="191" operator="containsText" id="{9EC76681-F643-42FE-9A27-417AEA77AB75}">
            <xm:f>NOT(ISERROR(SEARCH($K$73,K58)))</xm:f>
            <xm:f>$K$73</xm:f>
            <x14:dxf>
              <fill>
                <patternFill>
                  <bgColor rgb="FFFFC000"/>
                </patternFill>
              </fill>
            </x14:dxf>
          </x14:cfRule>
          <x14:cfRule type="containsText" priority="192" operator="containsText" id="{FD186938-3DE5-402A-8245-DA55664C19E6}">
            <xm:f>NOT(ISERROR(SEARCH($K$72,K58)))</xm:f>
            <xm:f>$K$72</xm:f>
            <x14:dxf>
              <fill>
                <patternFill>
                  <bgColor rgb="FFFFFF00"/>
                </patternFill>
              </fill>
            </x14:dxf>
          </x14:cfRule>
          <x14:cfRule type="containsText" priority="193" operator="containsText" id="{DD0DDBC4-B2DD-469B-997B-FF19E999019C}">
            <xm:f>NOT(ISERROR(SEARCH($K$71,K58)))</xm:f>
            <xm:f>$K$71</xm:f>
            <x14:dxf>
              <fill>
                <patternFill>
                  <bgColor rgb="FF00B050"/>
                </patternFill>
              </fill>
            </x14:dxf>
          </x14:cfRule>
          <x14:cfRule type="containsText" priority="194" operator="containsText" id="{D985B980-A591-4450-9BFB-1346AC767C61}">
            <xm:f>NOT(ISERROR(SEARCH($K$70,K58)))</xm:f>
            <xm:f>$K$70</xm:f>
            <x14:dxf>
              <fill>
                <patternFill>
                  <bgColor rgb="FF92D050"/>
                </patternFill>
              </fill>
            </x14:dxf>
          </x14:cfRule>
          <xm:sqref>K58</xm:sqref>
        </x14:conditionalFormatting>
        <x14:conditionalFormatting xmlns:xm="http://schemas.microsoft.com/office/excel/2006/main">
          <x14:cfRule type="containsText" priority="185" operator="containsText" id="{1FFB0E3D-9742-4DB0-A235-AA56AFFC1702}">
            <xm:f>NOT(ISERROR(SEARCH($K$74,K61)))</xm:f>
            <xm:f>$K$74</xm:f>
            <x14:dxf>
              <fill>
                <patternFill>
                  <bgColor rgb="FFFF0000"/>
                </patternFill>
              </fill>
            </x14:dxf>
          </x14:cfRule>
          <x14:cfRule type="containsText" priority="186" operator="containsText" id="{C4DC77A0-DAC2-4BE2-B4FD-E0A01B2C138E}">
            <xm:f>NOT(ISERROR(SEARCH($K$73,K61)))</xm:f>
            <xm:f>$K$73</xm:f>
            <x14:dxf>
              <fill>
                <patternFill>
                  <bgColor rgb="FFFFC000"/>
                </patternFill>
              </fill>
            </x14:dxf>
          </x14:cfRule>
          <x14:cfRule type="containsText" priority="187" operator="containsText" id="{55F697E2-F4D6-40C0-B8A8-0754550486D6}">
            <xm:f>NOT(ISERROR(SEARCH($K$72,K61)))</xm:f>
            <xm:f>$K$72</xm:f>
            <x14:dxf>
              <fill>
                <patternFill>
                  <bgColor rgb="FFFFFF00"/>
                </patternFill>
              </fill>
            </x14:dxf>
          </x14:cfRule>
          <x14:cfRule type="containsText" priority="188" operator="containsText" id="{2540B123-C3D0-44A7-97A2-146196DCDD8F}">
            <xm:f>NOT(ISERROR(SEARCH($K$71,K61)))</xm:f>
            <xm:f>$K$71</xm:f>
            <x14:dxf>
              <fill>
                <patternFill>
                  <bgColor rgb="FF00B050"/>
                </patternFill>
              </fill>
            </x14:dxf>
          </x14:cfRule>
          <x14:cfRule type="containsText" priority="189" operator="containsText" id="{3CB95EFD-B641-4CEE-ADCD-128A2827B641}">
            <xm:f>NOT(ISERROR(SEARCH($K$70,K61)))</xm:f>
            <xm:f>$K$70</xm:f>
            <x14:dxf>
              <fill>
                <patternFill>
                  <bgColor rgb="FF92D050"/>
                </patternFill>
              </fill>
            </x14:dxf>
          </x14:cfRule>
          <xm:sqref>K61</xm:sqref>
        </x14:conditionalFormatting>
        <x14:conditionalFormatting xmlns:xm="http://schemas.microsoft.com/office/excel/2006/main">
          <x14:cfRule type="containsText" priority="181" operator="containsText" id="{84777905-1049-49C2-9478-9CF6B9198D7F}">
            <xm:f>NOT(ISERROR(SEARCH($M$73,M58)))</xm:f>
            <xm:f>$M$73</xm:f>
            <x14:dxf>
              <fill>
                <patternFill>
                  <bgColor rgb="FFFF0000"/>
                </patternFill>
              </fill>
            </x14:dxf>
          </x14:cfRule>
          <x14:cfRule type="containsText" priority="182" operator="containsText" id="{C56612CD-CED2-453E-ADD0-F79DD1673886}">
            <xm:f>NOT(ISERROR(SEARCH($M$72,M58)))</xm:f>
            <xm:f>$M$72</xm:f>
            <x14:dxf>
              <fill>
                <patternFill>
                  <bgColor rgb="FFFFC000"/>
                </patternFill>
              </fill>
            </x14:dxf>
          </x14:cfRule>
          <x14:cfRule type="containsText" priority="183" operator="containsText" id="{C4C03BE9-6839-4567-90DC-7DC1EFA6F5B3}">
            <xm:f>NOT(ISERROR(SEARCH($M$71,M58)))</xm:f>
            <xm:f>$M$71</xm:f>
            <x14:dxf>
              <fill>
                <patternFill>
                  <bgColor rgb="FFFFFF00"/>
                </patternFill>
              </fill>
            </x14:dxf>
          </x14:cfRule>
          <x14:cfRule type="containsText" priority="184" operator="containsText" id="{3C64C43D-C8D0-4582-A8A2-8DF78ADE2ED3}">
            <xm:f>NOT(ISERROR(SEARCH($M$70,M58)))</xm:f>
            <xm:f>$M$70</xm:f>
            <x14:dxf>
              <fill>
                <patternFill>
                  <bgColor rgb="FF92D050"/>
                </patternFill>
              </fill>
            </x14:dxf>
          </x14:cfRule>
          <xm:sqref>M58</xm:sqref>
        </x14:conditionalFormatting>
        <x14:conditionalFormatting xmlns:xm="http://schemas.microsoft.com/office/excel/2006/main">
          <x14:cfRule type="containsText" priority="177" operator="containsText" id="{C4BD8E47-D6D1-4C8C-8729-4DE140CFAB88}">
            <xm:f>NOT(ISERROR(SEARCH($M$73,M60)))</xm:f>
            <xm:f>$M$73</xm:f>
            <x14:dxf>
              <fill>
                <patternFill>
                  <bgColor rgb="FFFF0000"/>
                </patternFill>
              </fill>
            </x14:dxf>
          </x14:cfRule>
          <x14:cfRule type="containsText" priority="178" operator="containsText" id="{E3CE6C20-161A-4F47-A4E7-7189343EBB93}">
            <xm:f>NOT(ISERROR(SEARCH($M$72,M60)))</xm:f>
            <xm:f>$M$72</xm:f>
            <x14:dxf>
              <fill>
                <patternFill>
                  <bgColor rgb="FFFFC000"/>
                </patternFill>
              </fill>
            </x14:dxf>
          </x14:cfRule>
          <x14:cfRule type="containsText" priority="179" operator="containsText" id="{77602193-589C-4C9C-9B45-4123BF8A6D9E}">
            <xm:f>NOT(ISERROR(SEARCH($M$71,M60)))</xm:f>
            <xm:f>$M$71</xm:f>
            <x14:dxf>
              <fill>
                <patternFill>
                  <bgColor rgb="FFFFFF00"/>
                </patternFill>
              </fill>
            </x14:dxf>
          </x14:cfRule>
          <x14:cfRule type="containsText" priority="180" operator="containsText" id="{1C743B30-9131-4791-99E6-20587B498CAC}">
            <xm:f>NOT(ISERROR(SEARCH($M$70,M60)))</xm:f>
            <xm:f>$M$70</xm:f>
            <x14:dxf>
              <fill>
                <patternFill>
                  <bgColor rgb="FF92D050"/>
                </patternFill>
              </fill>
            </x14:dxf>
          </x14:cfRule>
          <xm:sqref>M60:M61</xm:sqref>
        </x14:conditionalFormatting>
        <x14:conditionalFormatting xmlns:xm="http://schemas.microsoft.com/office/excel/2006/main">
          <x14:cfRule type="containsText" priority="173" operator="containsText" id="{13B01317-3CB5-4512-B4A8-6A60168E01F0}">
            <xm:f>NOT(ISERROR(SEARCH($M$73,AB58)))</xm:f>
            <xm:f>$M$73</xm:f>
            <x14:dxf>
              <fill>
                <patternFill>
                  <bgColor rgb="FFFF0000"/>
                </patternFill>
              </fill>
            </x14:dxf>
          </x14:cfRule>
          <x14:cfRule type="containsText" priority="174" operator="containsText" id="{AB8B505C-1B03-494F-8EA5-31BD49360B0D}">
            <xm:f>NOT(ISERROR(SEARCH($M$72,AB58)))</xm:f>
            <xm:f>$M$72</xm:f>
            <x14:dxf>
              <fill>
                <patternFill>
                  <bgColor rgb="FFFFC000"/>
                </patternFill>
              </fill>
            </x14:dxf>
          </x14:cfRule>
          <x14:cfRule type="containsText" priority="175" operator="containsText" id="{AA5589EA-4055-4126-8F04-CCF24D343D8E}">
            <xm:f>NOT(ISERROR(SEARCH($M$71,AB58)))</xm:f>
            <xm:f>$M$71</xm:f>
            <x14:dxf>
              <fill>
                <patternFill>
                  <bgColor rgb="FFFFFF00"/>
                </patternFill>
              </fill>
            </x14:dxf>
          </x14:cfRule>
          <x14:cfRule type="containsText" priority="176" operator="containsText" id="{9217B6AB-35D0-463C-BF2D-616113FB4D03}">
            <xm:f>NOT(ISERROR(SEARCH($M$70,AB58)))</xm:f>
            <xm:f>$M$70</xm:f>
            <x14:dxf>
              <fill>
                <patternFill>
                  <bgColor rgb="FF92D050"/>
                </patternFill>
              </fill>
            </x14:dxf>
          </x14:cfRule>
          <xm:sqref>AB58</xm:sqref>
        </x14:conditionalFormatting>
        <x14:conditionalFormatting xmlns:xm="http://schemas.microsoft.com/office/excel/2006/main">
          <x14:cfRule type="containsText" priority="169" operator="containsText" id="{63F8B8E7-8856-4819-9FED-D153F78FCC57}">
            <xm:f>NOT(ISERROR(SEARCH($M$73,AB60)))</xm:f>
            <xm:f>$M$73</xm:f>
            <x14:dxf>
              <fill>
                <patternFill>
                  <bgColor rgb="FFFF0000"/>
                </patternFill>
              </fill>
            </x14:dxf>
          </x14:cfRule>
          <x14:cfRule type="containsText" priority="170" operator="containsText" id="{93D2F72C-7904-43E7-BB01-39F18D088207}">
            <xm:f>NOT(ISERROR(SEARCH($M$72,AB60)))</xm:f>
            <xm:f>$M$72</xm:f>
            <x14:dxf>
              <fill>
                <patternFill>
                  <bgColor rgb="FFFFC000"/>
                </patternFill>
              </fill>
            </x14:dxf>
          </x14:cfRule>
          <x14:cfRule type="containsText" priority="171" operator="containsText" id="{1895CBCD-3150-4130-A50E-24F6BD1EB839}">
            <xm:f>NOT(ISERROR(SEARCH($M$71,AB60)))</xm:f>
            <xm:f>$M$71</xm:f>
            <x14:dxf>
              <fill>
                <patternFill>
                  <bgColor rgb="FFFFFF00"/>
                </patternFill>
              </fill>
            </x14:dxf>
          </x14:cfRule>
          <x14:cfRule type="containsText" priority="172" operator="containsText" id="{99B4C504-7F92-4F77-B1E2-4180AE5CD939}">
            <xm:f>NOT(ISERROR(SEARCH($M$70,AB60)))</xm:f>
            <xm:f>$M$70</xm:f>
            <x14:dxf>
              <fill>
                <patternFill>
                  <bgColor rgb="FF92D050"/>
                </patternFill>
              </fill>
            </x14:dxf>
          </x14:cfRule>
          <xm:sqref>AB60:AB62</xm:sqref>
        </x14:conditionalFormatting>
        <x14:conditionalFormatting xmlns:xm="http://schemas.microsoft.com/office/excel/2006/main">
          <x14:cfRule type="containsText" priority="164" operator="containsText" id="{16FD4D28-9B5B-478E-A44A-5DAF703C4DA1}">
            <xm:f>NOT(ISERROR(SEARCH($H$27,X63)))</xm:f>
            <xm:f>$H$27</xm:f>
            <x14:dxf>
              <fill>
                <patternFill>
                  <bgColor rgb="FFFF0000"/>
                </patternFill>
              </fill>
            </x14:dxf>
          </x14:cfRule>
          <x14:cfRule type="containsText" priority="165" operator="containsText" id="{E788FE39-9A1D-46FE-B56D-E5B36D0388B2}">
            <xm:f>NOT(ISERROR(SEARCH($H$26,X63)))</xm:f>
            <xm:f>$H$26</xm:f>
            <x14:dxf>
              <fill>
                <patternFill>
                  <bgColor rgb="FFFFC000"/>
                </patternFill>
              </fill>
            </x14:dxf>
          </x14:cfRule>
          <x14:cfRule type="containsText" priority="166" operator="containsText" id="{CB7789A2-F27D-47CA-B756-9E3B0AFF4603}">
            <xm:f>NOT(ISERROR(SEARCH($H$25,X63)))</xm:f>
            <xm:f>$H$25</xm:f>
            <x14:dxf>
              <fill>
                <patternFill>
                  <bgColor rgb="FFFFFF00"/>
                </patternFill>
              </fill>
            </x14:dxf>
          </x14:cfRule>
          <x14:cfRule type="containsText" priority="167" operator="containsText" id="{D1C71F9C-0FBC-48F5-B753-271B97BBE896}">
            <xm:f>NOT(ISERROR(SEARCH($H$24,X63)))</xm:f>
            <xm:f>$H$24</xm:f>
            <x14:dxf>
              <fill>
                <patternFill>
                  <bgColor rgb="FF00B050"/>
                </patternFill>
              </fill>
            </x14:dxf>
          </x14:cfRule>
          <x14:cfRule type="containsText" priority="168" operator="containsText" id="{C50868A5-3979-4A7B-8548-B460C722C939}">
            <xm:f>NOT(ISERROR(SEARCH($H$23,X63)))</xm:f>
            <xm:f>$H$23</xm:f>
            <x14:dxf>
              <fill>
                <patternFill>
                  <bgColor rgb="FFADDB7B"/>
                </patternFill>
              </fill>
            </x14:dxf>
          </x14:cfRule>
          <xm:sqref>X63:X64</xm:sqref>
        </x14:conditionalFormatting>
        <x14:conditionalFormatting xmlns:xm="http://schemas.microsoft.com/office/excel/2006/main">
          <x14:cfRule type="containsText" priority="159" operator="containsText" id="{049FCF5A-1E4C-4715-B838-99961316A2EE}">
            <xm:f>NOT(ISERROR(SEARCH($H$27,X62)))</xm:f>
            <xm:f>$H$27</xm:f>
            <x14:dxf>
              <fill>
                <patternFill>
                  <bgColor rgb="FFFF0000"/>
                </patternFill>
              </fill>
            </x14:dxf>
          </x14:cfRule>
          <x14:cfRule type="containsText" priority="160" operator="containsText" id="{A71E3F8E-243A-48A9-83A6-30E59E91109D}">
            <xm:f>NOT(ISERROR(SEARCH($H$26,X62)))</xm:f>
            <xm:f>$H$26</xm:f>
            <x14:dxf>
              <fill>
                <patternFill>
                  <bgColor rgb="FFFFC000"/>
                </patternFill>
              </fill>
            </x14:dxf>
          </x14:cfRule>
          <x14:cfRule type="containsText" priority="161" operator="containsText" id="{3E04E7F6-21D2-4BDB-8933-E20CC0ECB338}">
            <xm:f>NOT(ISERROR(SEARCH($H$25,X62)))</xm:f>
            <xm:f>$H$25</xm:f>
            <x14:dxf>
              <fill>
                <patternFill>
                  <bgColor rgb="FFFFFF00"/>
                </patternFill>
              </fill>
            </x14:dxf>
          </x14:cfRule>
          <x14:cfRule type="containsText" priority="162" operator="containsText" id="{F06F0C51-5910-4A67-AB7C-1D077F796828}">
            <xm:f>NOT(ISERROR(SEARCH($H$24,X62)))</xm:f>
            <xm:f>$H$24</xm:f>
            <x14:dxf>
              <fill>
                <patternFill>
                  <bgColor rgb="FF00B050"/>
                </patternFill>
              </fill>
            </x14:dxf>
          </x14:cfRule>
          <x14:cfRule type="containsText" priority="163" operator="containsText" id="{80E97AE1-1DEB-49BF-BE6F-35326E726F33}">
            <xm:f>NOT(ISERROR(SEARCH($H$23,X62)))</xm:f>
            <xm:f>$H$23</xm:f>
            <x14:dxf>
              <fill>
                <patternFill>
                  <bgColor rgb="FFADDB7B"/>
                </patternFill>
              </fill>
            </x14:dxf>
          </x14:cfRule>
          <xm:sqref>X62</xm:sqref>
        </x14:conditionalFormatting>
        <x14:conditionalFormatting xmlns:xm="http://schemas.microsoft.com/office/excel/2006/main">
          <x14:cfRule type="containsText" priority="154" operator="containsText" id="{4A9A6D16-DDC6-4C71-9736-532916180B56}">
            <xm:f>NOT(ISERROR(SEARCH($J$27,Z62)))</xm:f>
            <xm:f>$J$27</xm:f>
            <x14:dxf>
              <fill>
                <patternFill>
                  <bgColor rgb="FFFF0000"/>
                </patternFill>
              </fill>
            </x14:dxf>
          </x14:cfRule>
          <x14:cfRule type="containsText" priority="155" operator="containsText" id="{45C0AF0F-D3B9-4DC9-A585-92D59AB36604}">
            <xm:f>NOT(ISERROR(SEARCH($J$26,Z62)))</xm:f>
            <xm:f>$J$26</xm:f>
            <x14:dxf>
              <fill>
                <patternFill>
                  <bgColor rgb="FFFFC000"/>
                </patternFill>
              </fill>
            </x14:dxf>
          </x14:cfRule>
          <x14:cfRule type="containsText" priority="156" operator="containsText" id="{381F0118-1A38-4092-AED9-A404C130C6A4}">
            <xm:f>NOT(ISERROR(SEARCH($J$25,Z62)))</xm:f>
            <xm:f>$J$25</xm:f>
            <x14:dxf>
              <fill>
                <patternFill>
                  <bgColor rgb="FFFFFF00"/>
                </patternFill>
              </fill>
            </x14:dxf>
          </x14:cfRule>
          <x14:cfRule type="containsText" priority="157" operator="containsText" id="{1D1AD1B3-9E41-4A4A-833A-8E520F836469}">
            <xm:f>NOT(ISERROR(SEARCH($J$24,Z62)))</xm:f>
            <xm:f>$J$24</xm:f>
            <x14:dxf>
              <fill>
                <patternFill>
                  <bgColor rgb="FF00B050"/>
                </patternFill>
              </fill>
            </x14:dxf>
          </x14:cfRule>
          <x14:cfRule type="containsText" priority="158" operator="containsText" id="{1DFF6694-4C6D-4BB0-B74F-7673ECAD49B1}">
            <xm:f>NOT(ISERROR(SEARCH($J$23,Z62)))</xm:f>
            <xm:f>$J$23</xm:f>
            <x14:dxf>
              <fill>
                <patternFill>
                  <bgColor rgb="FF92D050"/>
                </patternFill>
              </fill>
            </x14:dxf>
          </x14:cfRule>
          <xm:sqref>Z62</xm:sqref>
        </x14:conditionalFormatting>
        <x14:conditionalFormatting xmlns:xm="http://schemas.microsoft.com/office/excel/2006/main">
          <x14:cfRule type="containsText" priority="149" operator="containsText" id="{3B20A182-0DF9-4636-A334-C2AC8B7D8B82}">
            <xm:f>NOT(ISERROR(SEARCH($J$27,Z63)))</xm:f>
            <xm:f>$J$27</xm:f>
            <x14:dxf>
              <fill>
                <patternFill>
                  <bgColor rgb="FFFF0000"/>
                </patternFill>
              </fill>
            </x14:dxf>
          </x14:cfRule>
          <x14:cfRule type="containsText" priority="150" operator="containsText" id="{4C4533C0-2632-410E-85CC-7124E44C23DB}">
            <xm:f>NOT(ISERROR(SEARCH($J$26,Z63)))</xm:f>
            <xm:f>$J$26</xm:f>
            <x14:dxf>
              <fill>
                <patternFill>
                  <bgColor rgb="FFFFC000"/>
                </patternFill>
              </fill>
            </x14:dxf>
          </x14:cfRule>
          <x14:cfRule type="containsText" priority="151" operator="containsText" id="{961567C6-7268-43B8-98D0-305C3FB3277E}">
            <xm:f>NOT(ISERROR(SEARCH($J$25,Z63)))</xm:f>
            <xm:f>$J$25</xm:f>
            <x14:dxf>
              <fill>
                <patternFill>
                  <bgColor rgb="FFFFFF00"/>
                </patternFill>
              </fill>
            </x14:dxf>
          </x14:cfRule>
          <x14:cfRule type="containsText" priority="152" operator="containsText" id="{9296EED7-1573-4716-AF8E-B4FD6BFCE155}">
            <xm:f>NOT(ISERROR(SEARCH($J$24,Z63)))</xm:f>
            <xm:f>$J$24</xm:f>
            <x14:dxf>
              <fill>
                <patternFill>
                  <bgColor rgb="FF00B050"/>
                </patternFill>
              </fill>
            </x14:dxf>
          </x14:cfRule>
          <x14:cfRule type="containsText" priority="153" operator="containsText" id="{AAB74ECB-95D1-4F82-B181-C5DAF918ECB7}">
            <xm:f>NOT(ISERROR(SEARCH($J$23,Z63)))</xm:f>
            <xm:f>$J$23</xm:f>
            <x14:dxf>
              <fill>
                <patternFill>
                  <bgColor rgb="FF92D050"/>
                </patternFill>
              </fill>
            </x14:dxf>
          </x14:cfRule>
          <xm:sqref>Z63</xm:sqref>
        </x14:conditionalFormatting>
        <x14:conditionalFormatting xmlns:xm="http://schemas.microsoft.com/office/excel/2006/main">
          <x14:cfRule type="containsText" priority="144" operator="containsText" id="{A39A8FE7-8BAB-4108-A3EF-2DD5453EDF74}">
            <xm:f>NOT(ISERROR(SEARCH($J$27,Z64)))</xm:f>
            <xm:f>$J$27</xm:f>
            <x14:dxf>
              <fill>
                <patternFill>
                  <bgColor rgb="FFFF0000"/>
                </patternFill>
              </fill>
            </x14:dxf>
          </x14:cfRule>
          <x14:cfRule type="containsText" priority="145" operator="containsText" id="{7B2F4DF1-5CE6-4F40-8FF7-A8BF60BF7D3D}">
            <xm:f>NOT(ISERROR(SEARCH($J$26,Z64)))</xm:f>
            <xm:f>$J$26</xm:f>
            <x14:dxf>
              <fill>
                <patternFill>
                  <bgColor rgb="FFFFC000"/>
                </patternFill>
              </fill>
            </x14:dxf>
          </x14:cfRule>
          <x14:cfRule type="containsText" priority="146" operator="containsText" id="{1ECDE375-F01C-4C1D-8239-429233871E5B}">
            <xm:f>NOT(ISERROR(SEARCH($J$25,Z64)))</xm:f>
            <xm:f>$J$25</xm:f>
            <x14:dxf>
              <fill>
                <patternFill>
                  <bgColor rgb="FFFFFF00"/>
                </patternFill>
              </fill>
            </x14:dxf>
          </x14:cfRule>
          <x14:cfRule type="containsText" priority="147" operator="containsText" id="{E699CAC6-3B6D-4EDB-A89C-6C892AA4169F}">
            <xm:f>NOT(ISERROR(SEARCH($J$24,Z64)))</xm:f>
            <xm:f>$J$24</xm:f>
            <x14:dxf>
              <fill>
                <patternFill>
                  <bgColor rgb="FF00B050"/>
                </patternFill>
              </fill>
            </x14:dxf>
          </x14:cfRule>
          <x14:cfRule type="containsText" priority="148" operator="containsText" id="{F7C54260-EFEC-4710-AA91-E1F252C9DAC6}">
            <xm:f>NOT(ISERROR(SEARCH($J$23,Z64)))</xm:f>
            <xm:f>$J$23</xm:f>
            <x14:dxf>
              <fill>
                <patternFill>
                  <bgColor rgb="FF92D050"/>
                </patternFill>
              </fill>
            </x14:dxf>
          </x14:cfRule>
          <xm:sqref>Z64</xm:sqref>
        </x14:conditionalFormatting>
        <x14:conditionalFormatting xmlns:xm="http://schemas.microsoft.com/office/excel/2006/main">
          <x14:cfRule type="containsText" priority="136" operator="containsText" id="{CFC94A58-35E9-4EF2-B963-C8A9ED3ADAFD}">
            <xm:f>NOT(ISERROR(SEARCH($I$70,I62)))</xm:f>
            <xm:f>$I$70</xm:f>
            <x14:dxf>
              <fill>
                <patternFill>
                  <fgColor rgb="FF92D050"/>
                  <bgColor rgb="FF92D050"/>
                </patternFill>
              </fill>
            </x14:dxf>
          </x14:cfRule>
          <x14:cfRule type="containsText" priority="137" operator="containsText" id="{15BC3EAB-B5DC-4923-BAF4-8D8CA8058BCA}">
            <xm:f>NOT(ISERROR(SEARCH($I$71,I62)))</xm:f>
            <xm:f>$I$71</xm:f>
            <x14:dxf>
              <fill>
                <patternFill>
                  <bgColor rgb="FF00B050"/>
                </patternFill>
              </fill>
            </x14:dxf>
          </x14:cfRule>
          <x14:cfRule type="containsText" priority="138" operator="containsText" id="{00626A58-7221-442C-8BA8-B9F1A1162AA9}">
            <xm:f>NOT(ISERROR(SEARCH($I$74,I62)))</xm:f>
            <xm:f>$I$74</xm:f>
            <x14:dxf>
              <fill>
                <patternFill>
                  <bgColor rgb="FFFF0000"/>
                </patternFill>
              </fill>
            </x14:dxf>
          </x14:cfRule>
          <x14:cfRule type="containsText" priority="139" operator="containsText" id="{51E2EC50-E7F7-4CD2-97B5-2F8B2C772D3A}">
            <xm:f>NOT(ISERROR(SEARCH($I$73,I62)))</xm:f>
            <xm:f>$I$73</xm:f>
            <x14:dxf>
              <fill>
                <patternFill>
                  <fgColor rgb="FFFFC000"/>
                  <bgColor rgb="FFFFC000"/>
                </patternFill>
              </fill>
            </x14:dxf>
          </x14:cfRule>
          <x14:cfRule type="containsText" priority="140" operator="containsText" id="{3646979A-998B-445C-88CF-42E9E91C8DA8}">
            <xm:f>NOT(ISERROR(SEARCH($I$72,I62)))</xm:f>
            <xm:f>$I$72</xm:f>
            <x14:dxf>
              <fill>
                <patternFill>
                  <fgColor rgb="FFFFFF00"/>
                  <bgColor rgb="FFFFFF00"/>
                </patternFill>
              </fill>
            </x14:dxf>
          </x14:cfRule>
          <x14:cfRule type="containsText" priority="141" operator="containsText" id="{76693386-D1B6-475B-8238-87A9CA4A0F20}">
            <xm:f>NOT(ISERROR(SEARCH($I$71,I62)))</xm:f>
            <xm:f>$I$71</xm:f>
            <x14:dxf>
              <fill>
                <patternFill>
                  <bgColor theme="0" tint="-0.14996795556505021"/>
                </patternFill>
              </fill>
            </x14:dxf>
          </x14:cfRule>
          <x14:cfRule type="cellIs" priority="142" operator="equal" id="{637B4F3F-1DEC-4839-80AD-21295A4F411D}">
            <xm:f>'E:\UAEOS\TRABAJO EN CASA\MAPAS DE RIESGOS\RIESGOS 2022\[MAPA_RIESGOS_UAEOS_2022_V1.xlsx]Tabla probabiidad'!#REF!</xm:f>
            <x14:dxf>
              <fill>
                <patternFill>
                  <fgColor theme="6"/>
                </patternFill>
              </fill>
            </x14:dxf>
          </x14:cfRule>
          <x14:cfRule type="cellIs" priority="143" operator="equal" id="{77805949-9ADF-4C77-AA57-35DDB2DFE2D7}">
            <xm:f>'E:\UAEOS\TRABAJO EN CASA\MAPAS DE RIESGOS\RIESGOS 2022\[MAPA_RIESGOS_UAEOS_2022_V1.xlsx]Tabla probabiidad'!#REF!</xm:f>
            <x14:dxf>
              <fill>
                <patternFill>
                  <fgColor rgb="FF92D050"/>
                  <bgColor theme="6" tint="0.59996337778862885"/>
                </patternFill>
              </fill>
            </x14:dxf>
          </x14:cfRule>
          <xm:sqref>I62:I64</xm:sqref>
        </x14:conditionalFormatting>
        <x14:conditionalFormatting xmlns:xm="http://schemas.microsoft.com/office/excel/2006/main">
          <x14:cfRule type="containsText" priority="131" operator="containsText" id="{08544BAE-C8C1-4156-A427-94DB1CE69DD9}">
            <xm:f>NOT(ISERROR(SEARCH($K$74,K62)))</xm:f>
            <xm:f>$K$74</xm:f>
            <x14:dxf>
              <fill>
                <patternFill>
                  <bgColor rgb="FFFF0000"/>
                </patternFill>
              </fill>
            </x14:dxf>
          </x14:cfRule>
          <x14:cfRule type="containsText" priority="132" operator="containsText" id="{4CB04073-E099-4701-8309-7016AAD51E92}">
            <xm:f>NOT(ISERROR(SEARCH($K$73,K62)))</xm:f>
            <xm:f>$K$73</xm:f>
            <x14:dxf>
              <fill>
                <patternFill>
                  <bgColor rgb="FFFFC000"/>
                </patternFill>
              </fill>
            </x14:dxf>
          </x14:cfRule>
          <x14:cfRule type="containsText" priority="133" operator="containsText" id="{59C6EC26-74C2-4D9D-9196-4B7C9FAA1D1F}">
            <xm:f>NOT(ISERROR(SEARCH($K$72,K62)))</xm:f>
            <xm:f>$K$72</xm:f>
            <x14:dxf>
              <fill>
                <patternFill>
                  <bgColor rgb="FFFFFF00"/>
                </patternFill>
              </fill>
            </x14:dxf>
          </x14:cfRule>
          <x14:cfRule type="containsText" priority="134" operator="containsText" id="{448E9D66-E118-4211-AFF1-76D6917C2A46}">
            <xm:f>NOT(ISERROR(SEARCH($K$71,K62)))</xm:f>
            <xm:f>$K$71</xm:f>
            <x14:dxf>
              <fill>
                <patternFill>
                  <bgColor rgb="FF00B050"/>
                </patternFill>
              </fill>
            </x14:dxf>
          </x14:cfRule>
          <x14:cfRule type="containsText" priority="135" operator="containsText" id="{ADA64E29-3805-4347-9B3B-F8EA4D6B4891}">
            <xm:f>NOT(ISERROR(SEARCH($K$70,K62)))</xm:f>
            <xm:f>$K$70</xm:f>
            <x14:dxf>
              <fill>
                <patternFill>
                  <bgColor rgb="FF92D050"/>
                </patternFill>
              </fill>
            </x14:dxf>
          </x14:cfRule>
          <xm:sqref>K62</xm:sqref>
        </x14:conditionalFormatting>
        <x14:conditionalFormatting xmlns:xm="http://schemas.microsoft.com/office/excel/2006/main">
          <x14:cfRule type="containsText" priority="126" operator="containsText" id="{C03FB2A6-CC2E-478A-B955-712A81A237AD}">
            <xm:f>NOT(ISERROR(SEARCH($K$74,K63)))</xm:f>
            <xm:f>$K$74</xm:f>
            <x14:dxf>
              <fill>
                <patternFill>
                  <bgColor rgb="FFFF0000"/>
                </patternFill>
              </fill>
            </x14:dxf>
          </x14:cfRule>
          <x14:cfRule type="containsText" priority="127" operator="containsText" id="{FC70F300-5264-4CEF-A56D-AFD06E6A30FF}">
            <xm:f>NOT(ISERROR(SEARCH($K$73,K63)))</xm:f>
            <xm:f>$K$73</xm:f>
            <x14:dxf>
              <fill>
                <patternFill>
                  <bgColor rgb="FFFFC000"/>
                </patternFill>
              </fill>
            </x14:dxf>
          </x14:cfRule>
          <x14:cfRule type="containsText" priority="128" operator="containsText" id="{52A98E88-1019-4B11-B7CC-CB635B75EB89}">
            <xm:f>NOT(ISERROR(SEARCH($K$72,K63)))</xm:f>
            <xm:f>$K$72</xm:f>
            <x14:dxf>
              <fill>
                <patternFill>
                  <bgColor rgb="FFFFFF00"/>
                </patternFill>
              </fill>
            </x14:dxf>
          </x14:cfRule>
          <x14:cfRule type="containsText" priority="129" operator="containsText" id="{7EF6E759-6576-4963-B35B-94A07E2EF2FE}">
            <xm:f>NOT(ISERROR(SEARCH($K$71,K63)))</xm:f>
            <xm:f>$K$71</xm:f>
            <x14:dxf>
              <fill>
                <patternFill>
                  <bgColor rgb="FF00B050"/>
                </patternFill>
              </fill>
            </x14:dxf>
          </x14:cfRule>
          <x14:cfRule type="containsText" priority="130" operator="containsText" id="{CA80CA35-8376-4A2B-886A-EB55DBACD187}">
            <xm:f>NOT(ISERROR(SEARCH($K$70,K63)))</xm:f>
            <xm:f>$K$70</xm:f>
            <x14:dxf>
              <fill>
                <patternFill>
                  <bgColor rgb="FF92D050"/>
                </patternFill>
              </fill>
            </x14:dxf>
          </x14:cfRule>
          <xm:sqref>K63</xm:sqref>
        </x14:conditionalFormatting>
        <x14:conditionalFormatting xmlns:xm="http://schemas.microsoft.com/office/excel/2006/main">
          <x14:cfRule type="containsText" priority="121" operator="containsText" id="{B02E8D99-F8C5-4DD6-B48A-8E5035535511}">
            <xm:f>NOT(ISERROR(SEARCH($K$74,K64)))</xm:f>
            <xm:f>$K$74</xm:f>
            <x14:dxf>
              <fill>
                <patternFill>
                  <bgColor rgb="FFFF0000"/>
                </patternFill>
              </fill>
            </x14:dxf>
          </x14:cfRule>
          <x14:cfRule type="containsText" priority="122" operator="containsText" id="{6617D88B-D87F-43BB-866C-F7E0EDE48F45}">
            <xm:f>NOT(ISERROR(SEARCH($K$73,K64)))</xm:f>
            <xm:f>$K$73</xm:f>
            <x14:dxf>
              <fill>
                <patternFill>
                  <bgColor rgb="FFFFC000"/>
                </patternFill>
              </fill>
            </x14:dxf>
          </x14:cfRule>
          <x14:cfRule type="containsText" priority="123" operator="containsText" id="{1C715398-51C6-4691-9C52-283C5AD66A18}">
            <xm:f>NOT(ISERROR(SEARCH($K$72,K64)))</xm:f>
            <xm:f>$K$72</xm:f>
            <x14:dxf>
              <fill>
                <patternFill>
                  <bgColor rgb="FFFFFF00"/>
                </patternFill>
              </fill>
            </x14:dxf>
          </x14:cfRule>
          <x14:cfRule type="containsText" priority="124" operator="containsText" id="{5B843E77-6CA9-4471-B603-FADA737E9889}">
            <xm:f>NOT(ISERROR(SEARCH($K$71,K64)))</xm:f>
            <xm:f>$K$71</xm:f>
            <x14:dxf>
              <fill>
                <patternFill>
                  <bgColor rgb="FF00B050"/>
                </patternFill>
              </fill>
            </x14:dxf>
          </x14:cfRule>
          <x14:cfRule type="containsText" priority="125" operator="containsText" id="{AB960FF4-50F2-4D9F-9191-9924F062688E}">
            <xm:f>NOT(ISERROR(SEARCH($K$70,K64)))</xm:f>
            <xm:f>$K$70</xm:f>
            <x14:dxf>
              <fill>
                <patternFill>
                  <bgColor rgb="FF92D050"/>
                </patternFill>
              </fill>
            </x14:dxf>
          </x14:cfRule>
          <xm:sqref>K64</xm:sqref>
        </x14:conditionalFormatting>
        <x14:conditionalFormatting xmlns:xm="http://schemas.microsoft.com/office/excel/2006/main">
          <x14:cfRule type="containsText" priority="117" operator="containsText" id="{86E864F4-E712-4179-808E-C2B9C5C9E14E}">
            <xm:f>NOT(ISERROR(SEARCH($M$73,M62)))</xm:f>
            <xm:f>$M$73</xm:f>
            <x14:dxf>
              <fill>
                <patternFill>
                  <bgColor rgb="FFFF0000"/>
                </patternFill>
              </fill>
            </x14:dxf>
          </x14:cfRule>
          <x14:cfRule type="containsText" priority="118" operator="containsText" id="{D6A52E9B-91AD-4CE7-A9B0-F28F8984F1A9}">
            <xm:f>NOT(ISERROR(SEARCH($M$72,M62)))</xm:f>
            <xm:f>$M$72</xm:f>
            <x14:dxf>
              <fill>
                <patternFill>
                  <bgColor rgb="FFFFC000"/>
                </patternFill>
              </fill>
            </x14:dxf>
          </x14:cfRule>
          <x14:cfRule type="containsText" priority="119" operator="containsText" id="{4389BAAC-D48E-4621-A74F-C9CAFA6C2C3B}">
            <xm:f>NOT(ISERROR(SEARCH($M$71,M62)))</xm:f>
            <xm:f>$M$71</xm:f>
            <x14:dxf>
              <fill>
                <patternFill>
                  <bgColor rgb="FFFFFF00"/>
                </patternFill>
              </fill>
            </x14:dxf>
          </x14:cfRule>
          <x14:cfRule type="containsText" priority="120" operator="containsText" id="{ABFE6FAB-F2CE-4787-84F9-4378D8DD9D86}">
            <xm:f>NOT(ISERROR(SEARCH($M$70,M62)))</xm:f>
            <xm:f>$M$70</xm:f>
            <x14:dxf>
              <fill>
                <patternFill>
                  <bgColor rgb="FF92D050"/>
                </patternFill>
              </fill>
            </x14:dxf>
          </x14:cfRule>
          <xm:sqref>M62</xm:sqref>
        </x14:conditionalFormatting>
        <x14:conditionalFormatting xmlns:xm="http://schemas.microsoft.com/office/excel/2006/main">
          <x14:cfRule type="containsText" priority="113" operator="containsText" id="{FCC9E003-8350-4E97-8523-F67B18F74700}">
            <xm:f>NOT(ISERROR(SEARCH($M$73,M63)))</xm:f>
            <xm:f>$M$73</xm:f>
            <x14:dxf>
              <fill>
                <patternFill>
                  <bgColor rgb="FFFF0000"/>
                </patternFill>
              </fill>
            </x14:dxf>
          </x14:cfRule>
          <x14:cfRule type="containsText" priority="114" operator="containsText" id="{F89E1A28-0E4D-469F-8B7F-DF817EA22A26}">
            <xm:f>NOT(ISERROR(SEARCH($M$72,M63)))</xm:f>
            <xm:f>$M$72</xm:f>
            <x14:dxf>
              <fill>
                <patternFill>
                  <bgColor rgb="FFFFC000"/>
                </patternFill>
              </fill>
            </x14:dxf>
          </x14:cfRule>
          <x14:cfRule type="containsText" priority="115" operator="containsText" id="{E57A7537-8C76-468B-8DDA-D417DE724B5B}">
            <xm:f>NOT(ISERROR(SEARCH($M$71,M63)))</xm:f>
            <xm:f>$M$71</xm:f>
            <x14:dxf>
              <fill>
                <patternFill>
                  <bgColor rgb="FFFFFF00"/>
                </patternFill>
              </fill>
            </x14:dxf>
          </x14:cfRule>
          <x14:cfRule type="containsText" priority="116" operator="containsText" id="{0FBB7108-DCCF-4D54-BC4D-6B2ECE910C79}">
            <xm:f>NOT(ISERROR(SEARCH($M$70,M63)))</xm:f>
            <xm:f>$M$70</xm:f>
            <x14:dxf>
              <fill>
                <patternFill>
                  <bgColor rgb="FF92D050"/>
                </patternFill>
              </fill>
            </x14:dxf>
          </x14:cfRule>
          <xm:sqref>M63:M64</xm:sqref>
        </x14:conditionalFormatting>
        <x14:conditionalFormatting xmlns:xm="http://schemas.microsoft.com/office/excel/2006/main">
          <x14:cfRule type="containsText" priority="105" operator="containsText" id="{827347D8-923E-43EB-9DFF-A07FD2B30289}">
            <xm:f>NOT(ISERROR(SEARCH($I$70,I42)))</xm:f>
            <xm:f>$I$70</xm:f>
            <x14:dxf>
              <fill>
                <patternFill>
                  <fgColor rgb="FF92D050"/>
                  <bgColor rgb="FF92D050"/>
                </patternFill>
              </fill>
            </x14:dxf>
          </x14:cfRule>
          <x14:cfRule type="containsText" priority="106" operator="containsText" id="{C1C9E7E6-5B81-4377-A179-D244B2732FED}">
            <xm:f>NOT(ISERROR(SEARCH($I$71,I42)))</xm:f>
            <xm:f>$I$71</xm:f>
            <x14:dxf>
              <fill>
                <patternFill>
                  <bgColor rgb="FF00B050"/>
                </patternFill>
              </fill>
            </x14:dxf>
          </x14:cfRule>
          <x14:cfRule type="containsText" priority="107" operator="containsText" id="{A75961A1-AE46-4E8F-86AE-E4F10B7D28FA}">
            <xm:f>NOT(ISERROR(SEARCH($I$74,I42)))</xm:f>
            <xm:f>$I$74</xm:f>
            <x14:dxf>
              <fill>
                <patternFill>
                  <bgColor rgb="FFFF0000"/>
                </patternFill>
              </fill>
            </x14:dxf>
          </x14:cfRule>
          <x14:cfRule type="containsText" priority="108" operator="containsText" id="{A6250679-414F-4613-95DF-8456FCE70A67}">
            <xm:f>NOT(ISERROR(SEARCH($I$73,I42)))</xm:f>
            <xm:f>$I$73</xm:f>
            <x14:dxf>
              <fill>
                <patternFill>
                  <fgColor rgb="FFFFC000"/>
                  <bgColor rgb="FFFFC000"/>
                </patternFill>
              </fill>
            </x14:dxf>
          </x14:cfRule>
          <x14:cfRule type="containsText" priority="109" operator="containsText" id="{85B642AD-D7DB-4668-96A3-78005C694C6B}">
            <xm:f>NOT(ISERROR(SEARCH($I$72,I42)))</xm:f>
            <xm:f>$I$72</xm:f>
            <x14:dxf>
              <fill>
                <patternFill>
                  <fgColor rgb="FFFFFF00"/>
                  <bgColor rgb="FFFFFF00"/>
                </patternFill>
              </fill>
            </x14:dxf>
          </x14:cfRule>
          <x14:cfRule type="containsText" priority="110" operator="containsText" id="{E253F63E-5B3C-4A1A-9498-0B8F66D39296}">
            <xm:f>NOT(ISERROR(SEARCH($I$71,I42)))</xm:f>
            <xm:f>$I$71</xm:f>
            <x14:dxf>
              <fill>
                <patternFill>
                  <bgColor theme="0" tint="-0.14996795556505021"/>
                </patternFill>
              </fill>
            </x14:dxf>
          </x14:cfRule>
          <x14:cfRule type="cellIs" priority="111" operator="equal" id="{6FB63233-D9BD-4821-8A56-372C95BD7800}">
            <xm:f>'E:\UAEOS\TRABAJO EN CASA\MAPAS DE RIESGOS\RIESGOS 2022\[MAPA_RIESGOS_UAEOS_2022_V1.xlsx]Tabla probabiidad'!#REF!</xm:f>
            <x14:dxf>
              <fill>
                <patternFill>
                  <fgColor theme="6"/>
                </patternFill>
              </fill>
            </x14:dxf>
          </x14:cfRule>
          <x14:cfRule type="cellIs" priority="112" operator="equal" id="{1E02FE52-D55B-49DD-BDFF-30B620ABC37B}">
            <xm:f>'E:\UAEOS\TRABAJO EN CASA\MAPAS DE RIESGOS\RIESGOS 2022\[MAPA_RIESGOS_UAEOS_2022_V1.xlsx]Tabla probabiidad'!#REF!</xm:f>
            <x14:dxf>
              <fill>
                <patternFill>
                  <fgColor rgb="FF92D050"/>
                  <bgColor theme="6" tint="0.59996337778862885"/>
                </patternFill>
              </fill>
            </x14:dxf>
          </x14:cfRule>
          <xm:sqref>I42</xm:sqref>
        </x14:conditionalFormatting>
        <x14:conditionalFormatting xmlns:xm="http://schemas.microsoft.com/office/excel/2006/main">
          <x14:cfRule type="containsText" priority="97" operator="containsText" id="{9256BEEF-6352-4D9B-824A-091DCB91A945}">
            <xm:f>NOT(ISERROR(SEARCH($I$70,I43)))</xm:f>
            <xm:f>$I$70</xm:f>
            <x14:dxf>
              <fill>
                <patternFill>
                  <fgColor rgb="FF92D050"/>
                  <bgColor rgb="FF92D050"/>
                </patternFill>
              </fill>
            </x14:dxf>
          </x14:cfRule>
          <x14:cfRule type="containsText" priority="98" operator="containsText" id="{021474CD-BFC8-447B-8998-241FF2F45B74}">
            <xm:f>NOT(ISERROR(SEARCH($I$71,I43)))</xm:f>
            <xm:f>$I$71</xm:f>
            <x14:dxf>
              <fill>
                <patternFill>
                  <bgColor rgb="FF00B050"/>
                </patternFill>
              </fill>
            </x14:dxf>
          </x14:cfRule>
          <x14:cfRule type="containsText" priority="99" operator="containsText" id="{397C2191-E8B8-4732-AED1-1D8B5420A52D}">
            <xm:f>NOT(ISERROR(SEARCH($I$74,I43)))</xm:f>
            <xm:f>$I$74</xm:f>
            <x14:dxf>
              <fill>
                <patternFill>
                  <bgColor rgb="FFFF0000"/>
                </patternFill>
              </fill>
            </x14:dxf>
          </x14:cfRule>
          <x14:cfRule type="containsText" priority="100" operator="containsText" id="{7450D730-C9B9-48AF-8690-A48C65D11F2E}">
            <xm:f>NOT(ISERROR(SEARCH($I$73,I43)))</xm:f>
            <xm:f>$I$73</xm:f>
            <x14:dxf>
              <fill>
                <patternFill>
                  <fgColor rgb="FFFFC000"/>
                  <bgColor rgb="FFFFC000"/>
                </patternFill>
              </fill>
            </x14:dxf>
          </x14:cfRule>
          <x14:cfRule type="containsText" priority="101" operator="containsText" id="{AF37F682-9AEA-4FB2-95C8-86A05644E702}">
            <xm:f>NOT(ISERROR(SEARCH($I$72,I43)))</xm:f>
            <xm:f>$I$72</xm:f>
            <x14:dxf>
              <fill>
                <patternFill>
                  <fgColor rgb="FFFFFF00"/>
                  <bgColor rgb="FFFFFF00"/>
                </patternFill>
              </fill>
            </x14:dxf>
          </x14:cfRule>
          <x14:cfRule type="containsText" priority="102" operator="containsText" id="{3D1FF172-4FC8-40E6-8648-F566A564D0AC}">
            <xm:f>NOT(ISERROR(SEARCH($I$71,I43)))</xm:f>
            <xm:f>$I$71</xm:f>
            <x14:dxf>
              <fill>
                <patternFill>
                  <bgColor theme="0" tint="-0.14996795556505021"/>
                </patternFill>
              </fill>
            </x14:dxf>
          </x14:cfRule>
          <x14:cfRule type="cellIs" priority="103" operator="equal" id="{ABD1F469-AD95-461D-825D-78986C247B9C}">
            <xm:f>'E:\UAEOS\TRABAJO EN CASA\MAPAS DE RIESGOS\RIESGOS 2022\[MAPA_RIESGOS_UAEOS_2022_V1.xlsx]Tabla probabiidad'!#REF!</xm:f>
            <x14:dxf>
              <fill>
                <patternFill>
                  <fgColor theme="6"/>
                </patternFill>
              </fill>
            </x14:dxf>
          </x14:cfRule>
          <x14:cfRule type="cellIs" priority="104" operator="equal" id="{DA41D372-639F-4F94-BE54-EC091D7F4636}">
            <xm:f>'E:\UAEOS\TRABAJO EN CASA\MAPAS DE RIESGOS\RIESGOS 2022\[MAPA_RIESGOS_UAEOS_2022_V1.xlsx]Tabla probabiidad'!#REF!</xm:f>
            <x14:dxf>
              <fill>
                <patternFill>
                  <fgColor rgb="FF92D050"/>
                  <bgColor theme="6" tint="0.59996337778862885"/>
                </patternFill>
              </fill>
            </x14:dxf>
          </x14:cfRule>
          <xm:sqref>I43</xm:sqref>
        </x14:conditionalFormatting>
        <x14:conditionalFormatting xmlns:xm="http://schemas.microsoft.com/office/excel/2006/main">
          <x14:cfRule type="containsText" priority="89" operator="containsText" id="{579C9F89-4581-484B-9C34-4C865383BF2E}">
            <xm:f>NOT(ISERROR(SEARCH($I$70,I44)))</xm:f>
            <xm:f>$I$70</xm:f>
            <x14:dxf>
              <fill>
                <patternFill>
                  <fgColor rgb="FF92D050"/>
                  <bgColor rgb="FF92D050"/>
                </patternFill>
              </fill>
            </x14:dxf>
          </x14:cfRule>
          <x14:cfRule type="containsText" priority="90" operator="containsText" id="{773A52F6-249F-44C9-BE89-51F4C11038CB}">
            <xm:f>NOT(ISERROR(SEARCH($I$71,I44)))</xm:f>
            <xm:f>$I$71</xm:f>
            <x14:dxf>
              <fill>
                <patternFill>
                  <bgColor rgb="FF00B050"/>
                </patternFill>
              </fill>
            </x14:dxf>
          </x14:cfRule>
          <x14:cfRule type="containsText" priority="91" operator="containsText" id="{3E818599-5281-4310-BF4A-234658FB76FF}">
            <xm:f>NOT(ISERROR(SEARCH($I$74,I44)))</xm:f>
            <xm:f>$I$74</xm:f>
            <x14:dxf>
              <fill>
                <patternFill>
                  <bgColor rgb="FFFF0000"/>
                </patternFill>
              </fill>
            </x14:dxf>
          </x14:cfRule>
          <x14:cfRule type="containsText" priority="92" operator="containsText" id="{9ECDA051-7B62-43AC-8EB2-9D5ABC73CB98}">
            <xm:f>NOT(ISERROR(SEARCH($I$73,I44)))</xm:f>
            <xm:f>$I$73</xm:f>
            <x14:dxf>
              <fill>
                <patternFill>
                  <fgColor rgb="FFFFC000"/>
                  <bgColor rgb="FFFFC000"/>
                </patternFill>
              </fill>
            </x14:dxf>
          </x14:cfRule>
          <x14:cfRule type="containsText" priority="93" operator="containsText" id="{23CB64FC-27F8-4CDB-9DB0-FB9E2446A336}">
            <xm:f>NOT(ISERROR(SEARCH($I$72,I44)))</xm:f>
            <xm:f>$I$72</xm:f>
            <x14:dxf>
              <fill>
                <patternFill>
                  <fgColor rgb="FFFFFF00"/>
                  <bgColor rgb="FFFFFF00"/>
                </patternFill>
              </fill>
            </x14:dxf>
          </x14:cfRule>
          <x14:cfRule type="containsText" priority="94" operator="containsText" id="{529421C2-5DFB-4F22-87D5-33F2EFDE6E53}">
            <xm:f>NOT(ISERROR(SEARCH($I$71,I44)))</xm:f>
            <xm:f>$I$71</xm:f>
            <x14:dxf>
              <fill>
                <patternFill>
                  <bgColor theme="0" tint="-0.14996795556505021"/>
                </patternFill>
              </fill>
            </x14:dxf>
          </x14:cfRule>
          <x14:cfRule type="cellIs" priority="95" operator="equal" id="{548CE8F6-0CAD-4190-9298-3A40CFAA4F04}">
            <xm:f>'E:\UAEOS\TRABAJO EN CASA\MAPAS DE RIESGOS\RIESGOS 2022\[MAPA_RIESGOS_UAEOS_2022_V1.xlsx]Tabla probabiidad'!#REF!</xm:f>
            <x14:dxf>
              <fill>
                <patternFill>
                  <fgColor theme="6"/>
                </patternFill>
              </fill>
            </x14:dxf>
          </x14:cfRule>
          <x14:cfRule type="cellIs" priority="96" operator="equal" id="{648914CE-DED5-4C73-A864-94C2A3EF20EB}">
            <xm:f>'E:\UAEOS\TRABAJO EN CASA\MAPAS DE RIESGOS\RIESGOS 2022\[MAPA_RIESGOS_UAEOS_2022_V1.xlsx]Tabla probabiidad'!#REF!</xm:f>
            <x14:dxf>
              <fill>
                <patternFill>
                  <fgColor rgb="FF92D050"/>
                  <bgColor theme="6" tint="0.59996337778862885"/>
                </patternFill>
              </fill>
            </x14:dxf>
          </x14:cfRule>
          <xm:sqref>I44</xm:sqref>
        </x14:conditionalFormatting>
        <x14:conditionalFormatting xmlns:xm="http://schemas.microsoft.com/office/excel/2006/main">
          <x14:cfRule type="containsText" priority="84" operator="containsText" id="{7C938CBE-2D5E-494F-86F6-E0636C98FECA}">
            <xm:f>NOT(ISERROR(SEARCH($K$74,K42)))</xm:f>
            <xm:f>$K$74</xm:f>
            <x14:dxf>
              <fill>
                <patternFill>
                  <bgColor rgb="FFFF0000"/>
                </patternFill>
              </fill>
            </x14:dxf>
          </x14:cfRule>
          <x14:cfRule type="containsText" priority="85" operator="containsText" id="{0192AE3B-3883-404E-8274-1CDBAC492B60}">
            <xm:f>NOT(ISERROR(SEARCH($K$73,K42)))</xm:f>
            <xm:f>$K$73</xm:f>
            <x14:dxf>
              <fill>
                <patternFill>
                  <bgColor rgb="FFFFC000"/>
                </patternFill>
              </fill>
            </x14:dxf>
          </x14:cfRule>
          <x14:cfRule type="containsText" priority="86" operator="containsText" id="{7C7A4B2C-B6B4-4D80-82A2-FF7016E7418B}">
            <xm:f>NOT(ISERROR(SEARCH($K$72,K42)))</xm:f>
            <xm:f>$K$72</xm:f>
            <x14:dxf>
              <fill>
                <patternFill>
                  <bgColor rgb="FFFFFF00"/>
                </patternFill>
              </fill>
            </x14:dxf>
          </x14:cfRule>
          <x14:cfRule type="containsText" priority="87" operator="containsText" id="{F6847C42-0EDC-4819-9DE0-7BCDA50FDCF1}">
            <xm:f>NOT(ISERROR(SEARCH($K$71,K42)))</xm:f>
            <xm:f>$K$71</xm:f>
            <x14:dxf>
              <fill>
                <patternFill>
                  <bgColor rgb="FF00B050"/>
                </patternFill>
              </fill>
            </x14:dxf>
          </x14:cfRule>
          <x14:cfRule type="containsText" priority="88" operator="containsText" id="{E9C39122-B012-4230-9609-57CDE8C61ECC}">
            <xm:f>NOT(ISERROR(SEARCH($K$70,K42)))</xm:f>
            <xm:f>$K$70</xm:f>
            <x14:dxf>
              <fill>
                <patternFill>
                  <bgColor rgb="FF92D050"/>
                </patternFill>
              </fill>
            </x14:dxf>
          </x14:cfRule>
          <xm:sqref>K42:K43</xm:sqref>
        </x14:conditionalFormatting>
        <x14:conditionalFormatting xmlns:xm="http://schemas.microsoft.com/office/excel/2006/main">
          <x14:cfRule type="containsText" priority="79" operator="containsText" id="{0ECBD934-E2AB-4E02-9EE0-1795C440559B}">
            <xm:f>NOT(ISERROR(SEARCH($K$74,K44)))</xm:f>
            <xm:f>$K$74</xm:f>
            <x14:dxf>
              <fill>
                <patternFill>
                  <bgColor rgb="FFFF0000"/>
                </patternFill>
              </fill>
            </x14:dxf>
          </x14:cfRule>
          <x14:cfRule type="containsText" priority="80" operator="containsText" id="{C0D198FA-3117-4F2A-BD02-3C33265A7807}">
            <xm:f>NOT(ISERROR(SEARCH($K$73,K44)))</xm:f>
            <xm:f>$K$73</xm:f>
            <x14:dxf>
              <fill>
                <patternFill>
                  <bgColor rgb="FFFFC000"/>
                </patternFill>
              </fill>
            </x14:dxf>
          </x14:cfRule>
          <x14:cfRule type="containsText" priority="81" operator="containsText" id="{B972EB61-A38B-4502-9630-79792D246A07}">
            <xm:f>NOT(ISERROR(SEARCH($K$72,K44)))</xm:f>
            <xm:f>$K$72</xm:f>
            <x14:dxf>
              <fill>
                <patternFill>
                  <bgColor rgb="FFFFFF00"/>
                </patternFill>
              </fill>
            </x14:dxf>
          </x14:cfRule>
          <x14:cfRule type="containsText" priority="82" operator="containsText" id="{4C38574D-346F-4408-B7C3-9FD3DCC6F28F}">
            <xm:f>NOT(ISERROR(SEARCH($K$71,K44)))</xm:f>
            <xm:f>$K$71</xm:f>
            <x14:dxf>
              <fill>
                <patternFill>
                  <bgColor rgb="FF00B050"/>
                </patternFill>
              </fill>
            </x14:dxf>
          </x14:cfRule>
          <x14:cfRule type="containsText" priority="83" operator="containsText" id="{D27D90DF-533B-4B60-A5DE-6F20EE563130}">
            <xm:f>NOT(ISERROR(SEARCH($K$70,K44)))</xm:f>
            <xm:f>$K$70</xm:f>
            <x14:dxf>
              <fill>
                <patternFill>
                  <bgColor rgb="FF92D050"/>
                </patternFill>
              </fill>
            </x14:dxf>
          </x14:cfRule>
          <xm:sqref>K44</xm:sqref>
        </x14:conditionalFormatting>
        <x14:conditionalFormatting xmlns:xm="http://schemas.microsoft.com/office/excel/2006/main">
          <x14:cfRule type="containsText" priority="75" operator="containsText" id="{97B40417-E424-4DE4-8B7B-A0FBF5ABA0CC}">
            <xm:f>NOT(ISERROR(SEARCH($M$73,M42)))</xm:f>
            <xm:f>$M$73</xm:f>
            <x14:dxf>
              <fill>
                <patternFill>
                  <bgColor rgb="FFFF0000"/>
                </patternFill>
              </fill>
            </x14:dxf>
          </x14:cfRule>
          <x14:cfRule type="containsText" priority="76" operator="containsText" id="{ED78A609-F73A-4378-BDF6-198EE8577EBA}">
            <xm:f>NOT(ISERROR(SEARCH($M$72,M42)))</xm:f>
            <xm:f>$M$72</xm:f>
            <x14:dxf>
              <fill>
                <patternFill>
                  <bgColor rgb="FFFFC000"/>
                </patternFill>
              </fill>
            </x14:dxf>
          </x14:cfRule>
          <x14:cfRule type="containsText" priority="77" operator="containsText" id="{58D6DD12-24D0-495C-A70A-F94B6B5B4F08}">
            <xm:f>NOT(ISERROR(SEARCH($M$71,M42)))</xm:f>
            <xm:f>$M$71</xm:f>
            <x14:dxf>
              <fill>
                <patternFill>
                  <bgColor rgb="FFFFFF00"/>
                </patternFill>
              </fill>
            </x14:dxf>
          </x14:cfRule>
          <x14:cfRule type="containsText" priority="78" operator="containsText" id="{E451C27D-C99F-4A7E-ABC2-6CC482DDB2A3}">
            <xm:f>NOT(ISERROR(SEARCH($M$70,M42)))</xm:f>
            <xm:f>$M$70</xm:f>
            <x14:dxf>
              <fill>
                <patternFill>
                  <bgColor rgb="FF92D050"/>
                </patternFill>
              </fill>
            </x14:dxf>
          </x14:cfRule>
          <xm:sqref>M42</xm:sqref>
        </x14:conditionalFormatting>
        <x14:conditionalFormatting xmlns:xm="http://schemas.microsoft.com/office/excel/2006/main">
          <x14:cfRule type="containsText" priority="71" operator="containsText" id="{27B79679-B82E-4944-9B94-97ECAF119527}">
            <xm:f>NOT(ISERROR(SEARCH($M$73,M43)))</xm:f>
            <xm:f>$M$73</xm:f>
            <x14:dxf>
              <fill>
                <patternFill>
                  <bgColor rgb="FFFF0000"/>
                </patternFill>
              </fill>
            </x14:dxf>
          </x14:cfRule>
          <x14:cfRule type="containsText" priority="72" operator="containsText" id="{8A859031-7FA8-42FB-90E8-AC47132F1F32}">
            <xm:f>NOT(ISERROR(SEARCH($M$72,M43)))</xm:f>
            <xm:f>$M$72</xm:f>
            <x14:dxf>
              <fill>
                <patternFill>
                  <bgColor rgb="FFFFC000"/>
                </patternFill>
              </fill>
            </x14:dxf>
          </x14:cfRule>
          <x14:cfRule type="containsText" priority="73" operator="containsText" id="{7DAACCB2-D6A1-43A0-9FF3-79097C886E72}">
            <xm:f>NOT(ISERROR(SEARCH($M$71,M43)))</xm:f>
            <xm:f>$M$71</xm:f>
            <x14:dxf>
              <fill>
                <patternFill>
                  <bgColor rgb="FFFFFF00"/>
                </patternFill>
              </fill>
            </x14:dxf>
          </x14:cfRule>
          <x14:cfRule type="containsText" priority="74" operator="containsText" id="{2D49A430-06B7-4824-BFAA-310943097D91}">
            <xm:f>NOT(ISERROR(SEARCH($M$70,M43)))</xm:f>
            <xm:f>$M$70</xm:f>
            <x14:dxf>
              <fill>
                <patternFill>
                  <bgColor rgb="FF92D050"/>
                </patternFill>
              </fill>
            </x14:dxf>
          </x14:cfRule>
          <xm:sqref>M43:M44</xm:sqref>
        </x14:conditionalFormatting>
        <x14:conditionalFormatting xmlns:xm="http://schemas.microsoft.com/office/excel/2006/main">
          <x14:cfRule type="containsText" priority="63" operator="containsText" id="{E7AE8A02-FD4A-4037-9659-793BE352F93B}">
            <xm:f>NOT(ISERROR(SEARCH($I$70,X42)))</xm:f>
            <xm:f>$I$70</xm:f>
            <x14:dxf>
              <fill>
                <patternFill>
                  <fgColor rgb="FF92D050"/>
                  <bgColor rgb="FF92D050"/>
                </patternFill>
              </fill>
            </x14:dxf>
          </x14:cfRule>
          <x14:cfRule type="containsText" priority="64" operator="containsText" id="{C66306A7-624B-4455-98A2-A12479163190}">
            <xm:f>NOT(ISERROR(SEARCH($I$71,X42)))</xm:f>
            <xm:f>$I$71</xm:f>
            <x14:dxf>
              <fill>
                <patternFill>
                  <bgColor rgb="FF00B050"/>
                </patternFill>
              </fill>
            </x14:dxf>
          </x14:cfRule>
          <x14:cfRule type="containsText" priority="65" operator="containsText" id="{0C16C9BB-22A4-4D2B-98FD-54481A973845}">
            <xm:f>NOT(ISERROR(SEARCH($I$74,X42)))</xm:f>
            <xm:f>$I$74</xm:f>
            <x14:dxf>
              <fill>
                <patternFill>
                  <bgColor rgb="FFFF0000"/>
                </patternFill>
              </fill>
            </x14:dxf>
          </x14:cfRule>
          <x14:cfRule type="containsText" priority="66" operator="containsText" id="{EB2BAF03-1BA1-493F-A347-D143140C222E}">
            <xm:f>NOT(ISERROR(SEARCH($I$73,X42)))</xm:f>
            <xm:f>$I$73</xm:f>
            <x14:dxf>
              <fill>
                <patternFill>
                  <fgColor rgb="FFFFC000"/>
                  <bgColor rgb="FFFFC000"/>
                </patternFill>
              </fill>
            </x14:dxf>
          </x14:cfRule>
          <x14:cfRule type="containsText" priority="67" operator="containsText" id="{EC5F2F1A-1558-4ABD-8EA7-8AA7D4E44462}">
            <xm:f>NOT(ISERROR(SEARCH($I$72,X42)))</xm:f>
            <xm:f>$I$72</xm:f>
            <x14:dxf>
              <fill>
                <patternFill>
                  <fgColor rgb="FFFFFF00"/>
                  <bgColor rgb="FFFFFF00"/>
                </patternFill>
              </fill>
            </x14:dxf>
          </x14:cfRule>
          <x14:cfRule type="containsText" priority="68" operator="containsText" id="{48D977EB-9F3B-4B7F-A75D-8518EF23E3D6}">
            <xm:f>NOT(ISERROR(SEARCH($I$71,X42)))</xm:f>
            <xm:f>$I$71</xm:f>
            <x14:dxf>
              <fill>
                <patternFill>
                  <bgColor theme="0" tint="-0.14996795556505021"/>
                </patternFill>
              </fill>
            </x14:dxf>
          </x14:cfRule>
          <x14:cfRule type="cellIs" priority="69" operator="equal" id="{30FCEBE1-BA35-436E-BF2B-0F03421D5D7B}">
            <xm:f>'E:\UAEOS\TRABAJO EN CASA\MAPAS DE RIESGOS\RIESGOS 2022\[MAPA_RIESGOS_UAEOS_2022_V1.xlsx]Tabla probabiidad'!#REF!</xm:f>
            <x14:dxf>
              <fill>
                <patternFill>
                  <fgColor theme="6"/>
                </patternFill>
              </fill>
            </x14:dxf>
          </x14:cfRule>
          <x14:cfRule type="cellIs" priority="70" operator="equal" id="{33B4C191-749C-4B02-95F5-0AC2E0C4AF3E}">
            <xm:f>'E:\UAEOS\TRABAJO EN CASA\MAPAS DE RIESGOS\RIESGOS 2022\[MAPA_RIESGOS_UAEOS_2022_V1.xlsx]Tabla probabiidad'!#REF!</xm:f>
            <x14:dxf>
              <fill>
                <patternFill>
                  <fgColor rgb="FF92D050"/>
                  <bgColor theme="6" tint="0.59996337778862885"/>
                </patternFill>
              </fill>
            </x14:dxf>
          </x14:cfRule>
          <xm:sqref>X42</xm:sqref>
        </x14:conditionalFormatting>
        <x14:conditionalFormatting xmlns:xm="http://schemas.microsoft.com/office/excel/2006/main">
          <x14:cfRule type="containsText" priority="55" operator="containsText" id="{43F846B9-EF8A-46A1-8F69-08AAC1334DAA}">
            <xm:f>NOT(ISERROR(SEARCH($I$70,X43)))</xm:f>
            <xm:f>$I$70</xm:f>
            <x14:dxf>
              <fill>
                <patternFill>
                  <fgColor rgb="FF92D050"/>
                  <bgColor rgb="FF92D050"/>
                </patternFill>
              </fill>
            </x14:dxf>
          </x14:cfRule>
          <x14:cfRule type="containsText" priority="56" operator="containsText" id="{8C91ADDA-DE54-4449-B403-D65E895EC212}">
            <xm:f>NOT(ISERROR(SEARCH($I$71,X43)))</xm:f>
            <xm:f>$I$71</xm:f>
            <x14:dxf>
              <fill>
                <patternFill>
                  <bgColor rgb="FF00B050"/>
                </patternFill>
              </fill>
            </x14:dxf>
          </x14:cfRule>
          <x14:cfRule type="containsText" priority="57" operator="containsText" id="{389ACA3B-A907-4DBB-A5A9-7F964BAC618A}">
            <xm:f>NOT(ISERROR(SEARCH($I$74,X43)))</xm:f>
            <xm:f>$I$74</xm:f>
            <x14:dxf>
              <fill>
                <patternFill>
                  <bgColor rgb="FFFF0000"/>
                </patternFill>
              </fill>
            </x14:dxf>
          </x14:cfRule>
          <x14:cfRule type="containsText" priority="58" operator="containsText" id="{FB2A1E2F-C1EF-4885-A751-B42C8BDC0B7A}">
            <xm:f>NOT(ISERROR(SEARCH($I$73,X43)))</xm:f>
            <xm:f>$I$73</xm:f>
            <x14:dxf>
              <fill>
                <patternFill>
                  <fgColor rgb="FFFFC000"/>
                  <bgColor rgb="FFFFC000"/>
                </patternFill>
              </fill>
            </x14:dxf>
          </x14:cfRule>
          <x14:cfRule type="containsText" priority="59" operator="containsText" id="{41FF26E3-B8C8-46B4-B882-2131156ECDC8}">
            <xm:f>NOT(ISERROR(SEARCH($I$72,X43)))</xm:f>
            <xm:f>$I$72</xm:f>
            <x14:dxf>
              <fill>
                <patternFill>
                  <fgColor rgb="FFFFFF00"/>
                  <bgColor rgb="FFFFFF00"/>
                </patternFill>
              </fill>
            </x14:dxf>
          </x14:cfRule>
          <x14:cfRule type="containsText" priority="60" operator="containsText" id="{5FBAA5F2-F0FF-4BC2-92D0-F0ED6688632C}">
            <xm:f>NOT(ISERROR(SEARCH($I$71,X43)))</xm:f>
            <xm:f>$I$71</xm:f>
            <x14:dxf>
              <fill>
                <patternFill>
                  <bgColor theme="0" tint="-0.14996795556505021"/>
                </patternFill>
              </fill>
            </x14:dxf>
          </x14:cfRule>
          <x14:cfRule type="cellIs" priority="61" operator="equal" id="{5F93C039-A864-4ED5-AC4C-ED60604215F0}">
            <xm:f>'E:\UAEOS\TRABAJO EN CASA\MAPAS DE RIESGOS\RIESGOS 2022\[MAPA_RIESGOS_UAEOS_2022_V1.xlsx]Tabla probabiidad'!#REF!</xm:f>
            <x14:dxf>
              <fill>
                <patternFill>
                  <fgColor theme="6"/>
                </patternFill>
              </fill>
            </x14:dxf>
          </x14:cfRule>
          <x14:cfRule type="cellIs" priority="62" operator="equal" id="{EA728282-8F47-464A-BDD0-D90EEB750807}">
            <xm:f>'E:\UAEOS\TRABAJO EN CASA\MAPAS DE RIESGOS\RIESGOS 2022\[MAPA_RIESGOS_UAEOS_2022_V1.xlsx]Tabla probabiidad'!#REF!</xm:f>
            <x14:dxf>
              <fill>
                <patternFill>
                  <fgColor rgb="FF92D050"/>
                  <bgColor theme="6" tint="0.59996337778862885"/>
                </patternFill>
              </fill>
            </x14:dxf>
          </x14:cfRule>
          <xm:sqref>X43</xm:sqref>
        </x14:conditionalFormatting>
        <x14:conditionalFormatting xmlns:xm="http://schemas.microsoft.com/office/excel/2006/main">
          <x14:cfRule type="containsText" priority="50" operator="containsText" id="{338E52CE-218D-4162-ACFE-F56C2FE3A391}">
            <xm:f>NOT(ISERROR(SEARCH($K$74,Z42)))</xm:f>
            <xm:f>$K$74</xm:f>
            <x14:dxf>
              <fill>
                <patternFill>
                  <bgColor rgb="FFFF0000"/>
                </patternFill>
              </fill>
            </x14:dxf>
          </x14:cfRule>
          <x14:cfRule type="containsText" priority="51" operator="containsText" id="{497C5E06-8049-40CB-A4C9-B5450B3ADB77}">
            <xm:f>NOT(ISERROR(SEARCH($K$73,Z42)))</xm:f>
            <xm:f>$K$73</xm:f>
            <x14:dxf>
              <fill>
                <patternFill>
                  <bgColor rgb="FFFFC000"/>
                </patternFill>
              </fill>
            </x14:dxf>
          </x14:cfRule>
          <x14:cfRule type="containsText" priority="52" operator="containsText" id="{47D661F0-9930-4A5D-B6DF-F32783F61383}">
            <xm:f>NOT(ISERROR(SEARCH($K$72,Z42)))</xm:f>
            <xm:f>$K$72</xm:f>
            <x14:dxf>
              <fill>
                <patternFill>
                  <bgColor rgb="FFFFFF00"/>
                </patternFill>
              </fill>
            </x14:dxf>
          </x14:cfRule>
          <x14:cfRule type="containsText" priority="53" operator="containsText" id="{3B56FB86-6656-4770-86F3-F8101F555DA0}">
            <xm:f>NOT(ISERROR(SEARCH($K$71,Z42)))</xm:f>
            <xm:f>$K$71</xm:f>
            <x14:dxf>
              <fill>
                <patternFill>
                  <bgColor rgb="FF00B050"/>
                </patternFill>
              </fill>
            </x14:dxf>
          </x14:cfRule>
          <x14:cfRule type="containsText" priority="54" operator="containsText" id="{943174C9-7A6B-4693-812A-5CF9023E2C64}">
            <xm:f>NOT(ISERROR(SEARCH($K$70,Z42)))</xm:f>
            <xm:f>$K$70</xm:f>
            <x14:dxf>
              <fill>
                <patternFill>
                  <bgColor rgb="FF92D050"/>
                </patternFill>
              </fill>
            </x14:dxf>
          </x14:cfRule>
          <xm:sqref>Z42:Z43</xm:sqref>
        </x14:conditionalFormatting>
        <x14:conditionalFormatting xmlns:xm="http://schemas.microsoft.com/office/excel/2006/main">
          <x14:cfRule type="containsText" priority="45" operator="containsText" id="{C483620A-6EE0-489D-A9BB-B534ED158C37}">
            <xm:f>NOT(ISERROR(SEARCH($K$74,Z44)))</xm:f>
            <xm:f>$K$74</xm:f>
            <x14:dxf>
              <fill>
                <patternFill>
                  <bgColor rgb="FFFF0000"/>
                </patternFill>
              </fill>
            </x14:dxf>
          </x14:cfRule>
          <x14:cfRule type="containsText" priority="46" operator="containsText" id="{A8CD60E1-5EB8-4F89-B898-407A273F75B9}">
            <xm:f>NOT(ISERROR(SEARCH($K$73,Z44)))</xm:f>
            <xm:f>$K$73</xm:f>
            <x14:dxf>
              <fill>
                <patternFill>
                  <bgColor rgb="FFFFC000"/>
                </patternFill>
              </fill>
            </x14:dxf>
          </x14:cfRule>
          <x14:cfRule type="containsText" priority="47" operator="containsText" id="{68C14AB0-8314-4013-8098-893C8F0BD17E}">
            <xm:f>NOT(ISERROR(SEARCH($K$72,Z44)))</xm:f>
            <xm:f>$K$72</xm:f>
            <x14:dxf>
              <fill>
                <patternFill>
                  <bgColor rgb="FFFFFF00"/>
                </patternFill>
              </fill>
            </x14:dxf>
          </x14:cfRule>
          <x14:cfRule type="containsText" priority="48" operator="containsText" id="{66CF9B75-404F-4FDD-A261-092F76968073}">
            <xm:f>NOT(ISERROR(SEARCH($K$71,Z44)))</xm:f>
            <xm:f>$K$71</xm:f>
            <x14:dxf>
              <fill>
                <patternFill>
                  <bgColor rgb="FF00B050"/>
                </patternFill>
              </fill>
            </x14:dxf>
          </x14:cfRule>
          <x14:cfRule type="containsText" priority="49" operator="containsText" id="{7A60EFB5-69C0-4F5C-A0FC-4906C6F1F8A3}">
            <xm:f>NOT(ISERROR(SEARCH($K$70,Z44)))</xm:f>
            <xm:f>$K$70</xm:f>
            <x14:dxf>
              <fill>
                <patternFill>
                  <bgColor rgb="FF92D050"/>
                </patternFill>
              </fill>
            </x14:dxf>
          </x14:cfRule>
          <xm:sqref>Z44</xm:sqref>
        </x14:conditionalFormatting>
        <x14:conditionalFormatting xmlns:xm="http://schemas.microsoft.com/office/excel/2006/main">
          <x14:cfRule type="containsText" priority="37" operator="containsText" id="{B549C0AF-3E84-4B02-AFD3-6F45E7B5584D}">
            <xm:f>NOT(ISERROR(SEARCH($I$70,X44)))</xm:f>
            <xm:f>$I$70</xm:f>
            <x14:dxf>
              <fill>
                <patternFill>
                  <fgColor rgb="FF92D050"/>
                  <bgColor rgb="FF92D050"/>
                </patternFill>
              </fill>
            </x14:dxf>
          </x14:cfRule>
          <x14:cfRule type="containsText" priority="38" operator="containsText" id="{B50BDF23-E244-409D-A822-F1E81A48932B}">
            <xm:f>NOT(ISERROR(SEARCH($I$71,X44)))</xm:f>
            <xm:f>$I$71</xm:f>
            <x14:dxf>
              <fill>
                <patternFill>
                  <bgColor rgb="FF00B050"/>
                </patternFill>
              </fill>
            </x14:dxf>
          </x14:cfRule>
          <x14:cfRule type="containsText" priority="39" operator="containsText" id="{58A3AC6A-106E-4DB9-A9F6-37F9EF1DA895}">
            <xm:f>NOT(ISERROR(SEARCH($I$74,X44)))</xm:f>
            <xm:f>$I$74</xm:f>
            <x14:dxf>
              <fill>
                <patternFill>
                  <bgColor rgb="FFFF0000"/>
                </patternFill>
              </fill>
            </x14:dxf>
          </x14:cfRule>
          <x14:cfRule type="containsText" priority="40" operator="containsText" id="{9054B4BB-19D6-47CD-B02F-B6EDCA2939B6}">
            <xm:f>NOT(ISERROR(SEARCH($I$73,X44)))</xm:f>
            <xm:f>$I$73</xm:f>
            <x14:dxf>
              <fill>
                <patternFill>
                  <fgColor rgb="FFFFC000"/>
                  <bgColor rgb="FFFFC000"/>
                </patternFill>
              </fill>
            </x14:dxf>
          </x14:cfRule>
          <x14:cfRule type="containsText" priority="41" operator="containsText" id="{4192874F-CD5F-4796-8AE3-702D69025672}">
            <xm:f>NOT(ISERROR(SEARCH($I$72,X44)))</xm:f>
            <xm:f>$I$72</xm:f>
            <x14:dxf>
              <fill>
                <patternFill>
                  <fgColor rgb="FFFFFF00"/>
                  <bgColor rgb="FFFFFF00"/>
                </patternFill>
              </fill>
            </x14:dxf>
          </x14:cfRule>
          <x14:cfRule type="containsText" priority="42" operator="containsText" id="{88A0B879-ADB5-4EB8-8B48-53FB1E3C4C49}">
            <xm:f>NOT(ISERROR(SEARCH($I$71,X44)))</xm:f>
            <xm:f>$I$71</xm:f>
            <x14:dxf>
              <fill>
                <patternFill>
                  <bgColor theme="0" tint="-0.14996795556505021"/>
                </patternFill>
              </fill>
            </x14:dxf>
          </x14:cfRule>
          <x14:cfRule type="cellIs" priority="43" operator="equal" id="{20436B64-585D-41A6-A954-D454BFAACA62}">
            <xm:f>'E:\UAEOS\TRABAJO EN CASA\MAPAS DE RIESGOS\RIESGOS 2022\[MAPA_RIESGOS_UAEOS_2022_V1.xlsx]Tabla probabiidad'!#REF!</xm:f>
            <x14:dxf>
              <fill>
                <patternFill>
                  <fgColor theme="6"/>
                </patternFill>
              </fill>
            </x14:dxf>
          </x14:cfRule>
          <x14:cfRule type="cellIs" priority="44" operator="equal" id="{85818D52-B586-450E-93E5-635B58F586C1}">
            <xm:f>'E:\UAEOS\TRABAJO EN CASA\MAPAS DE RIESGOS\RIESGOS 2022\[MAPA_RIESGOS_UAEOS_2022_V1.xlsx]Tabla probabiidad'!#REF!</xm:f>
            <x14:dxf>
              <fill>
                <patternFill>
                  <fgColor rgb="FF92D050"/>
                  <bgColor theme="6" tint="0.59996337778862885"/>
                </patternFill>
              </fill>
            </x14:dxf>
          </x14:cfRule>
          <xm:sqref>X44</xm:sqref>
        </x14:conditionalFormatting>
        <x14:conditionalFormatting xmlns:xm="http://schemas.microsoft.com/office/excel/2006/main">
          <x14:cfRule type="containsText" priority="33" operator="containsText" id="{79F577BE-97FB-4B78-AF3F-F26D65BBAE00}">
            <xm:f>NOT(ISERROR(SEARCH($M$73,AB42)))</xm:f>
            <xm:f>$M$73</xm:f>
            <x14:dxf>
              <fill>
                <patternFill>
                  <bgColor rgb="FFFF0000"/>
                </patternFill>
              </fill>
            </x14:dxf>
          </x14:cfRule>
          <x14:cfRule type="containsText" priority="34" operator="containsText" id="{8C10AA6F-5DC8-4411-8A26-606DAFA19643}">
            <xm:f>NOT(ISERROR(SEARCH($M$72,AB42)))</xm:f>
            <xm:f>$M$72</xm:f>
            <x14:dxf>
              <fill>
                <patternFill>
                  <bgColor rgb="FFFFC000"/>
                </patternFill>
              </fill>
            </x14:dxf>
          </x14:cfRule>
          <x14:cfRule type="containsText" priority="35" operator="containsText" id="{C1D92B2C-7349-48FC-98DE-270C0BE6E938}">
            <xm:f>NOT(ISERROR(SEARCH($M$71,AB42)))</xm:f>
            <xm:f>$M$71</xm:f>
            <x14:dxf>
              <fill>
                <patternFill>
                  <bgColor rgb="FFFFFF00"/>
                </patternFill>
              </fill>
            </x14:dxf>
          </x14:cfRule>
          <x14:cfRule type="containsText" priority="36" operator="containsText" id="{C85C986B-FEA9-4993-BB6E-76D00CABA21C}">
            <xm:f>NOT(ISERROR(SEARCH($M$70,AB42)))</xm:f>
            <xm:f>$M$70</xm:f>
            <x14:dxf>
              <fill>
                <patternFill>
                  <bgColor rgb="FF92D050"/>
                </patternFill>
              </fill>
            </x14:dxf>
          </x14:cfRule>
          <xm:sqref>AB42:AB44</xm:sqref>
        </x14:conditionalFormatting>
        <x14:conditionalFormatting xmlns:xm="http://schemas.microsoft.com/office/excel/2006/main">
          <x14:cfRule type="containsText" priority="1199" operator="containsText" id="{7832ACEB-3F17-4932-A858-D320A4235FBE}">
            <xm:f>NOT(ISERROR(SEARCH($I$70,I67)))</xm:f>
            <xm:f>$I$70</xm:f>
            <x14:dxf>
              <fill>
                <patternFill>
                  <fgColor rgb="FF92D050"/>
                  <bgColor rgb="FF92D050"/>
                </patternFill>
              </fill>
            </x14:dxf>
          </x14:cfRule>
          <x14:cfRule type="containsText" priority="1200" operator="containsText" id="{F211A66E-90F8-4AAE-99B4-BF710BD9D3BB}">
            <xm:f>NOT(ISERROR(SEARCH($I$74,I67)))</xm:f>
            <xm:f>$I$74</xm:f>
            <x14:dxf>
              <fill>
                <patternFill>
                  <bgColor rgb="FFFF0000"/>
                </patternFill>
              </fill>
            </x14:dxf>
          </x14:cfRule>
          <x14:cfRule type="containsText" priority="1201" operator="containsText" id="{359A3B25-0178-4BBB-8CE4-24845E033A62}">
            <xm:f>NOT(ISERROR(SEARCH($I$73,I67)))</xm:f>
            <xm:f>$I$73</xm:f>
            <x14:dxf>
              <fill>
                <patternFill>
                  <fgColor rgb="FFFFFF00"/>
                  <bgColor rgb="FFFFFF00"/>
                </patternFill>
              </fill>
            </x14:dxf>
          </x14:cfRule>
          <x14:cfRule type="containsText" priority="1202" operator="containsText" id="{EEC31A2F-D832-4AC0-9AB5-F73F66E5D41F}">
            <xm:f>NOT(ISERROR(SEARCH($I$72,I67)))</xm:f>
            <xm:f>$I$72</xm:f>
            <x14:dxf>
              <fill>
                <patternFill>
                  <fgColor rgb="FFFFC000"/>
                  <bgColor rgb="FFFFC000"/>
                </patternFill>
              </fill>
            </x14:dxf>
          </x14:cfRule>
          <x14:cfRule type="containsText" priority="1203" operator="containsText" id="{75F131D5-6AF1-481E-980D-4881791BBD2B}">
            <xm:f>NOT(ISERROR(SEARCH($I$71,I67)))</xm:f>
            <xm:f>$I$71</xm:f>
            <x14:dxf>
              <fill>
                <patternFill>
                  <bgColor theme="0" tint="-0.14996795556505021"/>
                </patternFill>
              </fill>
            </x14:dxf>
          </x14:cfRule>
          <x14:cfRule type="cellIs" priority="1204" operator="equal" id="{0DDF5D6C-A4BD-4866-B029-B4527EA1097B}">
            <xm:f>'E:\UAEOS\TRABAJO EN CASA\MAPAS DE RIESGOS\RIESGOS 2022\[MAPA_RIESGOS_UAEOS_2022_V1.xlsx]Tabla probabiidad'!#REF!</xm:f>
            <x14:dxf>
              <fill>
                <patternFill>
                  <fgColor theme="6"/>
                </patternFill>
              </fill>
            </x14:dxf>
          </x14:cfRule>
          <x14:cfRule type="cellIs" priority="1205" operator="equal" id="{6EFFBB64-C4EA-4C64-8132-4668860A9585}">
            <xm:f>'E:\UAEOS\TRABAJO EN CASA\MAPAS DE RIESGOS\RIESGOS 2022\[MAPA_RIESGOS_UAEOS_2022_V1.xlsx]Tabla probabiidad'!#REF!</xm:f>
            <x14:dxf>
              <fill>
                <patternFill>
                  <fgColor rgb="FF92D050"/>
                  <bgColor theme="6" tint="0.59996337778862885"/>
                </patternFill>
              </fill>
            </x14:dxf>
          </x14:cfRule>
          <xm:sqref>I67</xm:sqref>
        </x14:conditionalFormatting>
        <x14:conditionalFormatting xmlns:xm="http://schemas.microsoft.com/office/excel/2006/main">
          <x14:cfRule type="containsText" priority="29" operator="containsText" id="{B56E5365-3424-4AE2-997A-AC0C77010017}">
            <xm:f>NOT(ISERROR(SEARCH($M$73,AB64)))</xm:f>
            <xm:f>$M$73</xm:f>
            <x14:dxf>
              <fill>
                <patternFill>
                  <bgColor rgb="FFFF0000"/>
                </patternFill>
              </fill>
            </x14:dxf>
          </x14:cfRule>
          <x14:cfRule type="containsText" priority="30" operator="containsText" id="{522C3A51-E079-4231-8581-63549943B40D}">
            <xm:f>NOT(ISERROR(SEARCH($M$72,AB64)))</xm:f>
            <xm:f>$M$72</xm:f>
            <x14:dxf>
              <fill>
                <patternFill>
                  <bgColor rgb="FFFFC000"/>
                </patternFill>
              </fill>
            </x14:dxf>
          </x14:cfRule>
          <x14:cfRule type="containsText" priority="31" operator="containsText" id="{E4DD36E5-1151-46FD-935E-1FAA5F174113}">
            <xm:f>NOT(ISERROR(SEARCH($M$71,AB64)))</xm:f>
            <xm:f>$M$71</xm:f>
            <x14:dxf>
              <fill>
                <patternFill>
                  <bgColor rgb="FFFFFF00"/>
                </patternFill>
              </fill>
            </x14:dxf>
          </x14:cfRule>
          <x14:cfRule type="containsText" priority="32" operator="containsText" id="{92757360-4519-4CE7-86A2-BB06351DF6FA}">
            <xm:f>NOT(ISERROR(SEARCH($M$70,AB64)))</xm:f>
            <xm:f>$M$70</xm:f>
            <x14:dxf>
              <fill>
                <patternFill>
                  <bgColor rgb="FF92D050"/>
                </patternFill>
              </fill>
            </x14:dxf>
          </x14:cfRule>
          <xm:sqref>AB64</xm:sqref>
        </x14:conditionalFormatting>
        <x14:conditionalFormatting xmlns:xm="http://schemas.microsoft.com/office/excel/2006/main">
          <x14:cfRule type="containsText" priority="25" operator="containsText" id="{CDE84987-E85E-4B4D-A9AE-E474667B206D}">
            <xm:f>NOT(ISERROR(SEARCH($M$73,AB63)))</xm:f>
            <xm:f>$M$73</xm:f>
            <x14:dxf>
              <fill>
                <patternFill>
                  <bgColor rgb="FFFF0000"/>
                </patternFill>
              </fill>
            </x14:dxf>
          </x14:cfRule>
          <x14:cfRule type="containsText" priority="26" operator="containsText" id="{F274E310-198C-4C51-97BD-94861538BA0D}">
            <xm:f>NOT(ISERROR(SEARCH($M$72,AB63)))</xm:f>
            <xm:f>$M$72</xm:f>
            <x14:dxf>
              <fill>
                <patternFill>
                  <bgColor rgb="FFFFC000"/>
                </patternFill>
              </fill>
            </x14:dxf>
          </x14:cfRule>
          <x14:cfRule type="containsText" priority="27" operator="containsText" id="{04388822-6129-49DE-BDD3-584605962751}">
            <xm:f>NOT(ISERROR(SEARCH($M$71,AB63)))</xm:f>
            <xm:f>$M$71</xm:f>
            <x14:dxf>
              <fill>
                <patternFill>
                  <bgColor rgb="FFFFFF00"/>
                </patternFill>
              </fill>
            </x14:dxf>
          </x14:cfRule>
          <x14:cfRule type="containsText" priority="28" operator="containsText" id="{0B8B6AB7-5A13-43E9-92D3-846AC3CC53B5}">
            <xm:f>NOT(ISERROR(SEARCH($M$70,AB63)))</xm:f>
            <xm:f>$M$70</xm:f>
            <x14:dxf>
              <fill>
                <patternFill>
                  <bgColor rgb="FF92D050"/>
                </patternFill>
              </fill>
            </x14:dxf>
          </x14:cfRule>
          <xm:sqref>AB63</xm:sqref>
        </x14:conditionalFormatting>
        <x14:conditionalFormatting xmlns:xm="http://schemas.microsoft.com/office/excel/2006/main">
          <x14:cfRule type="containsText" priority="21" operator="containsText" id="{DC273947-133D-4397-840B-EF53F375A023}">
            <xm:f>NOT(ISERROR(SEARCH($M$73,AB18)))</xm:f>
            <xm:f>$M$73</xm:f>
            <x14:dxf>
              <fill>
                <patternFill>
                  <bgColor rgb="FFFF0000"/>
                </patternFill>
              </fill>
            </x14:dxf>
          </x14:cfRule>
          <x14:cfRule type="containsText" priority="22" operator="containsText" id="{53481D8C-596E-46ED-8E44-1E4966039438}">
            <xm:f>NOT(ISERROR(SEARCH($M$72,AB18)))</xm:f>
            <xm:f>$M$72</xm:f>
            <x14:dxf>
              <fill>
                <patternFill>
                  <bgColor rgb="FFFFC000"/>
                </patternFill>
              </fill>
            </x14:dxf>
          </x14:cfRule>
          <x14:cfRule type="containsText" priority="23" operator="containsText" id="{03ACDFA8-5E33-45BA-8C94-3A410E5C9169}">
            <xm:f>NOT(ISERROR(SEARCH($M$71,AB18)))</xm:f>
            <xm:f>$M$71</xm:f>
            <x14:dxf>
              <fill>
                <patternFill>
                  <bgColor rgb="FFFFFF00"/>
                </patternFill>
              </fill>
            </x14:dxf>
          </x14:cfRule>
          <x14:cfRule type="containsText" priority="24" operator="containsText" id="{F4E5E148-7CED-42A9-9AC0-58BD4D89E604}">
            <xm:f>NOT(ISERROR(SEARCH($M$70,AB18)))</xm:f>
            <xm:f>$M$70</xm:f>
            <x14:dxf>
              <fill>
                <patternFill>
                  <bgColor rgb="FF92D050"/>
                </patternFill>
              </fill>
            </x14:dxf>
          </x14:cfRule>
          <xm:sqref>AB18</xm:sqref>
        </x14:conditionalFormatting>
        <x14:conditionalFormatting xmlns:xm="http://schemas.microsoft.com/office/excel/2006/main">
          <x14:cfRule type="containsText" priority="17" operator="containsText" id="{AD27D64C-3D6D-4B92-9957-F34715707129}">
            <xm:f>NOT(ISERROR(SEARCH($M$73,AB17)))</xm:f>
            <xm:f>$M$73</xm:f>
            <x14:dxf>
              <fill>
                <patternFill>
                  <bgColor rgb="FFFF0000"/>
                </patternFill>
              </fill>
            </x14:dxf>
          </x14:cfRule>
          <x14:cfRule type="containsText" priority="18" operator="containsText" id="{AE4E2943-CC3A-4BE2-81F3-6B35B3373A84}">
            <xm:f>NOT(ISERROR(SEARCH($M$72,AB17)))</xm:f>
            <xm:f>$M$72</xm:f>
            <x14:dxf>
              <fill>
                <patternFill>
                  <bgColor rgb="FFFFC000"/>
                </patternFill>
              </fill>
            </x14:dxf>
          </x14:cfRule>
          <x14:cfRule type="containsText" priority="19" operator="containsText" id="{0C822D47-F35D-44E7-9E98-28F2066943C1}">
            <xm:f>NOT(ISERROR(SEARCH($M$71,AB17)))</xm:f>
            <xm:f>$M$71</xm:f>
            <x14:dxf>
              <fill>
                <patternFill>
                  <bgColor rgb="FFFFFF00"/>
                </patternFill>
              </fill>
            </x14:dxf>
          </x14:cfRule>
          <x14:cfRule type="containsText" priority="20" operator="containsText" id="{FB6C2EDA-37EC-4FFA-9151-9B02AB6E6E43}">
            <xm:f>NOT(ISERROR(SEARCH($M$70,AB17)))</xm:f>
            <xm:f>$M$70</xm:f>
            <x14:dxf>
              <fill>
                <patternFill>
                  <bgColor rgb="FF92D050"/>
                </patternFill>
              </fill>
            </x14:dxf>
          </x14:cfRule>
          <xm:sqref>AB17</xm:sqref>
        </x14:conditionalFormatting>
        <x14:conditionalFormatting xmlns:xm="http://schemas.microsoft.com/office/excel/2006/main">
          <x14:cfRule type="containsText" priority="13" operator="containsText" id="{C39C0CDB-5DAF-4114-A2FA-1287053E9FB4}">
            <xm:f>NOT(ISERROR(SEARCH($M$73,AB15)))</xm:f>
            <xm:f>$M$73</xm:f>
            <x14:dxf>
              <fill>
                <patternFill>
                  <bgColor rgb="FFFF0000"/>
                </patternFill>
              </fill>
            </x14:dxf>
          </x14:cfRule>
          <x14:cfRule type="containsText" priority="14" operator="containsText" id="{31EFCAD8-FCCC-4365-8DAB-AB827884F8F8}">
            <xm:f>NOT(ISERROR(SEARCH($M$72,AB15)))</xm:f>
            <xm:f>$M$72</xm:f>
            <x14:dxf>
              <fill>
                <patternFill>
                  <bgColor rgb="FFFFC000"/>
                </patternFill>
              </fill>
            </x14:dxf>
          </x14:cfRule>
          <x14:cfRule type="containsText" priority="15" operator="containsText" id="{E4CDC191-0D27-46BA-B68F-EC5F54138C99}">
            <xm:f>NOT(ISERROR(SEARCH($M$71,AB15)))</xm:f>
            <xm:f>$M$71</xm:f>
            <x14:dxf>
              <fill>
                <patternFill>
                  <bgColor rgb="FFFFFF00"/>
                </patternFill>
              </fill>
            </x14:dxf>
          </x14:cfRule>
          <x14:cfRule type="containsText" priority="16" operator="containsText" id="{563E6573-05E7-4798-B3B2-217B85C91A42}">
            <xm:f>NOT(ISERROR(SEARCH($M$70,AB15)))</xm:f>
            <xm:f>$M$70</xm:f>
            <x14:dxf>
              <fill>
                <patternFill>
                  <bgColor rgb="FF92D050"/>
                </patternFill>
              </fill>
            </x14:dxf>
          </x14:cfRule>
          <xm:sqref>AB15</xm:sqref>
        </x14:conditionalFormatting>
        <x14:conditionalFormatting xmlns:xm="http://schemas.microsoft.com/office/excel/2006/main">
          <x14:cfRule type="containsText" priority="9" operator="containsText" id="{4E4023AA-F04F-4850-B624-B3B669057419}">
            <xm:f>NOT(ISERROR(SEARCH($M$73,AB14)))</xm:f>
            <xm:f>$M$73</xm:f>
            <x14:dxf>
              <fill>
                <patternFill>
                  <bgColor rgb="FFFF0000"/>
                </patternFill>
              </fill>
            </x14:dxf>
          </x14:cfRule>
          <x14:cfRule type="containsText" priority="10" operator="containsText" id="{D76D3D8A-CD9D-4ADE-81ED-EA08516ECC81}">
            <xm:f>NOT(ISERROR(SEARCH($M$72,AB14)))</xm:f>
            <xm:f>$M$72</xm:f>
            <x14:dxf>
              <fill>
                <patternFill>
                  <bgColor rgb="FFFFC000"/>
                </patternFill>
              </fill>
            </x14:dxf>
          </x14:cfRule>
          <x14:cfRule type="containsText" priority="11" operator="containsText" id="{76E5BBE8-704B-4F46-A045-559588E7CAEB}">
            <xm:f>NOT(ISERROR(SEARCH($M$71,AB14)))</xm:f>
            <xm:f>$M$71</xm:f>
            <x14:dxf>
              <fill>
                <patternFill>
                  <bgColor rgb="FFFFFF00"/>
                </patternFill>
              </fill>
            </x14:dxf>
          </x14:cfRule>
          <x14:cfRule type="containsText" priority="12" operator="containsText" id="{A54D79E3-C727-44B7-B8DA-8F187280194E}">
            <xm:f>NOT(ISERROR(SEARCH($M$70,AB14)))</xm:f>
            <xm:f>$M$70</xm:f>
            <x14:dxf>
              <fill>
                <patternFill>
                  <bgColor rgb="FF92D050"/>
                </patternFill>
              </fill>
            </x14:dxf>
          </x14:cfRule>
          <xm:sqref>AB14</xm:sqref>
        </x14:conditionalFormatting>
        <x14:conditionalFormatting xmlns:xm="http://schemas.microsoft.com/office/excel/2006/main">
          <x14:cfRule type="containsText" priority="5" operator="containsText" id="{0CFBE2CF-FD82-45F6-87FD-1B8A741FDF66}">
            <xm:f>NOT(ISERROR(SEARCH($M$73,AB19)))</xm:f>
            <xm:f>$M$73</xm:f>
            <x14:dxf>
              <fill>
                <patternFill>
                  <bgColor rgb="FFFF0000"/>
                </patternFill>
              </fill>
            </x14:dxf>
          </x14:cfRule>
          <x14:cfRule type="containsText" priority="6" operator="containsText" id="{E5890495-F7A5-4EA8-874F-F43F92CC2C1C}">
            <xm:f>NOT(ISERROR(SEARCH($M$72,AB19)))</xm:f>
            <xm:f>$M$72</xm:f>
            <x14:dxf>
              <fill>
                <patternFill>
                  <bgColor rgb="FFFFC000"/>
                </patternFill>
              </fill>
            </x14:dxf>
          </x14:cfRule>
          <x14:cfRule type="containsText" priority="7" operator="containsText" id="{F17EF94F-95D3-4817-8EC7-EE082006259B}">
            <xm:f>NOT(ISERROR(SEARCH($M$71,AB19)))</xm:f>
            <xm:f>$M$71</xm:f>
            <x14:dxf>
              <fill>
                <patternFill>
                  <bgColor rgb="FFFFFF00"/>
                </patternFill>
              </fill>
            </x14:dxf>
          </x14:cfRule>
          <x14:cfRule type="containsText" priority="8" operator="containsText" id="{F4208722-4717-459E-929A-7F0681BCEBDC}">
            <xm:f>NOT(ISERROR(SEARCH($M$70,AB19)))</xm:f>
            <xm:f>$M$70</xm:f>
            <x14:dxf>
              <fill>
                <patternFill>
                  <bgColor rgb="FF92D050"/>
                </patternFill>
              </fill>
            </x14:dxf>
          </x14:cfRule>
          <xm:sqref>AB19</xm:sqref>
        </x14:conditionalFormatting>
        <x14:conditionalFormatting xmlns:xm="http://schemas.microsoft.com/office/excel/2006/main">
          <x14:cfRule type="containsText" priority="1" operator="containsText" id="{A111D80D-279C-4954-8C79-1400F6DB16F6}">
            <xm:f>NOT(ISERROR(SEARCH($M$73,AB20)))</xm:f>
            <xm:f>$M$73</xm:f>
            <x14:dxf>
              <fill>
                <patternFill>
                  <bgColor rgb="FFFF0000"/>
                </patternFill>
              </fill>
            </x14:dxf>
          </x14:cfRule>
          <x14:cfRule type="containsText" priority="2" operator="containsText" id="{0F459BE9-9217-4688-A1B2-7B4BB8250120}">
            <xm:f>NOT(ISERROR(SEARCH($M$72,AB20)))</xm:f>
            <xm:f>$M$72</xm:f>
            <x14:dxf>
              <fill>
                <patternFill>
                  <bgColor rgb="FFFFC000"/>
                </patternFill>
              </fill>
            </x14:dxf>
          </x14:cfRule>
          <x14:cfRule type="containsText" priority="3" operator="containsText" id="{B3BD9E09-6441-4B14-ACE3-AA79704FABDC}">
            <xm:f>NOT(ISERROR(SEARCH($M$71,AB20)))</xm:f>
            <xm:f>$M$71</xm:f>
            <x14:dxf>
              <fill>
                <patternFill>
                  <bgColor rgb="FFFFFF00"/>
                </patternFill>
              </fill>
            </x14:dxf>
          </x14:cfRule>
          <x14:cfRule type="containsText" priority="4" operator="containsText" id="{2570A08B-14FC-40FD-9D1E-675EB922FE9C}">
            <xm:f>NOT(ISERROR(SEARCH($M$70,AB20)))</xm:f>
            <xm:f>$M$70</xm:f>
            <x14:dxf>
              <fill>
                <patternFill>
                  <bgColor rgb="FF92D050"/>
                </patternFill>
              </fill>
            </x14:dxf>
          </x14:cfRule>
          <xm:sqref>AB20:AB21</xm:sqref>
        </x14:conditionalFormatting>
      </x14:conditionalFormattings>
    </ext>
    <ext xmlns:x14="http://schemas.microsoft.com/office/spreadsheetml/2009/9/main" uri="{CCE6A557-97BC-4b89-ADB6-D9C93CAAB3DF}">
      <x14:dataValidations xmlns:xm="http://schemas.microsoft.com/office/excel/2006/main" count="22">
        <x14:dataValidation type="list" allowBlank="1" showInputMessage="1" showErrorMessage="1" xr:uid="{3942C7A3-13F7-4252-A9BD-004CE0682888}">
          <x14:formula1>
            <xm:f>'E:\UAEOS\TRABAJO EN CASA\MAPAS DE RIESGOS\RIESGOS 2022\[MAPA_RIESGOS_UAEOS_2022_V1.xlsx]Clasificacion riesgo'!#REF!</xm:f>
          </x14:formula1>
          <xm:sqref>G12:G13 G65:G66</xm:sqref>
        </x14:dataValidation>
        <x14:dataValidation type="list" allowBlank="1" showInputMessage="1" showErrorMessage="1" xr:uid="{C728C772-B08B-4ACB-B5F4-0DCE6074552B}">
          <x14:formula1>
            <xm:f>'E:\UAEOS\TRABAJO EN CASA\MAPAS DE RIESGOS\RIESGOS 2022\[MAPA_RIESGOS_UAEOS_2022_V1.xlsx]Tabla probabiidad'!#REF!</xm:f>
          </x14:formula1>
          <xm:sqref>I12:I15 I19 I21:I40 X51:X52 I51:I52 X54:X57 I54:I58 I42:I49 X42:X49 I60:I67 X65:X66 X12:X40</xm:sqref>
        </x14:dataValidation>
        <x14:dataValidation type="list" allowBlank="1" showInputMessage="1" showErrorMessage="1" xr:uid="{3A7A622F-32C1-45A8-9551-FD7C624B57E6}">
          <x14:formula1>
            <xm:f>'E:\UAEOS\TRABAJO EN CASA\MAPAS DE RIESGOS\RIESGOS 2022\[MAPA_RIESGOS_UAEOS_2022_V1.xlsx]Atributos controles'!#REF!</xm:f>
          </x14:formula1>
          <xm:sqref>U12:W13 R12:S13</xm:sqref>
        </x14:dataValidation>
        <x14:dataValidation type="list" allowBlank="1" showInputMessage="1" showErrorMessage="1" xr:uid="{057DA31F-393D-4706-BF7F-6F7BAF960C6D}">
          <x14:formula1>
            <xm:f>'E:\UAEOS\TRABAJO EN CASA\MAPAS DE RIESGOS\RIESGOS 2021\MAPAS DE RIESGOS DE PROCESO 2021\MAPAS DE RIESGOS GUIA 2021\[MAPA_RIESGOS_PROGRAMAS Y PROYECTOS_UAEOS_2021.xlsx]Tabla probabiidad'!#REF!</xm:f>
          </x14:formula1>
          <xm:sqref>I16:I17</xm:sqref>
        </x14:dataValidation>
        <x14:dataValidation type="list" allowBlank="1" showInputMessage="1" showErrorMessage="1" xr:uid="{43EC776B-03E1-4C38-93B6-81DEE00F2629}">
          <x14:formula1>
            <xm:f>'E:\UAEOS\TRABAJO EN CASA\MAPAS DE RIESGOS\RIESGOS 2021\MAPAS DE RIESGOS DE PROCESO 2021\MAPAS DE RIESGOS GUIA 2021\[MAPA_RIESGOS_PROGRAMAS Y PROYECTOS_UAEOS_2021.xlsx]Atributos controles'!#REF!</xm:f>
          </x14:formula1>
          <xm:sqref>U17:W18 R17:S18</xm:sqref>
        </x14:dataValidation>
        <x14:dataValidation type="list" allowBlank="1" showInputMessage="1" showErrorMessage="1" xr:uid="{2AA25CFE-FC52-4BB9-87AD-FC685B19D3C5}">
          <x14:formula1>
            <xm:f>'E:\UAEOS\TRABAJO EN CASA\MAPAS DE RIESGOS\RIESGOS 2021\MAPAS DE RIESGOS DE PROCESO 2021\MAPAS DE RIESGOS GUIA 2021\[MAPA_RIESGOS_PROGRAMAS Y PROYECTOS_UAEOS_2021.xlsx]Clasificacion riesgo'!#REF!</xm:f>
          </x14:formula1>
          <xm:sqref>G17</xm:sqref>
        </x14:dataValidation>
        <x14:dataValidation type="list" allowBlank="1" showInputMessage="1" showErrorMessage="1" xr:uid="{593AF7D9-6072-4722-BF42-69EB7E564A28}">
          <x14:formula1>
            <xm:f>'E:\UAEOS\TRABAJO EN CASA\MAPAS DE RIESGOS\RIESGOS 2021\MAPAS DE RIESGOS DE PROCESO 2021\MAPAS DE RIESGOS GUIA 2021\[MAPA_RIESGOS_SEGUIMIENTO Y MEDICION_UAEOS_2021.xlsx]Atributos controles'!#REF!</xm:f>
          </x14:formula1>
          <xm:sqref>U19:W21 R19:S21</xm:sqref>
        </x14:dataValidation>
        <x14:dataValidation type="list" allowBlank="1" showInputMessage="1" showErrorMessage="1" xr:uid="{1D737C57-40BB-430E-9666-B5BAE6736C72}">
          <x14:formula1>
            <xm:f>'E:\UAEOS\TRABAJO EN CASA\MAPAS DE RIESGOS\RIESGOS 2021\MAPAS DE RIESGOS DE PROCESO 2021\MAPAS DE RIESGOS GUIA 2021\[MAPA_RIESGOS_SEGUIMIENTO Y MEDICION_UAEOS_2021.xlsx]Clasificacion riesgo'!#REF!</xm:f>
          </x14:formula1>
          <xm:sqref>G19 G21</xm:sqref>
        </x14:dataValidation>
        <x14:dataValidation type="list" allowBlank="1" showInputMessage="1" showErrorMessage="1" xr:uid="{B76B1885-4B9B-4FF2-BC02-AA26F8CA5248}">
          <x14:formula1>
            <xm:f>'E:\UAEOS\TRABAJO EN CASA\MAPAS DE RIESGOS\RIESGOS 2021\MAPAS DE RIESGOS DE PROCESO 2021\MAPAS DE RIESGOS GUIA 2021\[2020-11-10_Propuesta_Mapa_riesgos_RH_UAEOS.xlsx]Clasificacion riesgo'!#REF!</xm:f>
          </x14:formula1>
          <xm:sqref>G27:G31</xm:sqref>
        </x14:dataValidation>
        <x14:dataValidation type="list" allowBlank="1" showInputMessage="1" showErrorMessage="1" xr:uid="{163B77D8-B82F-4F5B-9EF4-0FD5EB2667EA}">
          <x14:formula1>
            <xm:f>'E:\UAEOS\TRABAJO EN CASA\MAPAS DE RIESGOS\RIESGOS 2021\MAPAS DE RIESGOS DE PROCESO 2021\MAPAS DE RIESGOS GUIA 2021\[2020-11-10_Propuesta_Mapa_riesgos_RH_UAEOS.xlsx]Atributos controles'!#REF!</xm:f>
          </x14:formula1>
          <xm:sqref>U27:W31 R27:S31</xm:sqref>
        </x14:dataValidation>
        <x14:dataValidation type="list" allowBlank="1" showInputMessage="1" showErrorMessage="1" xr:uid="{9844DBFB-592C-4218-B10D-5598D1636C96}">
          <x14:formula1>
            <xm:f>'E:\UAEOS\TRABAJO EN CASA\MAPAS DE RIESGOS\RIESGOS 2021\MAPAS DE RIESGOS DE PROCESO 2021\MAPAS DE RIESGOS GUIA 2021\[MAPA_RIESGOS_COMUNICACION_PRENSA_UAEOS_2021.xlsx]Atributos controles'!#REF!</xm:f>
          </x14:formula1>
          <xm:sqref>U32:W33 R32:S33</xm:sqref>
        </x14:dataValidation>
        <x14:dataValidation type="list" allowBlank="1" showInputMessage="1" showErrorMessage="1" xr:uid="{D1AC0AEA-8EDB-47FC-A38E-2A233FD7CE8C}">
          <x14:formula1>
            <xm:f>'E:\UAEOS\TRABAJO EN CASA\MAPAS DE RIESGOS\RIESGOS 2021\MAPAS DE RIESGOS DE PROCESO 2021\MAPAS DE RIESGOS GUIA 2021\[MAPA_RIESGOS_COMUNICACION_PRENSA_UAEOS_2021.xlsx]Clasificacion riesgo'!#REF!</xm:f>
          </x14:formula1>
          <xm:sqref>G32:G33</xm:sqref>
        </x14:dataValidation>
        <x14:dataValidation type="list" allowBlank="1" showInputMessage="1" showErrorMessage="1" xr:uid="{5446AC04-1BCC-4177-8B61-C9DA0302DDB2}">
          <x14:formula1>
            <xm:f>'C:\Users\Jorge\Documents\UAEOS\TRABAJO EN CASA\MAPAS DE RIESGOS\RIESGOS 2021\MAPAS DE RIESGOS DE PROCESO 2021\MAPAS DE RIESGOS GUIA 2021\[MAPA_RIESGOS_G_CONOCIMIENTO_CIUDADANO_UAEOS.xlsx]Clasificacion riesgo'!#REF!</xm:f>
          </x14:formula1>
          <xm:sqref>G22:G26</xm:sqref>
        </x14:dataValidation>
        <x14:dataValidation type="list" allowBlank="1" showInputMessage="1" showErrorMessage="1" xr:uid="{16694420-EFE3-42EC-B087-B8DD780B4DD0}">
          <x14:formula1>
            <xm:f>'C:\Users\Jorge\Documents\UAEOS\TRABAJO EN CASA\MAPAS DE RIESGOS\RIESGOS 2021\MAPAS DE RIESGOS DE PROCESO 2021\MAPAS DE RIESGOS GUIA 2021\[MAPA_RIESGOS_G_CONOCIMIENTO_CIUDADANO_UAEOS.xlsx]Atributos controles'!#REF!</xm:f>
          </x14:formula1>
          <xm:sqref>R22:S26 U22:W26</xm:sqref>
        </x14:dataValidation>
        <x14:dataValidation type="list" allowBlank="1" showInputMessage="1" showErrorMessage="1" xr:uid="{0EC9B292-EA12-4F94-9002-CAE08856BFFB}">
          <x14:formula1>
            <xm:f>'E:\UAEOS\TRABAJO EN CASA\MAPAS DE RIESGOS\RIESGOS 2021\MAPAS DE RIESGOS DE PROCESO 2021\MAPAS DE RIESGOS GUIA 2021\[MAPA_RIESGOS_G_INFORMATICA_UAEOS_2021.xlsx]Clasificacion riesgo'!#REF!</xm:f>
          </x14:formula1>
          <xm:sqref>G45:G48</xm:sqref>
        </x14:dataValidation>
        <x14:dataValidation type="list" allowBlank="1" showInputMessage="1" showErrorMessage="1" xr:uid="{860AE362-1724-4BA7-B058-0CFEF8A70067}">
          <x14:formula1>
            <xm:f>'E:\UAEOS\TRABAJO EN CASA\MAPAS DE RIESGOS\RIESGOS 2021\MAPAS DE RIESGOS DE PROCESO 2021\MAPAS DE RIESGOS GUIA 2021\[MAPA_RIESGOS_G_INFORMATICA_UAEOS_2021.xlsx]Atributos controles'!#REF!</xm:f>
          </x14:formula1>
          <xm:sqref>U45:W48 R45:S48</xm:sqref>
        </x14:dataValidation>
        <x14:dataValidation type="list" allowBlank="1" showInputMessage="1" showErrorMessage="1" xr:uid="{2F39920A-1DD8-49A9-A3F5-54906BB8D6E9}">
          <x14:formula1>
            <xm:f>'E:\UAEOS\TRABAJO EN CASA\MAPAS DE RIESGOS\RIESGOS 2021\MAPAS DE RIESGOS DE PROCESO 2021\MAPAS DE RIESGOS GUIA 2021\[MAPA_RIESGOS_G_CONTRACTUAL  JURIDICA_UAEOS_2021.xlsx]Clasificacion riesgo'!#REF!</xm:f>
          </x14:formula1>
          <xm:sqref>G51:G52 G49 G54:G57</xm:sqref>
        </x14:dataValidation>
        <x14:dataValidation type="list" allowBlank="1" showInputMessage="1" showErrorMessage="1" xr:uid="{903366CA-4145-4BED-BBB2-503EAFDC8B32}">
          <x14:formula1>
            <xm:f>'E:\UAEOS\TRABAJO EN CASA\MAPAS DE RIESGOS\RIESGOS 2021\MAPAS DE RIESGOS DE PROCESO 2021\MAPAS DE RIESGOS GUIA 2021\[MAPA_RIESGOS_G_CONTRACTUAL  JURIDICA_UAEOS_2021.xlsx]Atributos controles'!#REF!</xm:f>
          </x14:formula1>
          <xm:sqref>R49:S57 U49:W57</xm:sqref>
        </x14:dataValidation>
        <x14:dataValidation type="list" allowBlank="1" showInputMessage="1" showErrorMessage="1" xr:uid="{32185549-C689-4B83-B7EE-D5C102AC84D5}">
          <x14:formula1>
            <xm:f>'E:\UAEOS\TRABAJO EN CASA\MAPAS DE RIESGOS\RIESGOS 2021\MAPAS DE RIESGOS DE PROCESO 2021\MAPAS DE RIESGOS GUIA 2021\[MAPA_RIESGOS_G_MEJORAMIENTO_UAEOS_2021.xlsx]Clasificacion riesgo'!#REF!</xm:f>
          </x14:formula1>
          <xm:sqref>G58 G60:G61</xm:sqref>
        </x14:dataValidation>
        <x14:dataValidation type="list" allowBlank="1" showInputMessage="1" showErrorMessage="1" xr:uid="{FFBA84F4-9939-400E-9EBF-FA90BE5247D9}">
          <x14:formula1>
            <xm:f>'E:\UAEOS\TRABAJO EN CASA\MAPAS DE RIESGOS\RIESGOS 2021\MAPAS DE RIESGOS DE PROCESO 2021\MAPAS DE RIESGOS GUIA 2021\[MAPA_RIESGOS_G_MEJORAMIENTO_UAEOS_2021.xlsx]Atributos controles'!#REF!</xm:f>
          </x14:formula1>
          <xm:sqref>U58:W61 R58:S61</xm:sqref>
        </x14:dataValidation>
        <x14:dataValidation type="list" allowBlank="1" showInputMessage="1" showErrorMessage="1" xr:uid="{1ED08258-EB15-4B97-B3FE-C270C4FAC280}">
          <x14:formula1>
            <xm:f>'E:\UAEOS\TRABAJO EN CASA\MAPAS DE RIESGOS\RIESGOS 2021\MAPAS DE RIESGOS DE PROCESO 2021\MAPAS DE RIESGOS GUIA 2021\[MAPA_RIESGOS_G_OCI_UAEOS.xlsx]Atributos controles'!#REF!</xm:f>
          </x14:formula1>
          <xm:sqref>U62:W64 R62:S64</xm:sqref>
        </x14:dataValidation>
        <x14:dataValidation type="list" allowBlank="1" showInputMessage="1" showErrorMessage="1" xr:uid="{76336682-0321-4834-85AA-444F65832801}">
          <x14:formula1>
            <xm:f>'E:\UAEOS\TRABAJO EN CASA\MAPAS DE RIESGOS\RIESGOS 2021\MAPAS DE RIESGOS DE PROCESO 2021\MAPAS DE RIESGOS GUIA 2021\[MAPA_RIESGOS_G_OCI_UAEOS.xlsx]Clasificacion riesgo'!#REF!</xm:f>
          </x14:formula1>
          <xm:sqref>G62:G64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PAAC</vt:lpstr>
      <vt:lpstr>Hoja1</vt:lpstr>
      <vt:lpstr>Componente 1 Riesgos</vt:lpstr>
      <vt:lpstr>Componente 2 Racionalizac</vt:lpstr>
      <vt:lpstr>Componente 3  Rendición</vt:lpstr>
      <vt:lpstr>Componente 4  Atención al Ciuda</vt:lpstr>
      <vt:lpstr>Componente 5  Transparencia </vt:lpstr>
      <vt:lpstr>Integridad- Gestión de Conflict</vt:lpstr>
      <vt:lpstr>MAPA RIESGOS UAEOS</vt:lpstr>
      <vt:lpstr>'MAPA RIESGOS UAEOS'!Área_de_impresión</vt:lpstr>
      <vt:lpstr>'MAPA RIESGOS UAEOS'!Títulos_a_imprimir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Marisol Viveros</cp:lastModifiedBy>
  <cp:revision/>
  <dcterms:created xsi:type="dcterms:W3CDTF">2021-11-10T20:36:13Z</dcterms:created>
  <dcterms:modified xsi:type="dcterms:W3CDTF">2022-05-06T23:33:02Z</dcterms:modified>
  <cp:category/>
  <cp:contentStatus/>
</cp:coreProperties>
</file>