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/>
  <mc:AlternateContent xmlns:mc="http://schemas.openxmlformats.org/markup-compatibility/2006">
    <mc:Choice Requires="x15">
      <x15ac:absPath xmlns:x15ac="http://schemas.microsoft.com/office/spreadsheetml/2010/11/ac" url="W:\GESTION 2020\1. Pensamiento y Direccionamiento Estrategico\Planeación Tactica y Operativa\Publicicacion planes\15. Plan de Gasto Público Falta\"/>
    </mc:Choice>
  </mc:AlternateContent>
  <xr:revisionPtr revIDLastSave="0" documentId="8_{4AA942FE-4917-4518-B315-E69436F6253A}" xr6:coauthVersionLast="36" xr6:coauthVersionMax="36" xr10:uidLastSave="{00000000-0000-0000-0000-000000000000}"/>
  <bookViews>
    <workbookView xWindow="0" yWindow="0" windowWidth="24240" windowHeight="12135" xr2:uid="{00000000-000D-0000-FFFF-FFFF00000000}"/>
  </bookViews>
  <sheets>
    <sheet name="Presupuesto 2020" sheetId="13" r:id="rId1"/>
    <sheet name="Desarrollo " sheetId="1" r:id="rId2"/>
    <sheet name="Negocios Inclusivos" sheetId="11" r:id="rId3"/>
    <sheet name="Reincorporación" sheetId="12" r:id="rId4"/>
    <sheet name="Divulgación" sheetId="7" r:id="rId5"/>
    <sheet name="TICs" sheetId="10" r:id="rId6"/>
    <sheet name="Documental" sheetId="8" r:id="rId7"/>
    <sheet name="Infraestructura" sheetId="9" r:id="rId8"/>
    <sheet name="Regionalización " sheetId="14" state="hidden" r:id="rId9"/>
  </sheets>
  <externalReferences>
    <externalReference r:id="rId10"/>
    <externalReference r:id="rId11"/>
    <externalReference r:id="rId12"/>
  </externalReferences>
  <definedNames>
    <definedName name="_xlnm._FilterDatabase" localSheetId="1" hidden="1">'[1]3.4.Cadena de valor'!$A$2:$M$9</definedName>
    <definedName name="_xlnm._FilterDatabase" localSheetId="2" hidden="1">'[1]3.4.Cadena de valor'!$A$2:$M$9</definedName>
    <definedName name="_xlnm._FilterDatabase" localSheetId="3" hidden="1">'[1]3.4.Cadena de valor'!$A$2:$M$9</definedName>
    <definedName name="AGOSTO12" localSheetId="1">#REF!</definedName>
    <definedName name="AGOSTO12" localSheetId="2">#REF!</definedName>
    <definedName name="AGOSTO12" localSheetId="0">#REF!</definedName>
    <definedName name="AGOSTO12" localSheetId="3">#REF!</definedName>
    <definedName name="AGOSTO12">#REF!</definedName>
    <definedName name="ASD" localSheetId="1">#REF!</definedName>
    <definedName name="ASD" localSheetId="2">#REF!</definedName>
    <definedName name="ASD" localSheetId="0">#REF!</definedName>
    <definedName name="ASD" localSheetId="3">#REF!</definedName>
    <definedName name="ASD">#REF!</definedName>
    <definedName name="Atencion" localSheetId="1">#REF!</definedName>
    <definedName name="Atencion" localSheetId="2">#REF!</definedName>
    <definedName name="Atencion" localSheetId="0">#REF!</definedName>
    <definedName name="Atencion" localSheetId="3">#REF!</definedName>
    <definedName name="Atencion">#REF!</definedName>
    <definedName name="Bandas">!$A$6:$IV$6,!$A$8:$IV$8,!$A$10:$IV$10,!$A$12:$IV$12,!$A$14:$IV$14,!$A$16:$IV$16,!$A$18:$IV$18,!$A$20:$IV$20,!$A$22:$IV$22,!$A$24:$IV$24,!$A$26:$IV$26,!$A$28:$IV$28,!$A$30:$IV$30,!$A$32:$IV$32,!$A$34:$IV$34,!$A$36:$IV$36,!$A$38:$IV$38,!$A$40:$IV$40,!$A$42:$IV$42,!$A$44:$IV$44,!$A$46:$IV$46,!$A$48:$IV$48,!$A$50:$IV$50,!$A$52:$IV$52,!$A$54:$IV$54,!$A$56:$IV$56,!$A$58:$IV$58,!$A$60:$IV$60,!$A$62:$IV$62,!$A$64:$IV$64,!$A$66:$IV$66,!$A$68:$IV$68,!$A$70:$IV$70,!$A$72:$IV$72,!$A$74:$IV$74,!$A$76:$IV$76,!$A$78:$IV$78</definedName>
    <definedName name="BordersColorAccent" localSheetId="1">#REF!</definedName>
    <definedName name="BordersColorAccent" localSheetId="2">#REF!</definedName>
    <definedName name="BordersColorAccent" localSheetId="0">#REF!</definedName>
    <definedName name="BordersColorAccent" localSheetId="3">#REF!</definedName>
    <definedName name="BordersColorAccent">#REF!</definedName>
    <definedName name="BordersColorNormal" localSheetId="1">#REF!</definedName>
    <definedName name="BordersColorNormal" localSheetId="2">#REF!</definedName>
    <definedName name="BordersColorNormal" localSheetId="0">#REF!</definedName>
    <definedName name="BordersColorNormal" localSheetId="3">#REF!</definedName>
    <definedName name="BordersColorNormal">#REF!</definedName>
    <definedName name="BordersStyleAccent" localSheetId="1">#REF!</definedName>
    <definedName name="BordersStyleAccent" localSheetId="2">#REF!</definedName>
    <definedName name="BordersStyleAccent" localSheetId="0">#REF!</definedName>
    <definedName name="BordersStyleAccent" localSheetId="3">#REF!</definedName>
    <definedName name="BordersStyleAccent">#REF!</definedName>
    <definedName name="BordersStyleMajor" localSheetId="1">#REF!</definedName>
    <definedName name="BordersStyleMajor" localSheetId="2">#REF!</definedName>
    <definedName name="BordersStyleMajor" localSheetId="0">#REF!</definedName>
    <definedName name="BordersStyleMajor" localSheetId="3">#REF!</definedName>
    <definedName name="BordersStyleMajor">#REF!</definedName>
    <definedName name="CD" localSheetId="1">#REF!</definedName>
    <definedName name="CD" localSheetId="2">#REF!</definedName>
    <definedName name="CD" localSheetId="0">#REF!</definedName>
    <definedName name="CD" localSheetId="3">#REF!</definedName>
    <definedName name="CD">#REF!</definedName>
    <definedName name="cda" localSheetId="0">#REF!</definedName>
    <definedName name="cda">#REF!</definedName>
    <definedName name="Code">'[2]Base Notas'!$C$2:$C$546</definedName>
    <definedName name="copia" localSheetId="1">#REF!</definedName>
    <definedName name="copia" localSheetId="2">#REF!</definedName>
    <definedName name="copia" localSheetId="0">#REF!</definedName>
    <definedName name="copia" localSheetId="3">#REF!</definedName>
    <definedName name="copia">#REF!</definedName>
    <definedName name="copiar" localSheetId="1">#REF!</definedName>
    <definedName name="copiar" localSheetId="2">#REF!</definedName>
    <definedName name="copiar" localSheetId="0">#REF!</definedName>
    <definedName name="copiar" localSheetId="3">#REF!</definedName>
    <definedName name="copiar">#REF!</definedName>
    <definedName name="d" localSheetId="1">#REF!</definedName>
    <definedName name="d" localSheetId="2">#REF!</definedName>
    <definedName name="d" localSheetId="0">#REF!</definedName>
    <definedName name="d" localSheetId="3">#REF!</definedName>
    <definedName name="d">#REF!</definedName>
    <definedName name="DAE" localSheetId="1">#REF!</definedName>
    <definedName name="DAE" localSheetId="2">#REF!</definedName>
    <definedName name="DAE" localSheetId="0">#REF!</definedName>
    <definedName name="DAE" localSheetId="3">#REF!</definedName>
    <definedName name="DAE">#REF!</definedName>
    <definedName name="DIA" localSheetId="1">#REF!</definedName>
    <definedName name="DIA" localSheetId="2">#REF!</definedName>
    <definedName name="DIA" localSheetId="0">#REF!</definedName>
    <definedName name="DIA" localSheetId="3">#REF!</definedName>
    <definedName name="DIA">#REF!</definedName>
    <definedName name="E" localSheetId="1">#REF!</definedName>
    <definedName name="E" localSheetId="2">#REF!</definedName>
    <definedName name="E" localSheetId="0">#REF!</definedName>
    <definedName name="E" localSheetId="3">#REF!</definedName>
    <definedName name="E">#REF!</definedName>
    <definedName name="FR" localSheetId="1">#REF!</definedName>
    <definedName name="FR" localSheetId="2">#REF!</definedName>
    <definedName name="FR" localSheetId="0">#REF!</definedName>
    <definedName name="FR" localSheetId="3">#REF!</definedName>
    <definedName name="FR">#REF!</definedName>
    <definedName name="hoja7" localSheetId="2">#REF!</definedName>
    <definedName name="hoja7" localSheetId="3">#REF!</definedName>
    <definedName name="hoja7">#REF!</definedName>
    <definedName name="julio">#REF!</definedName>
    <definedName name="LedgerColumns" localSheetId="1">#REF!</definedName>
    <definedName name="LedgerColumns" localSheetId="2">#REF!</definedName>
    <definedName name="LedgerColumns" localSheetId="0">#REF!</definedName>
    <definedName name="LedgerColumns" localSheetId="3">#REF!</definedName>
    <definedName name="LedgerColumns">#REF!</definedName>
    <definedName name="LedgerOrientation" localSheetId="1">#REF!</definedName>
    <definedName name="LedgerOrientation" localSheetId="2">#REF!</definedName>
    <definedName name="LedgerOrientation" localSheetId="0">#REF!</definedName>
    <definedName name="LedgerOrientation" localSheetId="3">#REF!</definedName>
    <definedName name="LedgerOrientation">#REF!</definedName>
    <definedName name="LedgerSize" localSheetId="1">#REF!</definedName>
    <definedName name="LedgerSize" localSheetId="2">#REF!</definedName>
    <definedName name="LedgerSize" localSheetId="0">#REF!</definedName>
    <definedName name="LedgerSize" localSheetId="3">#REF!</definedName>
    <definedName name="LedgerSize">#REF!</definedName>
    <definedName name="lllllllllllll" localSheetId="1">#REF!</definedName>
    <definedName name="lllllllllllll" localSheetId="2">#REF!</definedName>
    <definedName name="lllllllllllll" localSheetId="0">#REF!</definedName>
    <definedName name="lllllllllllll" localSheetId="3">#REF!</definedName>
    <definedName name="lllllllllllll">#REF!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" localSheetId="1">#REF!</definedName>
    <definedName name="m" localSheetId="2">#REF!</definedName>
    <definedName name="m" localSheetId="0">#REF!</definedName>
    <definedName name="m" localSheetId="3">#REF!</definedName>
    <definedName name="m">#REF!</definedName>
    <definedName name="mar" localSheetId="0">#REF!</definedName>
    <definedName name="mar">#REF!</definedName>
    <definedName name="marfeli">#REF!</definedName>
    <definedName name="martha">#REF!</definedName>
    <definedName name="NI">#REF!</definedName>
    <definedName name="NumberRows" localSheetId="1">#REF!</definedName>
    <definedName name="NumberRows" localSheetId="2">#REF!</definedName>
    <definedName name="NumberRows" localSheetId="0">#REF!</definedName>
    <definedName name="NumberRows" localSheetId="3">#REF!</definedName>
    <definedName name="NumberRows">#REF!</definedName>
    <definedName name="P" localSheetId="1">#REF!</definedName>
    <definedName name="P" localSheetId="2">#REF!</definedName>
    <definedName name="P" localSheetId="0">#REF!</definedName>
    <definedName name="P" localSheetId="3">#REF!</definedName>
    <definedName name="P">#REF!</definedName>
    <definedName name="RowBanding" localSheetId="1">#REF!</definedName>
    <definedName name="RowBanding" localSheetId="2">#REF!</definedName>
    <definedName name="RowBanding" localSheetId="0">#REF!</definedName>
    <definedName name="RowBanding" localSheetId="3">#REF!</definedName>
    <definedName name="RowBanding">#REF!</definedName>
    <definedName name="RowBandingColor" localSheetId="1">#REF!</definedName>
    <definedName name="RowBandingColor" localSheetId="2">#REF!</definedName>
    <definedName name="RowBandingColor" localSheetId="0">#REF!</definedName>
    <definedName name="RowBandingColor" localSheetId="3">#REF!</definedName>
    <definedName name="RowBandingColor">#REF!</definedName>
    <definedName name="Tics" localSheetId="0">#REF!</definedName>
    <definedName name="Tics">#REF!</definedName>
    <definedName name="TICS1" localSheetId="0">#REF!</definedName>
    <definedName name="TICS1">#REF!</definedName>
    <definedName name="u" localSheetId="1">#REF!</definedName>
    <definedName name="u" localSheetId="2">#REF!</definedName>
    <definedName name="u" localSheetId="0">#REF!</definedName>
    <definedName name="u" localSheetId="3">#REF!</definedName>
    <definedName name="u">#REF!</definedName>
    <definedName name="VistaPrevia" localSheetId="1">#REF!</definedName>
    <definedName name="VistaPrevia" localSheetId="2">#REF!</definedName>
    <definedName name="VistaPrevia" localSheetId="0">#REF!</definedName>
    <definedName name="VistaPrevia" localSheetId="3">#REF!</definedName>
    <definedName name="VistaPrevia">#REF!</definedName>
    <definedName name="ZX" localSheetId="1">#REF!</definedName>
    <definedName name="ZX" localSheetId="2">#REF!</definedName>
    <definedName name="ZX" localSheetId="0">#REF!</definedName>
    <definedName name="ZX" localSheetId="3">#REF!</definedName>
    <definedName name="Z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9" l="1"/>
  <c r="F10" i="9"/>
  <c r="F14" i="9" s="1"/>
  <c r="F14" i="8" l="1"/>
  <c r="F10" i="8"/>
  <c r="F15" i="8" l="1"/>
  <c r="F12" i="11"/>
  <c r="F11" i="11"/>
  <c r="F15" i="11" l="1"/>
  <c r="F21" i="11" s="1"/>
  <c r="I16" i="10" l="1"/>
  <c r="B10" i="13" l="1"/>
  <c r="L39" i="14" l="1"/>
  <c r="J39" i="14"/>
  <c r="I39" i="14"/>
  <c r="G39" i="14"/>
  <c r="D39" i="14" l="1"/>
  <c r="F39" i="14" l="1"/>
  <c r="H12" i="10" l="1"/>
  <c r="F15" i="12" l="1"/>
  <c r="G15" i="12"/>
  <c r="G10" i="12"/>
  <c r="F10" i="12"/>
  <c r="F16" i="12" s="1"/>
  <c r="G16" i="12" l="1"/>
  <c r="F26" i="11"/>
  <c r="F20" i="7"/>
  <c r="F21" i="7" s="1"/>
  <c r="B11" i="8" l="1"/>
  <c r="B7" i="8"/>
  <c r="D19" i="12" l="1"/>
  <c r="D24" i="11" l="1"/>
  <c r="F16" i="1" l="1"/>
  <c r="F11" i="1"/>
  <c r="F17" i="1" l="1"/>
</calcChain>
</file>

<file path=xl/sharedStrings.xml><?xml version="1.0" encoding="utf-8"?>
<sst xmlns="http://schemas.openxmlformats.org/spreadsheetml/2006/main" count="287" uniqueCount="209">
  <si>
    <t>DESARROLLO SOCIO-EMPRESARIAL DE LAS ORGANIZACIONES SOLIDARIAS A NIVEL NACIONAL</t>
  </si>
  <si>
    <t>Objetivos específicos</t>
  </si>
  <si>
    <t>Indicador</t>
  </si>
  <si>
    <t xml:space="preserve">Producto  </t>
  </si>
  <si>
    <t xml:space="preserve">Programas diseñados </t>
  </si>
  <si>
    <t>Emprendimientos solidarios dinamizados</t>
  </si>
  <si>
    <t>Implementar el programa integral de fomento de organizaciones solidarias.</t>
  </si>
  <si>
    <t>Realizar apoyo a la gestión a las organizaciones solidarias en territorio</t>
  </si>
  <si>
    <t>Total Proyecto</t>
  </si>
  <si>
    <t>producto 1</t>
  </si>
  <si>
    <t>producto 2</t>
  </si>
  <si>
    <t>total</t>
  </si>
  <si>
    <t>actividad 1-1</t>
  </si>
  <si>
    <t>actividad 1-2</t>
  </si>
  <si>
    <t>actividad 1-3</t>
  </si>
  <si>
    <t>actividad 2-1</t>
  </si>
  <si>
    <t>actividad 2-2</t>
  </si>
  <si>
    <t xml:space="preserve">Personas capacitadas </t>
  </si>
  <si>
    <t>Subtotal</t>
  </si>
  <si>
    <t>DESARROLLO DE EMPRENDIMIENTOS SOLIDARIOS A TRAVES DE NEGOCIOS INCLUSIVOS A NIVEL NACIONAL</t>
  </si>
  <si>
    <t>Objetivo específico (1)</t>
  </si>
  <si>
    <t>Unidad de Medida</t>
  </si>
  <si>
    <t>Documentos metodológicos</t>
  </si>
  <si>
    <t>Documentos metodológicos realizados</t>
  </si>
  <si>
    <t>Documentar las experiencias misionales de las entidades del sector solidario</t>
  </si>
  <si>
    <t>Documentos de experiencias del sector solidario producidos</t>
  </si>
  <si>
    <t>Servicios de asistencia técnica sobre el mensaje asociativo solidario</t>
  </si>
  <si>
    <t>Eventos de fortalecimiento y promoción del mensaje asociativo solidario realizados</t>
  </si>
  <si>
    <t>Brindar asistencia tecnica para generar espacios de difuision del mensaje asociativo solidario</t>
  </si>
  <si>
    <t>Realizar eventos de promocion y fortalecimiento del mensaje asociativo solidario</t>
  </si>
  <si>
    <t>Generar alianzas interinstitucionales que faciliten el posicionamiento de la Entidad y el sector solidario</t>
  </si>
  <si>
    <t>Servicios de comunicación</t>
  </si>
  <si>
    <t>Implementar estrategias que permitan el posicionamiento del modelo asociativo solidario</t>
  </si>
  <si>
    <t>Servicios de  difusión sobre la cultura asociativa solidaria</t>
  </si>
  <si>
    <t>Campañas realizadas</t>
  </si>
  <si>
    <t>Divulgar los avances de la gestión misional de la Unidad Administrativa Especial de Organizaciones Solidarias y del sector solidario</t>
  </si>
  <si>
    <t>Diseñar y producir piezas divulgativas que apoyen la gestión de los procesos misionales</t>
  </si>
  <si>
    <t>Adquirir y mantener los equipos audiovisuales de la Entidad</t>
  </si>
  <si>
    <t>Sistema de gestión documental implementado</t>
  </si>
  <si>
    <t>Sistema de Gestión implementado</t>
  </si>
  <si>
    <t>Sedes mantenidas</t>
  </si>
  <si>
    <t>Sedes adecuadas</t>
  </si>
  <si>
    <t>Numero</t>
  </si>
  <si>
    <t>Implementar la arquitectura TI conforme a las necesidades de la Unidad Administrativa Especial de Organizaciones Solidarias</t>
  </si>
  <si>
    <t>Usuarios del sistema</t>
  </si>
  <si>
    <t>Implementar los sistemas de información y sus componentes acordes a las necesidades de la entidad y del sector solidario</t>
  </si>
  <si>
    <t>Costo Actividades</t>
  </si>
  <si>
    <t>TOTALES</t>
  </si>
  <si>
    <t>Desarrollo de emprendimientos solidarios en población reincorporada o reinsertada a nivel nacional</t>
  </si>
  <si>
    <t>Fortalecimiento de la infraestructura para el funcionamiento de la entidad a nivel nacional</t>
  </si>
  <si>
    <t>Implementación de un sistema integral de gestión documental para la unidad administrativa especial de organizaciones solidarias a nivel nacional</t>
  </si>
  <si>
    <t>Desarrollo de Emprendimientos Solidarios a través de Negocios Inclusivos a Nivel Nacional</t>
  </si>
  <si>
    <t>Fortalecimiento de la infraestructura tecnológica de la Unidad Administrativa Especial de Organizaciones Solidarias a nivel nacional.</t>
  </si>
  <si>
    <t>Divulgación para visibilización y posicionamiento del sector solidario y de la Unidad Administrativa Especial de Organizaciones Solidarias a nivel Nacional</t>
  </si>
  <si>
    <t>Código Presupuestal</t>
  </si>
  <si>
    <t>Código BPIN</t>
  </si>
  <si>
    <t>NOMBRE DEL PROYECTO</t>
  </si>
  <si>
    <t xml:space="preserve">Objetivo específico </t>
  </si>
  <si>
    <t>Subtotal Objetivo 1</t>
  </si>
  <si>
    <t xml:space="preserve">                                                                                                                                                                                 Subtotal Objetivo 1</t>
  </si>
  <si>
    <t xml:space="preserve">                                                                                                                                                                                 Subtotal Objetivo 2</t>
  </si>
  <si>
    <t>Subtotal Objetivo 2</t>
  </si>
  <si>
    <t>IMPLEMENTACIÓN DE UN SISTEMA INTEGRAL DE GESTIÓN DOCUMENTAL PARA LA UNIDAD ADMINISTRATIVA 
ESPECIAL DE ORGANIZACIONES SOLIDARIAS A NIVEL NACIONAL</t>
  </si>
  <si>
    <t>Actualizadas Diciembre 12/2018</t>
  </si>
  <si>
    <t xml:space="preserve">Personas 
capacitadas </t>
  </si>
  <si>
    <t>Alianzas 
estratégicas generadas</t>
  </si>
  <si>
    <t>FORTALECIMIENTO DE LA INFRAESTRUCTURA TECNOLÓGICA DE LA UNIDAD ADMINISTRATIVA ESPECIAL ORGANIZACIONES SOLIDARIAS A NIVEL NACIONAL</t>
  </si>
  <si>
    <t>DIVULGACIÓN PARA VISIBILIZACIÓN Y POSICIONAMIENTO DEL SECTOR SOLIDARIO Y DE LA UNIDAD ADMINISTRATIVA ESPECIAL DE ORGANIZACIONES SOLIDARIAS A NIVEL NACIONAL</t>
  </si>
  <si>
    <t>Subtotal objetivo 2</t>
  </si>
  <si>
    <t xml:space="preserve">                                                                                                                            Subtotal Objetivo 1</t>
  </si>
  <si>
    <t>DESARROLLO DE EMPRENDIMIENTOS SOLIDARIOS EN POBLACIÓN REINCORPORADA O REINSERTADA A NIVEL NACIONAL</t>
  </si>
  <si>
    <t>C-3602 1300 7</t>
  </si>
  <si>
    <t>C-3602 1300 6</t>
  </si>
  <si>
    <t>2017011000447</t>
  </si>
  <si>
    <t>C-3602 1300 8</t>
  </si>
  <si>
    <t>C-3699 1300 2</t>
  </si>
  <si>
    <t>C-3699 1300 1</t>
  </si>
  <si>
    <t>C-3699 1300 5</t>
  </si>
  <si>
    <t>C-3699 1300 6</t>
  </si>
  <si>
    <t>Metas</t>
  </si>
  <si>
    <t>Costo actividades</t>
  </si>
  <si>
    <t>R</t>
  </si>
  <si>
    <t>Departamento</t>
  </si>
  <si>
    <t xml:space="preserve">Recursos </t>
  </si>
  <si>
    <t>Amazonas</t>
  </si>
  <si>
    <t xml:space="preserve">Antioquia </t>
  </si>
  <si>
    <t xml:space="preserve">Arauca </t>
  </si>
  <si>
    <t>Atlantico</t>
  </si>
  <si>
    <t xml:space="preserve">Bogotá </t>
  </si>
  <si>
    <t>Bolivar</t>
  </si>
  <si>
    <t xml:space="preserve">Boyacá </t>
  </si>
  <si>
    <t xml:space="preserve">Cauca </t>
  </si>
  <si>
    <t>Caqueta</t>
  </si>
  <si>
    <t>Caldas</t>
  </si>
  <si>
    <t>Casanare</t>
  </si>
  <si>
    <t>Cesar</t>
  </si>
  <si>
    <t>Choco</t>
  </si>
  <si>
    <t xml:space="preserve">Córdoba </t>
  </si>
  <si>
    <t xml:space="preserve">Cundinamarca </t>
  </si>
  <si>
    <t>Guainia</t>
  </si>
  <si>
    <t xml:space="preserve">Guaviare </t>
  </si>
  <si>
    <t xml:space="preserve">Huila </t>
  </si>
  <si>
    <t>Guajira</t>
  </si>
  <si>
    <t>Magdalena</t>
  </si>
  <si>
    <t xml:space="preserve">Meta </t>
  </si>
  <si>
    <t>Nariño</t>
  </si>
  <si>
    <t xml:space="preserve">Norte de Santander </t>
  </si>
  <si>
    <t xml:space="preserve">Putumayo </t>
  </si>
  <si>
    <t>Quindio</t>
  </si>
  <si>
    <t>Risaralda</t>
  </si>
  <si>
    <t>San Andres</t>
  </si>
  <si>
    <t xml:space="preserve">Santander </t>
  </si>
  <si>
    <t xml:space="preserve">Sucre </t>
  </si>
  <si>
    <t xml:space="preserve">Tolima </t>
  </si>
  <si>
    <t xml:space="preserve">Valle del cauca </t>
  </si>
  <si>
    <t>Vaupes</t>
  </si>
  <si>
    <t>Vichada</t>
  </si>
  <si>
    <t>TOTAL</t>
  </si>
  <si>
    <t xml:space="preserve">Benefciiados </t>
  </si>
  <si>
    <t xml:space="preserve">Cadena de valor-Regionalización </t>
  </si>
  <si>
    <t xml:space="preserve">BPIN BENEFICIARIOS </t>
  </si>
  <si>
    <t xml:space="preserve">BPIN -Regionalizacion de recursos </t>
  </si>
  <si>
    <t xml:space="preserve">Objetivo </t>
  </si>
  <si>
    <t>Servicios de información para la gestión administrativa</t>
  </si>
  <si>
    <t xml:space="preserve">Objetivo General </t>
  </si>
  <si>
    <t>Optimizar los mecanismos de gestión de información soportada en las Tecnologias de la Información y las Comunicaciones de la Unidad Administrativa de Organizaciones Solidarias</t>
  </si>
  <si>
    <t>Adquirir la infraestructura informática y tecnologica necesaria para soportar la implementacion de los sistemas de información acordes a las necesidades de la entidad y del sector solidario</t>
  </si>
  <si>
    <t>Objetivos General</t>
  </si>
  <si>
    <t xml:space="preserve">Fomentar los emprendimientos asociativos solidarios en población victima como estrategia de generación de ingresos con enfoque de mejoramiento de vida   </t>
  </si>
  <si>
    <t>Promocionar la asociatividad solidaria como alternativa de generación de ingresos dirigida a la población victima</t>
  </si>
  <si>
    <t>Servicios de asistencia técnica para la generación de Alianzas Estratégicas</t>
  </si>
  <si>
    <t>Servicio de gestión para el emprendimiento solidario</t>
  </si>
  <si>
    <t>Servicios de educación informal en economía solidaria</t>
  </si>
  <si>
    <t>Objetivo General</t>
  </si>
  <si>
    <t xml:space="preserve">Fomentar los emprendimientos asociativos solidarios en población reincorporada o reinsertada como estrategia de generación de ingresos con enfoque de mejoramiento de vida </t>
  </si>
  <si>
    <t>Promocionar la asociatividad solidaria como alternativa de generación de ingresos dirigida a la población reincorporada o reinsertada</t>
  </si>
  <si>
    <t>Implementar el programa integral de intervención de organizaciones solidarias en población reincorporada o reinsertada</t>
  </si>
  <si>
    <t>Fortalecer el desarrollo socio-empresarial  de las organizaciones  solidarias optimizando los recursos y mejorando la calidad de vida de sus asociados</t>
  </si>
  <si>
    <t>Diseñar programas de educación solidaria y herramientas educativas de acuerdo a las necesidades identificadas</t>
  </si>
  <si>
    <t>Implementar el programa integral de organizaciones solidarias</t>
  </si>
  <si>
    <t>Identificar espacios para la promoción del modelo asociativo solidario en población reincorporada o reinsertada</t>
  </si>
  <si>
    <t>Realizar jornadas de promoción o de capacitación del modelo asociativo solidario en población reincorporada o reinsertada</t>
  </si>
  <si>
    <t>Realizar seguimiento y evaluación a procesos de implementación del programa integral de fomento de las organizaciones solidarias</t>
  </si>
  <si>
    <t>Fortalecer la infraestructura y el mobiliario  mejorando la prestación de los servicios institucionales.</t>
  </si>
  <si>
    <t>Modernizar la infraestructura Fisica mejorando el acceso universal a las instalaciones y servicio al ciudadano</t>
  </si>
  <si>
    <t>Implementar un sistema integral de gestión documental en la unidad administrativa especial de organizaciones solidarias en la adopción de los requisitos técnicos y normativa aplicable en materia de Gestión Documental.</t>
  </si>
  <si>
    <t>Implementar los planes y programas de conservación  y Modelo Integrado de Planeación y Gestión.</t>
  </si>
  <si>
    <t>Incorporar  componentes tecnológicos al Sistema de Gestión Documental en la Unidad Administrativa Especial de Organizaciones Solidarias.</t>
  </si>
  <si>
    <t>Mejorar los canales de divulgación y  comunicación del sector solidario y de la Unidad Administrativa Especial de Organizaciones Solidarias</t>
  </si>
  <si>
    <t xml:space="preserve">Desarrollo socioempresarial </t>
  </si>
  <si>
    <t xml:space="preserve">Negocios Inclusivos </t>
  </si>
  <si>
    <t>Desarrollo Socio empresarial de las Organizaciones Solidarias a Nivel Nacional</t>
  </si>
  <si>
    <t xml:space="preserve">Actividades 
</t>
  </si>
  <si>
    <t>A topes Presupuestales</t>
  </si>
  <si>
    <t xml:space="preserve">Productos </t>
  </si>
  <si>
    <t>Mejorar la infraestructura tecnológica de la Unidad Administrativa Especial Organizaciones Solidarias a nivel nacional</t>
  </si>
  <si>
    <t>FORTALECIMIENTO DE LA INFRAESTRUCTURA NECESARIA Y ADECUADA  PARA EL FUNCIONAMIENTO
 DE LA ENTIDAD A NIVEL NACIONAL</t>
  </si>
  <si>
    <t>Reincorporación</t>
  </si>
  <si>
    <t>Diseñar la estrategia de implementacion de la arquitectura TI conforme a las necesidades de la Unidad Administrativa Especial de Organizaciones Solidarias</t>
  </si>
  <si>
    <t>Actualizar infraestructura informática y tecnologica existente necesaria para soportar la implementacion de los sistemas de información acordes a las necesidades de la entidad y del sector solidario</t>
  </si>
  <si>
    <t>A cuota Presupuestal</t>
  </si>
  <si>
    <r>
      <t xml:space="preserve">                                               
          </t>
    </r>
    <r>
      <rPr>
        <b/>
        <sz val="14"/>
        <color theme="1"/>
        <rFont val="Calibri"/>
        <family val="2"/>
        <scheme val="minor"/>
      </rPr>
      <t xml:space="preserve">                                                 PRESUPUESTO 2020</t>
    </r>
    <r>
      <rPr>
        <sz val="14"/>
        <color theme="1"/>
        <rFont val="Calibri"/>
        <family val="2"/>
        <scheme val="minor"/>
      </rPr>
      <t xml:space="preserve">
</t>
    </r>
  </si>
  <si>
    <t>Identificar necesidades de las organizaciones solidarias y del sector solidario a través de estudios e investigaciones y consolidación de estadísticas</t>
  </si>
  <si>
    <t>Estructurar y actualizar prototipos y programas de educación solidaria y sus herramientas educativas acorde a las necesidades de las organizaciones solidarias</t>
  </si>
  <si>
    <t>Adelantar jornadas de promoción e implementación de prototipos y programas educativos</t>
  </si>
  <si>
    <t>Publicar y socializar herramientas educativas, estudios e investigaciones</t>
  </si>
  <si>
    <t>Implementar el programa integral de fomento de organizaciones solidarias</t>
  </si>
  <si>
    <t>Brindar fortalecimiento, asesoría y asistencia técnica en la articulación de las organizaciones solidarias a redes o cadenas productivas.</t>
  </si>
  <si>
    <t>Realizar seguimiento y evaluación a procesos de implementación del programa integral de organizaciones solidarias</t>
  </si>
  <si>
    <t>Ajustado  2020</t>
  </si>
  <si>
    <t xml:space="preserve">Costo actividades </t>
  </si>
  <si>
    <t>Costo 2020</t>
  </si>
  <si>
    <t>Usuarios del Sistema</t>
  </si>
  <si>
    <t>costos 2020</t>
  </si>
  <si>
    <t>Realizar Estudios técnicos de las necesidades de infraestructura de la Unidad Administrativa Especial de organizaciones Solidarias</t>
  </si>
  <si>
    <t>Ejecutar obras de mejoramiento de la sede Central de la UAEOS.</t>
  </si>
  <si>
    <t>Realizar interventoría a las obras de adecuación de la infraestructura de la UAEOS</t>
  </si>
  <si>
    <t>otar con mobiiliario apropiado la sede de la UAEOS cumpliendo las normas tecnicas asociadas al ejercicio seguro de la función publica</t>
  </si>
  <si>
    <t>Adquirir el mobiliario requerido en la Sede central</t>
  </si>
  <si>
    <t xml:space="preserve">	Adecuar el mobiliario utilizado en la entidad</t>
  </si>
  <si>
    <t>Productos</t>
  </si>
  <si>
    <t>Indicadores</t>
  </si>
  <si>
    <t>Dotar el Sistema de Gestión Documental de componentes técnologicos</t>
  </si>
  <si>
    <t>Ejecutar los planes y programas del Sistema de Gestión Documental</t>
  </si>
  <si>
    <t>Realizar los ajustes o mejoras al Sistema de Gestión Electrónica de Documentos de Archivo - SGDEA.</t>
  </si>
  <si>
    <t>Organizar los fondos documentales de conformidad con la Normatividad vigente.</t>
  </si>
  <si>
    <t>Digitalizar Expedientes que conforman los fondos documentales institucionales.</t>
  </si>
  <si>
    <t>Ejecutar los planes y programas del Sistema Integrado de Conservación Documental</t>
  </si>
  <si>
    <t>Generar mecanismos que fortalezca la difusión del mensaje asociativo solidario y la gestión misional de la Unidad Administrativa Especial de Organizaciones Solidarias</t>
  </si>
  <si>
    <t xml:space="preserve">	Producir instrumentos que documente y socialice las experiencias representativas del sector solidario</t>
  </si>
  <si>
    <t>Socializar las experiencias representativas del sector solidario</t>
  </si>
  <si>
    <t>Producir contenidos sobre asociatividad solidaria para medios de comunicación</t>
  </si>
  <si>
    <t>Emitir contenidos de la UAEOS en medios masivos de comunicación</t>
  </si>
  <si>
    <t>Diseñar estrategias que permita la articulación interinstitucional y posicionamiento de la UAEOS en la población objetivo a través de medios de comunicación</t>
  </si>
  <si>
    <t>Productos comunicacionales elaborados</t>
  </si>
  <si>
    <t>Realizar seguimiento y evaluación a las actividades de promoción o capacitación desarrolladas en población reincorporada o reinsertada</t>
  </si>
  <si>
    <t>Desarrollar programas con enfoque de mejoramiento de vida</t>
  </si>
  <si>
    <t>Identificar espacios para la promoción del modelo asociativo solidario en población victima</t>
  </si>
  <si>
    <t>Realizar jornadas de promoción o de capacitación del modelo asociativo solidario en población victima</t>
  </si>
  <si>
    <t>Realizar seguimiento y evaluación a las actividades de promoción o capacitación desarrolladas en población victima</t>
  </si>
  <si>
    <t>IImplementar el programa integral de intervención de organizaciones solidarias de población victima a través de la estrategia de negocios inclusivos</t>
  </si>
  <si>
    <t>Realizar apoyo a la gestion a las organizaciones solidarias en territorio</t>
  </si>
  <si>
    <t>Generar alianzas con el sector privado como estrategia de sostenibilidad de las organizaciones solidarias con población victima</t>
  </si>
  <si>
    <t>Identificar, gestionar y consolidar alianzas comerciales estratégicas</t>
  </si>
  <si>
    <t>Formular proyectos de negocios inclusivos</t>
  </si>
  <si>
    <t>Realizar jornadas de capacitación en la implementación del modelo y la alianza estrategica.</t>
  </si>
  <si>
    <t>Adelantar la sistematización y monitoreo del proceso fomento en el marco del modelo de negocios inclusivos.</t>
  </si>
  <si>
    <t>Servicio de promoción, fomentoy divulgación de la asociatividad solidaria</t>
  </si>
  <si>
    <t>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</si>
</sst>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\ * #,##0_);_(&quot;$&quot;\ * \(#,##0\);_(&quot;$&quot;\ * &quot;-&quot;??_);_(@_)"/>
    <numFmt numFmtId="167" formatCode="_(* #,##0_);_(* \(#,##0\);_(* &quot;-&quot;??_);_(@_)"/>
    <numFmt numFmtId="168" formatCode="&quot;$&quot;#,##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rgb="FF808080"/>
      <name val="Verdana"/>
      <family val="2"/>
    </font>
    <font>
      <sz val="11"/>
      <color rgb="FF808080"/>
      <name val="Verdana"/>
      <family val="2"/>
    </font>
    <font>
      <sz val="11.5"/>
      <color rgb="FF212121"/>
      <name val="Segoe UI"/>
      <family val="2"/>
    </font>
    <font>
      <b/>
      <sz val="11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rgb="FF000000"/>
      <name val="Tahoma"/>
      <family val="2"/>
    </font>
    <font>
      <b/>
      <sz val="10"/>
      <color theme="1"/>
      <name val="Arial"/>
      <family val="2"/>
    </font>
    <font>
      <sz val="10"/>
      <color theme="1"/>
      <name val="Tahoma"/>
      <family val="2"/>
    </font>
    <font>
      <sz val="9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rgb="FFFFFF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/>
      </patternFill>
    </fill>
    <fill>
      <patternFill patternType="solid">
        <fgColor theme="0" tint="-0.3499862666707357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4" borderId="0" applyNumberFormat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7" borderId="0" applyNumberFormat="0" applyBorder="0" applyAlignment="0" applyProtection="0"/>
    <xf numFmtId="164" fontId="1" fillId="0" borderId="0" applyFont="0" applyFill="0" applyBorder="0" applyAlignment="0" applyProtection="0"/>
  </cellStyleXfs>
  <cellXfs count="323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7" fillId="0" borderId="0" xfId="0" applyFont="1" applyAlignment="1">
      <alignment horizontal="justify" vertical="top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justify" vertical="top"/>
    </xf>
    <xf numFmtId="166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justify" vertical="top"/>
    </xf>
    <xf numFmtId="166" fontId="6" fillId="2" borderId="0" xfId="0" applyNumberFormat="1" applyFont="1" applyFill="1" applyAlignment="1">
      <alignment horizontal="right"/>
    </xf>
    <xf numFmtId="166" fontId="2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166" fontId="9" fillId="0" borderId="7" xfId="1" applyNumberFormat="1" applyFont="1" applyFill="1" applyBorder="1" applyAlignment="1">
      <alignment horizontal="right" vertical="center" wrapText="1"/>
    </xf>
    <xf numFmtId="42" fontId="7" fillId="2" borderId="0" xfId="2" applyFont="1" applyFill="1" applyAlignment="1">
      <alignment horizontal="right"/>
    </xf>
    <xf numFmtId="42" fontId="2" fillId="0" borderId="0" xfId="2" applyFont="1" applyAlignment="1">
      <alignment horizontal="justify" vertical="top"/>
    </xf>
    <xf numFmtId="166" fontId="0" fillId="0" borderId="0" xfId="0" applyNumberFormat="1"/>
    <xf numFmtId="42" fontId="0" fillId="0" borderId="0" xfId="2" applyFont="1"/>
    <xf numFmtId="0" fontId="0" fillId="0" borderId="0" xfId="0" applyAlignment="1">
      <alignment vertical="center"/>
    </xf>
    <xf numFmtId="0" fontId="14" fillId="0" borderId="0" xfId="0" applyFont="1"/>
    <xf numFmtId="0" fontId="15" fillId="6" borderId="0" xfId="0" applyFont="1" applyFill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" fillId="0" borderId="0" xfId="0" applyFont="1"/>
    <xf numFmtId="0" fontId="7" fillId="2" borderId="4" xfId="0" applyFont="1" applyFill="1" applyBorder="1" applyAlignment="1">
      <alignment horizontal="justify" vertical="top" wrapText="1"/>
    </xf>
    <xf numFmtId="166" fontId="7" fillId="0" borderId="4" xfId="1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justify" vertical="top" wrapText="1"/>
    </xf>
    <xf numFmtId="166" fontId="7" fillId="0" borderId="7" xfId="1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top"/>
    </xf>
    <xf numFmtId="0" fontId="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1" fontId="0" fillId="0" borderId="0" xfId="5" applyFont="1"/>
    <xf numFmtId="0" fontId="7" fillId="2" borderId="7" xfId="0" applyFont="1" applyFill="1" applyBorder="1" applyAlignment="1">
      <alignment horizontal="justify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justify" vertical="top" wrapText="1"/>
    </xf>
    <xf numFmtId="0" fontId="7" fillId="2" borderId="7" xfId="0" applyFont="1" applyFill="1" applyBorder="1" applyAlignment="1">
      <alignment vertical="center" wrapText="1"/>
    </xf>
    <xf numFmtId="164" fontId="7" fillId="2" borderId="7" xfId="1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left" vertical="center"/>
    </xf>
    <xf numFmtId="166" fontId="3" fillId="6" borderId="4" xfId="1" applyNumberFormat="1" applyFont="1" applyFill="1" applyBorder="1" applyAlignment="1">
      <alignment horizontal="right" vertical="center" wrapText="1"/>
    </xf>
    <xf numFmtId="166" fontId="3" fillId="6" borderId="4" xfId="0" applyNumberFormat="1" applyFont="1" applyFill="1" applyBorder="1" applyAlignment="1">
      <alignment horizontal="right" vertical="center" wrapText="1"/>
    </xf>
    <xf numFmtId="0" fontId="3" fillId="6" borderId="27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/>
    </xf>
    <xf numFmtId="0" fontId="3" fillId="6" borderId="23" xfId="0" applyFont="1" applyFill="1" applyBorder="1" applyAlignment="1">
      <alignment vertical="center"/>
    </xf>
    <xf numFmtId="0" fontId="19" fillId="6" borderId="21" xfId="0" applyFont="1" applyFill="1" applyBorder="1" applyAlignment="1">
      <alignment horizontal="left" vertical="center"/>
    </xf>
    <xf numFmtId="0" fontId="3" fillId="6" borderId="22" xfId="0" applyFont="1" applyFill="1" applyBorder="1" applyAlignment="1">
      <alignment vertical="center"/>
    </xf>
    <xf numFmtId="0" fontId="7" fillId="0" borderId="41" xfId="0" applyFont="1" applyFill="1" applyBorder="1" applyAlignment="1">
      <alignment horizontal="justify" vertical="top" wrapText="1"/>
    </xf>
    <xf numFmtId="166" fontId="3" fillId="6" borderId="3" xfId="0" applyNumberFormat="1" applyFont="1" applyFill="1" applyBorder="1" applyAlignment="1">
      <alignment horizontal="right" vertical="center" wrapText="1"/>
    </xf>
    <xf numFmtId="166" fontId="3" fillId="6" borderId="41" xfId="1" applyNumberFormat="1" applyFont="1" applyFill="1" applyBorder="1" applyAlignment="1">
      <alignment horizontal="right" vertical="center" wrapText="1"/>
    </xf>
    <xf numFmtId="0" fontId="3" fillId="6" borderId="22" xfId="0" applyFont="1" applyFill="1" applyBorder="1" applyAlignment="1">
      <alignment horizontal="left" vertical="center"/>
    </xf>
    <xf numFmtId="0" fontId="3" fillId="6" borderId="23" xfId="0" applyFont="1" applyFill="1" applyBorder="1" applyAlignment="1">
      <alignment horizontal="left" vertical="center"/>
    </xf>
    <xf numFmtId="1" fontId="3" fillId="6" borderId="22" xfId="0" applyNumberFormat="1" applyFont="1" applyFill="1" applyBorder="1" applyAlignment="1">
      <alignment horizontal="left" vertical="center"/>
    </xf>
    <xf numFmtId="1" fontId="3" fillId="6" borderId="23" xfId="0" applyNumberFormat="1" applyFont="1" applyFill="1" applyBorder="1" applyAlignment="1">
      <alignment horizontal="left" vertical="center"/>
    </xf>
    <xf numFmtId="0" fontId="19" fillId="6" borderId="21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left" vertical="center" wrapText="1"/>
    </xf>
    <xf numFmtId="166" fontId="22" fillId="2" borderId="4" xfId="9" applyNumberFormat="1" applyFont="1" applyFill="1" applyBorder="1" applyAlignment="1">
      <alignment horizontal="center" vertical="center"/>
    </xf>
    <xf numFmtId="1" fontId="22" fillId="0" borderId="4" xfId="4" applyNumberFormat="1" applyFont="1" applyFill="1" applyBorder="1" applyAlignment="1">
      <alignment horizontal="center" vertical="center"/>
    </xf>
    <xf numFmtId="1" fontId="22" fillId="2" borderId="4" xfId="9" applyNumberFormat="1" applyFont="1" applyFill="1" applyBorder="1" applyAlignment="1">
      <alignment horizontal="center" vertical="center"/>
    </xf>
    <xf numFmtId="0" fontId="20" fillId="7" borderId="4" xfId="8" applyFont="1" applyBorder="1" applyAlignment="1">
      <alignment vertical="center" wrapText="1"/>
    </xf>
    <xf numFmtId="166" fontId="20" fillId="7" borderId="4" xfId="8" applyNumberFormat="1" applyFont="1" applyBorder="1"/>
    <xf numFmtId="3" fontId="20" fillId="7" borderId="4" xfId="8" applyNumberFormat="1" applyFont="1" applyBorder="1" applyAlignment="1">
      <alignment horizontal="center"/>
    </xf>
    <xf numFmtId="0" fontId="0" fillId="0" borderId="4" xfId="0" applyBorder="1"/>
    <xf numFmtId="0" fontId="7" fillId="0" borderId="41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left" vertical="center"/>
    </xf>
    <xf numFmtId="1" fontId="3" fillId="6" borderId="23" xfId="0" applyNumberFormat="1" applyFont="1" applyFill="1" applyBorder="1" applyAlignment="1">
      <alignment horizontal="left" vertical="center"/>
    </xf>
    <xf numFmtId="0" fontId="3" fillId="6" borderId="23" xfId="0" applyFont="1" applyFill="1" applyBorder="1" applyAlignment="1">
      <alignment horizontal="center" vertical="center" wrapText="1"/>
    </xf>
    <xf numFmtId="166" fontId="25" fillId="5" borderId="4" xfId="1" applyNumberFormat="1" applyFont="1" applyFill="1" applyBorder="1" applyAlignment="1">
      <alignment horizontal="center" vertical="center" wrapText="1"/>
    </xf>
    <xf numFmtId="0" fontId="5" fillId="6" borderId="38" xfId="0" applyFont="1" applyFill="1" applyBorder="1" applyAlignment="1">
      <alignment horizontal="center" vertical="center" wrapText="1"/>
    </xf>
    <xf numFmtId="0" fontId="5" fillId="6" borderId="48" xfId="0" applyFont="1" applyFill="1" applyBorder="1" applyAlignment="1">
      <alignment horizontal="center" vertical="center" wrapText="1"/>
    </xf>
    <xf numFmtId="0" fontId="19" fillId="6" borderId="42" xfId="0" applyFont="1" applyFill="1" applyBorder="1" applyAlignment="1">
      <alignment horizontal="left" vertical="center"/>
    </xf>
    <xf numFmtId="0" fontId="19" fillId="6" borderId="52" xfId="0" applyFont="1" applyFill="1" applyBorder="1" applyAlignment="1">
      <alignment horizontal="left" vertical="center"/>
    </xf>
    <xf numFmtId="0" fontId="19" fillId="6" borderId="18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justify" vertical="top" wrapText="1"/>
    </xf>
    <xf numFmtId="166" fontId="7" fillId="0" borderId="30" xfId="1" applyNumberFormat="1" applyFont="1" applyFill="1" applyBorder="1" applyAlignment="1">
      <alignment horizontal="right" vertical="center" wrapText="1"/>
    </xf>
    <xf numFmtId="166" fontId="6" fillId="6" borderId="24" xfId="1" applyNumberFormat="1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horizontal="justify" vertical="top" wrapText="1"/>
    </xf>
    <xf numFmtId="166" fontId="6" fillId="6" borderId="22" xfId="1" applyNumberFormat="1" applyFont="1" applyFill="1" applyBorder="1" applyAlignment="1">
      <alignment horizontal="right" vertical="center" wrapText="1"/>
    </xf>
    <xf numFmtId="0" fontId="7" fillId="0" borderId="43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justify" vertical="top"/>
    </xf>
    <xf numFmtId="42" fontId="2" fillId="2" borderId="0" xfId="2" applyFont="1" applyFill="1" applyAlignment="1">
      <alignment horizontal="justify" vertical="top"/>
    </xf>
    <xf numFmtId="41" fontId="2" fillId="2" borderId="0" xfId="5" applyFont="1" applyFill="1" applyAlignment="1">
      <alignment horizontal="right"/>
    </xf>
    <xf numFmtId="41" fontId="8" fillId="2" borderId="0" xfId="5" applyFont="1" applyFill="1" applyAlignment="1">
      <alignment horizontal="right"/>
    </xf>
    <xf numFmtId="41" fontId="6" fillId="2" borderId="0" xfId="5" applyFont="1" applyFill="1" applyAlignment="1">
      <alignment horizontal="right"/>
    </xf>
    <xf numFmtId="41" fontId="7" fillId="2" borderId="0" xfId="5" applyFont="1" applyFill="1" applyAlignment="1">
      <alignment horizontal="right"/>
    </xf>
    <xf numFmtId="42" fontId="2" fillId="0" borderId="0" xfId="2" applyFont="1" applyAlignment="1">
      <alignment horizontal="right" vertical="top"/>
    </xf>
    <xf numFmtId="166" fontId="9" fillId="3" borderId="7" xfId="1" applyNumberFormat="1" applyFont="1" applyFill="1" applyBorder="1" applyAlignment="1">
      <alignment horizontal="right" vertical="center" wrapText="1"/>
    </xf>
    <xf numFmtId="3" fontId="30" fillId="0" borderId="0" xfId="0" applyNumberFormat="1" applyFont="1"/>
    <xf numFmtId="0" fontId="23" fillId="3" borderId="4" xfId="0" applyFont="1" applyFill="1" applyBorder="1" applyAlignment="1">
      <alignment horizontal="center" vertical="center"/>
    </xf>
    <xf numFmtId="164" fontId="23" fillId="3" borderId="4" xfId="1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justify" vertical="center"/>
    </xf>
    <xf numFmtId="164" fontId="13" fillId="3" borderId="4" xfId="4" applyNumberFormat="1" applyFont="1" applyFill="1" applyBorder="1" applyAlignment="1">
      <alignment horizontal="center" vertical="center"/>
    </xf>
    <xf numFmtId="166" fontId="26" fillId="3" borderId="4" xfId="1" applyNumberFormat="1" applyFont="1" applyFill="1" applyBorder="1" applyAlignment="1">
      <alignment horizontal="center" vertical="center" wrapText="1"/>
    </xf>
    <xf numFmtId="42" fontId="0" fillId="0" borderId="41" xfId="2" applyFont="1" applyBorder="1" applyAlignment="1">
      <alignment horizontal="center" vertical="center"/>
    </xf>
    <xf numFmtId="168" fontId="7" fillId="2" borderId="41" xfId="9" applyNumberFormat="1" applyFont="1" applyFill="1" applyBorder="1" applyAlignment="1">
      <alignment horizontal="right" vertical="center" wrapText="1"/>
    </xf>
    <xf numFmtId="42" fontId="0" fillId="0" borderId="0" xfId="0" applyNumberFormat="1"/>
    <xf numFmtId="166" fontId="3" fillId="6" borderId="10" xfId="1" applyNumberFormat="1" applyFont="1" applyFill="1" applyBorder="1" applyAlignment="1">
      <alignment horizontal="right" vertical="center" wrapText="1"/>
    </xf>
    <xf numFmtId="0" fontId="3" fillId="6" borderId="33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justify" vertical="top" wrapText="1"/>
    </xf>
    <xf numFmtId="166" fontId="6" fillId="6" borderId="4" xfId="1" applyNumberFormat="1" applyFont="1" applyFill="1" applyBorder="1" applyAlignment="1">
      <alignment horizontal="right" vertical="center" wrapText="1"/>
    </xf>
    <xf numFmtId="166" fontId="3" fillId="6" borderId="7" xfId="1" applyNumberFormat="1" applyFont="1" applyFill="1" applyBorder="1" applyAlignment="1">
      <alignment horizontal="right" vertical="center" wrapText="1"/>
    </xf>
    <xf numFmtId="166" fontId="7" fillId="3" borderId="4" xfId="1" applyNumberFormat="1" applyFont="1" applyFill="1" applyBorder="1" applyAlignment="1">
      <alignment horizontal="right" vertical="center" wrapText="1"/>
    </xf>
    <xf numFmtId="166" fontId="2" fillId="0" borderId="0" xfId="0" applyNumberFormat="1" applyFont="1"/>
    <xf numFmtId="3" fontId="12" fillId="6" borderId="0" xfId="0" applyNumberFormat="1" applyFont="1" applyFill="1"/>
    <xf numFmtId="164" fontId="0" fillId="8" borderId="0" xfId="0" applyNumberFormat="1" applyFill="1"/>
    <xf numFmtId="0" fontId="3" fillId="6" borderId="2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right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6" borderId="53" xfId="0" applyFont="1" applyFill="1" applyBorder="1" applyAlignment="1">
      <alignment horizontal="center" vertical="center" wrapText="1"/>
    </xf>
    <xf numFmtId="42" fontId="7" fillId="2" borderId="7" xfId="2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right" vertical="center" wrapText="1"/>
    </xf>
    <xf numFmtId="42" fontId="3" fillId="6" borderId="5" xfId="2" applyFont="1" applyFill="1" applyBorder="1" applyAlignment="1">
      <alignment horizontal="center" vertical="center" wrapText="1"/>
    </xf>
    <xf numFmtId="42" fontId="7" fillId="2" borderId="4" xfId="2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7" xfId="0" applyFont="1" applyFill="1" applyBorder="1" applyAlignment="1">
      <alignment horizontal="right" vertical="center" wrapText="1"/>
    </xf>
    <xf numFmtId="41" fontId="3" fillId="6" borderId="7" xfId="5" applyFont="1" applyFill="1" applyBorder="1" applyAlignment="1">
      <alignment horizontal="center" vertical="center" wrapText="1"/>
    </xf>
    <xf numFmtId="0" fontId="31" fillId="3" borderId="4" xfId="0" applyFont="1" applyFill="1" applyBorder="1" applyAlignment="1">
      <alignment vertical="center"/>
    </xf>
    <xf numFmtId="0" fontId="3" fillId="6" borderId="4" xfId="0" applyFont="1" applyFill="1" applyBorder="1" applyAlignment="1">
      <alignment horizontal="center" vertical="center"/>
    </xf>
    <xf numFmtId="41" fontId="3" fillId="6" borderId="5" xfId="5" applyFont="1" applyFill="1" applyBorder="1" applyAlignment="1">
      <alignment horizontal="center" vertical="center" wrapText="1"/>
    </xf>
    <xf numFmtId="0" fontId="19" fillId="6" borderId="51" xfId="0" applyFont="1" applyFill="1" applyBorder="1" applyAlignment="1">
      <alignment horizontal="left" vertical="center"/>
    </xf>
    <xf numFmtId="0" fontId="3" fillId="6" borderId="21" xfId="0" applyFont="1" applyFill="1" applyBorder="1" applyAlignment="1">
      <alignment horizontal="left" vertical="center" wrapText="1"/>
    </xf>
    <xf numFmtId="0" fontId="0" fillId="0" borderId="0" xfId="0" applyBorder="1"/>
    <xf numFmtId="0" fontId="29" fillId="6" borderId="21" xfId="0" applyFont="1" applyFill="1" applyBorder="1" applyAlignment="1">
      <alignment horizontal="left" vertical="center" wrapText="1"/>
    </xf>
    <xf numFmtId="42" fontId="6" fillId="6" borderId="41" xfId="2" applyFont="1" applyFill="1" applyBorder="1" applyAlignment="1">
      <alignment horizontal="right" vertical="center" wrapText="1"/>
    </xf>
    <xf numFmtId="42" fontId="32" fillId="0" borderId="41" xfId="2" applyFont="1" applyBorder="1" applyAlignment="1">
      <alignment horizontal="justify" vertical="center"/>
    </xf>
    <xf numFmtId="42" fontId="2" fillId="2" borderId="41" xfId="2" applyFont="1" applyFill="1" applyBorder="1" applyAlignment="1">
      <alignment horizontal="justify" vertical="center" wrapText="1"/>
    </xf>
    <xf numFmtId="0" fontId="3" fillId="6" borderId="0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center" vertical="center" wrapText="1"/>
    </xf>
    <xf numFmtId="166" fontId="3" fillId="6" borderId="5" xfId="1" applyNumberFormat="1" applyFont="1" applyFill="1" applyBorder="1" applyAlignment="1">
      <alignment horizontal="right" vertical="center" wrapText="1"/>
    </xf>
    <xf numFmtId="42" fontId="7" fillId="2" borderId="41" xfId="2" applyFont="1" applyFill="1" applyBorder="1" applyAlignment="1">
      <alignment horizontal="right" vertical="center" wrapText="1"/>
    </xf>
    <xf numFmtId="42" fontId="0" fillId="0" borderId="41" xfId="2" applyFont="1" applyBorder="1"/>
    <xf numFmtId="166" fontId="7" fillId="0" borderId="9" xfId="1" applyNumberFormat="1" applyFont="1" applyFill="1" applyBorder="1" applyAlignment="1">
      <alignment horizontal="right" vertical="center" wrapText="1"/>
    </xf>
    <xf numFmtId="166" fontId="7" fillId="0" borderId="1" xfId="1" applyNumberFormat="1" applyFont="1" applyFill="1" applyBorder="1" applyAlignment="1">
      <alignment horizontal="right" vertical="center" wrapText="1"/>
    </xf>
    <xf numFmtId="166" fontId="7" fillId="0" borderId="8" xfId="1" applyNumberFormat="1" applyFont="1" applyFill="1" applyBorder="1" applyAlignment="1">
      <alignment horizontal="right" vertical="center" wrapText="1"/>
    </xf>
    <xf numFmtId="166" fontId="6" fillId="6" borderId="37" xfId="1" applyNumberFormat="1" applyFont="1" applyFill="1" applyBorder="1" applyAlignment="1">
      <alignment horizontal="right" vertical="center" wrapText="1"/>
    </xf>
    <xf numFmtId="166" fontId="6" fillId="6" borderId="53" xfId="1" applyNumberFormat="1" applyFont="1" applyFill="1" applyBorder="1" applyAlignment="1">
      <alignment horizontal="right" vertical="center" wrapText="1"/>
    </xf>
    <xf numFmtId="166" fontId="7" fillId="0" borderId="41" xfId="1" applyNumberFormat="1" applyFont="1" applyFill="1" applyBorder="1" applyAlignment="1">
      <alignment horizontal="right" vertical="center" wrapText="1"/>
    </xf>
    <xf numFmtId="0" fontId="2" fillId="2" borderId="63" xfId="0" applyFont="1" applyFill="1" applyBorder="1" applyAlignment="1">
      <alignment horizontal="justify" vertical="top" wrapText="1"/>
    </xf>
    <xf numFmtId="0" fontId="2" fillId="2" borderId="64" xfId="0" applyFont="1" applyFill="1" applyBorder="1" applyAlignment="1">
      <alignment horizontal="justify" vertical="top" wrapText="1"/>
    </xf>
    <xf numFmtId="42" fontId="2" fillId="0" borderId="65" xfId="2" applyFont="1" applyFill="1" applyBorder="1" applyAlignment="1">
      <alignment horizontal="right" vertical="center" wrapText="1"/>
    </xf>
    <xf numFmtId="0" fontId="6" fillId="6" borderId="67" xfId="0" applyFont="1" applyFill="1" applyBorder="1" applyAlignment="1">
      <alignment horizontal="right" vertical="top" wrapText="1"/>
    </xf>
    <xf numFmtId="0" fontId="6" fillId="6" borderId="68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justify" vertical="top" wrapText="1"/>
    </xf>
    <xf numFmtId="0" fontId="0" fillId="0" borderId="70" xfId="0" applyBorder="1"/>
    <xf numFmtId="6" fontId="33" fillId="0" borderId="0" xfId="0" applyNumberFormat="1" applyFont="1" applyBorder="1"/>
    <xf numFmtId="6" fontId="0" fillId="0" borderId="0" xfId="0" applyNumberFormat="1" applyBorder="1"/>
    <xf numFmtId="168" fontId="0" fillId="0" borderId="0" xfId="0" applyNumberFormat="1" applyBorder="1"/>
    <xf numFmtId="0" fontId="0" fillId="0" borderId="69" xfId="0" applyBorder="1"/>
    <xf numFmtId="0" fontId="0" fillId="0" borderId="13" xfId="0" applyBorder="1"/>
    <xf numFmtId="0" fontId="7" fillId="2" borderId="41" xfId="0" applyFont="1" applyFill="1" applyBorder="1" applyAlignment="1">
      <alignment horizontal="justify" vertical="top" wrapText="1"/>
    </xf>
    <xf numFmtId="0" fontId="27" fillId="0" borderId="4" xfId="0" applyFont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1" fontId="3" fillId="6" borderId="55" xfId="0" applyNumberFormat="1" applyFont="1" applyFill="1" applyBorder="1" applyAlignment="1">
      <alignment horizontal="justify" vertical="top"/>
    </xf>
    <xf numFmtId="1" fontId="3" fillId="6" borderId="47" xfId="0" applyNumberFormat="1" applyFont="1" applyFill="1" applyBorder="1" applyAlignment="1">
      <alignment horizontal="justify" vertical="top"/>
    </xf>
    <xf numFmtId="1" fontId="3" fillId="6" borderId="30" xfId="0" applyNumberFormat="1" applyFont="1" applyFill="1" applyBorder="1" applyAlignment="1">
      <alignment horizontal="justify" vertical="top"/>
    </xf>
    <xf numFmtId="1" fontId="3" fillId="6" borderId="36" xfId="0" applyNumberFormat="1" applyFont="1" applyFill="1" applyBorder="1" applyAlignment="1">
      <alignment horizontal="left" vertical="center"/>
    </xf>
    <xf numFmtId="1" fontId="3" fillId="6" borderId="24" xfId="0" applyNumberFormat="1" applyFont="1" applyFill="1" applyBorder="1" applyAlignment="1">
      <alignment horizontal="left" vertical="center"/>
    </xf>
    <xf numFmtId="1" fontId="3" fillId="6" borderId="26" xfId="0" applyNumberFormat="1" applyFont="1" applyFill="1" applyBorder="1" applyAlignment="1">
      <alignment horizontal="left" vertical="center"/>
    </xf>
    <xf numFmtId="1" fontId="3" fillId="6" borderId="22" xfId="0" applyNumberFormat="1" applyFont="1" applyFill="1" applyBorder="1" applyAlignment="1">
      <alignment horizontal="left" vertical="center"/>
    </xf>
    <xf numFmtId="1" fontId="3" fillId="6" borderId="23" xfId="0" applyNumberFormat="1" applyFont="1" applyFill="1" applyBorder="1" applyAlignment="1">
      <alignment horizontal="left" vertical="center"/>
    </xf>
    <xf numFmtId="1" fontId="3" fillId="6" borderId="25" xfId="0" applyNumberFormat="1" applyFont="1" applyFill="1" applyBorder="1" applyAlignment="1">
      <alignment horizontal="left" vertical="center"/>
    </xf>
    <xf numFmtId="0" fontId="3" fillId="6" borderId="50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50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3" fillId="6" borderId="56" xfId="0" applyFont="1" applyFill="1" applyBorder="1" applyAlignment="1">
      <alignment horizontal="center" vertical="center" wrapText="1"/>
    </xf>
    <xf numFmtId="0" fontId="3" fillId="6" borderId="47" xfId="0" applyFont="1" applyFill="1" applyBorder="1" applyAlignment="1">
      <alignment horizontal="center" vertical="center" wrapText="1"/>
    </xf>
    <xf numFmtId="41" fontId="3" fillId="6" borderId="52" xfId="5" applyFont="1" applyFill="1" applyBorder="1" applyAlignment="1">
      <alignment horizontal="center" vertical="center" wrapText="1"/>
    </xf>
    <xf numFmtId="41" fontId="3" fillId="6" borderId="35" xfId="5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/>
    </xf>
    <xf numFmtId="0" fontId="3" fillId="6" borderId="5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justify" vertical="center" wrapText="1"/>
    </xf>
    <xf numFmtId="0" fontId="3" fillId="6" borderId="0" xfId="0" applyFont="1" applyFill="1" applyBorder="1" applyAlignment="1">
      <alignment horizontal="justify" vertical="center" wrapText="1"/>
    </xf>
    <xf numFmtId="0" fontId="3" fillId="6" borderId="21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29" fillId="6" borderId="46" xfId="0" applyFont="1" applyFill="1" applyBorder="1" applyAlignment="1">
      <alignment horizontal="justify" vertical="center"/>
    </xf>
    <xf numFmtId="0" fontId="29" fillId="6" borderId="45" xfId="0" applyFont="1" applyFill="1" applyBorder="1" applyAlignment="1">
      <alignment horizontal="justify" vertical="center"/>
    </xf>
    <xf numFmtId="0" fontId="7" fillId="0" borderId="7" xfId="0" applyFont="1" applyFill="1" applyBorder="1" applyAlignment="1">
      <alignment horizontal="justify" vertical="center" wrapText="1"/>
    </xf>
    <xf numFmtId="0" fontId="7" fillId="0" borderId="6" xfId="0" applyFont="1" applyFill="1" applyBorder="1" applyAlignment="1">
      <alignment horizontal="justify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3" fillId="6" borderId="5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right" vertical="center"/>
    </xf>
    <xf numFmtId="0" fontId="3" fillId="6" borderId="3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justify" vertical="center" wrapText="1"/>
    </xf>
    <xf numFmtId="0" fontId="7" fillId="0" borderId="61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right" vertical="center"/>
    </xf>
    <xf numFmtId="0" fontId="10" fillId="3" borderId="13" xfId="0" applyFont="1" applyFill="1" applyBorder="1" applyAlignment="1">
      <alignment horizontal="right" vertical="center"/>
    </xf>
    <xf numFmtId="0" fontId="10" fillId="3" borderId="10" xfId="0" applyFont="1" applyFill="1" applyBorder="1" applyAlignment="1">
      <alignment horizontal="right" vertical="center"/>
    </xf>
    <xf numFmtId="0" fontId="6" fillId="6" borderId="49" xfId="0" applyFont="1" applyFill="1" applyBorder="1" applyAlignment="1">
      <alignment horizontal="right" vertical="center" wrapText="1"/>
    </xf>
    <xf numFmtId="0" fontId="6" fillId="6" borderId="23" xfId="0" applyFont="1" applyFill="1" applyBorder="1" applyAlignment="1">
      <alignment horizontal="right" vertical="center" wrapText="1"/>
    </xf>
    <xf numFmtId="0" fontId="6" fillId="6" borderId="25" xfId="0" applyFont="1" applyFill="1" applyBorder="1" applyAlignment="1">
      <alignment horizontal="right" vertical="center" wrapText="1"/>
    </xf>
    <xf numFmtId="0" fontId="6" fillId="6" borderId="22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7" fillId="0" borderId="30" xfId="0" applyFont="1" applyFill="1" applyBorder="1" applyAlignment="1">
      <alignment horizontal="justify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justify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30" xfId="0" applyFont="1" applyFill="1" applyBorder="1" applyAlignment="1">
      <alignment horizontal="justify" vertical="center"/>
    </xf>
    <xf numFmtId="41" fontId="7" fillId="0" borderId="7" xfId="5" applyFont="1" applyFill="1" applyBorder="1" applyAlignment="1">
      <alignment horizontal="center" vertical="center" wrapText="1"/>
    </xf>
    <xf numFmtId="41" fontId="7" fillId="0" borderId="4" xfId="5" applyFont="1" applyFill="1" applyBorder="1" applyAlignment="1">
      <alignment horizontal="center" vertical="center" wrapText="1"/>
    </xf>
    <xf numFmtId="41" fontId="7" fillId="0" borderId="30" xfId="5" applyFont="1" applyFill="1" applyBorder="1" applyAlignment="1">
      <alignment horizontal="center" vertical="center" wrapText="1"/>
    </xf>
    <xf numFmtId="0" fontId="19" fillId="6" borderId="30" xfId="0" applyFont="1" applyFill="1" applyBorder="1" applyAlignment="1">
      <alignment horizontal="center" vertical="center"/>
    </xf>
    <xf numFmtId="1" fontId="19" fillId="6" borderId="36" xfId="0" applyNumberFormat="1" applyFont="1" applyFill="1" applyBorder="1" applyAlignment="1">
      <alignment horizontal="left" vertical="center"/>
    </xf>
    <xf numFmtId="1" fontId="19" fillId="6" borderId="26" xfId="0" applyNumberFormat="1" applyFont="1" applyFill="1" applyBorder="1" applyAlignment="1">
      <alignment horizontal="left" vertical="center"/>
    </xf>
    <xf numFmtId="0" fontId="19" fillId="6" borderId="33" xfId="0" applyFont="1" applyFill="1" applyBorder="1" applyAlignment="1">
      <alignment horizontal="left" vertical="center"/>
    </xf>
    <xf numFmtId="0" fontId="19" fillId="6" borderId="34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29" fillId="6" borderId="22" xfId="0" applyFont="1" applyFill="1" applyBorder="1" applyAlignment="1">
      <alignment horizontal="justify" vertical="center"/>
    </xf>
    <xf numFmtId="0" fontId="29" fillId="6" borderId="23" xfId="0" applyFont="1" applyFill="1" applyBorder="1" applyAlignment="1">
      <alignment horizontal="justify" vertical="center"/>
    </xf>
    <xf numFmtId="0" fontId="3" fillId="6" borderId="39" xfId="0" applyFont="1" applyFill="1" applyBorder="1" applyAlignment="1">
      <alignment horizontal="left" vertical="center" wrapText="1"/>
    </xf>
    <xf numFmtId="0" fontId="3" fillId="6" borderId="53" xfId="0" applyFont="1" applyFill="1" applyBorder="1" applyAlignment="1">
      <alignment horizontal="left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0" fontId="3" fillId="6" borderId="46" xfId="0" applyFont="1" applyFill="1" applyBorder="1" applyAlignment="1">
      <alignment horizontal="center" vertical="center" wrapText="1"/>
    </xf>
    <xf numFmtId="0" fontId="3" fillId="6" borderId="45" xfId="0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 wrapText="1"/>
    </xf>
    <xf numFmtId="0" fontId="19" fillId="6" borderId="21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6" borderId="40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1" fontId="3" fillId="6" borderId="21" xfId="0" applyNumberFormat="1" applyFont="1" applyFill="1" applyBorder="1" applyAlignment="1">
      <alignment horizontal="left" vertical="center"/>
    </xf>
    <xf numFmtId="0" fontId="29" fillId="6" borderId="22" xfId="0" applyFont="1" applyFill="1" applyBorder="1" applyAlignment="1">
      <alignment horizontal="left" vertical="center"/>
    </xf>
    <xf numFmtId="0" fontId="29" fillId="6" borderId="23" xfId="0" applyFont="1" applyFill="1" applyBorder="1" applyAlignment="1">
      <alignment horizontal="left" vertical="center"/>
    </xf>
    <xf numFmtId="0" fontId="5" fillId="6" borderId="57" xfId="0" applyFont="1" applyFill="1" applyBorder="1" applyAlignment="1">
      <alignment horizontal="center" vertical="center" wrapText="1"/>
    </xf>
    <xf numFmtId="0" fontId="5" fillId="6" borderId="58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right" vertical="center" wrapText="1"/>
    </xf>
    <xf numFmtId="0" fontId="3" fillId="6" borderId="4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19" fillId="6" borderId="22" xfId="0" applyFont="1" applyFill="1" applyBorder="1" applyAlignment="1">
      <alignment horizontal="center" vertical="center" wrapText="1"/>
    </xf>
    <xf numFmtId="0" fontId="19" fillId="6" borderId="23" xfId="0" applyFont="1" applyFill="1" applyBorder="1" applyAlignment="1">
      <alignment horizontal="center" vertical="center" wrapText="1"/>
    </xf>
    <xf numFmtId="0" fontId="19" fillId="6" borderId="25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52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29" fillId="6" borderId="22" xfId="0" applyFont="1" applyFill="1" applyBorder="1" applyAlignment="1">
      <alignment horizontal="left" vertical="center" wrapText="1"/>
    </xf>
    <xf numFmtId="0" fontId="29" fillId="6" borderId="23" xfId="0" applyFont="1" applyFill="1" applyBorder="1" applyAlignment="1">
      <alignment horizontal="left" vertical="center" wrapText="1"/>
    </xf>
    <xf numFmtId="49" fontId="3" fillId="6" borderId="57" xfId="0" applyNumberFormat="1" applyFont="1" applyFill="1" applyBorder="1" applyAlignment="1">
      <alignment horizontal="center" vertical="center" wrapText="1"/>
    </xf>
    <xf numFmtId="49" fontId="3" fillId="6" borderId="60" xfId="0" applyNumberFormat="1" applyFont="1" applyFill="1" applyBorder="1" applyAlignment="1">
      <alignment horizontal="center" vertical="center" wrapText="1"/>
    </xf>
    <xf numFmtId="0" fontId="3" fillId="6" borderId="41" xfId="0" applyFont="1" applyFill="1" applyBorder="1" applyAlignment="1">
      <alignment horizontal="right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167" fontId="7" fillId="0" borderId="43" xfId="3" applyNumberFormat="1" applyFont="1" applyFill="1" applyBorder="1" applyAlignment="1">
      <alignment vertical="center" wrapText="1"/>
    </xf>
    <xf numFmtId="167" fontId="7" fillId="0" borderId="41" xfId="3" applyNumberFormat="1" applyFont="1" applyFill="1" applyBorder="1" applyAlignment="1">
      <alignment vertical="center" wrapText="1"/>
    </xf>
    <xf numFmtId="0" fontId="7" fillId="0" borderId="59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167" fontId="7" fillId="2" borderId="59" xfId="3" applyNumberFormat="1" applyFont="1" applyFill="1" applyBorder="1" applyAlignment="1">
      <alignment horizontal="center" vertical="center" wrapText="1"/>
    </xf>
    <xf numFmtId="167" fontId="7" fillId="2" borderId="44" xfId="3" applyNumberFormat="1" applyFont="1" applyFill="1" applyBorder="1" applyAlignment="1">
      <alignment horizontal="center" vertical="center" wrapText="1"/>
    </xf>
    <xf numFmtId="167" fontId="7" fillId="2" borderId="43" xfId="3" applyNumberFormat="1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left" vertical="center"/>
    </xf>
    <xf numFmtId="0" fontId="5" fillId="6" borderId="39" xfId="0" applyFont="1" applyFill="1" applyBorder="1" applyAlignment="1">
      <alignment horizontal="center" vertical="center" wrapText="1"/>
    </xf>
    <xf numFmtId="0" fontId="5" fillId="6" borderId="5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right" vertical="center"/>
    </xf>
    <xf numFmtId="3" fontId="7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6" borderId="4" xfId="0" applyFont="1" applyFill="1" applyBorder="1" applyAlignment="1">
      <alignment horizontal="right" vertical="top" wrapText="1"/>
    </xf>
    <xf numFmtId="3" fontId="7" fillId="0" borderId="7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horizontal="center" vertical="center" wrapText="1"/>
    </xf>
    <xf numFmtId="0" fontId="19" fillId="6" borderId="18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29" fillId="6" borderId="21" xfId="0" applyFont="1" applyFill="1" applyBorder="1" applyAlignment="1">
      <alignment horizontal="left" vertical="center"/>
    </xf>
    <xf numFmtId="0" fontId="3" fillId="6" borderId="54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49" fontId="3" fillId="6" borderId="22" xfId="0" applyNumberFormat="1" applyFont="1" applyFill="1" applyBorder="1" applyAlignment="1">
      <alignment horizontal="left" vertical="center"/>
    </xf>
    <xf numFmtId="49" fontId="3" fillId="6" borderId="23" xfId="0" applyNumberFormat="1" applyFont="1" applyFill="1" applyBorder="1" applyAlignment="1">
      <alignment horizontal="left" vertical="center"/>
    </xf>
    <xf numFmtId="49" fontId="3" fillId="6" borderId="25" xfId="0" applyNumberFormat="1" applyFont="1" applyFill="1" applyBorder="1" applyAlignment="1">
      <alignment horizontal="left" vertical="center"/>
    </xf>
    <xf numFmtId="0" fontId="3" fillId="6" borderId="21" xfId="0" applyFont="1" applyFill="1" applyBorder="1" applyAlignment="1">
      <alignment horizontal="left" vertical="center" wrapText="1"/>
    </xf>
    <xf numFmtId="0" fontId="12" fillId="7" borderId="4" xfId="8" applyBorder="1" applyAlignment="1">
      <alignment horizontal="center" vertical="center" wrapText="1"/>
    </xf>
    <xf numFmtId="0" fontId="20" fillId="7" borderId="4" xfId="8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</cellXfs>
  <cellStyles count="10">
    <cellStyle name="Énfasis1" xfId="4" builtinId="29"/>
    <cellStyle name="Énfasis5" xfId="8" builtinId="45"/>
    <cellStyle name="Millares [0]" xfId="5" builtinId="6"/>
    <cellStyle name="Millares 2" xfId="3" xr:uid="{00000000-0005-0000-0000-000003000000}"/>
    <cellStyle name="Millares 2 2" xfId="7" xr:uid="{00000000-0005-0000-0000-000004000000}"/>
    <cellStyle name="Moneda" xfId="1" builtinId="4"/>
    <cellStyle name="Moneda [0]" xfId="2" builtinId="7"/>
    <cellStyle name="Moneda [0] 2" xfId="6" xr:uid="{00000000-0005-0000-0000-000007000000}"/>
    <cellStyle name="Moneda 2" xfId="9" xr:uid="{00000000-0005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541617</xdr:colOff>
      <xdr:row>0</xdr:row>
      <xdr:rowOff>261471</xdr:rowOff>
    </xdr:from>
    <xdr:to>
      <xdr:col>0</xdr:col>
      <xdr:colOff>2903817</xdr:colOff>
      <xdr:row>0</xdr:row>
      <xdr:rowOff>756771</xdr:rowOff>
    </xdr:to>
    <xdr:pic>
      <xdr:nvPicPr>
        <xdr:cNvPr id="3" name="Imagen 1" descr="cid:image003.jpg@01D58F17.4CD588A0">
          <a:extLst>
            <a:ext uri="{FF2B5EF4-FFF2-40B4-BE49-F238E27FC236}">
              <a16:creationId xmlns:a16="http://schemas.microsoft.com/office/drawing/2014/main" id="{C041DE4F-3A4F-4F2B-95E3-34CEED14F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617" y="261471"/>
          <a:ext cx="23622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ESTION%202017\2.%20Programas%20y%20proyectos\2.%20Formulacion%20y%20ejecucion%20de%20proyectos\3.%20Proyectos\2.%20Programaci&#243;n%20y%20actualizacion\2018\Nuevos\INFRAESTRUCTURA\MGA_INFRA_Ajustad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C%20usuari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ESTION%202018\2.%20Programas%20y%20Proyectos\5.%20Programaci&#243;n%202019\2.%20Proyectos\1.%20Formulados%20-nuevos\Gesti&#243;n%20Documental\MGA_GESTION_DOCUMEN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DIAGNOSTICO"/>
      <sheetName val="2.IDENTIFICACION"/>
      <sheetName val="2.4.2.Población"/>
      <sheetName val="3.PREPARACION"/>
      <sheetName val="3.4.Cadena de valor"/>
      <sheetName val="3.4.1.Programacion de costos"/>
      <sheetName val="3.5.Riegos"/>
      <sheetName val="4.EVALUACION"/>
      <sheetName val="5.PROGRAMACION"/>
    </sheetNames>
    <sheetDataSet>
      <sheetData sheetId="0"/>
      <sheetData sheetId="1"/>
      <sheetData sheetId="2"/>
      <sheetData sheetId="3"/>
      <sheetData sheetId="4">
        <row r="2">
          <cell r="A2" t="str">
            <v>Objetivos específicos</v>
          </cell>
          <cell r="B2" t="str">
            <v>Productos proyecto</v>
          </cell>
          <cell r="C2"/>
          <cell r="D2"/>
          <cell r="E2" t="str">
            <v>Meta</v>
          </cell>
          <cell r="F2"/>
          <cell r="G2"/>
          <cell r="H2"/>
          <cell r="I2" t="str">
            <v>Indicador</v>
          </cell>
          <cell r="J2" t="str">
            <v>Actividades 
2018 - 2021</v>
          </cell>
          <cell r="K2" t="str">
            <v>Costo por actividad 2016 - Aprobado decreto de liquidación</v>
          </cell>
          <cell r="L2" t="str">
            <v>Costo por actividad 2016 - Ajuste Decreto Aplazamiento</v>
          </cell>
          <cell r="M2" t="str">
            <v>Costo por actividad 2017
Indicativo</v>
          </cell>
        </row>
        <row r="3">
          <cell r="A3"/>
          <cell r="B3" t="str">
            <v xml:space="preserve">Producto  </v>
          </cell>
          <cell r="C3" t="str">
            <v>Meta Proyecto</v>
          </cell>
          <cell r="D3" t="str">
            <v>Peso %</v>
          </cell>
          <cell r="E3">
            <v>2018</v>
          </cell>
          <cell r="F3">
            <v>2019</v>
          </cell>
          <cell r="G3">
            <v>2020</v>
          </cell>
          <cell r="H3">
            <v>2021</v>
          </cell>
          <cell r="I3"/>
          <cell r="J3"/>
          <cell r="K3"/>
          <cell r="L3"/>
          <cell r="M3"/>
        </row>
        <row r="4">
          <cell r="A4" t="str">
            <v xml:space="preserve">E1. Ejecutar obras de remodelación y mantenimiento en la única sede de la Unidad Administrativa Especial Organizaciones Solidarias garantizando condiciones de accesibilidad universal a los servicios prestados por la entidad.
</v>
          </cell>
          <cell r="B4" t="str">
            <v>Sedes adecuadas</v>
          </cell>
          <cell r="C4"/>
          <cell r="D4"/>
          <cell r="E4"/>
          <cell r="F4"/>
          <cell r="G4"/>
          <cell r="H4"/>
          <cell r="I4" t="str">
            <v>No. De Sedes adecuadas</v>
          </cell>
          <cell r="J4" t="str">
            <v>Realizar estudios técnicos dirigidos a mejorar la infraestructura física de la Unidad Administrativa Especial de organizaciones Solidarias.</v>
          </cell>
          <cell r="K4"/>
          <cell r="L4"/>
          <cell r="M4"/>
        </row>
        <row r="5">
          <cell r="A5"/>
          <cell r="B5"/>
          <cell r="C5"/>
          <cell r="D5"/>
          <cell r="E5"/>
          <cell r="F5"/>
          <cell r="G5"/>
          <cell r="H5"/>
          <cell r="I5"/>
          <cell r="J5" t="str">
            <v>Realizar adecuaciones y remodelaciones a la infraestructura física institucional, de conformidad con los estudios técnicos adelantados.</v>
          </cell>
          <cell r="K5"/>
          <cell r="L5"/>
          <cell r="M5"/>
        </row>
        <row r="6">
          <cell r="A6"/>
          <cell r="B6" t="str">
            <v>Sedes Mantenidas</v>
          </cell>
          <cell r="C6"/>
          <cell r="D6"/>
          <cell r="E6"/>
          <cell r="F6"/>
          <cell r="G6"/>
          <cell r="H6"/>
          <cell r="I6" t="str">
            <v>No de Sedes mantenidas</v>
          </cell>
          <cell r="J6" t="str">
            <v>Equipar de mobiliario, los espacios físicos en virtud de las adecuaciones requeridas.</v>
          </cell>
          <cell r="K6"/>
          <cell r="L6"/>
          <cell r="M6"/>
        </row>
        <row r="7">
          <cell r="A7"/>
          <cell r="B7"/>
          <cell r="C7"/>
          <cell r="D7"/>
          <cell r="E7"/>
          <cell r="F7"/>
          <cell r="G7"/>
          <cell r="H7"/>
          <cell r="I7"/>
          <cell r="J7" t="str">
            <v>Realizar interventoría al proceso de contratación de la adecuación de la infraestructura física de la Unidad Administrativa Especial de organizaciones Solidarias.</v>
          </cell>
          <cell r="K7"/>
          <cell r="L7"/>
          <cell r="M7"/>
        </row>
        <row r="8">
          <cell r="A8" t="str">
            <v>Subtotal</v>
          </cell>
          <cell r="B8"/>
          <cell r="C8"/>
          <cell r="D8"/>
          <cell r="E8"/>
          <cell r="F8"/>
          <cell r="G8"/>
          <cell r="H8"/>
          <cell r="I8"/>
          <cell r="J8"/>
          <cell r="K8">
            <v>0</v>
          </cell>
          <cell r="L8">
            <v>0</v>
          </cell>
          <cell r="M8">
            <v>0</v>
          </cell>
        </row>
        <row r="9">
          <cell r="A9" t="str">
            <v>Total Proyecto</v>
          </cell>
          <cell r="B9"/>
          <cell r="C9"/>
          <cell r="D9"/>
          <cell r="E9"/>
          <cell r="F9"/>
          <cell r="G9"/>
          <cell r="H9"/>
          <cell r="I9"/>
          <cell r="J9"/>
          <cell r="K9" t="e">
            <v>#REF!</v>
          </cell>
          <cell r="L9" t="e">
            <v>#REF!</v>
          </cell>
          <cell r="M9" t="e">
            <v>#REF!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Prueba"/>
      <sheetName val="Base Notas"/>
      <sheetName val="Hoja1"/>
    </sheetNames>
    <sheetDataSet>
      <sheetData sheetId="0">
        <row r="2">
          <cell r="C2" t="str">
            <v>51100 Activos y pasivos financieros</v>
          </cell>
        </row>
      </sheetData>
      <sheetData sheetId="1">
        <row r="2">
          <cell r="C2" t="str">
            <v>51100 Activos y pasivos financieros</v>
          </cell>
        </row>
      </sheetData>
      <sheetData sheetId="2" refreshError="1">
        <row r="2">
          <cell r="C2" t="str">
            <v>51100 Activos y pasivos financieros</v>
          </cell>
        </row>
        <row r="3">
          <cell r="C3" t="str">
            <v>51210 Patentes</v>
          </cell>
        </row>
        <row r="4">
          <cell r="C4" t="str">
            <v>51220 Marcas registradas</v>
          </cell>
        </row>
        <row r="5">
          <cell r="C5" t="str">
            <v>51230 Derechos de autor</v>
          </cell>
        </row>
        <row r="6">
          <cell r="C6" t="str">
            <v>51290 Otros activos intangibles no financieros</v>
          </cell>
        </row>
        <row r="7">
          <cell r="C7" t="str">
            <v>52100 Terrenos agrícolas, bosques y otros terrenos forestales</v>
          </cell>
        </row>
        <row r="8">
          <cell r="C8" t="str">
            <v>52200 Terrenos edificados y terrenos análogos</v>
          </cell>
        </row>
        <row r="9">
          <cell r="C9" t="str">
            <v>52300 Terrenos para usos recreativos y otros terrenos libres</v>
          </cell>
        </row>
        <row r="10">
          <cell r="C10" t="str">
            <v>52900 Otros terrenos</v>
          </cell>
        </row>
        <row r="11">
          <cell r="C11" t="str">
            <v>53111 Edificios de una o dos viviendas</v>
          </cell>
        </row>
        <row r="12">
          <cell r="C12" t="str">
            <v>53119 Edificios residenciales de tres o más viviendas</v>
          </cell>
        </row>
        <row r="13">
          <cell r="C13" t="str">
            <v>53121 Edificios industriales</v>
          </cell>
        </row>
        <row r="14">
          <cell r="C14" t="str">
            <v>53122 Edificios comerciales</v>
          </cell>
        </row>
        <row r="15">
          <cell r="C15" t="str">
            <v>53129 Otros edificios no residenciales</v>
          </cell>
        </row>
        <row r="16">
          <cell r="C16" t="str">
            <v>53211 Carreteras (excepto carreteras elevadas), calles, caminos</v>
          </cell>
        </row>
        <row r="17">
          <cell r="C17" t="str">
            <v>53212 Vías férreas</v>
          </cell>
        </row>
        <row r="18">
          <cell r="C18" t="str">
            <v>53213 Pistas de aterrizaje</v>
          </cell>
        </row>
        <row r="19">
          <cell r="C19" t="str">
            <v>53221 Puentes y carreteras elevadas</v>
          </cell>
        </row>
        <row r="20">
          <cell r="C20" t="str">
            <v>53222 Túneles y subterráneos</v>
          </cell>
        </row>
        <row r="21">
          <cell r="C21" t="str">
            <v>53231 Acueductos y otros conductos para el suministro de agua, excepto tuberías</v>
          </cell>
        </row>
        <row r="22">
          <cell r="C22" t="str">
            <v>53232 Puertos, vías de navegación, e instalaciones conexas</v>
          </cell>
        </row>
        <row r="23">
          <cell r="C23" t="str">
            <v>53233 Represas</v>
          </cell>
        </row>
        <row r="24">
          <cell r="C24" t="str">
            <v>53234 Obras hidráulicas de irrigación y para la regulación de inundaciones</v>
          </cell>
        </row>
        <row r="25">
          <cell r="C25" t="str">
            <v>53241 Tuberías de gran longitud</v>
          </cell>
        </row>
        <row r="26">
          <cell r="C26" t="str">
            <v>53242 Líneas de comunicación y de energía (cables) de gran longitud</v>
          </cell>
        </row>
        <row r="27">
          <cell r="C27" t="str">
            <v>53251 Tuberías urbanas</v>
          </cell>
        </row>
        <row r="28">
          <cell r="C28" t="str">
            <v>53252 Cables y obras conexas urbanos</v>
          </cell>
        </row>
        <row r="29">
          <cell r="C29" t="str">
            <v>53261 Construcciones para la minería</v>
          </cell>
        </row>
        <row r="30">
          <cell r="C30" t="str">
            <v>53262 Construcciones de centrales generadoras</v>
          </cell>
        </row>
        <row r="31">
          <cell r="C31" t="str">
            <v>53263 Construcciones de instalaciones químicas y afines</v>
          </cell>
        </row>
        <row r="32">
          <cell r="C32" t="str">
            <v>53269 Otras construcciones para la manufactura</v>
          </cell>
        </row>
        <row r="33">
          <cell r="C33" t="str">
            <v>53270 Instalaciones al aire libre para deportes y esparcimiento</v>
          </cell>
        </row>
        <row r="34">
          <cell r="C34" t="str">
            <v>53290 Otras obras de ingeniería civil</v>
          </cell>
        </row>
        <row r="35">
          <cell r="C35" t="str">
            <v>54 Servicios de construcción</v>
          </cell>
        </row>
        <row r="36">
          <cell r="C36" t="str">
            <v>54112 Servicios generales de construcción de edificios de tres o más viviendas</v>
          </cell>
        </row>
        <row r="37">
          <cell r="C37" t="str">
            <v>54121 Servicios generales de construcción de edificios industriales</v>
          </cell>
        </row>
        <row r="38">
          <cell r="C38" t="str">
            <v>54122 Servicios generales de construcción de edificios comerciales</v>
          </cell>
        </row>
        <row r="39">
          <cell r="C39" t="str">
            <v>54129 Servicios generales de construcción de otros edificios no residenciales</v>
          </cell>
        </row>
        <row r="40">
          <cell r="C40" t="str">
            <v>54210 Servicios generales de construcción de carreteras (excepto carreteras elevadas), calles, caminos, vías férreas y pistas de aterrizaje en aeropuertos</v>
          </cell>
        </row>
        <row r="41">
          <cell r="C41" t="str">
            <v>54220 Servicios generales de construcción de puentes, carreteras elevadas, túneles y subterráneos</v>
          </cell>
        </row>
        <row r="42">
          <cell r="C42" t="str">
            <v>54230 Servicios generales de construcción de puertos, vías de navegación, represas, y otras obras hidráulicas y de irrigación</v>
          </cell>
        </row>
        <row r="43">
          <cell r="C43" t="str">
            <v>54241 Servicios generales de construcción de tuberías de gran longitud</v>
          </cell>
        </row>
        <row r="44">
          <cell r="C44" t="str">
            <v>54242 Servicios generales de construcción de líneas de comunicación y de energía (cables) de gran longitud</v>
          </cell>
        </row>
        <row r="45">
          <cell r="C45" t="str">
            <v>54251 Servicios generales de construcción de tuberías urbanas</v>
          </cell>
        </row>
        <row r="46">
          <cell r="C46" t="str">
            <v>54252 Servicios generales de construcción para cables y obras afines urbanos</v>
          </cell>
        </row>
        <row r="47">
          <cell r="C47" t="str">
            <v>54260 Servicios generales de construcción de minas y plantas industriales</v>
          </cell>
        </row>
        <row r="48">
          <cell r="C48" t="str">
            <v>54270 Servicios generales de construcción de instalaciones al aire libre para deportes y esparcimiento</v>
          </cell>
        </row>
        <row r="49">
          <cell r="C49" t="str">
            <v>54290 Servicios generales de construcción de otras obras de ingeniería n.c.p.</v>
          </cell>
        </row>
        <row r="50">
          <cell r="C50" t="str">
            <v>54310 Servicios de demolición</v>
          </cell>
        </row>
        <row r="51">
          <cell r="C51" t="str">
            <v>54320 Servicios de relleno y desmonte de terrenos</v>
          </cell>
        </row>
        <row r="52">
          <cell r="C52" t="str">
            <v>54330 Servicios de excavación y movimiento de tierras</v>
          </cell>
        </row>
        <row r="53">
          <cell r="C53" t="str">
            <v>54341 Servicios de perforación de pozos de agua</v>
          </cell>
        </row>
        <row r="54">
          <cell r="C54" t="str">
            <v>54400 Montaje e instalación de construcciones prefabricadas</v>
          </cell>
        </row>
        <row r="55">
          <cell r="C55" t="str">
            <v>54512 Servicios de cimentación</v>
          </cell>
        </row>
        <row r="56">
          <cell r="C56" t="str">
            <v>54522 Servicios de estructuración de techos</v>
          </cell>
        </row>
        <row r="57">
          <cell r="C57" t="str">
            <v>54530 Servicios de techado e impermeabilización de techos</v>
          </cell>
        </row>
        <row r="58">
          <cell r="C58" t="str">
            <v>54540 Servicios de trabajos con hormigón</v>
          </cell>
        </row>
        <row r="59">
          <cell r="C59" t="str">
            <v>54550 Servicios de instalación de estructuras de acero</v>
          </cell>
        </row>
        <row r="60">
          <cell r="C60" t="str">
            <v>54560 Servicios de albañilería</v>
          </cell>
        </row>
        <row r="61">
          <cell r="C61" t="str">
            <v>54570 Servicios de instalación de andamios</v>
          </cell>
        </row>
        <row r="62">
          <cell r="C62" t="str">
            <v>54590 Otros servicios de construcción comercial especializados</v>
          </cell>
        </row>
        <row r="63">
          <cell r="C63" t="str">
            <v>54611 Servicios de instalación de cables y otros dispositivos eléctricos</v>
          </cell>
        </row>
        <row r="64">
          <cell r="C64" t="str">
            <v>54612 Servicios de instalación de equipos de alarma contra incendios</v>
          </cell>
        </row>
        <row r="65">
          <cell r="C65" t="str">
            <v>54613 Servicios de instalación de sistemas de alarma antirrobo</v>
          </cell>
        </row>
        <row r="66">
          <cell r="C66" t="str">
            <v>54614 Servicios de instalación de antenas para edificios residenciales</v>
          </cell>
        </row>
        <row r="67">
          <cell r="C67" t="str">
            <v>54619 Otros servicios de instalación eléctrica</v>
          </cell>
        </row>
        <row r="68">
          <cell r="C68" t="str">
            <v>54621 Servicios de fontanería de agua</v>
          </cell>
        </row>
        <row r="69">
          <cell r="C69" t="str">
            <v>54631 Servicios de instalación de calefacción</v>
          </cell>
        </row>
        <row r="70">
          <cell r="C70" t="str">
            <v>54632 Servicios de instalación de ventilación y acondicionamiento de aire</v>
          </cell>
        </row>
        <row r="71">
          <cell r="C71" t="str">
            <v>54640 Servicios de instalación de aparatos de gas</v>
          </cell>
        </row>
        <row r="72">
          <cell r="C72" t="str">
            <v>54650 Servicios de aislamiento</v>
          </cell>
        </row>
        <row r="73">
          <cell r="C73" t="str">
            <v>54691 Servicios de instalación de ascensores y escaleras mecánicas</v>
          </cell>
        </row>
        <row r="74">
          <cell r="C74" t="str">
            <v>54699 Otros servicios de instalación n.c.p.</v>
          </cell>
        </row>
        <row r="75">
          <cell r="C75" t="str">
            <v>54710 Servicios de instalación de vidrios y ventanas</v>
          </cell>
        </row>
        <row r="76">
          <cell r="C76" t="str">
            <v>54720 Servicios de enyesado</v>
          </cell>
        </row>
        <row r="77">
          <cell r="C77" t="str">
            <v>54730 Servicios de pintura</v>
          </cell>
        </row>
        <row r="78">
          <cell r="C78" t="str">
            <v>54740 Servicios de colocación de azulejos y baldosas</v>
          </cell>
        </row>
        <row r="79">
          <cell r="C79" t="str">
            <v>54750 Otros servicios de solado, revestimiento de paredes y empapelado</v>
          </cell>
        </row>
        <row r="80">
          <cell r="C80" t="str">
            <v>54760 Servicios de carpintería de madera y carpintería metálica</v>
          </cell>
        </row>
        <row r="81">
          <cell r="C81" t="str">
            <v>54770 Servicios de construcción de cercas y rejas</v>
          </cell>
        </row>
        <row r="82">
          <cell r="C82" t="str">
            <v>54790 Otros servicios de acabado y finalización de edificios</v>
          </cell>
        </row>
        <row r="83">
          <cell r="C83" t="str">
            <v>54800 Servicios de alquiler de equipo para la construcción o demolición de edificios o para obras de ingeniería civil con operarios</v>
          </cell>
        </row>
        <row r="84">
          <cell r="C84" t="str">
            <v>611 Servicios comerciales al por mayor, excepto los prestados a comisión o por contrato</v>
          </cell>
        </row>
        <row r="85">
          <cell r="C85" t="str">
            <v>612 Servicios comerciales al por mayor prestados a comisión o por contrato</v>
          </cell>
        </row>
        <row r="86">
          <cell r="C86" t="str">
            <v>621 Servicios comerciales al por menor en tiendas no especializadas</v>
          </cell>
        </row>
        <row r="87">
          <cell r="C87" t="str">
            <v>622 Servicios comerciales al por menor en tiendas especializadas</v>
          </cell>
        </row>
        <row r="88">
          <cell r="C88" t="str">
            <v>623 Servicios comerciales al por menor por pedido postal</v>
          </cell>
        </row>
        <row r="89">
          <cell r="C89" t="str">
            <v>624 Otros servicios comerciales al por menor sin intervención de tiendas de venta</v>
          </cell>
        </row>
        <row r="90">
          <cell r="C90" t="str">
            <v>625 Servicios comerciales al por menor a comisión o por contrato</v>
          </cell>
        </row>
        <row r="91">
          <cell r="C91" t="str">
            <v>63110 Servicios de alojamiento en hoteles y moteles</v>
          </cell>
        </row>
        <row r="92">
          <cell r="C92" t="str">
            <v>63191 Servicios de centros de vacaciones y hogares de vacaciones</v>
          </cell>
        </row>
        <row r="93">
          <cell r="C93" t="str">
            <v>63192 Servicios de arrendamiento de alojamientos amueblados</v>
          </cell>
        </row>
        <row r="94">
          <cell r="C94" t="str">
            <v>63193 Servicios de albergues juveniles</v>
          </cell>
        </row>
        <row r="95">
          <cell r="C95" t="str">
            <v>63194 Servicios de centros de entrenamiento y vacaciones para niños</v>
          </cell>
        </row>
        <row r="96">
          <cell r="C96" t="str">
            <v>63195 Servicios para acampantes y campamentos para remolques y vehículos de recreo</v>
          </cell>
        </row>
        <row r="97">
          <cell r="C97" t="str">
            <v>63199 Otros servicios de alojamiento n.c.p.</v>
          </cell>
        </row>
        <row r="98">
          <cell r="C98" t="str">
            <v>63210 Servicios de suministro de comida con servicios completos de restaurante</v>
          </cell>
        </row>
        <row r="99">
          <cell r="C99" t="str">
            <v>63220 Servicios de suministro de comida en establecimientos de autoservicio</v>
          </cell>
        </row>
        <row r="100">
          <cell r="C100" t="str">
            <v>63230 Servicios de comidas por encargo suministradas al exterior</v>
          </cell>
        </row>
        <row r="101">
          <cell r="C101" t="str">
            <v>63290 Otros servicios de suministro de comida</v>
          </cell>
        </row>
        <row r="102">
          <cell r="C102" t="str">
            <v>63300 Servicios de suministro de bebidas para su consumo en el local</v>
          </cell>
        </row>
        <row r="103">
          <cell r="C103" t="str">
            <v>64111 Servicios interurbanos de transporte de pasajeros por vía férrea</v>
          </cell>
        </row>
        <row r="104">
          <cell r="C104" t="str">
            <v>64112 Servicios urbanos y suburbanos de transporte de pasajeros por vía férrea</v>
          </cell>
        </row>
        <row r="105">
          <cell r="C105" t="str">
            <v>64121 Servicios de transporte de carga por vía férrea en vagones refrigerados</v>
          </cell>
        </row>
        <row r="106">
          <cell r="C106" t="str">
            <v>64122 Servicios de transporte de carga por vía férrea en vagones cisterna</v>
          </cell>
        </row>
        <row r="107">
          <cell r="C107" t="str">
            <v>64123 Servicios de transporte de carga por vía férrea en contenedores colocados en vagones especiales</v>
          </cell>
        </row>
        <row r="108">
          <cell r="C108" t="str">
            <v>64124 Servicios de transporte de correspondencia por vía férrea en vagones postales</v>
          </cell>
        </row>
        <row r="109">
          <cell r="C109" t="str">
            <v>64129 Otros servicios de transporte de carga por vía férrea</v>
          </cell>
        </row>
        <row r="110">
          <cell r="C110" t="str">
            <v>64130 Servicios de tracción o remolque por vía férrea</v>
          </cell>
        </row>
        <row r="111">
          <cell r="C111" t="str">
            <v>64211 Servicios regulares urbanos y suburbanos de transporte de pasajeros por carretera</v>
          </cell>
        </row>
        <row r="112">
          <cell r="C112" t="str">
            <v>64212 Servicios especiales urbanos y suburbanos regulares de transporte de pasajeros por carretera</v>
          </cell>
        </row>
        <row r="113">
          <cell r="C113" t="str">
            <v>64213 Servicios regulares interurbanos de transporte de pasajeros por carretera</v>
          </cell>
        </row>
        <row r="114">
          <cell r="C114" t="str">
            <v>64214 Servicios regulares especiales de transporte interurbano de pasajeros por carretera</v>
          </cell>
        </row>
        <row r="115">
          <cell r="C115" t="str">
            <v>64219 Otros servicios regulares de transporte de pasajeros por carretera n.c.p.</v>
          </cell>
        </row>
        <row r="116">
          <cell r="C116" t="str">
            <v>64221 Servicios de taxímetros</v>
          </cell>
        </row>
        <row r="117">
          <cell r="C117" t="str">
            <v>64222 Servicios de alquiler de automóviles particulares con conductor</v>
          </cell>
        </row>
        <row r="118">
          <cell r="C118" t="str">
            <v>64223 Servicios de alquiler de autobuses y autocares con conductor</v>
          </cell>
        </row>
        <row r="119">
          <cell r="C119" t="str">
            <v>64224 Servicios de transporte de pasajeros por carretera en vehículos de tracción humana o animal</v>
          </cell>
        </row>
        <row r="120">
          <cell r="C120" t="str">
            <v>64229 Otros servicios no regulares de transporte de pasajeros por carretera n.c.p.</v>
          </cell>
        </row>
        <row r="121">
          <cell r="C121" t="str">
            <v>64231 Servicios de transporte de carga por carretera en vehículos refrigerados</v>
          </cell>
        </row>
        <row r="122">
          <cell r="C122" t="str">
            <v>64232 Servicios de transporte de carga por carretera en camiones cisterna o en camiones cisterna con remolque</v>
          </cell>
        </row>
        <row r="123">
          <cell r="C123" t="str">
            <v>64233 Servicios de transporte de contenedores de carga por carretera en camiones equipados con una plataforma para el transporte de contenedores</v>
          </cell>
        </row>
        <row r="124">
          <cell r="C124" t="str">
            <v>64235 Servicios de transporte de mobiliario doméstico y de oficina y de otros artículos</v>
          </cell>
        </row>
        <row r="125">
          <cell r="C125" t="str">
            <v>64236 Servicios de transporte de correspondencia por carretera en vehículos postales</v>
          </cell>
        </row>
        <row r="126">
          <cell r="C126" t="str">
            <v>64239 Otros servicios de transporte de carga por carretera</v>
          </cell>
        </row>
        <row r="127">
          <cell r="C127" t="str">
            <v>64240 Servicios de entrega urbana diversos</v>
          </cell>
        </row>
        <row r="128">
          <cell r="C128" t="str">
            <v>64250 Servicios de alquiler de camiones con conductor</v>
          </cell>
        </row>
        <row r="129">
          <cell r="C129" t="str">
            <v>64310 Servicios de transporte de petróleo y gas natural por oleoducto o gasoducto</v>
          </cell>
        </row>
        <row r="130">
          <cell r="C130" t="str">
            <v>64390 Servicios de transporte de otros productos por tubería</v>
          </cell>
        </row>
        <row r="131">
          <cell r="C131" t="str">
            <v>65111 Servicios de transporte de pasajeros en transbordadores de cabotaje y transoceánicos</v>
          </cell>
        </row>
        <row r="132">
          <cell r="C132" t="str">
            <v>65119 Otros servicios de transporte de pasajeros en embarcaciones de cabotaje y transoceánicas</v>
          </cell>
        </row>
        <row r="133">
          <cell r="C133" t="str">
            <v>65121 Servicios de transporte de carga congelada o refrigerada en embarcaciones de cabotaje y transoceánicas refrigeradas</v>
          </cell>
        </row>
        <row r="134">
          <cell r="C134" t="str">
            <v>65122 Servicios de transporte de carga líquida a granel en buques cisterna de cabotaje y transoceánicos</v>
          </cell>
        </row>
        <row r="135">
          <cell r="C135" t="str">
            <v>65123 Servicios de transporte de contenedores de carga en embarcaciones de cabotaje y transoceánicas para el transporte de contenedores</v>
          </cell>
        </row>
        <row r="136">
          <cell r="C136" t="str">
            <v>65129 Otros servicios de transporte de carga en embarcaciones de cabotaje y transoceánicas</v>
          </cell>
        </row>
        <row r="137">
          <cell r="C137" t="str">
            <v>65130 Servicios de alquiler de embarcaciones de cabotaje y transoceánicas con tripulación</v>
          </cell>
        </row>
        <row r="138">
          <cell r="C138" t="str">
            <v>65140 Servicios de remolque y tracción de embarcaciones de cabotaje y transoceánicas</v>
          </cell>
        </row>
        <row r="139">
          <cell r="C139" t="str">
            <v>65211 Servicios de transporte de pasajeros en transbordadores por vías de navegación interior</v>
          </cell>
        </row>
        <row r="140">
          <cell r="C140" t="str">
            <v>65219 Otros servicios de transporte de pasajeros por vías de navegación interior</v>
          </cell>
        </row>
        <row r="141">
          <cell r="C141" t="str">
            <v>65221 Servicios de transporte de carga por vías de navegación interior en embarcaciones refrigeradas</v>
          </cell>
        </row>
        <row r="142">
          <cell r="C142" t="str">
            <v>65222 Servicios de transporte de carga por vías de navegación interior en buques cisterna</v>
          </cell>
        </row>
        <row r="143">
          <cell r="C143" t="str">
            <v>65229 Otros servicios de transporte de carga por vías de navegación interior</v>
          </cell>
        </row>
        <row r="144">
          <cell r="C144" t="str">
            <v>65230 Servicios de alquiler de embarcaciones con tripulación para el transporte por vías de navegación interior</v>
          </cell>
        </row>
        <row r="145">
          <cell r="C145" t="str">
            <v>65240 Servicios de remolque y tracción en vías de navegación interior</v>
          </cell>
        </row>
        <row r="146">
          <cell r="C146" t="str">
            <v>66110 Servicios de transporte de pasajeros por líneas aéreas de servicio regular</v>
          </cell>
        </row>
        <row r="147">
          <cell r="C147" t="str">
            <v>66120 Servicios de transporte de pasajeros por líneas aéreas de servicio no regular</v>
          </cell>
        </row>
        <row r="148">
          <cell r="C148" t="str">
            <v>66210 Servicios de transporte de correspondencia por vía aérea</v>
          </cell>
        </row>
        <row r="149">
          <cell r="C149" t="str">
            <v>66290 Servicios de transporte de otros tipos de carga por vía aérea</v>
          </cell>
        </row>
        <row r="150">
          <cell r="C150" t="str">
            <v>66300 Servicios de transporte por vía espacial</v>
          </cell>
        </row>
        <row r="151">
          <cell r="C151" t="str">
            <v>66400 Servicios de alquiler de aeronaves con tripulación</v>
          </cell>
        </row>
        <row r="152">
          <cell r="C152" t="str">
            <v>67110 Servicios de carga y descarga de contenedores</v>
          </cell>
        </row>
        <row r="153">
          <cell r="C153" t="str">
            <v>67190 Otros servicios de carga y descarga</v>
          </cell>
        </row>
        <row r="154">
          <cell r="C154" t="str">
            <v>67210 Servicios de almacenamiento de productos congelados o refrigerados</v>
          </cell>
        </row>
        <row r="155">
          <cell r="C155" t="str">
            <v>67220 Servicios de almacenamiento de gases o líquidos a granel</v>
          </cell>
        </row>
        <row r="156">
          <cell r="C156" t="str">
            <v>67290 Otros servicios de almacenamiento</v>
          </cell>
        </row>
        <row r="157">
          <cell r="C157" t="str">
            <v>67300 Servicios de ayuda a la navegación</v>
          </cell>
        </row>
        <row r="158">
          <cell r="C158" t="str">
            <v>67400 Servicios auxiliares del transporte por vía férrea</v>
          </cell>
        </row>
        <row r="159">
          <cell r="C159" t="str">
            <v>67510 Servicios de estaciones de autobuses</v>
          </cell>
        </row>
        <row r="160">
          <cell r="C160" t="str">
            <v>67520 Servicios de explotación de carreteras, puentes y túneles</v>
          </cell>
        </row>
        <row r="161">
          <cell r="C161" t="str">
            <v>67530 Servicios de estacionamiento</v>
          </cell>
        </row>
        <row r="162">
          <cell r="C162" t="str">
            <v>67590 Otros servicios auxiliares del transporte por carretera</v>
          </cell>
        </row>
        <row r="163">
          <cell r="C163" t="str">
            <v>67610 Servicios de explotación de puertos y vías de navegación (con exclusión de carga y descarga)</v>
          </cell>
        </row>
        <row r="164">
          <cell r="C164" t="str">
            <v>67620 Servicios de practicaje y atraque</v>
          </cell>
        </row>
        <row r="165">
          <cell r="C165" t="str">
            <v>67630 Servicios de salvamento y reflotación de embarcaciones</v>
          </cell>
        </row>
        <row r="166">
          <cell r="C166" t="str">
            <v>67690 Otros servicios auxiliares del transporte por vía acuática</v>
          </cell>
        </row>
        <row r="167">
          <cell r="C167" t="str">
            <v>67710 Servicios de explotación de aeropuertos (con exclusión de carga y descarga)</v>
          </cell>
        </row>
        <row r="168">
          <cell r="C168" t="str">
            <v>67720 Servicios de control del tráfico aéreo</v>
          </cell>
        </row>
        <row r="169">
          <cell r="C169" t="str">
            <v>67790 Otros servicios auxiliares del transporte por vía aérea o espacial</v>
          </cell>
        </row>
        <row r="170">
          <cell r="C170" t="str">
            <v>67811 Servicios de agencias de viaje</v>
          </cell>
        </row>
        <row r="171">
          <cell r="C171" t="str">
            <v>67812 Servicios de organización de viajes en grupo</v>
          </cell>
        </row>
        <row r="172">
          <cell r="C172" t="str">
            <v>67813 Servicios de información turística</v>
          </cell>
        </row>
        <row r="173">
          <cell r="C173" t="str">
            <v>67820 Servicios de guías de turismo</v>
          </cell>
        </row>
        <row r="174">
          <cell r="C174" t="str">
            <v>67910 Servicios de agencias de transporte de carga y otros servicios auxiliares del transporte de carga</v>
          </cell>
        </row>
        <row r="175">
          <cell r="C175" t="str">
            <v>67990 Otros servicios auxiliares de transporte n.c.p.</v>
          </cell>
        </row>
        <row r="176">
          <cell r="C176" t="str">
            <v>68111 Servicios postales: cartas</v>
          </cell>
        </row>
        <row r="177">
          <cell r="C177" t="str">
            <v>68112 Servicios postales: paquetes</v>
          </cell>
        </row>
        <row r="178">
          <cell r="C178" t="str">
            <v>68113 Servicios de atención al público en correos</v>
          </cell>
        </row>
        <row r="179">
          <cell r="C179" t="str">
            <v>68119 Otros servicios postales</v>
          </cell>
        </row>
        <row r="180">
          <cell r="C180" t="str">
            <v>68120 Servicios de mensajería</v>
          </cell>
        </row>
        <row r="181">
          <cell r="C181" t="str">
            <v>69110 Servicios de transmisión y distribución de electricidad</v>
          </cell>
        </row>
        <row r="182">
          <cell r="C182" t="str">
            <v>69120 Servicios de distribución de gas por tubería</v>
          </cell>
        </row>
        <row r="183">
          <cell r="C183" t="str">
            <v>69210 Servicios de distribución de agua por tubería, excepto vapor y agua caliente</v>
          </cell>
        </row>
        <row r="184">
          <cell r="C184" t="str">
            <v>69220 Servicios de distribución de vapor y agua caliente por tubería</v>
          </cell>
        </row>
        <row r="185">
          <cell r="C185" t="str">
            <v>71100 Servicios de intermediación financiera, con excepción de servicios bancarios de inversión, servicios de seguros y servicios de pensiones</v>
          </cell>
        </row>
        <row r="186">
          <cell r="C186" t="str">
            <v>71200 Servicios bancarios de inversión</v>
          </cell>
        </row>
        <row r="187">
          <cell r="C187" t="str">
            <v>71311 Servicios de seguros de vida y de pensiones individuales</v>
          </cell>
        </row>
        <row r="188">
          <cell r="C188" t="str">
            <v>71312 Servicios de pensiones colectivas</v>
          </cell>
        </row>
        <row r="189">
          <cell r="C189" t="str">
            <v>71320 Servicios de seguros de enfermedad y de accidentes</v>
          </cell>
        </row>
        <row r="190">
          <cell r="C190" t="str">
            <v>71331 Servicios de seguros de vehículos de motor</v>
          </cell>
        </row>
        <row r="191">
          <cell r="C191" t="str">
            <v>71332 Servicios de seguros de transporte marítimo, transporte aéreo y otros tipos de transporte</v>
          </cell>
        </row>
        <row r="192">
          <cell r="C192" t="str">
            <v>71333 Servicios de seguros de flete</v>
          </cell>
        </row>
        <row r="193">
          <cell r="C193" t="str">
            <v>71334 Otros servicios de seguros contra daños a los bienes</v>
          </cell>
        </row>
        <row r="194">
          <cell r="C194" t="str">
            <v>71335 Servicios de seguros de responsabilidad civil general</v>
          </cell>
        </row>
        <row r="195">
          <cell r="C195" t="str">
            <v>71336 Servicios de seguros de créditos y fianzas</v>
          </cell>
        </row>
        <row r="196">
          <cell r="C196" t="str">
            <v>71339 Otros servicios de seguros distintos de los seguros de vida</v>
          </cell>
        </row>
        <row r="197">
          <cell r="C197" t="str">
            <v>714 Servicios de reaseguro</v>
          </cell>
        </row>
        <row r="198">
          <cell r="C198" t="str">
            <v>71511 Servicios relacionados con fusiones y adquisiciones</v>
          </cell>
        </row>
        <row r="199">
          <cell r="C199" t="str">
            <v>71512 Servicios relacionados con finanzas de sociedades y capital de riesgo</v>
          </cell>
        </row>
        <row r="200">
          <cell r="C200" t="str">
            <v>71519 Otros servicios bancarios de inversión</v>
          </cell>
        </row>
        <row r="201">
          <cell r="C201" t="str">
            <v>71521 Servicios de corretaje de valores</v>
          </cell>
        </row>
        <row r="202">
          <cell r="C202" t="str">
            <v>71522 Servicios de corretaje de productos</v>
          </cell>
        </row>
        <row r="203">
          <cell r="C203" t="str">
            <v>71523 Servicios de tramitación y compensación de transacciones de valores</v>
          </cell>
        </row>
        <row r="204">
          <cell r="C204" t="str">
            <v>71531 Servicios de administración de carteras</v>
          </cell>
        </row>
        <row r="205">
          <cell r="C205" t="str">
            <v>71532 Servicios fiduciarios</v>
          </cell>
        </row>
        <row r="206">
          <cell r="C206" t="str">
            <v>71533 Servicios de custodia</v>
          </cell>
        </row>
        <row r="207">
          <cell r="C207" t="str">
            <v>71541 Servicios de explotación de mercados financieros</v>
          </cell>
        </row>
        <row r="208">
          <cell r="C208" t="str">
            <v>71542 Servicios de regulación de mercados financieros</v>
          </cell>
        </row>
        <row r="209">
          <cell r="C209" t="str">
            <v>71549 Otros servicios de administración de mercados financieros</v>
          </cell>
        </row>
        <row r="210">
          <cell r="C210" t="str">
            <v>71551 Servicios de consultoría financiera</v>
          </cell>
        </row>
        <row r="211">
          <cell r="C211" t="str">
            <v>71552 Servicios de cambio de divisas</v>
          </cell>
        </row>
        <row r="212">
          <cell r="C212" t="str">
            <v>71553 Servicios de tramitación y compensación de transacciones financieras</v>
          </cell>
        </row>
        <row r="213">
          <cell r="C213" t="str">
            <v>71559 Otros servicios auxiliares de la intermediación financiera n.c.p.</v>
          </cell>
        </row>
        <row r="214">
          <cell r="C214" t="str">
            <v>71610 Servicios de corretaje y de agencias de seguros</v>
          </cell>
        </row>
        <row r="215">
          <cell r="C215" t="str">
            <v>71620 Servicios de tasación de las reclamaciones al seguro</v>
          </cell>
        </row>
        <row r="216">
          <cell r="C216" t="str">
            <v>71630 Servicios actuariales</v>
          </cell>
        </row>
        <row r="217">
          <cell r="C217" t="str">
            <v>71690 Otros servicios auxiliares de seguros y de pensiones</v>
          </cell>
        </row>
        <row r="218">
          <cell r="C218" t="str">
            <v>72111 Servicios de arrendamiento con o sin opción de compra de bienes raíces residenciales propios o arrendados</v>
          </cell>
        </row>
        <row r="219">
          <cell r="C219" t="str">
            <v>72112 Servicios de arrendamiento con o sin opción de compra de bienes raíces no residenciales propios o arrendados</v>
          </cell>
        </row>
        <row r="220">
          <cell r="C220" t="str">
            <v>72121 Servicios comerciales relacionados con edificios residenciales y terrenos conexos</v>
          </cell>
        </row>
        <row r="221">
          <cell r="C221" t="str">
            <v>72122 Servicios comerciales relacionados con edificios no residenciales y terrenos conexos</v>
          </cell>
        </row>
        <row r="222">
          <cell r="C222" t="str">
            <v>72130 Servicios comerciales relacionados con terrenos desocupados y subdivididos</v>
          </cell>
        </row>
        <row r="223">
          <cell r="C223" t="str">
            <v>72211 Servicios de administración de bienes raíces residenciales a comisión o por contrato</v>
          </cell>
        </row>
        <row r="224">
          <cell r="C224" t="str">
            <v>72212 Servicios de administración de bienes raíces no residenciales a comisión o por contrato</v>
          </cell>
        </row>
        <row r="225">
          <cell r="C225" t="str">
            <v>72221 Ventas de edificios residenciales y terrenos conexos a comisión o por contrato</v>
          </cell>
        </row>
        <row r="226">
          <cell r="C226" t="str">
            <v>72222 Ventas de edificios no residenciales y terrenos conexos a comisión o por contrato</v>
          </cell>
        </row>
        <row r="227">
          <cell r="C227" t="str">
            <v>72230 Ventas de terrenos a comisión o por contrato</v>
          </cell>
        </row>
        <row r="228">
          <cell r="C228" t="str">
            <v>73 Servicios de arrendamiento con o sin opción de compra sin operarios</v>
          </cell>
        </row>
        <row r="229">
          <cell r="C229" t="str">
            <v>73111 Servicios de arrendamiento con o sin opción de compra de automóviles particulares y camionetas sin conductor</v>
          </cell>
        </row>
        <row r="230">
          <cell r="C230" t="str">
            <v>73112 Servicios de arrendamiento con o sin opción de compra de vehículos de motor sin conductor para el transporte de mercancías</v>
          </cell>
        </row>
        <row r="231">
          <cell r="C231" t="str">
            <v>73114 Servicios de arrendamiento con o sin opción de compra de otro tipo de transporte por tierra sin conductor</v>
          </cell>
        </row>
        <row r="232">
          <cell r="C232" t="str">
            <v>73115 Servicios de arrendamiento con o sin opción de compra de buques sin tripulación</v>
          </cell>
        </row>
        <row r="233">
          <cell r="C233" t="str">
            <v>73116 Servicios de arrendamiento con o sin opción de compra de aeronaves sin tripulación</v>
          </cell>
        </row>
        <row r="234">
          <cell r="C234" t="str">
            <v>73121 Servicios de arrendamiento con o sin opción de compra de maquinaria y equipo agrícola sin operarios</v>
          </cell>
        </row>
        <row r="235">
          <cell r="C235" t="str">
            <v>73122 Servicios de arrendamiento con o sin opción de compra de maquinaria y equipo de construcción sin operarios</v>
          </cell>
        </row>
        <row r="236">
          <cell r="C236" t="str">
            <v>73123 Servicios de arrendamiento con o sin opción de compra de maquinaria y equipo de oficina (excepto computadoras) sin operarios</v>
          </cell>
        </row>
        <row r="237">
          <cell r="C237" t="str">
            <v>73124 Servicios de arrendamiento con o sin opción de compra de computadoras sin operarios</v>
          </cell>
        </row>
        <row r="238">
          <cell r="C238" t="str">
            <v>73125 Servicios de arrendamiento con o sin opción de compra de equipo de telecomunicaciones sin operarios</v>
          </cell>
        </row>
        <row r="239">
          <cell r="C239" t="str">
            <v>73129 Servicios de arrendamiento con o sin opción de compra de otro tipo de maquinaria y equipo sin operarios n.c.p.</v>
          </cell>
        </row>
        <row r="240">
          <cell r="C240" t="str">
            <v>73210 Servicios de arrendamiento con o sin opción de compra de televisores, radios, grabadores de vídeo y equipo y accesorios conexos</v>
          </cell>
        </row>
        <row r="241">
          <cell r="C241" t="str">
            <v>73220 Servicios de arrendamiento con o sin opción de compra de cintas de vídeo</v>
          </cell>
        </row>
        <row r="242">
          <cell r="C242" t="str">
            <v>73230 Servicios de arrendamiento con o sin opción de compra de muebles y otros aparatos domésticos</v>
          </cell>
        </row>
        <row r="243">
          <cell r="C243" t="str">
            <v>73240 Servicios de arrendamiento con o sin opción de compra de equipo de recreación y esparcimiento</v>
          </cell>
        </row>
        <row r="244">
          <cell r="C244" t="str">
            <v>73270 Servicios de arrendamiento con o sin opción de compra de maquinaria y equipo de bricolaje</v>
          </cell>
        </row>
        <row r="245">
          <cell r="C245" t="str">
            <v>73290 Servicios de arrendamiento con o sin opción de compra de otros artículos n.c.p.</v>
          </cell>
        </row>
        <row r="246">
          <cell r="C246" t="str">
            <v>733 Concesión de licencias para el derecho de uso de activos intangibles</v>
          </cell>
        </row>
        <row r="247">
          <cell r="C247" t="str">
            <v>73310 Concesión de licencias para el derecho de uso de derechos patentados</v>
          </cell>
        </row>
        <row r="248">
          <cell r="C248" t="str">
            <v>73320 Concesión de licencias para el derecho de uso de marcas registradas</v>
          </cell>
        </row>
        <row r="249">
          <cell r="C249" t="str">
            <v>73330 Concesión de licencias para el derecho de uso de concesiones</v>
          </cell>
        </row>
        <row r="250">
          <cell r="C250" t="str">
            <v>73340 Concesión de licencias para el derecho de uso de obras sujetas a derechos de autor</v>
          </cell>
        </row>
        <row r="251">
          <cell r="C251" t="str">
            <v>73390 Concesión de licencias para el derecho de uso de otros activos intangibles</v>
          </cell>
        </row>
        <row r="252">
          <cell r="C252" t="str">
            <v>81110 Servicios de investigación y desarrollo experimental en ciencias físicas</v>
          </cell>
        </row>
        <row r="253">
          <cell r="C253" t="str">
            <v>81120 Servicios de investigación y desarrollo experimental en química y biología</v>
          </cell>
        </row>
        <row r="254">
          <cell r="C254" t="str">
            <v>81130 Servicios de investigación y desarrollo experimental en ingeniería y tecnología</v>
          </cell>
        </row>
        <row r="255">
          <cell r="C255" t="str">
            <v>81140 Servicios de investigación y desarrollo experimental en ciencias agrícolas</v>
          </cell>
        </row>
        <row r="256">
          <cell r="C256" t="str">
            <v>81150 Servicios de investigación y desarrollo experimental en ciencias médicas y farmacia</v>
          </cell>
        </row>
        <row r="257">
          <cell r="C257" t="str">
            <v>81190 Servicios de investigación y desarrollo experimental en otras ciencias naturales</v>
          </cell>
        </row>
        <row r="258">
          <cell r="C258" t="str">
            <v>81210 Servicios de investigación y desarrollo experimental en ciencias culturales, sociología y psicología</v>
          </cell>
        </row>
        <row r="259">
          <cell r="C259" t="str">
            <v>81220 Servicios de investigación y desarrollo experimental en ciencias económicas</v>
          </cell>
        </row>
        <row r="260">
          <cell r="C260" t="str">
            <v>81230 Servicios de investigación y desarrollo experimental en derecho</v>
          </cell>
        </row>
        <row r="261">
          <cell r="C261" t="str">
            <v>81240 Servicios de investigación y desarrollo experimental en lingüística e idiomas</v>
          </cell>
        </row>
        <row r="262">
          <cell r="C262" t="str">
            <v>81290 Servicios de investigación y desarrollo experimental en otras ciencias sociales y humanidades</v>
          </cell>
        </row>
        <row r="263">
          <cell r="C263" t="str">
            <v>82111 Servicios de asesoramiento y representación jurídicos en derecho penal</v>
          </cell>
        </row>
        <row r="264">
          <cell r="C264" t="str">
            <v>82119 Servicios de asesoramiento y representación jurídicos en procedimientos judiciales relativos a otras esferas del derecho</v>
          </cell>
        </row>
        <row r="265">
          <cell r="C265" t="str">
            <v>82120 Servicios de asesoramiento y representación jurídicos en procedimientos administrativos de tribunales, juntas, etc. no judiciales</v>
          </cell>
        </row>
        <row r="266">
          <cell r="C266" t="str">
            <v>82130 Servicios de documentación y certificación jurídicos</v>
          </cell>
        </row>
        <row r="267">
          <cell r="C267" t="str">
            <v>82191 Servicios de arbitraje y conciliación</v>
          </cell>
        </row>
        <row r="268">
          <cell r="C268" t="str">
            <v>82199 Otros servicios jurídicos n.c.p.</v>
          </cell>
        </row>
        <row r="269">
          <cell r="C269" t="str">
            <v>82211 Servicios de auditoría financiera</v>
          </cell>
        </row>
        <row r="270">
          <cell r="C270" t="str">
            <v>82212 Servicios de revisión de cuentas</v>
          </cell>
        </row>
        <row r="271">
          <cell r="C271" t="str">
            <v>82213 Servicios de preparación de estados financieros</v>
          </cell>
        </row>
        <row r="272">
          <cell r="C272" t="str">
            <v>82219 Otros servicios de contabilidad</v>
          </cell>
        </row>
        <row r="273">
          <cell r="C273" t="str">
            <v>82220 Servicios de teneduría de libros, excepto declaraciones de impuestos</v>
          </cell>
        </row>
        <row r="274">
          <cell r="C274" t="str">
            <v>823 Servicios de asesoramiento tributario</v>
          </cell>
        </row>
        <row r="275">
          <cell r="C275" t="str">
            <v>82320 Servicios de preparación y revisión de impuestos de sociedades</v>
          </cell>
        </row>
        <row r="276">
          <cell r="C276" t="str">
            <v>82330 Servicios de preparación y planificación de impuestos personales</v>
          </cell>
        </row>
        <row r="277">
          <cell r="C277" t="str">
            <v>82400 Servicios relacionados con casos de insolvencia y liquidación</v>
          </cell>
        </row>
        <row r="278">
          <cell r="C278" t="str">
            <v>83111 Servicios de consultoría en gestión general</v>
          </cell>
        </row>
        <row r="279">
          <cell r="C279" t="str">
            <v>83112 Servicios de consultoría en gestión financiera</v>
          </cell>
        </row>
        <row r="280">
          <cell r="C280" t="str">
            <v>83113 Servicios de consultoría en gestión de recursos humanos</v>
          </cell>
        </row>
        <row r="281">
          <cell r="C281" t="str">
            <v>83114 Servicios de consultoría en gestión de la comercialización</v>
          </cell>
        </row>
        <row r="282">
          <cell r="C282" t="str">
            <v>83115 Servicios de consultoría en gestión de la producción</v>
          </cell>
        </row>
        <row r="283">
          <cell r="C283" t="str">
            <v>83119 Otros servicios de consultoría en gestión</v>
          </cell>
        </row>
        <row r="284">
          <cell r="C284" t="str">
            <v>83121 Servicios de relaciones públicas</v>
          </cell>
        </row>
        <row r="285">
          <cell r="C285" t="str">
            <v>83129 Otros servicios de consultoría prestados a las empresas</v>
          </cell>
        </row>
        <row r="286">
          <cell r="C286" t="str">
            <v>83139 Otros servicios de consultoría científica y técnica n.c.p.</v>
          </cell>
        </row>
        <row r="287">
          <cell r="C287" t="str">
            <v>83141 Servicios de consultoría en equipo de informática</v>
          </cell>
        </row>
        <row r="288">
          <cell r="C288" t="str">
            <v>83142 Servicios de consultoría en programas de informática</v>
          </cell>
        </row>
        <row r="289">
          <cell r="C289" t="str">
            <v>83149 Otros servicios de consultoría en informática</v>
          </cell>
        </row>
        <row r="290">
          <cell r="C290" t="str">
            <v>83150 Servicios de gestión de instalaciones de informática</v>
          </cell>
        </row>
        <row r="291">
          <cell r="C291" t="str">
            <v>83160 Servicios de mantenimiento de sistemas</v>
          </cell>
        </row>
        <row r="292">
          <cell r="C292" t="str">
            <v>83190 Otros servicios de gestión, excepto los servicios de administración de proyectos de construcción</v>
          </cell>
        </row>
        <row r="293">
          <cell r="C293" t="str">
            <v>83211 Servicios de asesoramiento y prediseño arquitectónicos</v>
          </cell>
        </row>
        <row r="294">
          <cell r="C294" t="str">
            <v>83212 Servicios de diseño arquitectónico y de administración de contratos</v>
          </cell>
        </row>
        <row r="295">
          <cell r="C295" t="str">
            <v>83219 Otros servicios de arquitectura</v>
          </cell>
        </row>
        <row r="296">
          <cell r="C296" t="str">
            <v>83221 Servicios de planificación urbana</v>
          </cell>
        </row>
        <row r="297">
          <cell r="C297" t="str">
            <v>83222 Servicios de arquitectura paisajista</v>
          </cell>
        </row>
        <row r="298">
          <cell r="C298" t="str">
            <v>8331 Servicios integrados de ingeniería</v>
          </cell>
        </row>
        <row r="299">
          <cell r="C299" t="str">
            <v>83311 Servicios integrados de ingeniería para edificios</v>
          </cell>
        </row>
        <row r="300">
          <cell r="C300" t="str">
            <v>83312 Servicios integrados de ingeniería para obras de ingeniería civil</v>
          </cell>
        </row>
        <row r="301">
          <cell r="C301" t="str">
            <v>83313 Servicios integrados de ingeniería para plantas y procesos industriales</v>
          </cell>
        </row>
        <row r="302">
          <cell r="C302" t="str">
            <v>83319 Servicios integrados de ingeniería para otros proyectos</v>
          </cell>
        </row>
        <row r="303">
          <cell r="C303" t="str">
            <v>8332 Servicios de gestión de proyectos en relación con la construcción</v>
          </cell>
        </row>
        <row r="304">
          <cell r="C304" t="str">
            <v>83321 Servicios de gestión de proyectos en relación con la construcción de edificios</v>
          </cell>
        </row>
        <row r="305">
          <cell r="C305" t="str">
            <v>83322 Servicios de gestión de proyectos en relación con la construcción de obras de ingeniería civil</v>
          </cell>
        </row>
        <row r="306">
          <cell r="C306" t="str">
            <v>83323 Servicios de gestión de proyectos en relación con la construcción de plantas y procesos industriales</v>
          </cell>
        </row>
        <row r="307">
          <cell r="C307" t="str">
            <v>83329 Servicios de gestión de proyectos en relación con la construcción de otros proyectos</v>
          </cell>
        </row>
        <row r="308">
          <cell r="C308" t="str">
            <v>8333 Servicios de ingeniería de asesoramiento y prediseño</v>
          </cell>
        </row>
        <row r="309">
          <cell r="C309" t="str">
            <v>83331 Servicios de ingeniería de asesoramiento y prediseño para edificios</v>
          </cell>
        </row>
        <row r="310">
          <cell r="C310" t="str">
            <v>83332 Servicios de ingeniería de asesoramiento y prediseño para obras de ingeniería civil</v>
          </cell>
        </row>
        <row r="311">
          <cell r="C311" t="str">
            <v>83333 Servicios de ingeniería de asesoramiento y prediseño para plantas y procesos industriales</v>
          </cell>
        </row>
        <row r="312">
          <cell r="C312" t="str">
            <v>83339 Servicios de ingeniería de asesoramiento y prediseño para otros proyectos</v>
          </cell>
        </row>
        <row r="313">
          <cell r="C313" t="str">
            <v>8334 Servicios de diseño de ingeniería</v>
          </cell>
        </row>
        <row r="314">
          <cell r="C314" t="str">
            <v>83341 Servicios de diseño de ingeniería para edificios</v>
          </cell>
        </row>
        <row r="315">
          <cell r="C315" t="str">
            <v>83342 Servicios de diseño de ingeniería para obras de ingeniería civil</v>
          </cell>
        </row>
        <row r="316">
          <cell r="C316" t="str">
            <v>83343 Servicios de diseño de ingeniería para plantas y procesos industriales</v>
          </cell>
        </row>
        <row r="317">
          <cell r="C317" t="str">
            <v>83349 Servicios de diseño de ingeniería para otros proyectos</v>
          </cell>
        </row>
        <row r="318">
          <cell r="C318" t="str">
            <v>8335 Servicios de ingeniería durante la fase de construcción y de instalación</v>
          </cell>
        </row>
        <row r="319">
          <cell r="C319" t="str">
            <v>83351 Servicios de ingeniería durante la fase de construcción y de instalación de edificios</v>
          </cell>
        </row>
        <row r="320">
          <cell r="C320" t="str">
            <v>83352 Servicios de ingeniería durante la fase de construcción y de instalación de obras de ingeniería civil</v>
          </cell>
        </row>
        <row r="321">
          <cell r="C321" t="str">
            <v>83353 Servicios de ingeniería durante la fase de construcción y de instalación de plantas y procesos industriales</v>
          </cell>
        </row>
        <row r="322">
          <cell r="C322" t="str">
            <v>83359 Servicios de ingeniería durante la fase de construcción y de instalación de otros proyectos</v>
          </cell>
        </row>
        <row r="323">
          <cell r="C323" t="str">
            <v>8339 Otros servicios de ingeniería</v>
          </cell>
        </row>
        <row r="324">
          <cell r="C324" t="str">
            <v>83391 Otros servicios de ingeniería para edificios</v>
          </cell>
        </row>
        <row r="325">
          <cell r="C325" t="str">
            <v>83392 Otros servicios de ingeniería para obras de ingeniería civil</v>
          </cell>
        </row>
        <row r="326">
          <cell r="C326" t="str">
            <v>83393 Otros servicios de ingeniería para plantas y procesos industriales</v>
          </cell>
        </row>
        <row r="327">
          <cell r="C327" t="str">
            <v>83399 Otros servicios de ingeniería para otros proyectos</v>
          </cell>
        </row>
        <row r="328">
          <cell r="C328" t="str">
            <v>83410 Servicios de diseño de interiores</v>
          </cell>
        </row>
        <row r="329">
          <cell r="C329" t="str">
            <v>83490 Otros servicios especializados de diseño</v>
          </cell>
        </row>
        <row r="330">
          <cell r="C330" t="str">
            <v>83510 Servicios de prospección geológica, geofísica y otros servicios de prospección</v>
          </cell>
        </row>
        <row r="331">
          <cell r="C331" t="str">
            <v>83520 Servicios de topografía bajo la superficie</v>
          </cell>
        </row>
        <row r="332">
          <cell r="C332" t="str">
            <v>83530 Servicios de topografía de superficie</v>
          </cell>
        </row>
        <row r="333">
          <cell r="C333" t="str">
            <v>83540 Servicios de cartografía</v>
          </cell>
        </row>
        <row r="334">
          <cell r="C334" t="str">
            <v>83561 Servicios de ensayo y análisis de composición y pureza</v>
          </cell>
        </row>
        <row r="335">
          <cell r="C335" t="str">
            <v>83562 Servicios de ensayo y análisis de propiedades físicas</v>
          </cell>
        </row>
        <row r="336">
          <cell r="C336" t="str">
            <v>83563 Servicios de ensayo y análisis de sistemas mecánicos y eléctricos integrados</v>
          </cell>
        </row>
        <row r="337">
          <cell r="C337" t="str">
            <v>83564 Servicios de inspección técnica de vehículos de transporte por carretera</v>
          </cell>
        </row>
        <row r="338">
          <cell r="C338" t="str">
            <v>83569 Otros servicios de ensayo y análisis técnicos</v>
          </cell>
        </row>
        <row r="339">
          <cell r="C339" t="str">
            <v>83610 Servicios de planificación, creación y colocación de publicidad</v>
          </cell>
        </row>
        <row r="340">
          <cell r="C340" t="str">
            <v>83620 Servicios de venta o arrendamiento de espacio o tiempo publicitario a comisión</v>
          </cell>
        </row>
        <row r="341">
          <cell r="C341" t="str">
            <v>83690 Otros servicios de publicidad</v>
          </cell>
        </row>
        <row r="342">
          <cell r="C342" t="str">
            <v>83700 Servicios de investigación de mercados y de encuestas de la opinión pública</v>
          </cell>
        </row>
        <row r="343">
          <cell r="C343" t="str">
            <v>83811 Servicios de retratos fotográficos</v>
          </cell>
        </row>
        <row r="344">
          <cell r="C344" t="str">
            <v>83812 Servicios de fotografía publicitaria y servicios conexos</v>
          </cell>
        </row>
        <row r="345">
          <cell r="C345" t="str">
            <v>83813 Servicios de reportajes fotográficos de actualidad</v>
          </cell>
        </row>
        <row r="346">
          <cell r="C346" t="str">
            <v>83814 Servicios especializados de fotografía</v>
          </cell>
        </row>
        <row r="347">
          <cell r="C347" t="str">
            <v>83815 Servicios de restauración, copia y retoque de fotografías</v>
          </cell>
        </row>
        <row r="348">
          <cell r="C348" t="str">
            <v>83819 Otros servicios fotográficos</v>
          </cell>
        </row>
        <row r="349">
          <cell r="C349" t="str">
            <v>83820 Servicios de revelado fotográfico</v>
          </cell>
        </row>
        <row r="350">
          <cell r="C350" t="str">
            <v>83910 Servicios de traducción e interpretación</v>
          </cell>
        </row>
        <row r="351">
          <cell r="C351" t="str">
            <v>83990 Todos los demás servicios profesionales, científicos y técnicos n.c.p.</v>
          </cell>
        </row>
        <row r="352">
          <cell r="C352" t="str">
            <v>84110 Servicios de telecomunicaciones alámbricas</v>
          </cell>
        </row>
        <row r="353">
          <cell r="C353" t="str">
            <v>84120 Servicios de telecomunicaciones inalámbricas</v>
          </cell>
        </row>
        <row r="354">
          <cell r="C354" t="str">
            <v>84130 Servicios de telecomunicaciones por satélite</v>
          </cell>
        </row>
        <row r="355">
          <cell r="C355" t="str">
            <v>84200 Servicios de acceso en línea</v>
          </cell>
        </row>
        <row r="356">
          <cell r="C356" t="str">
            <v>84300 Servicios de suministro de información en línea</v>
          </cell>
        </row>
        <row r="357">
          <cell r="C357" t="str">
            <v>84410 Servicios de agencias de prensa para periódicos y revistas</v>
          </cell>
        </row>
        <row r="358">
          <cell r="C358" t="str">
            <v>84420 Servicios de agencias de prensa para medios audiovisuales</v>
          </cell>
        </row>
        <row r="359">
          <cell r="C359" t="str">
            <v>84510 Servicios de bibliotecas</v>
          </cell>
        </row>
        <row r="360">
          <cell r="C360" t="str">
            <v>84520 Servicios de archivos</v>
          </cell>
        </row>
        <row r="361">
          <cell r="C361" t="str">
            <v>85111 Servicios de búsqueda de personal directivo</v>
          </cell>
        </row>
        <row r="362">
          <cell r="C362" t="str">
            <v>85112 Servicios de agencias de colocación</v>
          </cell>
        </row>
        <row r="363">
          <cell r="C363" t="str">
            <v>85121 Servicios de suministro de personal auxiliar de oficina</v>
          </cell>
        </row>
        <row r="364">
          <cell r="C364" t="str">
            <v>85122 Servicios de suministro de personal de ayuda doméstica</v>
          </cell>
        </row>
        <row r="365">
          <cell r="C365" t="str">
            <v>85123 Servicios de suministro de otro tipo de trabajadores para el comercio o la industria</v>
          </cell>
        </row>
        <row r="366">
          <cell r="C366" t="str">
            <v>85124 Servicios de suministro de personal médico</v>
          </cell>
        </row>
        <row r="367">
          <cell r="C367" t="str">
            <v>85129 Servicios de suministro de otro tipo de personal</v>
          </cell>
        </row>
        <row r="368">
          <cell r="C368" t="str">
            <v>85210 Servicios de investigación</v>
          </cell>
        </row>
        <row r="369">
          <cell r="C369" t="str">
            <v>85220 Servicios de consultoría en seguridad</v>
          </cell>
        </row>
        <row r="370">
          <cell r="C370" t="str">
            <v>85230 Servicios de vigilancia de sistemas de alarma</v>
          </cell>
        </row>
        <row r="371">
          <cell r="C371" t="str">
            <v>85240 Servicios de vehículos blindados</v>
          </cell>
        </row>
        <row r="372">
          <cell r="C372" t="str">
            <v>85250 Servicios de guardas</v>
          </cell>
        </row>
        <row r="373">
          <cell r="C373" t="str">
            <v>85290 Otros servicios de seguridad</v>
          </cell>
        </row>
        <row r="374">
          <cell r="C374" t="str">
            <v>85310 Servicios de desinfección y exterminación</v>
          </cell>
        </row>
        <row r="375">
          <cell r="C375" t="str">
            <v>85320 Servicios de limpieza de ventanas</v>
          </cell>
        </row>
        <row r="376">
          <cell r="C376" t="str">
            <v>85330 Servicios de limpieza en general</v>
          </cell>
        </row>
        <row r="377">
          <cell r="C377" t="str">
            <v>85340 Servicios especializados de limpieza</v>
          </cell>
        </row>
        <row r="378">
          <cell r="C378" t="str">
            <v>85400 Servicios de empaquetado</v>
          </cell>
        </row>
        <row r="379">
          <cell r="C379" t="str">
            <v>85910 Servicios de información crediticia</v>
          </cell>
        </row>
        <row r="380">
          <cell r="C380" t="str">
            <v>85920 Servicios de agencias de cobranza</v>
          </cell>
        </row>
        <row r="381">
          <cell r="C381" t="str">
            <v>85930 Servicios de contestación de llamadas telefónicas</v>
          </cell>
        </row>
        <row r="382">
          <cell r="C382" t="str">
            <v>85940 Servicios de copia y reproducción</v>
          </cell>
        </row>
        <row r="383">
          <cell r="C383" t="str">
            <v>85950 Servicios de compilación de listas de envíos por correo y servicios de envíos por correo</v>
          </cell>
        </row>
        <row r="384">
          <cell r="C384" t="str">
            <v>85960 Servicios de procesamiento de datos</v>
          </cell>
        </row>
        <row r="385">
          <cell r="C385" t="str">
            <v>85970 Servicios de organización de ferias de muestras y exposiciones</v>
          </cell>
        </row>
        <row r="386">
          <cell r="C386" t="str">
            <v>85990 Otros servicios auxiliares n.c.p.</v>
          </cell>
        </row>
        <row r="387">
          <cell r="C387" t="str">
            <v>86111 Servicios relacionados con la agricultura</v>
          </cell>
        </row>
        <row r="388">
          <cell r="C388" t="str">
            <v>86112 Servicios relacionados con la jardinería y el paisajismo</v>
          </cell>
        </row>
        <row r="389">
          <cell r="C389" t="str">
            <v>86121 Servicios relacionados con instalaciones para la cría de animales</v>
          </cell>
        </row>
        <row r="390">
          <cell r="C390" t="str">
            <v>86129 Otros servicios relacionados con la cría de animales</v>
          </cell>
        </row>
        <row r="391">
          <cell r="C391" t="str">
            <v>86130 Servicios relacionados con la caza</v>
          </cell>
        </row>
        <row r="392">
          <cell r="C392" t="str">
            <v>86140 Servicios relacionados con la silvicultura y la extracción de madera</v>
          </cell>
        </row>
        <row r="393">
          <cell r="C393" t="str">
            <v>86150 Servicios relacionados con la pesca</v>
          </cell>
        </row>
        <row r="394">
          <cell r="C394" t="str">
            <v>86210 Servicios relacionados con la minería</v>
          </cell>
        </row>
        <row r="395">
          <cell r="C395" t="str">
            <v>86221 Servicios relacionados con la transmisión y la distribución de electricidad (a comisión o por contrato)</v>
          </cell>
        </row>
        <row r="396">
          <cell r="C396" t="str">
            <v>86222 Servicios relacionados con la distribución de gas por tubería (a comisión o por contrato)</v>
          </cell>
        </row>
        <row r="397">
          <cell r="C397" t="str">
            <v>86223 Servicios relacionados con la distribución de agua por tubería (a comisión o por contrato)</v>
          </cell>
        </row>
        <row r="398">
          <cell r="C398" t="str">
            <v>86224 Servicios relacionados con la distribución de vapor de agua y agua caliente por tubería (a comisión o por contrato)</v>
          </cell>
        </row>
        <row r="399">
          <cell r="C399" t="str">
            <v>86311 Servicios de manufactura de alimentos y bebidas</v>
          </cell>
        </row>
        <row r="400">
          <cell r="C400" t="str">
            <v>86321 Servicios de manufactura de artículos textiles</v>
          </cell>
        </row>
        <row r="401">
          <cell r="C401" t="str">
            <v>86330 Servicios de manufactura de madera y de corcho, excepto muebles, y servicios de manufactura de artículos de paja y material trenzable</v>
          </cell>
        </row>
        <row r="402">
          <cell r="C402" t="str">
            <v>86350 Servicios de manufactura de coque, productos refinados de petróleo y combustible nuclear</v>
          </cell>
        </row>
        <row r="403">
          <cell r="C403" t="str">
            <v>86370 Servicios de manufactura de productos de caucho y de plástico</v>
          </cell>
        </row>
        <row r="404">
          <cell r="C404" t="str">
            <v>86390 Otros servicios de manufactura, excepto de productos metálicos, maquinaria y equipo</v>
          </cell>
        </row>
        <row r="405">
          <cell r="C405" t="str">
            <v>86411 Servicios de fundición de metales</v>
          </cell>
        </row>
        <row r="406">
          <cell r="C406" t="str">
            <v>86421 Servicios de forjado, prensado, estampado y laminado de metales</v>
          </cell>
        </row>
        <row r="407">
          <cell r="C407" t="str">
            <v>86422 Servicios de tratamiento y revestimiento de metales</v>
          </cell>
        </row>
        <row r="408">
          <cell r="C408" t="str">
            <v>86423 Servicios de ingeniería mecánica en general</v>
          </cell>
        </row>
        <row r="409">
          <cell r="C409" t="str">
            <v>86429 Otros servicios de manufactura de productos metálicos elaborados, y de labores con metales</v>
          </cell>
        </row>
        <row r="410">
          <cell r="C410" t="str">
            <v>86921 Servicios de imprenta y servicios relacionados con la imprenta, a comisión o por contrato</v>
          </cell>
        </row>
        <row r="411">
          <cell r="C411" t="str">
            <v>86922 Servicios de reproducción de información impresa o grabada, a comisión o por contrato</v>
          </cell>
        </row>
        <row r="412">
          <cell r="C412" t="str">
            <v>86931 Servicios de reciclado de desperdicios o desechos metálicos, a comisión o por contrato</v>
          </cell>
        </row>
        <row r="413">
          <cell r="C413" t="str">
            <v>86932 Servicios de reciclado de desperdicios o desechos no metálicos, a comisión o por contrato</v>
          </cell>
        </row>
        <row r="414">
          <cell r="C414" t="str">
            <v>87110 Servicios de mantenimiento y reparación de productos metálicos elaborados, excepto maquinaria y equipo</v>
          </cell>
        </row>
        <row r="415">
          <cell r="C415" t="str">
            <v>87120 Servicios de mantenimiento y reparación de maquinaria de oficina y contabilidad</v>
          </cell>
        </row>
        <row r="416">
          <cell r="C416" t="str">
            <v>87130 Servicios de mantenimiento, reparación y atención del equipo de informática</v>
          </cell>
        </row>
        <row r="417">
          <cell r="C417" t="str">
            <v>87141 Servicios de mantenimiento y reparación de vehículos de motor</v>
          </cell>
        </row>
        <row r="418">
          <cell r="C418" t="str">
            <v>87142 Servicios de mantenimiento y reparación de motocicletas y vehículos para nieve</v>
          </cell>
        </row>
        <row r="419">
          <cell r="C419" t="str">
            <v>87149 Servicios de mantenimiento y reparación de otro equipo de transporte</v>
          </cell>
        </row>
        <row r="420">
          <cell r="C420" t="str">
            <v>87151 Servicios de reparación de aparatos eléctricos de uso doméstico</v>
          </cell>
        </row>
        <row r="421">
          <cell r="C421" t="str">
            <v>87152 Servicios de reparación de maquinaria y aparatos eléctricos n.c.p</v>
          </cell>
        </row>
        <row r="422">
          <cell r="C422" t="str">
            <v>87153 Servicios de reparación de equipo y aparatos de comunicaciones</v>
          </cell>
        </row>
        <row r="423">
          <cell r="C423" t="str">
            <v>87154 Servicios de reparación de instrumentos médicos, de precisión y ópticos</v>
          </cell>
        </row>
        <row r="424">
          <cell r="C424" t="str">
            <v>87159 Servicios de mantenimiento y reparación de maquinaria y equipo n.c.p.</v>
          </cell>
        </row>
        <row r="425">
          <cell r="C425" t="str">
            <v>87210 Servicios de reparación de calzados y artículos de cuero</v>
          </cell>
        </row>
        <row r="426">
          <cell r="C426" t="str">
            <v>87230 Servicios de reparación de prendas de vestir y productos textiles domésticos</v>
          </cell>
        </row>
        <row r="427">
          <cell r="C427" t="str">
            <v>87290 Servicios de mantenimiento y reparación de otros productos n.c.p.</v>
          </cell>
        </row>
        <row r="428">
          <cell r="C428" t="str">
            <v>91111 Servicios ejecutivos y legislativos</v>
          </cell>
        </row>
        <row r="429">
          <cell r="C429" t="str">
            <v>91112 Servicios financieros y fiscales</v>
          </cell>
        </row>
        <row r="430">
          <cell r="C430" t="str">
            <v>91113 Servicios generales de planificación económica y social y de estadística</v>
          </cell>
        </row>
        <row r="431">
          <cell r="C431" t="str">
            <v>91114 Servicios del gobierno para la investigación fundamental</v>
          </cell>
        </row>
        <row r="432">
          <cell r="C432" t="str">
            <v>91119 Otros servicios administrativos del gobierno n.c.p.</v>
          </cell>
        </row>
        <row r="433">
          <cell r="C433" t="str">
            <v>91121 Servicios administrativos de educación</v>
          </cell>
        </row>
        <row r="434">
          <cell r="C434" t="str">
            <v>91122 Servicios administrativos de salud</v>
          </cell>
        </row>
        <row r="435">
          <cell r="C435" t="str">
            <v>91123 Servicios administrativos de vivienda y servicios para la comunidad</v>
          </cell>
        </row>
        <row r="436">
          <cell r="C436" t="str">
            <v>91124 Servicios administrativos de actividad recreativa, cultural y religiosa</v>
          </cell>
        </row>
        <row r="437">
          <cell r="C437" t="str">
            <v>91131 Servicios administrativos relacionados con la agricultura, la silvicultura, la pesca y la caza</v>
          </cell>
        </row>
        <row r="438">
          <cell r="C438" t="str">
            <v>91132 Servicios administrativos relacionados con los combustibles y la energía</v>
          </cell>
        </row>
        <row r="439">
          <cell r="C439" t="str">
            <v>91133 Servicios administrativos relacionados con la minería y los recursos minerales, la manufactura y la construcción</v>
          </cell>
        </row>
        <row r="440">
          <cell r="C440" t="str">
            <v>91134 Servicios administrativos relacionados con el transporte y las comunicaciones</v>
          </cell>
        </row>
        <row r="441">
          <cell r="C441" t="str">
            <v>91135 Servicios administrativos relacionados con las actividades de distribución y preparación de comidas, hoteles y restaurantes</v>
          </cell>
        </row>
        <row r="442">
          <cell r="C442" t="str">
            <v>91136 Servicios administrativos relacionados con actividades turísticas</v>
          </cell>
        </row>
        <row r="443">
          <cell r="C443" t="str">
            <v>91137 Servicios administrativos para proyectos de desarrollo de fines múltiples</v>
          </cell>
        </row>
        <row r="444">
          <cell r="C444" t="str">
            <v>91138 Servicios administrativos generales relacionados con actividades económicas, comerciales y laborales</v>
          </cell>
        </row>
        <row r="445">
          <cell r="C445" t="str">
            <v>91141 Servicios de personal en general para el gobierno</v>
          </cell>
        </row>
        <row r="446">
          <cell r="C446" t="str">
            <v>91210 Servicios administrativos relacionados con los asuntos exteriores y los servicios diplomáticos y consulares en el exterior</v>
          </cell>
        </row>
        <row r="447">
          <cell r="C447" t="str">
            <v>91220 Servicios relacionados con la ayuda económica extranjera</v>
          </cell>
        </row>
        <row r="448">
          <cell r="C448" t="str">
            <v>91230 Servicios relacionados con la ayuda militar extranjera</v>
          </cell>
        </row>
        <row r="449">
          <cell r="C449" t="str">
            <v>91240 Servicios de defensa militar</v>
          </cell>
        </row>
        <row r="450">
          <cell r="C450" t="str">
            <v>91250 Servicios de defensa civil</v>
          </cell>
        </row>
        <row r="451">
          <cell r="C451" t="str">
            <v>91260 Servicios de policía y contra incendios</v>
          </cell>
        </row>
        <row r="452">
          <cell r="C452" t="str">
            <v>91270 Servicios administrativos relacionados con los tribunales de justicia</v>
          </cell>
        </row>
        <row r="453">
          <cell r="C453" t="str">
            <v>91280 Servicios administrativos relacionados con el encarcelamiento y la rehabilitación de delincuentes</v>
          </cell>
        </row>
        <row r="454">
          <cell r="C454" t="str">
            <v>91290 Otros servicios relacionados con el orden público y la seguridad</v>
          </cell>
        </row>
        <row r="455">
          <cell r="C455" t="str">
            <v>91310 Servicios administrativos relacionados con las prestaciones de enfermedad, maternidad o invalidez temporal</v>
          </cell>
        </row>
        <row r="456">
          <cell r="C456" t="str">
            <v>91320 Servicios administrativos relacionados con los planes de pensiones para empleados del gobierno, y de prestaciones de vejez, invalidez o supérstite distintas de las que tienen los empleados del gobierno</v>
          </cell>
        </row>
        <row r="457">
          <cell r="C457" t="str">
            <v>91330 Servicios administrativos relacionados con las prestaciones de subsidios de desempleo</v>
          </cell>
        </row>
        <row r="458">
          <cell r="C458" t="str">
            <v>91340 Servicios administrativos relacionados con los programas de subsidios familiares y por hijos a cargo</v>
          </cell>
        </row>
        <row r="459">
          <cell r="C459" t="str">
            <v>92110 Servicios de enseñanza preescolar</v>
          </cell>
        </row>
        <row r="460">
          <cell r="C460" t="str">
            <v>92190 Otros servicios de enseñanza primaria</v>
          </cell>
        </row>
        <row r="461">
          <cell r="C461" t="str">
            <v>92210 Servicios generales de enseñanza secundaria</v>
          </cell>
        </row>
        <row r="462">
          <cell r="C462" t="str">
            <v>92220 Servicios de enseñanza secundaria superior</v>
          </cell>
        </row>
        <row r="463">
          <cell r="C463" t="str">
            <v>92230 Servicios de enseñanza secundaria técnica y profesional</v>
          </cell>
        </row>
        <row r="464">
          <cell r="C464" t="str">
            <v>92310 Servicios de enseñanza técnica y profesional postsecundaria</v>
          </cell>
        </row>
        <row r="465">
          <cell r="C465" t="str">
            <v>92390 Otros servicios de enseñanza universitaria y superior</v>
          </cell>
        </row>
        <row r="466">
          <cell r="C466" t="str">
            <v>92900 Otros servicios relacionados con la enseñanza y la capacitación</v>
          </cell>
        </row>
        <row r="467">
          <cell r="C467" t="str">
            <v>93110 Servicios de hospital</v>
          </cell>
        </row>
        <row r="468">
          <cell r="C468" t="str">
            <v>93121 Servicios médicos generales</v>
          </cell>
        </row>
        <row r="469">
          <cell r="C469" t="str">
            <v>93122 Servicios médicos especializados</v>
          </cell>
        </row>
        <row r="470">
          <cell r="C470" t="str">
            <v>93123 Servicios dentales</v>
          </cell>
        </row>
        <row r="471">
          <cell r="C471" t="str">
            <v>93191 Servicios de partos y servicios conexos, servicios de enfermería, servicios fisioterapéuticos y paramédicos</v>
          </cell>
        </row>
        <row r="472">
          <cell r="C472" t="str">
            <v>93192 Servicios de ambulancia</v>
          </cell>
        </row>
        <row r="473">
          <cell r="C473" t="str">
            <v>93193 Servicios de instituciones residenciales de salud distintos de los servicios de hospital</v>
          </cell>
        </row>
        <row r="474">
          <cell r="C474" t="str">
            <v>93199 Otros servicios de salud humana n.c.p.</v>
          </cell>
        </row>
        <row r="475">
          <cell r="C475" t="str">
            <v>93210 Servicios de veterinaria para animales caseros</v>
          </cell>
        </row>
        <row r="476">
          <cell r="C476" t="str">
            <v>93220 Servicios de veterinaria para ganado</v>
          </cell>
        </row>
        <row r="477">
          <cell r="C477" t="str">
            <v>93290 Otros servicios de veterinaria</v>
          </cell>
        </row>
        <row r="478">
          <cell r="C478" t="str">
            <v>93311 Servicios de bienestar proporcionados a ancianos y personas con discapacidades por conducto de instituciones residenciales</v>
          </cell>
        </row>
        <row r="479">
          <cell r="C479" t="str">
            <v>93319 Otros servicios sociales con alojamiento</v>
          </cell>
        </row>
        <row r="480">
          <cell r="C480" t="str">
            <v>93321 Servicios de guardería infantil</v>
          </cell>
        </row>
        <row r="481">
          <cell r="C481" t="str">
            <v>93322 Servicios de orientación y asesoramiento n.c.p. relacionados con niños</v>
          </cell>
        </row>
        <row r="482">
          <cell r="C482" t="str">
            <v>93323 Servicios de bienestar sin alojamiento</v>
          </cell>
        </row>
        <row r="483">
          <cell r="C483" t="str">
            <v>93324 Servicios de rehabilitación profesional</v>
          </cell>
        </row>
        <row r="484">
          <cell r="C484" t="str">
            <v>93329 Otros servicios sociales sin alojamiento</v>
          </cell>
        </row>
        <row r="485">
          <cell r="C485" t="str">
            <v>94110 Servicios de tratamiento de alcantarillas</v>
          </cell>
        </row>
        <row r="486">
          <cell r="C486" t="str">
            <v>94120 Servicios de vaciado y limpieza de depósitos</v>
          </cell>
        </row>
        <row r="487">
          <cell r="C487" t="str">
            <v>94211 Servicios de recogida de desechos no peligrosos</v>
          </cell>
        </row>
        <row r="488">
          <cell r="C488" t="str">
            <v>94212 Servicios de tratamiento y eliminación de desechos no peligrosos</v>
          </cell>
        </row>
        <row r="489">
          <cell r="C489" t="str">
            <v>94221 Servicios de recogida de desechos peligrosos</v>
          </cell>
        </row>
        <row r="490">
          <cell r="C490" t="str">
            <v>94222 Servicios de tratamiento y eliminación de desechos peligrosos</v>
          </cell>
        </row>
        <row r="491">
          <cell r="C491" t="str">
            <v>94310 Servicios de barrido y recogida de nieve</v>
          </cell>
        </row>
        <row r="492">
          <cell r="C492" t="str">
            <v>94390 Otros servicios de saneamiento</v>
          </cell>
        </row>
        <row r="493">
          <cell r="C493" t="str">
            <v>95 Servicios de asociaciones</v>
          </cell>
        </row>
        <row r="494">
          <cell r="C494" t="str">
            <v>95110 Servicios proporcionados por organizaciones comerciales y de empleadores</v>
          </cell>
        </row>
        <row r="495">
          <cell r="C495" t="str">
            <v>95120 Servicios proporcionados por organizaciones profesionales</v>
          </cell>
        </row>
        <row r="496">
          <cell r="C496" t="str">
            <v>95200 Servicios proporcionados por sindicatos</v>
          </cell>
        </row>
        <row r="497">
          <cell r="C497" t="str">
            <v>95910 Servicios religiosos</v>
          </cell>
        </row>
        <row r="498">
          <cell r="C498" t="str">
            <v>95920 Servicios proporcionados por organizaciones políticas</v>
          </cell>
        </row>
        <row r="499">
          <cell r="C499" t="str">
            <v>95991 Servicios de mejoramiento cívico y de apoyo a los servicios para las comunidades</v>
          </cell>
        </row>
        <row r="500">
          <cell r="C500" t="str">
            <v>95992 Servicios de protección de grupos especiales</v>
          </cell>
        </row>
        <row r="501">
          <cell r="C501" t="str">
            <v>95993 Servicios proporcionados por asociaciones de jóvenes</v>
          </cell>
        </row>
        <row r="502">
          <cell r="C502" t="str">
            <v>95999 Otros servicios proporcionados por asociaciones n.c.p</v>
          </cell>
        </row>
        <row r="503">
          <cell r="C503" t="str">
            <v>96111 Servicios de grabación de sonido</v>
          </cell>
        </row>
        <row r="504">
          <cell r="C504" t="str">
            <v>96112 Servicios audiofónicos postproducción</v>
          </cell>
        </row>
        <row r="505">
          <cell r="C505" t="str">
            <v>96121 Servicios de producción de películas cinematográficas, cintas de vídeo y programas de televisión</v>
          </cell>
        </row>
        <row r="506">
          <cell r="C506" t="str">
            <v>96122 Servicios de producción de programas de radio</v>
          </cell>
        </row>
        <row r="507">
          <cell r="C507" t="str">
            <v>96130 Servicios auxiliares de la producción audiovisual</v>
          </cell>
        </row>
        <row r="508">
          <cell r="C508" t="str">
            <v>96141 Servicios de distribución de películas cinematográficas, cintas de vídeo y programas de televisión</v>
          </cell>
        </row>
        <row r="509">
          <cell r="C509" t="str">
            <v>96142 Servicios postproducción de películas cinematográficas y cintas de vídeo</v>
          </cell>
        </row>
        <row r="510">
          <cell r="C510" t="str">
            <v>96149 Otros servicios relacionados con la producción de películas cinematográficas, cintas de vídeo y programas de televisión y radio</v>
          </cell>
        </row>
        <row r="511">
          <cell r="C511" t="str">
            <v>96151 Servicios de proyección de películas cinematográficas</v>
          </cell>
        </row>
        <row r="512">
          <cell r="C512" t="str">
            <v>96152 Servicios de proyección de cintas de vídeo</v>
          </cell>
        </row>
        <row r="513">
          <cell r="C513" t="str">
            <v>96160 Servicios de transmisión (programación y calendario)</v>
          </cell>
        </row>
        <row r="514">
          <cell r="C514" t="str">
            <v>96210 Servicios de promoción y organización de espectáculos a base de artes de interpretación</v>
          </cell>
        </row>
        <row r="515">
          <cell r="C515" t="str">
            <v>96220 Servicios de producción y presentación de espectáculos a base de artes de interpretación</v>
          </cell>
        </row>
        <row r="516">
          <cell r="C516" t="str">
            <v>96230 Servicios de explotación de salas de espectáculos a base de artes de interpretación</v>
          </cell>
        </row>
        <row r="517">
          <cell r="C517" t="str">
            <v>96290 Otros servicios relacionados con las artes de interpretación y los espectáculos en escena</v>
          </cell>
        </row>
        <row r="518">
          <cell r="C518" t="str">
            <v>96310 Servicios relacionados con actores</v>
          </cell>
        </row>
        <row r="519">
          <cell r="C519" t="str">
            <v>96320 Servicios prestados por autores, compositores, escultores y otros artistas, excepto los actores</v>
          </cell>
        </row>
        <row r="520">
          <cell r="C520" t="str">
            <v>96411 Servicios relacionados con museos excepto lugares y edificios históricos</v>
          </cell>
        </row>
        <row r="521">
          <cell r="C521" t="str">
            <v>96412 Servicios de conservación de lugares y edificios históricos</v>
          </cell>
        </row>
        <row r="522">
          <cell r="C522" t="str">
            <v>96421 Servicios relacionados con jardines botánicos y parques zoológicos</v>
          </cell>
        </row>
        <row r="523">
          <cell r="C523" t="str">
            <v>96422 Servicios relacionados con reservas naturales, incluida la conservación de la flora y la fauna</v>
          </cell>
        </row>
        <row r="524">
          <cell r="C524" t="str">
            <v>96510 Servicios de promoción y organización de pruebas deportivas de competición y de esparcimiento</v>
          </cell>
        </row>
        <row r="525">
          <cell r="C525" t="str">
            <v>96520 Servicios de explotación de instalaciones para deportes de competición y para deportes de esparcimiento</v>
          </cell>
        </row>
        <row r="526">
          <cell r="C526" t="str">
            <v>96590 Otros servicios relacionados con deportes de competición y deportes de esparcimiento</v>
          </cell>
        </row>
        <row r="527">
          <cell r="C527" t="str">
            <v>96610 Servicios de atletas</v>
          </cell>
        </row>
        <row r="528">
          <cell r="C528" t="str">
            <v>96620 Servicios auxiliares relacionados con los deportes y el esparcimiento</v>
          </cell>
        </row>
        <row r="529">
          <cell r="C529" t="str">
            <v>96910 Servicios relacionados con parques de atracciones e instalaciones similares</v>
          </cell>
        </row>
        <row r="530">
          <cell r="C530" t="str">
            <v>96920 Servicios de juegos de azar y apuestas</v>
          </cell>
        </row>
        <row r="531">
          <cell r="C531" t="str">
            <v>96990 Otros servicios de esparcimiento y diversión n.c.p.</v>
          </cell>
        </row>
        <row r="532">
          <cell r="C532" t="str">
            <v>97110 Servicios de máquinas de lavandería que funcionan con monedas</v>
          </cell>
        </row>
        <row r="533">
          <cell r="C533" t="str">
            <v>97120 Servicios de limpieza en seco (incluidos los servicios de limpieza de artículos de peletería)</v>
          </cell>
        </row>
        <row r="534">
          <cell r="C534" t="str">
            <v>97130 Otros servicios de limpieza de productos textiles</v>
          </cell>
        </row>
        <row r="535">
          <cell r="C535" t="str">
            <v>97140 Servicios de planchado</v>
          </cell>
        </row>
        <row r="536">
          <cell r="C536" t="str">
            <v>97150 Servicios de teñido y tinte</v>
          </cell>
        </row>
        <row r="537">
          <cell r="C537" t="str">
            <v>97210 Servicios de peluquería y barbería</v>
          </cell>
        </row>
        <row r="538">
          <cell r="C538" t="str">
            <v>97220 Servicios de tratamientos de maquillaje, manicura y pedicura</v>
          </cell>
        </row>
        <row r="539">
          <cell r="C539" t="str">
            <v>97230 Servicios de bienestar físico</v>
          </cell>
        </row>
        <row r="540">
          <cell r="C540" t="str">
            <v>97290 Otros servicios de tratamiento de belleza n.c.p.</v>
          </cell>
        </row>
        <row r="541">
          <cell r="C541" t="str">
            <v>97310 Servicios relacionados con cementerios y servicios de incineración</v>
          </cell>
        </row>
        <row r="542">
          <cell r="C542" t="str">
            <v>97320 Servicios funerarios</v>
          </cell>
        </row>
        <row r="543">
          <cell r="C543" t="str">
            <v>97910 Servicios de acompañamiento o escolta</v>
          </cell>
        </row>
        <row r="544">
          <cell r="C544" t="str">
            <v>97990 Otros servicios diversos n.c.p.</v>
          </cell>
        </row>
        <row r="545">
          <cell r="C545" t="str">
            <v>98000 Servicios domésticos</v>
          </cell>
        </row>
        <row r="546">
          <cell r="C546" t="str">
            <v>99000 Servicios prestados por organizaciones y entidades extraterritoriales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OL DE PROBLEMAS"/>
      <sheetName val="ARBOL DE OBJETIVOS"/>
      <sheetName val="2.IDENTIFICACION"/>
      <sheetName val="2.4.2.Población"/>
      <sheetName val="3.PREPARACION"/>
      <sheetName val="3.4.1.Programacion de costos"/>
      <sheetName val="3.4.Cadena de valor"/>
      <sheetName val="3.5.Riegos"/>
      <sheetName val="Oferta y demanda"/>
      <sheetName val="4.EVALUACION"/>
      <sheetName val="Hoja1"/>
      <sheetName val="5.PROGRAMACION"/>
      <sheetName val="Precios Unitarios"/>
    </sheetNames>
    <sheetDataSet>
      <sheetData sheetId="0"/>
      <sheetData sheetId="1">
        <row r="26">
          <cell r="D26" t="str">
            <v>Servicio de Gestion Documental</v>
          </cell>
          <cell r="K26" t="str">
            <v>Servicio de Implementación Sistemas de Gestión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zoomScale="102" zoomScaleNormal="102" zoomScaleSheetLayoutView="100" workbookViewId="0">
      <selection activeCell="E9" sqref="E9"/>
    </sheetView>
  </sheetViews>
  <sheetFormatPr baseColWidth="10" defaultRowHeight="15" x14ac:dyDescent="0.25"/>
  <cols>
    <col min="1" max="1" width="61.85546875" customWidth="1"/>
    <col min="2" max="2" width="27.42578125" customWidth="1"/>
    <col min="3" max="3" width="24.140625" customWidth="1"/>
    <col min="4" max="4" width="19.7109375" customWidth="1"/>
    <col min="5" max="5" width="14" bestFit="1" customWidth="1"/>
  </cols>
  <sheetData>
    <row r="1" spans="1:4" ht="81.75" customHeight="1" x14ac:dyDescent="0.25">
      <c r="A1" s="159" t="s">
        <v>161</v>
      </c>
      <c r="B1" s="159"/>
    </row>
    <row r="2" spans="1:4" ht="35.25" customHeight="1" x14ac:dyDescent="0.25">
      <c r="A2" s="93" t="s">
        <v>56</v>
      </c>
      <c r="B2" s="94" t="s">
        <v>160</v>
      </c>
    </row>
    <row r="3" spans="1:4" ht="42" customHeight="1" x14ac:dyDescent="0.25">
      <c r="A3" s="95" t="s">
        <v>151</v>
      </c>
      <c r="B3" s="72">
        <v>8500000000</v>
      </c>
    </row>
    <row r="4" spans="1:4" ht="41.25" customHeight="1" x14ac:dyDescent="0.25">
      <c r="A4" s="95" t="s">
        <v>51</v>
      </c>
      <c r="B4" s="72">
        <v>1841390644</v>
      </c>
      <c r="C4" s="92"/>
    </row>
    <row r="5" spans="1:4" ht="46.5" customHeight="1" x14ac:dyDescent="0.25">
      <c r="A5" s="95" t="s">
        <v>48</v>
      </c>
      <c r="B5" s="72">
        <v>108247136</v>
      </c>
    </row>
    <row r="6" spans="1:4" ht="48.75" customHeight="1" x14ac:dyDescent="0.25">
      <c r="A6" s="95" t="s">
        <v>53</v>
      </c>
      <c r="B6" s="72">
        <v>100000000</v>
      </c>
      <c r="C6" s="21"/>
    </row>
    <row r="7" spans="1:4" ht="49.5" customHeight="1" x14ac:dyDescent="0.25">
      <c r="A7" s="95" t="s">
        <v>52</v>
      </c>
      <c r="B7" s="72">
        <v>226000000</v>
      </c>
    </row>
    <row r="8" spans="1:4" ht="45" customHeight="1" x14ac:dyDescent="0.25">
      <c r="A8" s="95" t="s">
        <v>50</v>
      </c>
      <c r="B8" s="72">
        <v>100000000</v>
      </c>
    </row>
    <row r="9" spans="1:4" ht="39.75" customHeight="1" x14ac:dyDescent="0.25">
      <c r="A9" s="95" t="s">
        <v>49</v>
      </c>
      <c r="B9" s="72">
        <v>100000000</v>
      </c>
      <c r="C9" s="22"/>
      <c r="D9" s="21"/>
    </row>
    <row r="10" spans="1:4" ht="25.5" customHeight="1" x14ac:dyDescent="0.25">
      <c r="A10" s="96" t="s">
        <v>47</v>
      </c>
      <c r="B10" s="97">
        <f>SUM(B3:B9)</f>
        <v>10975637780</v>
      </c>
    </row>
  </sheetData>
  <mergeCells count="1">
    <mergeCell ref="A1:B1"/>
  </mergeCells>
  <printOptions horizontalCentered="1" verticalCentered="1"/>
  <pageMargins left="0" right="0" top="0.74803149606299213" bottom="0.74803149606299213" header="0.31496062992125984" footer="0.31496062992125984"/>
  <pageSetup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0"/>
  <sheetViews>
    <sheetView showGridLines="0" zoomScaleNormal="100" zoomScaleSheetLayoutView="46" workbookViewId="0">
      <pane ySplit="1" topLeftCell="A2" activePane="bottomLeft" state="frozen"/>
      <selection pane="bottomLeft" activeCell="I13" sqref="I13"/>
    </sheetView>
  </sheetViews>
  <sheetFormatPr baseColWidth="10" defaultRowHeight="12.75" x14ac:dyDescent="0.2"/>
  <cols>
    <col min="1" max="1" width="26.140625" style="2" customWidth="1"/>
    <col min="2" max="3" width="18.28515625" style="3" customWidth="1"/>
    <col min="4" max="4" width="15.140625" style="3" customWidth="1"/>
    <col min="5" max="5" width="50.28515625" style="15" customWidth="1"/>
    <col min="6" max="6" width="19" style="87" customWidth="1"/>
    <col min="7" max="7" width="18.42578125" style="1" customWidth="1"/>
    <col min="8" max="16384" width="11.42578125" style="1"/>
  </cols>
  <sheetData>
    <row r="1" spans="1:6" ht="26.25" customHeight="1" x14ac:dyDescent="0.2">
      <c r="A1" s="160" t="s">
        <v>0</v>
      </c>
      <c r="B1" s="161"/>
      <c r="C1" s="161"/>
      <c r="D1" s="161"/>
      <c r="E1" s="161"/>
      <c r="F1" s="161"/>
    </row>
    <row r="2" spans="1:6" s="29" customFormat="1" ht="32.25" customHeight="1" x14ac:dyDescent="0.2">
      <c r="A2" s="102" t="s">
        <v>124</v>
      </c>
      <c r="B2" s="162" t="s">
        <v>137</v>
      </c>
      <c r="C2" s="163"/>
      <c r="D2" s="164"/>
      <c r="E2" s="164"/>
      <c r="F2" s="164"/>
    </row>
    <row r="3" spans="1:6" s="29" customFormat="1" ht="36" customHeight="1" x14ac:dyDescent="0.2">
      <c r="A3" s="102" t="s">
        <v>55</v>
      </c>
      <c r="B3" s="168">
        <v>2018011000126</v>
      </c>
      <c r="C3" s="169"/>
      <c r="D3" s="169"/>
      <c r="E3" s="169"/>
      <c r="F3" s="170"/>
    </row>
    <row r="4" spans="1:6" s="29" customFormat="1" ht="35.25" customHeight="1" x14ac:dyDescent="0.2">
      <c r="A4" s="102" t="s">
        <v>54</v>
      </c>
      <c r="B4" s="165" t="s">
        <v>72</v>
      </c>
      <c r="C4" s="166"/>
      <c r="D4" s="167"/>
      <c r="E4" s="167"/>
      <c r="F4" s="167"/>
    </row>
    <row r="5" spans="1:6" ht="21" customHeight="1" x14ac:dyDescent="0.2">
      <c r="A5" s="173" t="s">
        <v>1</v>
      </c>
      <c r="B5" s="171" t="s">
        <v>3</v>
      </c>
      <c r="C5" s="181" t="s">
        <v>79</v>
      </c>
      <c r="D5" s="175" t="s">
        <v>2</v>
      </c>
      <c r="E5" s="177" t="s">
        <v>152</v>
      </c>
      <c r="F5" s="179" t="s">
        <v>169</v>
      </c>
    </row>
    <row r="6" spans="1:6" ht="12" customHeight="1" x14ac:dyDescent="0.2">
      <c r="A6" s="174"/>
      <c r="B6" s="172"/>
      <c r="C6" s="182"/>
      <c r="D6" s="176"/>
      <c r="E6" s="178"/>
      <c r="F6" s="180"/>
    </row>
    <row r="7" spans="1:6" ht="44.25" customHeight="1" x14ac:dyDescent="0.2">
      <c r="A7" s="185" t="s">
        <v>138</v>
      </c>
      <c r="B7" s="187" t="s">
        <v>207</v>
      </c>
      <c r="C7" s="194">
        <v>1</v>
      </c>
      <c r="D7" s="189" t="s">
        <v>4</v>
      </c>
      <c r="E7" s="39" t="s">
        <v>162</v>
      </c>
      <c r="F7" s="116">
        <v>0</v>
      </c>
    </row>
    <row r="8" spans="1:6" ht="45" customHeight="1" x14ac:dyDescent="0.2">
      <c r="A8" s="186"/>
      <c r="B8" s="188"/>
      <c r="C8" s="192"/>
      <c r="D8" s="189"/>
      <c r="E8" s="30" t="s">
        <v>163</v>
      </c>
      <c r="F8" s="116">
        <v>28000000</v>
      </c>
    </row>
    <row r="9" spans="1:6" ht="34.5" customHeight="1" x14ac:dyDescent="0.2">
      <c r="A9" s="186"/>
      <c r="B9" s="188"/>
      <c r="C9" s="192"/>
      <c r="D9" s="189"/>
      <c r="E9" s="30" t="s">
        <v>164</v>
      </c>
      <c r="F9" s="116">
        <v>0</v>
      </c>
    </row>
    <row r="10" spans="1:6" ht="30.75" customHeight="1" x14ac:dyDescent="0.2">
      <c r="A10" s="186"/>
      <c r="B10" s="188"/>
      <c r="C10" s="187"/>
      <c r="D10" s="190"/>
      <c r="E10" s="30" t="s">
        <v>165</v>
      </c>
      <c r="F10" s="116">
        <v>0</v>
      </c>
    </row>
    <row r="11" spans="1:6" ht="34.5" customHeight="1" x14ac:dyDescent="0.2">
      <c r="A11" s="117"/>
      <c r="B11" s="117"/>
      <c r="C11" s="117"/>
      <c r="D11" s="118"/>
      <c r="E11" s="119" t="s">
        <v>58</v>
      </c>
      <c r="F11" s="120">
        <f>SUM(F7:F10)</f>
        <v>28000000</v>
      </c>
    </row>
    <row r="12" spans="1:6" ht="30" customHeight="1" x14ac:dyDescent="0.2">
      <c r="A12" s="183" t="s">
        <v>139</v>
      </c>
      <c r="B12" s="183" t="s">
        <v>131</v>
      </c>
      <c r="C12" s="191">
        <v>209</v>
      </c>
      <c r="D12" s="184" t="s">
        <v>5</v>
      </c>
      <c r="E12" s="30" t="s">
        <v>166</v>
      </c>
      <c r="F12" s="121">
        <v>8212389183</v>
      </c>
    </row>
    <row r="13" spans="1:6" ht="46.5" customHeight="1" x14ac:dyDescent="0.2">
      <c r="A13" s="183"/>
      <c r="B13" s="183"/>
      <c r="C13" s="192"/>
      <c r="D13" s="184"/>
      <c r="E13" s="30" t="s">
        <v>167</v>
      </c>
      <c r="F13" s="121">
        <v>100000000</v>
      </c>
    </row>
    <row r="14" spans="1:6" ht="47.25" customHeight="1" x14ac:dyDescent="0.2">
      <c r="A14" s="183"/>
      <c r="B14" s="183"/>
      <c r="C14" s="192"/>
      <c r="D14" s="184"/>
      <c r="E14" s="30" t="s">
        <v>168</v>
      </c>
      <c r="F14" s="121">
        <v>116200000</v>
      </c>
    </row>
    <row r="15" spans="1:6" ht="26.25" customHeight="1" x14ac:dyDescent="0.2">
      <c r="A15" s="183"/>
      <c r="B15" s="183"/>
      <c r="C15" s="193"/>
      <c r="D15" s="184"/>
      <c r="E15" s="30" t="s">
        <v>7</v>
      </c>
      <c r="F15" s="121">
        <v>43410817</v>
      </c>
    </row>
    <row r="16" spans="1:6" ht="28.5" customHeight="1" x14ac:dyDescent="0.2">
      <c r="A16" s="122"/>
      <c r="B16" s="122"/>
      <c r="C16" s="122"/>
      <c r="D16" s="122"/>
      <c r="E16" s="123" t="s">
        <v>61</v>
      </c>
      <c r="F16" s="124">
        <f>SUM(F12:F15)</f>
        <v>8472000000</v>
      </c>
    </row>
    <row r="17" spans="1:6" ht="31.5" customHeight="1" x14ac:dyDescent="0.2">
      <c r="A17" s="125"/>
      <c r="B17" s="125"/>
      <c r="C17" s="125"/>
      <c r="D17" s="125"/>
      <c r="E17" s="126" t="s">
        <v>8</v>
      </c>
      <c r="F17" s="127">
        <f t="shared" ref="F17" si="0">F11+F16</f>
        <v>8500000000</v>
      </c>
    </row>
    <row r="18" spans="1:6" x14ac:dyDescent="0.2">
      <c r="A18" s="7"/>
      <c r="B18" s="4"/>
      <c r="C18" s="4"/>
      <c r="D18" s="4"/>
      <c r="E18" s="11" t="s">
        <v>9</v>
      </c>
      <c r="F18" s="86"/>
    </row>
    <row r="19" spans="1:6" x14ac:dyDescent="0.2">
      <c r="A19" s="7"/>
      <c r="B19" s="4"/>
      <c r="C19" s="4"/>
      <c r="D19" s="4"/>
      <c r="E19" s="11" t="s">
        <v>10</v>
      </c>
    </row>
    <row r="20" spans="1:6" x14ac:dyDescent="0.2">
      <c r="A20" s="7"/>
      <c r="B20" s="4"/>
      <c r="C20" s="4"/>
      <c r="D20" s="4"/>
      <c r="E20" s="11" t="s">
        <v>11</v>
      </c>
      <c r="F20" s="88"/>
    </row>
    <row r="21" spans="1:6" x14ac:dyDescent="0.2">
      <c r="A21" s="7"/>
      <c r="B21" s="4"/>
      <c r="C21" s="4"/>
      <c r="D21" s="4"/>
      <c r="E21" s="11"/>
      <c r="F21" s="89"/>
    </row>
    <row r="22" spans="1:6" x14ac:dyDescent="0.2">
      <c r="A22" s="7"/>
      <c r="B22" s="4"/>
      <c r="C22" s="4"/>
      <c r="D22" s="4"/>
      <c r="E22" s="11" t="s">
        <v>12</v>
      </c>
      <c r="F22" s="88"/>
    </row>
    <row r="23" spans="1:6" x14ac:dyDescent="0.2">
      <c r="A23" s="7"/>
      <c r="B23" s="4"/>
      <c r="C23" s="4"/>
      <c r="D23" s="4"/>
      <c r="E23" s="11" t="s">
        <v>13</v>
      </c>
      <c r="F23" s="88"/>
    </row>
    <row r="24" spans="1:6" x14ac:dyDescent="0.2">
      <c r="A24" s="7"/>
      <c r="B24" s="4"/>
      <c r="C24" s="4"/>
      <c r="D24" s="4"/>
      <c r="E24" s="11" t="s">
        <v>14</v>
      </c>
      <c r="F24" s="88"/>
    </row>
    <row r="25" spans="1:6" x14ac:dyDescent="0.2">
      <c r="A25" s="7"/>
      <c r="B25" s="4"/>
      <c r="C25" s="4"/>
      <c r="D25" s="4"/>
      <c r="E25" s="11" t="s">
        <v>15</v>
      </c>
      <c r="F25" s="89"/>
    </row>
    <row r="26" spans="1:6" x14ac:dyDescent="0.2">
      <c r="A26" s="7"/>
      <c r="B26" s="4"/>
      <c r="C26" s="4"/>
      <c r="D26" s="4"/>
      <c r="E26" s="11" t="s">
        <v>16</v>
      </c>
      <c r="F26" s="89"/>
    </row>
    <row r="27" spans="1:6" x14ac:dyDescent="0.2">
      <c r="A27" s="7"/>
      <c r="B27" s="4"/>
      <c r="C27" s="4"/>
      <c r="D27" s="4"/>
      <c r="E27" s="11"/>
      <c r="F27" s="88"/>
    </row>
    <row r="28" spans="1:6" x14ac:dyDescent="0.2">
      <c r="A28" s="7"/>
      <c r="B28" s="4"/>
      <c r="C28" s="4"/>
      <c r="D28" s="4"/>
      <c r="E28" s="11"/>
      <c r="F28" s="88"/>
    </row>
    <row r="29" spans="1:6" x14ac:dyDescent="0.2">
      <c r="A29" s="7"/>
      <c r="B29" s="4"/>
      <c r="C29" s="4"/>
      <c r="D29" s="4"/>
      <c r="E29" s="11"/>
      <c r="F29" s="89"/>
    </row>
    <row r="30" spans="1:6" ht="19.5" customHeight="1" x14ac:dyDescent="0.2"/>
    <row r="31" spans="1:6" s="29" customFormat="1" ht="22.5" customHeight="1" x14ac:dyDescent="0.2">
      <c r="A31" s="2"/>
      <c r="B31" s="3"/>
      <c r="C31" s="3"/>
      <c r="D31" s="3"/>
      <c r="E31" s="15"/>
      <c r="F31" s="87"/>
    </row>
    <row r="32" spans="1:6" s="29" customFormat="1" ht="23.25" customHeight="1" x14ac:dyDescent="0.2">
      <c r="A32" s="2"/>
      <c r="B32" s="3"/>
      <c r="C32" s="3"/>
      <c r="D32" s="3"/>
      <c r="E32" s="15"/>
      <c r="F32" s="87"/>
    </row>
    <row r="33" spans="1:6" s="29" customFormat="1" x14ac:dyDescent="0.2">
      <c r="A33" s="2"/>
      <c r="B33" s="3"/>
      <c r="C33" s="3"/>
      <c r="D33" s="3"/>
      <c r="E33" s="84"/>
      <c r="F33" s="87"/>
    </row>
    <row r="34" spans="1:6" ht="15" x14ac:dyDescent="0.2">
      <c r="B34" s="23"/>
      <c r="C34" s="23"/>
      <c r="E34" s="85"/>
    </row>
    <row r="35" spans="1:6" ht="14.25" x14ac:dyDescent="0.2">
      <c r="B35" s="26"/>
      <c r="C35" s="26"/>
      <c r="E35" s="20"/>
    </row>
    <row r="36" spans="1:6" ht="14.25" x14ac:dyDescent="0.2">
      <c r="B36" s="27"/>
      <c r="C36" s="27"/>
      <c r="E36" s="90"/>
    </row>
    <row r="37" spans="1:6" ht="14.25" x14ac:dyDescent="0.2">
      <c r="B37" s="27"/>
      <c r="C37" s="27"/>
    </row>
    <row r="38" spans="1:6" ht="16.5" x14ac:dyDescent="0.2">
      <c r="B38" s="28"/>
      <c r="C38" s="28"/>
    </row>
    <row r="39" spans="1:6" ht="15" x14ac:dyDescent="0.25">
      <c r="B39"/>
      <c r="C39"/>
    </row>
    <row r="40" spans="1:6" ht="15" x14ac:dyDescent="0.2">
      <c r="B40" s="23"/>
      <c r="C40" s="23"/>
    </row>
  </sheetData>
  <mergeCells count="18">
    <mergeCell ref="A12:A15"/>
    <mergeCell ref="B12:B15"/>
    <mergeCell ref="D12:D15"/>
    <mergeCell ref="A7:A10"/>
    <mergeCell ref="B7:B10"/>
    <mergeCell ref="D7:D10"/>
    <mergeCell ref="C12:C15"/>
    <mergeCell ref="C7:C10"/>
    <mergeCell ref="A1:F1"/>
    <mergeCell ref="B2:F2"/>
    <mergeCell ref="B4:F4"/>
    <mergeCell ref="B3:F3"/>
    <mergeCell ref="B5:B6"/>
    <mergeCell ref="A5:A6"/>
    <mergeCell ref="D5:D6"/>
    <mergeCell ref="E5:E6"/>
    <mergeCell ref="F5:F6"/>
    <mergeCell ref="C5:C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51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showGridLines="0" zoomScaleNormal="100" zoomScaleSheetLayoutView="46" workbookViewId="0">
      <pane ySplit="1" topLeftCell="A5" activePane="bottomLeft" state="frozen"/>
      <selection pane="bottomLeft" activeCell="D16" sqref="D16:D19"/>
    </sheetView>
  </sheetViews>
  <sheetFormatPr baseColWidth="10" defaultColWidth="11.42578125" defaultRowHeight="12.75" x14ac:dyDescent="0.2"/>
  <cols>
    <col min="1" max="1" width="27.85546875" style="2" customWidth="1"/>
    <col min="2" max="3" width="14.7109375" style="3" customWidth="1"/>
    <col min="4" max="4" width="16.42578125" style="36" customWidth="1"/>
    <col min="5" max="5" width="47.85546875" style="15" customWidth="1"/>
    <col min="6" max="6" width="20.7109375" style="14" customWidth="1"/>
    <col min="7" max="7" width="25.42578125" style="1" customWidth="1"/>
    <col min="8" max="16384" width="11.42578125" style="1"/>
  </cols>
  <sheetData>
    <row r="1" spans="1:7" ht="26.25" customHeight="1" thickBot="1" x14ac:dyDescent="0.25">
      <c r="A1" s="195" t="s">
        <v>19</v>
      </c>
      <c r="B1" s="196"/>
      <c r="C1" s="196"/>
      <c r="D1" s="196"/>
      <c r="E1" s="196"/>
      <c r="F1" s="196"/>
    </row>
    <row r="2" spans="1:7" s="29" customFormat="1" ht="33" customHeight="1" x14ac:dyDescent="0.2">
      <c r="A2" s="128" t="s">
        <v>127</v>
      </c>
      <c r="B2" s="202" t="s">
        <v>128</v>
      </c>
      <c r="C2" s="203"/>
      <c r="D2" s="203"/>
      <c r="E2" s="203"/>
      <c r="F2" s="203"/>
    </row>
    <row r="3" spans="1:7" s="29" customFormat="1" ht="26.25" customHeight="1" x14ac:dyDescent="0.2">
      <c r="A3" s="47" t="s">
        <v>55</v>
      </c>
      <c r="B3" s="168">
        <v>2017011000378</v>
      </c>
      <c r="C3" s="169"/>
      <c r="D3" s="169"/>
      <c r="E3" s="169"/>
      <c r="F3" s="169"/>
    </row>
    <row r="4" spans="1:7" s="29" customFormat="1" ht="26.25" customHeight="1" x14ac:dyDescent="0.2">
      <c r="A4" s="47" t="s">
        <v>54</v>
      </c>
      <c r="B4" s="48" t="s">
        <v>71</v>
      </c>
      <c r="C4" s="48"/>
      <c r="D4" s="49"/>
      <c r="E4" s="49"/>
      <c r="F4" s="49"/>
    </row>
    <row r="5" spans="1:7" ht="22.5" customHeight="1" x14ac:dyDescent="0.2">
      <c r="A5" s="208" t="s">
        <v>1</v>
      </c>
      <c r="B5" s="212" t="s">
        <v>154</v>
      </c>
      <c r="C5" s="114"/>
      <c r="D5" s="199" t="s">
        <v>2</v>
      </c>
      <c r="E5" s="200" t="s">
        <v>152</v>
      </c>
      <c r="F5" s="210" t="s">
        <v>171</v>
      </c>
    </row>
    <row r="6" spans="1:7" x14ac:dyDescent="0.2">
      <c r="A6" s="209"/>
      <c r="B6" s="213"/>
      <c r="C6" s="115"/>
      <c r="D6" s="199"/>
      <c r="E6" s="201"/>
      <c r="F6" s="211"/>
    </row>
    <row r="7" spans="1:7" ht="34.5" customHeight="1" x14ac:dyDescent="0.2">
      <c r="A7" s="204" t="s">
        <v>129</v>
      </c>
      <c r="B7" s="193" t="s">
        <v>132</v>
      </c>
      <c r="C7" s="194">
        <v>0</v>
      </c>
      <c r="D7" s="206" t="s">
        <v>64</v>
      </c>
      <c r="E7" s="103" t="s">
        <v>197</v>
      </c>
      <c r="F7" s="108">
        <v>0</v>
      </c>
    </row>
    <row r="8" spans="1:7" ht="35.25" customHeight="1" x14ac:dyDescent="0.2">
      <c r="A8" s="205"/>
      <c r="B8" s="183"/>
      <c r="C8" s="192"/>
      <c r="D8" s="207"/>
      <c r="E8" s="104" t="s">
        <v>198</v>
      </c>
      <c r="F8" s="108">
        <v>0</v>
      </c>
    </row>
    <row r="9" spans="1:7" ht="44.25" customHeight="1" x14ac:dyDescent="0.2">
      <c r="A9" s="204"/>
      <c r="B9" s="183"/>
      <c r="C9" s="193"/>
      <c r="D9" s="207"/>
      <c r="E9" s="104" t="s">
        <v>199</v>
      </c>
      <c r="F9" s="108">
        <v>0</v>
      </c>
    </row>
    <row r="10" spans="1:7" ht="24.75" customHeight="1" thickBot="1" x14ac:dyDescent="0.25">
      <c r="A10" s="197" t="s">
        <v>59</v>
      </c>
      <c r="B10" s="198"/>
      <c r="C10" s="198"/>
      <c r="D10" s="198"/>
      <c r="E10" s="198"/>
      <c r="F10" s="106">
        <v>0</v>
      </c>
    </row>
    <row r="11" spans="1:7" ht="28.5" customHeight="1" x14ac:dyDescent="0.2">
      <c r="A11" s="220" t="s">
        <v>200</v>
      </c>
      <c r="B11" s="223" t="s">
        <v>131</v>
      </c>
      <c r="C11" s="227">
        <v>40</v>
      </c>
      <c r="D11" s="217" t="s">
        <v>5</v>
      </c>
      <c r="E11" s="105" t="s">
        <v>166</v>
      </c>
      <c r="F11" s="108">
        <f>+(43410817*34)+(4*50000000)</f>
        <v>1675967778</v>
      </c>
      <c r="G11" s="109"/>
    </row>
    <row r="12" spans="1:7" ht="43.5" customHeight="1" x14ac:dyDescent="0.2">
      <c r="A12" s="221"/>
      <c r="B12" s="183"/>
      <c r="C12" s="192"/>
      <c r="D12" s="218"/>
      <c r="E12" s="105" t="s">
        <v>142</v>
      </c>
      <c r="F12" s="108">
        <f>+(8*18200000)+19822866</f>
        <v>165422866</v>
      </c>
    </row>
    <row r="13" spans="1:7" ht="33" customHeight="1" x14ac:dyDescent="0.2">
      <c r="A13" s="221"/>
      <c r="B13" s="183"/>
      <c r="C13" s="192"/>
      <c r="D13" s="218"/>
      <c r="E13" s="105" t="s">
        <v>201</v>
      </c>
      <c r="F13" s="108">
        <v>0</v>
      </c>
    </row>
    <row r="14" spans="1:7" ht="28.5" customHeight="1" thickBot="1" x14ac:dyDescent="0.25">
      <c r="A14" s="222"/>
      <c r="B14" s="224"/>
      <c r="C14" s="228"/>
      <c r="D14" s="219"/>
      <c r="E14" s="105" t="s">
        <v>196</v>
      </c>
      <c r="F14" s="108">
        <v>0</v>
      </c>
    </row>
    <row r="15" spans="1:7" ht="25.5" customHeight="1" thickBot="1" x14ac:dyDescent="0.25">
      <c r="A15" s="197" t="s">
        <v>60</v>
      </c>
      <c r="B15" s="198"/>
      <c r="C15" s="198"/>
      <c r="D15" s="198"/>
      <c r="E15" s="198"/>
      <c r="F15" s="106">
        <f>SUM(F11:F14)</f>
        <v>1841390644</v>
      </c>
    </row>
    <row r="16" spans="1:7" ht="33.75" customHeight="1" x14ac:dyDescent="0.2">
      <c r="A16" s="220" t="s">
        <v>202</v>
      </c>
      <c r="B16" s="223" t="s">
        <v>130</v>
      </c>
      <c r="C16" s="227">
        <v>0</v>
      </c>
      <c r="D16" s="217" t="s">
        <v>65</v>
      </c>
      <c r="E16" s="105" t="s">
        <v>203</v>
      </c>
      <c r="F16" s="108">
        <v>0</v>
      </c>
    </row>
    <row r="17" spans="1:6" ht="19.5" customHeight="1" x14ac:dyDescent="0.2">
      <c r="A17" s="221"/>
      <c r="B17" s="183"/>
      <c r="C17" s="192"/>
      <c r="D17" s="207"/>
      <c r="E17" s="32" t="s">
        <v>204</v>
      </c>
      <c r="F17" s="108">
        <v>0</v>
      </c>
    </row>
    <row r="18" spans="1:6" ht="33" customHeight="1" x14ac:dyDescent="0.2">
      <c r="A18" s="221"/>
      <c r="B18" s="183"/>
      <c r="C18" s="192"/>
      <c r="D18" s="207"/>
      <c r="E18" s="32" t="s">
        <v>205</v>
      </c>
      <c r="F18" s="108">
        <v>0</v>
      </c>
    </row>
    <row r="19" spans="1:6" ht="35.25" customHeight="1" thickBot="1" x14ac:dyDescent="0.25">
      <c r="A19" s="222"/>
      <c r="B19" s="224"/>
      <c r="C19" s="228"/>
      <c r="D19" s="225"/>
      <c r="E19" s="32" t="s">
        <v>206</v>
      </c>
      <c r="F19" s="108">
        <v>0</v>
      </c>
    </row>
    <row r="20" spans="1:6" ht="21.75" customHeight="1" x14ac:dyDescent="0.2">
      <c r="A20" s="197" t="s">
        <v>60</v>
      </c>
      <c r="B20" s="198"/>
      <c r="C20" s="198"/>
      <c r="D20" s="198"/>
      <c r="E20" s="226"/>
      <c r="F20" s="107">
        <v>0</v>
      </c>
    </row>
    <row r="21" spans="1:6" ht="25.5" customHeight="1" x14ac:dyDescent="0.2">
      <c r="A21" s="214" t="s">
        <v>8</v>
      </c>
      <c r="B21" s="215"/>
      <c r="C21" s="215"/>
      <c r="D21" s="215"/>
      <c r="E21" s="216"/>
      <c r="F21" s="46">
        <f>F10+F15+F20</f>
        <v>1841390644</v>
      </c>
    </row>
    <row r="22" spans="1:6" x14ac:dyDescent="0.2">
      <c r="A22" s="7"/>
      <c r="E22" s="5"/>
      <c r="F22" s="9"/>
    </row>
    <row r="23" spans="1:6" x14ac:dyDescent="0.2">
      <c r="A23" s="7"/>
      <c r="B23" s="4"/>
      <c r="C23" s="4"/>
      <c r="D23" s="37"/>
      <c r="E23" s="8"/>
      <c r="F23" s="13"/>
    </row>
    <row r="24" spans="1:6" x14ac:dyDescent="0.2">
      <c r="A24" s="7"/>
      <c r="B24" s="4"/>
      <c r="C24" s="4"/>
      <c r="D24" s="37">
        <f>209+212</f>
        <v>421</v>
      </c>
      <c r="E24" s="8"/>
      <c r="F24" s="13"/>
    </row>
    <row r="25" spans="1:6" x14ac:dyDescent="0.2">
      <c r="A25" s="7"/>
      <c r="B25" s="4"/>
      <c r="C25" s="4"/>
      <c r="D25" s="37"/>
      <c r="E25" s="8"/>
      <c r="F25" s="6"/>
    </row>
    <row r="26" spans="1:6" x14ac:dyDescent="0.2">
      <c r="A26" s="7"/>
      <c r="B26" s="4"/>
      <c r="C26" s="4"/>
      <c r="D26" s="37"/>
      <c r="E26" s="8"/>
      <c r="F26" s="12" t="e">
        <f>#REF!-F21</f>
        <v>#REF!</v>
      </c>
    </row>
    <row r="27" spans="1:6" x14ac:dyDescent="0.2">
      <c r="A27" s="7"/>
      <c r="B27" s="4"/>
      <c r="C27" s="4"/>
      <c r="D27" s="37"/>
      <c r="E27" s="8"/>
      <c r="F27" s="12"/>
    </row>
    <row r="28" spans="1:6" x14ac:dyDescent="0.2">
      <c r="A28" s="7"/>
      <c r="B28" s="4"/>
      <c r="C28" s="4"/>
      <c r="D28" s="37"/>
      <c r="E28" s="8"/>
      <c r="F28" s="12"/>
    </row>
    <row r="29" spans="1:6" x14ac:dyDescent="0.2">
      <c r="A29" s="7"/>
      <c r="B29" s="4"/>
      <c r="C29" s="4"/>
      <c r="D29" s="37"/>
      <c r="E29" s="8"/>
      <c r="F29" s="6"/>
    </row>
    <row r="30" spans="1:6" x14ac:dyDescent="0.2">
      <c r="A30" s="7"/>
      <c r="B30" s="4"/>
      <c r="C30" s="4"/>
      <c r="D30" s="37"/>
      <c r="E30" s="8"/>
      <c r="F30" s="12"/>
    </row>
    <row r="31" spans="1:6" x14ac:dyDescent="0.2">
      <c r="A31" s="7"/>
      <c r="B31" s="4"/>
      <c r="C31" s="4"/>
      <c r="D31" s="37"/>
      <c r="E31" s="8"/>
      <c r="F31" s="12"/>
    </row>
    <row r="32" spans="1:6" x14ac:dyDescent="0.2">
      <c r="A32" s="7"/>
      <c r="B32" s="4"/>
      <c r="C32" s="4"/>
      <c r="D32" s="37"/>
      <c r="E32" s="8"/>
      <c r="F32" s="12"/>
    </row>
    <row r="33" spans="1:6" x14ac:dyDescent="0.2">
      <c r="A33" s="7"/>
      <c r="B33" s="4"/>
      <c r="C33" s="4"/>
      <c r="D33" s="37"/>
      <c r="E33" s="8"/>
      <c r="F33" s="12"/>
    </row>
    <row r="34" spans="1:6" x14ac:dyDescent="0.2">
      <c r="A34" s="7"/>
      <c r="B34" s="4"/>
      <c r="C34" s="4"/>
      <c r="D34" s="37"/>
      <c r="E34" s="8"/>
      <c r="F34" s="12"/>
    </row>
    <row r="35" spans="1:6" x14ac:dyDescent="0.2">
      <c r="A35" s="7"/>
      <c r="B35" s="4"/>
      <c r="C35" s="4"/>
      <c r="D35" s="37"/>
      <c r="E35" s="8"/>
      <c r="F35" s="12"/>
    </row>
    <row r="36" spans="1:6" x14ac:dyDescent="0.2">
      <c r="A36" s="7"/>
      <c r="B36" s="4"/>
      <c r="C36" s="4"/>
      <c r="D36" s="37"/>
      <c r="E36" s="8"/>
      <c r="F36" s="6"/>
    </row>
    <row r="37" spans="1:6" x14ac:dyDescent="0.2">
      <c r="A37" s="7"/>
      <c r="B37" s="4"/>
      <c r="C37" s="4"/>
      <c r="D37" s="37"/>
      <c r="E37" s="8"/>
      <c r="F37" s="6"/>
    </row>
    <row r="38" spans="1:6" x14ac:dyDescent="0.2">
      <c r="E38" s="5"/>
      <c r="F38" s="10"/>
    </row>
    <row r="39" spans="1:6" x14ac:dyDescent="0.2">
      <c r="E39" s="5"/>
      <c r="F39" s="10"/>
    </row>
  </sheetData>
  <mergeCells count="24">
    <mergeCell ref="A21:E21"/>
    <mergeCell ref="D11:D14"/>
    <mergeCell ref="A16:A19"/>
    <mergeCell ref="B16:B19"/>
    <mergeCell ref="D16:D19"/>
    <mergeCell ref="A11:A14"/>
    <mergeCell ref="B11:B14"/>
    <mergeCell ref="A15:E15"/>
    <mergeCell ref="A20:E20"/>
    <mergeCell ref="C11:C14"/>
    <mergeCell ref="C16:C19"/>
    <mergeCell ref="A1:F1"/>
    <mergeCell ref="B3:F3"/>
    <mergeCell ref="A10:E10"/>
    <mergeCell ref="D5:D6"/>
    <mergeCell ref="E5:E6"/>
    <mergeCell ref="B2:F2"/>
    <mergeCell ref="A7:A9"/>
    <mergeCell ref="B7:B9"/>
    <mergeCell ref="D7:D9"/>
    <mergeCell ref="A5:A6"/>
    <mergeCell ref="F5:F6"/>
    <mergeCell ref="B5:B6"/>
    <mergeCell ref="C7:C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51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4"/>
  <sheetViews>
    <sheetView showGridLines="0" zoomScaleNormal="100" zoomScaleSheetLayoutView="46" workbookViewId="0">
      <pane ySplit="1" topLeftCell="A5" activePane="bottomLeft" state="frozen"/>
      <selection pane="bottomLeft" activeCell="H12" sqref="H12"/>
    </sheetView>
  </sheetViews>
  <sheetFormatPr baseColWidth="10" defaultColWidth="11.42578125" defaultRowHeight="12.75" x14ac:dyDescent="0.2"/>
  <cols>
    <col min="1" max="1" width="27.85546875" style="2" customWidth="1"/>
    <col min="2" max="2" width="20.7109375" style="3" customWidth="1"/>
    <col min="3" max="3" width="16.7109375" style="3" customWidth="1"/>
    <col min="4" max="4" width="15.85546875" style="16" customWidth="1"/>
    <col min="5" max="5" width="40" style="15" customWidth="1"/>
    <col min="6" max="6" width="18.5703125" style="14" hidden="1" customWidth="1"/>
    <col min="7" max="7" width="22.85546875" style="14" customWidth="1"/>
    <col min="8" max="16384" width="11.42578125" style="1"/>
  </cols>
  <sheetData>
    <row r="1" spans="1:7" ht="26.25" customHeight="1" x14ac:dyDescent="0.2">
      <c r="A1" s="245" t="s">
        <v>70</v>
      </c>
      <c r="B1" s="245"/>
      <c r="C1" s="245"/>
      <c r="D1" s="245"/>
      <c r="E1" s="245"/>
      <c r="F1" s="245"/>
      <c r="G1" s="245"/>
    </row>
    <row r="2" spans="1:7" s="29" customFormat="1" ht="35.25" customHeight="1" x14ac:dyDescent="0.2">
      <c r="A2" s="77" t="s">
        <v>133</v>
      </c>
      <c r="B2" s="253" t="s">
        <v>134</v>
      </c>
      <c r="C2" s="254"/>
      <c r="D2" s="254"/>
      <c r="E2" s="254"/>
      <c r="F2" s="254"/>
      <c r="G2" s="254"/>
    </row>
    <row r="3" spans="1:7" s="29" customFormat="1" ht="26.25" customHeight="1" x14ac:dyDescent="0.2">
      <c r="A3" s="75" t="s">
        <v>55</v>
      </c>
      <c r="B3" s="246">
        <v>2018011000773</v>
      </c>
      <c r="C3" s="247"/>
      <c r="D3" s="247"/>
      <c r="E3" s="247"/>
      <c r="F3" s="247"/>
      <c r="G3" s="247"/>
    </row>
    <row r="4" spans="1:7" s="29" customFormat="1" ht="26.25" customHeight="1" x14ac:dyDescent="0.2">
      <c r="A4" s="76" t="s">
        <v>54</v>
      </c>
      <c r="B4" s="248" t="s">
        <v>74</v>
      </c>
      <c r="C4" s="249"/>
      <c r="D4" s="249"/>
      <c r="E4" s="249"/>
      <c r="F4" s="249"/>
      <c r="G4" s="249"/>
    </row>
    <row r="5" spans="1:7" ht="32.25" customHeight="1" x14ac:dyDescent="0.2">
      <c r="A5" s="255" t="s">
        <v>1</v>
      </c>
      <c r="B5" s="181" t="s">
        <v>3</v>
      </c>
      <c r="C5" s="212" t="s">
        <v>79</v>
      </c>
      <c r="D5" s="181" t="s">
        <v>2</v>
      </c>
      <c r="E5" s="212" t="s">
        <v>152</v>
      </c>
      <c r="F5" s="257" t="s">
        <v>46</v>
      </c>
      <c r="G5" s="258"/>
    </row>
    <row r="6" spans="1:7" ht="44.25" customHeight="1" x14ac:dyDescent="0.2">
      <c r="A6" s="256"/>
      <c r="B6" s="182"/>
      <c r="C6" s="213"/>
      <c r="D6" s="182"/>
      <c r="E6" s="213"/>
      <c r="F6" s="259"/>
      <c r="G6" s="260"/>
    </row>
    <row r="7" spans="1:7" ht="50.25" customHeight="1" x14ac:dyDescent="0.2">
      <c r="A7" s="204" t="s">
        <v>135</v>
      </c>
      <c r="B7" s="193" t="s">
        <v>132</v>
      </c>
      <c r="C7" s="242">
        <v>0</v>
      </c>
      <c r="D7" s="239" t="s">
        <v>17</v>
      </c>
      <c r="E7" s="39" t="s">
        <v>140</v>
      </c>
      <c r="F7" s="33">
        <v>5250000</v>
      </c>
      <c r="G7" s="33">
        <v>0</v>
      </c>
    </row>
    <row r="8" spans="1:7" ht="40.5" customHeight="1" x14ac:dyDescent="0.2">
      <c r="A8" s="236"/>
      <c r="B8" s="183"/>
      <c r="C8" s="243"/>
      <c r="D8" s="240"/>
      <c r="E8" s="30" t="s">
        <v>141</v>
      </c>
      <c r="F8" s="31">
        <v>194250000</v>
      </c>
      <c r="G8" s="31">
        <v>0</v>
      </c>
    </row>
    <row r="9" spans="1:7" ht="55.5" customHeight="1" x14ac:dyDescent="0.2">
      <c r="A9" s="237"/>
      <c r="B9" s="238"/>
      <c r="C9" s="244"/>
      <c r="D9" s="241"/>
      <c r="E9" s="78" t="s">
        <v>195</v>
      </c>
      <c r="F9" s="79">
        <v>10500000</v>
      </c>
      <c r="G9" s="79">
        <v>0</v>
      </c>
    </row>
    <row r="10" spans="1:7" s="29" customFormat="1" ht="20.25" customHeight="1" x14ac:dyDescent="0.2">
      <c r="A10" s="232" t="s">
        <v>58</v>
      </c>
      <c r="B10" s="233"/>
      <c r="C10" s="233"/>
      <c r="D10" s="233"/>
      <c r="E10" s="234"/>
      <c r="F10" s="80">
        <f>SUM(F7:F9)</f>
        <v>210000000</v>
      </c>
      <c r="G10" s="143">
        <f>SUM(G7:G9)</f>
        <v>0</v>
      </c>
    </row>
    <row r="11" spans="1:7" ht="33.75" customHeight="1" x14ac:dyDescent="0.2">
      <c r="A11" s="193" t="s">
        <v>136</v>
      </c>
      <c r="B11" s="193" t="s">
        <v>131</v>
      </c>
      <c r="C11" s="189">
        <v>2</v>
      </c>
      <c r="D11" s="250" t="s">
        <v>5</v>
      </c>
      <c r="E11" s="41" t="s">
        <v>6</v>
      </c>
      <c r="F11" s="140">
        <v>7380944655</v>
      </c>
      <c r="G11" s="145">
        <v>98654279</v>
      </c>
    </row>
    <row r="12" spans="1:7" ht="43.5" customHeight="1" x14ac:dyDescent="0.2">
      <c r="A12" s="183"/>
      <c r="B12" s="183"/>
      <c r="C12" s="189"/>
      <c r="D12" s="251"/>
      <c r="E12" s="32" t="s">
        <v>142</v>
      </c>
      <c r="F12" s="141">
        <v>105000000</v>
      </c>
      <c r="G12" s="145">
        <v>0</v>
      </c>
    </row>
    <row r="13" spans="1:7" ht="43.5" customHeight="1" x14ac:dyDescent="0.2">
      <c r="A13" s="183"/>
      <c r="B13" s="183"/>
      <c r="C13" s="189"/>
      <c r="D13" s="251"/>
      <c r="E13" s="32" t="s">
        <v>7</v>
      </c>
      <c r="F13" s="141">
        <v>567500000</v>
      </c>
      <c r="G13" s="145">
        <v>0</v>
      </c>
    </row>
    <row r="14" spans="1:7" ht="43.5" customHeight="1" x14ac:dyDescent="0.2">
      <c r="A14" s="191"/>
      <c r="B14" s="191"/>
      <c r="C14" s="189"/>
      <c r="D14" s="252"/>
      <c r="E14" s="81" t="s">
        <v>196</v>
      </c>
      <c r="F14" s="142">
        <v>315000000</v>
      </c>
      <c r="G14" s="145">
        <v>9592857</v>
      </c>
    </row>
    <row r="15" spans="1:7" s="29" customFormat="1" ht="21" customHeight="1" x14ac:dyDescent="0.2">
      <c r="A15" s="235" t="s">
        <v>68</v>
      </c>
      <c r="B15" s="233"/>
      <c r="C15" s="233"/>
      <c r="D15" s="233"/>
      <c r="E15" s="234"/>
      <c r="F15" s="82">
        <f>SUM(F11:F14)</f>
        <v>8368444655</v>
      </c>
      <c r="G15" s="144">
        <f>SUM(G11:G14)</f>
        <v>108247136</v>
      </c>
    </row>
    <row r="16" spans="1:7" ht="21.75" customHeight="1" x14ac:dyDescent="0.2">
      <c r="A16" s="229" t="s">
        <v>8</v>
      </c>
      <c r="B16" s="230"/>
      <c r="C16" s="230"/>
      <c r="D16" s="230"/>
      <c r="E16" s="231"/>
      <c r="F16" s="18">
        <f>SUM(F7:F14)</f>
        <v>8788444655</v>
      </c>
      <c r="G16" s="91">
        <f>G10+G15</f>
        <v>108247136</v>
      </c>
    </row>
    <row r="17" spans="1:7" x14ac:dyDescent="0.2">
      <c r="A17" s="7"/>
      <c r="E17" s="5"/>
      <c r="F17" s="10"/>
      <c r="G17" s="10"/>
    </row>
    <row r="18" spans="1:7" x14ac:dyDescent="0.2">
      <c r="A18" s="7"/>
      <c r="B18" s="4"/>
      <c r="C18" s="4"/>
      <c r="D18" s="17"/>
      <c r="E18" s="8"/>
      <c r="F18" s="12"/>
      <c r="G18" s="12"/>
    </row>
    <row r="19" spans="1:7" x14ac:dyDescent="0.2">
      <c r="A19" s="7"/>
      <c r="B19" s="4"/>
      <c r="C19" s="4"/>
      <c r="D19" s="17">
        <f>209+212</f>
        <v>421</v>
      </c>
      <c r="E19" s="8"/>
      <c r="F19" s="12"/>
      <c r="G19" s="12"/>
    </row>
    <row r="20" spans="1:7" x14ac:dyDescent="0.2">
      <c r="A20" s="7"/>
      <c r="B20" s="4"/>
      <c r="C20" s="4"/>
      <c r="D20" s="17"/>
      <c r="E20" s="8">
        <v>8578444655</v>
      </c>
      <c r="F20" s="19"/>
      <c r="G20" s="19"/>
    </row>
    <row r="21" spans="1:7" x14ac:dyDescent="0.2">
      <c r="A21" s="7"/>
      <c r="B21" s="4"/>
      <c r="C21" s="4"/>
      <c r="D21" s="17"/>
      <c r="E21" s="8" t="s">
        <v>9</v>
      </c>
      <c r="F21" s="12"/>
      <c r="G21" s="12"/>
    </row>
    <row r="22" spans="1:7" x14ac:dyDescent="0.2">
      <c r="A22" s="7"/>
      <c r="B22" s="4"/>
      <c r="C22" s="4"/>
      <c r="D22" s="17"/>
      <c r="E22" s="8" t="s">
        <v>10</v>
      </c>
      <c r="F22" s="12"/>
      <c r="G22" s="12"/>
    </row>
    <row r="23" spans="1:7" x14ac:dyDescent="0.2">
      <c r="A23" s="7"/>
      <c r="B23" s="4"/>
      <c r="C23" s="4"/>
      <c r="D23" s="17"/>
      <c r="E23" s="8" t="s">
        <v>11</v>
      </c>
      <c r="F23" s="12"/>
      <c r="G23" s="12"/>
    </row>
    <row r="24" spans="1:7" x14ac:dyDescent="0.2">
      <c r="A24" s="7"/>
      <c r="B24" s="4"/>
      <c r="C24" s="4"/>
      <c r="D24" s="17"/>
      <c r="E24" s="8"/>
      <c r="F24" s="6"/>
      <c r="G24" s="6"/>
    </row>
    <row r="25" spans="1:7" x14ac:dyDescent="0.2">
      <c r="A25" s="7"/>
      <c r="B25" s="4"/>
      <c r="C25" s="4"/>
      <c r="D25" s="17"/>
      <c r="E25" s="8" t="s">
        <v>12</v>
      </c>
      <c r="F25" s="12"/>
      <c r="G25" s="12"/>
    </row>
    <row r="26" spans="1:7" x14ac:dyDescent="0.2">
      <c r="A26" s="7"/>
      <c r="B26" s="4"/>
      <c r="C26" s="4"/>
      <c r="D26" s="17"/>
      <c r="E26" s="8" t="s">
        <v>13</v>
      </c>
      <c r="F26" s="12"/>
      <c r="G26" s="12"/>
    </row>
    <row r="27" spans="1:7" x14ac:dyDescent="0.2">
      <c r="A27" s="7"/>
      <c r="B27" s="4"/>
      <c r="C27" s="4"/>
      <c r="D27" s="17"/>
      <c r="E27" s="8" t="s">
        <v>14</v>
      </c>
      <c r="F27" s="12"/>
      <c r="G27" s="12"/>
    </row>
    <row r="28" spans="1:7" x14ac:dyDescent="0.2">
      <c r="A28" s="7"/>
      <c r="B28" s="4"/>
      <c r="C28" s="4"/>
      <c r="D28" s="17"/>
      <c r="E28" s="8" t="s">
        <v>15</v>
      </c>
      <c r="F28" s="12"/>
      <c r="G28" s="12"/>
    </row>
    <row r="29" spans="1:7" x14ac:dyDescent="0.2">
      <c r="A29" s="7"/>
      <c r="B29" s="4"/>
      <c r="C29" s="4"/>
      <c r="D29" s="17"/>
      <c r="E29" s="8" t="s">
        <v>16</v>
      </c>
      <c r="F29" s="12"/>
      <c r="G29" s="12"/>
    </row>
    <row r="30" spans="1:7" x14ac:dyDescent="0.2">
      <c r="A30" s="7"/>
      <c r="B30" s="4"/>
      <c r="C30" s="4"/>
      <c r="D30" s="17"/>
      <c r="E30" s="8"/>
      <c r="F30" s="12"/>
      <c r="G30" s="12"/>
    </row>
    <row r="31" spans="1:7" x14ac:dyDescent="0.2">
      <c r="A31" s="7"/>
      <c r="B31" s="4"/>
      <c r="C31" s="4"/>
      <c r="D31" s="17"/>
      <c r="E31" s="8"/>
      <c r="F31" s="6"/>
      <c r="G31" s="6"/>
    </row>
    <row r="32" spans="1:7" x14ac:dyDescent="0.2">
      <c r="A32" s="7"/>
      <c r="B32" s="4"/>
      <c r="C32" s="4"/>
      <c r="D32" s="17"/>
      <c r="E32" s="8"/>
      <c r="F32" s="6"/>
      <c r="G32" s="6"/>
    </row>
    <row r="33" spans="5:7" x14ac:dyDescent="0.2">
      <c r="E33" s="5"/>
      <c r="F33" s="10"/>
      <c r="G33" s="10"/>
    </row>
    <row r="34" spans="5:7" x14ac:dyDescent="0.2">
      <c r="E34" s="5"/>
      <c r="F34" s="10"/>
      <c r="G34" s="10"/>
    </row>
  </sheetData>
  <mergeCells count="21">
    <mergeCell ref="A1:G1"/>
    <mergeCell ref="B3:G3"/>
    <mergeCell ref="B4:G4"/>
    <mergeCell ref="D11:D14"/>
    <mergeCell ref="A11:A14"/>
    <mergeCell ref="B11:B14"/>
    <mergeCell ref="D5:D6"/>
    <mergeCell ref="E5:E6"/>
    <mergeCell ref="B2:G2"/>
    <mergeCell ref="A5:A6"/>
    <mergeCell ref="B5:B6"/>
    <mergeCell ref="C5:C6"/>
    <mergeCell ref="F5:G6"/>
    <mergeCell ref="A16:E16"/>
    <mergeCell ref="A10:E10"/>
    <mergeCell ref="A15:E15"/>
    <mergeCell ref="A7:A9"/>
    <mergeCell ref="B7:B9"/>
    <mergeCell ref="D7:D9"/>
    <mergeCell ref="C7:C9"/>
    <mergeCell ref="C11:C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151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2"/>
  <sheetViews>
    <sheetView topLeftCell="A4" zoomScaleNormal="100" workbookViewId="0">
      <selection activeCell="E14" sqref="E14"/>
    </sheetView>
  </sheetViews>
  <sheetFormatPr baseColWidth="10" defaultRowHeight="15" x14ac:dyDescent="0.25"/>
  <cols>
    <col min="1" max="1" width="24.5703125" customWidth="1"/>
    <col min="2" max="2" width="13.140625" customWidth="1"/>
    <col min="3" max="3" width="14" customWidth="1"/>
    <col min="4" max="4" width="15.85546875" customWidth="1"/>
    <col min="5" max="5" width="46.28515625" style="35" customWidth="1"/>
    <col min="6" max="6" width="20.7109375" customWidth="1"/>
    <col min="7" max="7" width="13" bestFit="1" customWidth="1"/>
  </cols>
  <sheetData>
    <row r="1" spans="1:7" ht="31.5" customHeight="1" x14ac:dyDescent="0.25">
      <c r="A1" s="261" t="s">
        <v>67</v>
      </c>
      <c r="B1" s="262"/>
      <c r="C1" s="262"/>
      <c r="D1" s="262"/>
      <c r="E1" s="262"/>
      <c r="F1" s="262"/>
    </row>
    <row r="2" spans="1:7" ht="31.5" customHeight="1" x14ac:dyDescent="0.25">
      <c r="A2" s="50" t="s">
        <v>133</v>
      </c>
      <c r="B2" s="268" t="s">
        <v>148</v>
      </c>
      <c r="C2" s="269"/>
      <c r="D2" s="269"/>
      <c r="E2" s="269"/>
      <c r="F2" s="269"/>
    </row>
    <row r="3" spans="1:7" ht="31.5" customHeight="1" x14ac:dyDescent="0.25">
      <c r="A3" s="50" t="s">
        <v>55</v>
      </c>
      <c r="B3" s="267">
        <v>2017011000098</v>
      </c>
      <c r="C3" s="267"/>
      <c r="D3" s="267"/>
      <c r="E3" s="267"/>
      <c r="F3" s="267"/>
    </row>
    <row r="4" spans="1:7" ht="31.5" customHeight="1" x14ac:dyDescent="0.25">
      <c r="A4" s="50" t="s">
        <v>54</v>
      </c>
      <c r="B4" s="51" t="s">
        <v>75</v>
      </c>
      <c r="C4" s="49"/>
      <c r="D4" s="49"/>
      <c r="E4" s="49"/>
      <c r="F4" s="49"/>
    </row>
    <row r="5" spans="1:7" ht="25.5" customHeight="1" x14ac:dyDescent="0.25">
      <c r="A5" s="263" t="s">
        <v>20</v>
      </c>
      <c r="B5" s="212" t="s">
        <v>154</v>
      </c>
      <c r="C5" s="270" t="s">
        <v>79</v>
      </c>
      <c r="D5" s="175" t="s">
        <v>2</v>
      </c>
      <c r="E5" s="265" t="s">
        <v>152</v>
      </c>
      <c r="F5" s="212" t="s">
        <v>80</v>
      </c>
    </row>
    <row r="6" spans="1:7" ht="21.75" customHeight="1" x14ac:dyDescent="0.25">
      <c r="A6" s="264"/>
      <c r="B6" s="213"/>
      <c r="C6" s="271"/>
      <c r="D6" s="176"/>
      <c r="E6" s="266"/>
      <c r="F6" s="213"/>
    </row>
    <row r="7" spans="1:7" ht="38.25" customHeight="1" x14ac:dyDescent="0.25">
      <c r="A7" s="194" t="s">
        <v>188</v>
      </c>
      <c r="B7" s="194" t="s">
        <v>22</v>
      </c>
      <c r="C7" s="194">
        <v>0</v>
      </c>
      <c r="D7" s="40" t="s">
        <v>23</v>
      </c>
      <c r="E7" s="41" t="s">
        <v>24</v>
      </c>
      <c r="F7" s="33">
        <v>0</v>
      </c>
    </row>
    <row r="8" spans="1:7" ht="25.5" customHeight="1" x14ac:dyDescent="0.25">
      <c r="A8" s="192"/>
      <c r="B8" s="192"/>
      <c r="C8" s="192"/>
      <c r="D8" s="191" t="s">
        <v>25</v>
      </c>
      <c r="E8" s="32" t="s">
        <v>189</v>
      </c>
      <c r="F8" s="31">
        <v>0</v>
      </c>
    </row>
    <row r="9" spans="1:7" ht="25.5" x14ac:dyDescent="0.25">
      <c r="A9" s="192"/>
      <c r="B9" s="193"/>
      <c r="C9" s="193"/>
      <c r="D9" s="193"/>
      <c r="E9" s="32" t="s">
        <v>190</v>
      </c>
      <c r="F9" s="31">
        <v>0</v>
      </c>
    </row>
    <row r="10" spans="1:7" ht="25.5" customHeight="1" x14ac:dyDescent="0.25">
      <c r="A10" s="192"/>
      <c r="B10" s="191" t="s">
        <v>26</v>
      </c>
      <c r="C10" s="191">
        <v>0</v>
      </c>
      <c r="D10" s="191" t="s">
        <v>27</v>
      </c>
      <c r="E10" s="32" t="s">
        <v>29</v>
      </c>
      <c r="F10" s="31">
        <v>0</v>
      </c>
    </row>
    <row r="11" spans="1:7" ht="25.5" x14ac:dyDescent="0.25">
      <c r="A11" s="193"/>
      <c r="B11" s="193"/>
      <c r="C11" s="193"/>
      <c r="D11" s="193"/>
      <c r="E11" s="32" t="s">
        <v>28</v>
      </c>
      <c r="F11" s="31">
        <v>0</v>
      </c>
    </row>
    <row r="12" spans="1:7" x14ac:dyDescent="0.25">
      <c r="A12" s="272" t="s">
        <v>18</v>
      </c>
      <c r="B12" s="272"/>
      <c r="C12" s="272"/>
      <c r="D12" s="272"/>
      <c r="E12" s="272"/>
      <c r="F12" s="137">
        <v>0</v>
      </c>
    </row>
    <row r="13" spans="1:7" ht="41.25" customHeight="1" x14ac:dyDescent="0.25">
      <c r="A13" s="183" t="s">
        <v>30</v>
      </c>
      <c r="B13" s="183" t="s">
        <v>31</v>
      </c>
      <c r="C13" s="183">
        <v>1</v>
      </c>
      <c r="D13" s="274" t="s">
        <v>194</v>
      </c>
      <c r="E13" s="105" t="s">
        <v>193</v>
      </c>
      <c r="F13" s="138">
        <v>0</v>
      </c>
    </row>
    <row r="14" spans="1:7" ht="25.5" x14ac:dyDescent="0.25">
      <c r="A14" s="183"/>
      <c r="B14" s="183"/>
      <c r="C14" s="183"/>
      <c r="D14" s="274"/>
      <c r="E14" s="105" t="s">
        <v>32</v>
      </c>
      <c r="F14" s="138">
        <v>55000000</v>
      </c>
    </row>
    <row r="15" spans="1:7" ht="25.5" x14ac:dyDescent="0.25">
      <c r="A15" s="183"/>
      <c r="B15" s="183" t="s">
        <v>33</v>
      </c>
      <c r="C15" s="183">
        <v>6</v>
      </c>
      <c r="D15" s="183" t="s">
        <v>34</v>
      </c>
      <c r="E15" s="105" t="s">
        <v>191</v>
      </c>
      <c r="F15" s="138">
        <v>0</v>
      </c>
    </row>
    <row r="16" spans="1:7" ht="25.5" x14ac:dyDescent="0.25">
      <c r="A16" s="183"/>
      <c r="B16" s="183"/>
      <c r="C16" s="183"/>
      <c r="D16" s="183"/>
      <c r="E16" s="105" t="s">
        <v>192</v>
      </c>
      <c r="F16" s="139">
        <v>0</v>
      </c>
      <c r="G16" s="21"/>
    </row>
    <row r="17" spans="1:6" ht="38.25" x14ac:dyDescent="0.25">
      <c r="A17" s="183"/>
      <c r="B17" s="183"/>
      <c r="C17" s="183"/>
      <c r="D17" s="183"/>
      <c r="E17" s="105" t="s">
        <v>35</v>
      </c>
      <c r="F17" s="138">
        <v>0</v>
      </c>
    </row>
    <row r="18" spans="1:6" ht="25.5" x14ac:dyDescent="0.25">
      <c r="A18" s="183"/>
      <c r="B18" s="183"/>
      <c r="C18" s="183"/>
      <c r="D18" s="183"/>
      <c r="E18" s="105" t="s">
        <v>36</v>
      </c>
      <c r="F18" s="138">
        <v>45000000</v>
      </c>
    </row>
    <row r="19" spans="1:6" ht="25.5" x14ac:dyDescent="0.25">
      <c r="A19" s="183"/>
      <c r="B19" s="183"/>
      <c r="C19" s="183"/>
      <c r="D19" s="183"/>
      <c r="E19" s="105" t="s">
        <v>37</v>
      </c>
      <c r="F19" s="138">
        <v>0</v>
      </c>
    </row>
    <row r="20" spans="1:6" x14ac:dyDescent="0.25">
      <c r="A20" s="272" t="s">
        <v>18</v>
      </c>
      <c r="B20" s="272"/>
      <c r="C20" s="272"/>
      <c r="D20" s="272"/>
      <c r="E20" s="272"/>
      <c r="F20" s="107">
        <f>SUM(F13:F19)</f>
        <v>100000000</v>
      </c>
    </row>
    <row r="21" spans="1:6" x14ac:dyDescent="0.25">
      <c r="A21" s="273" t="s">
        <v>8</v>
      </c>
      <c r="B21" s="273"/>
      <c r="C21" s="273"/>
      <c r="D21" s="273"/>
      <c r="E21" s="273"/>
      <c r="F21" s="46">
        <f>F20</f>
        <v>100000000</v>
      </c>
    </row>
    <row r="22" spans="1:6" x14ac:dyDescent="0.25">
      <c r="A22" s="25"/>
      <c r="B22" s="24"/>
    </row>
  </sheetData>
  <mergeCells count="26">
    <mergeCell ref="A12:E12"/>
    <mergeCell ref="D10:D11"/>
    <mergeCell ref="B10:B11"/>
    <mergeCell ref="A21:E21"/>
    <mergeCell ref="D15:D19"/>
    <mergeCell ref="A20:E20"/>
    <mergeCell ref="B15:B19"/>
    <mergeCell ref="A13:A19"/>
    <mergeCell ref="B13:B14"/>
    <mergeCell ref="D13:D14"/>
    <mergeCell ref="C13:C14"/>
    <mergeCell ref="C15:C19"/>
    <mergeCell ref="A7:A11"/>
    <mergeCell ref="B7:B9"/>
    <mergeCell ref="C10:C11"/>
    <mergeCell ref="D8:D9"/>
    <mergeCell ref="C7:C9"/>
    <mergeCell ref="A1:F1"/>
    <mergeCell ref="A5:A6"/>
    <mergeCell ref="D5:D6"/>
    <mergeCell ref="E5:E6"/>
    <mergeCell ref="B3:F3"/>
    <mergeCell ref="B2:F2"/>
    <mergeCell ref="F5:F6"/>
    <mergeCell ref="C5:C6"/>
    <mergeCell ref="B5:B6"/>
  </mergeCells>
  <printOptions horizontalCentered="1" verticalCentered="1"/>
  <pageMargins left="0" right="0" top="0" bottom="0" header="0.31496062992125984" footer="0.31496062992125984"/>
  <pageSetup paperSize="151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-0.249977111117893"/>
  </sheetPr>
  <dimension ref="A1:L16"/>
  <sheetViews>
    <sheetView topLeftCell="A4" zoomScaleNormal="100" zoomScaleSheetLayoutView="110" workbookViewId="0">
      <selection activeCell="G11" sqref="G11"/>
    </sheetView>
  </sheetViews>
  <sheetFormatPr baseColWidth="10" defaultRowHeight="15" x14ac:dyDescent="0.25"/>
  <cols>
    <col min="1" max="1" width="22" customWidth="1"/>
    <col min="2" max="2" width="16.85546875" customWidth="1"/>
    <col min="3" max="3" width="11.42578125" customWidth="1"/>
    <col min="4" max="4" width="14.140625" hidden="1" customWidth="1"/>
    <col min="5" max="5" width="15.85546875" customWidth="1"/>
    <col min="6" max="6" width="14.85546875" customWidth="1"/>
    <col min="7" max="7" width="34.140625" customWidth="1"/>
    <col min="8" max="8" width="19.42578125" customWidth="1"/>
    <col min="9" max="9" width="16.5703125" customWidth="1"/>
    <col min="10" max="10" width="16.42578125" customWidth="1"/>
  </cols>
  <sheetData>
    <row r="1" spans="1:12" ht="36" customHeight="1" x14ac:dyDescent="0.25">
      <c r="A1" s="275" t="s">
        <v>66</v>
      </c>
      <c r="B1" s="276"/>
      <c r="C1" s="276"/>
      <c r="D1" s="276"/>
      <c r="E1" s="276"/>
      <c r="F1" s="276"/>
      <c r="G1" s="276"/>
      <c r="H1" s="277"/>
    </row>
    <row r="2" spans="1:12" ht="36" customHeight="1" x14ac:dyDescent="0.25">
      <c r="A2" s="59" t="s">
        <v>122</v>
      </c>
      <c r="B2" s="282" t="s">
        <v>155</v>
      </c>
      <c r="C2" s="283"/>
      <c r="D2" s="283"/>
      <c r="E2" s="283"/>
      <c r="F2" s="283"/>
      <c r="G2" s="283"/>
      <c r="H2" s="283"/>
    </row>
    <row r="3" spans="1:12" ht="25.5" customHeight="1" x14ac:dyDescent="0.25">
      <c r="A3" s="44" t="s">
        <v>55</v>
      </c>
      <c r="B3" s="57">
        <v>2017011000099</v>
      </c>
      <c r="C3" s="58"/>
      <c r="D3" s="58"/>
      <c r="E3" s="70"/>
      <c r="F3" s="58"/>
      <c r="G3" s="58"/>
      <c r="H3" s="58"/>
    </row>
    <row r="4" spans="1:12" ht="25.5" customHeight="1" x14ac:dyDescent="0.25">
      <c r="A4" s="44" t="s">
        <v>54</v>
      </c>
      <c r="B4" s="55" t="s">
        <v>76</v>
      </c>
      <c r="C4" s="56"/>
      <c r="D4" s="56"/>
      <c r="E4" s="69"/>
      <c r="F4" s="56"/>
      <c r="G4" s="56"/>
      <c r="H4" s="56"/>
    </row>
    <row r="5" spans="1:12" ht="27" customHeight="1" x14ac:dyDescent="0.25">
      <c r="A5" s="212" t="s">
        <v>57</v>
      </c>
      <c r="B5" s="212" t="s">
        <v>154</v>
      </c>
      <c r="C5" s="71"/>
      <c r="D5" s="201" t="s">
        <v>79</v>
      </c>
      <c r="E5" s="278"/>
      <c r="F5" s="279" t="s">
        <v>2</v>
      </c>
      <c r="G5" s="212" t="s">
        <v>152</v>
      </c>
      <c r="H5" s="284" t="s">
        <v>80</v>
      </c>
    </row>
    <row r="6" spans="1:12" ht="24" x14ac:dyDescent="0.25">
      <c r="A6" s="213"/>
      <c r="B6" s="281"/>
      <c r="C6" s="74" t="s">
        <v>21</v>
      </c>
      <c r="D6" s="73" t="s">
        <v>153</v>
      </c>
      <c r="E6" s="73">
        <v>2020</v>
      </c>
      <c r="F6" s="280"/>
      <c r="G6" s="281"/>
      <c r="H6" s="285"/>
    </row>
    <row r="7" spans="1:12" ht="63.75" x14ac:dyDescent="0.25">
      <c r="A7" s="287" t="s">
        <v>125</v>
      </c>
      <c r="B7" s="287" t="s">
        <v>123</v>
      </c>
      <c r="C7" s="287" t="s">
        <v>42</v>
      </c>
      <c r="D7" s="289">
        <v>1</v>
      </c>
      <c r="E7" s="293">
        <v>126650</v>
      </c>
      <c r="F7" s="291" t="s">
        <v>172</v>
      </c>
      <c r="G7" s="83" t="s">
        <v>158</v>
      </c>
      <c r="H7" s="98">
        <v>40000000</v>
      </c>
      <c r="I7" s="152"/>
      <c r="J7" s="130"/>
      <c r="K7" s="130"/>
      <c r="L7" s="130"/>
    </row>
    <row r="8" spans="1:12" ht="63" customHeight="1" x14ac:dyDescent="0.25">
      <c r="A8" s="288"/>
      <c r="B8" s="288"/>
      <c r="C8" s="288"/>
      <c r="D8" s="290"/>
      <c r="E8" s="294"/>
      <c r="F8" s="292"/>
      <c r="G8" s="68" t="s">
        <v>43</v>
      </c>
      <c r="H8" s="99">
        <v>34622306</v>
      </c>
      <c r="I8" s="99">
        <v>33365518</v>
      </c>
      <c r="J8" s="153" t="s">
        <v>208</v>
      </c>
      <c r="K8" s="130"/>
      <c r="L8" s="130"/>
    </row>
    <row r="9" spans="1:12" ht="72.75" customHeight="1" x14ac:dyDescent="0.25">
      <c r="A9" s="288"/>
      <c r="B9" s="288"/>
      <c r="C9" s="288"/>
      <c r="D9" s="290">
        <v>108778</v>
      </c>
      <c r="E9" s="294"/>
      <c r="F9" s="292"/>
      <c r="G9" s="52" t="s">
        <v>126</v>
      </c>
      <c r="H9" s="99">
        <v>35159442</v>
      </c>
      <c r="I9" s="152"/>
      <c r="J9" s="130"/>
      <c r="K9" s="130"/>
      <c r="L9" s="130"/>
    </row>
    <row r="10" spans="1:12" ht="63.75" customHeight="1" x14ac:dyDescent="0.25">
      <c r="A10" s="288"/>
      <c r="B10" s="288"/>
      <c r="C10" s="288"/>
      <c r="D10" s="290"/>
      <c r="E10" s="294"/>
      <c r="F10" s="292"/>
      <c r="G10" s="52" t="s">
        <v>159</v>
      </c>
      <c r="H10" s="99">
        <v>81218252</v>
      </c>
      <c r="I10" s="152"/>
      <c r="J10" s="130"/>
      <c r="K10" s="154"/>
      <c r="L10" s="130"/>
    </row>
    <row r="11" spans="1:12" ht="51" x14ac:dyDescent="0.25">
      <c r="A11" s="288"/>
      <c r="B11" s="288"/>
      <c r="C11" s="288"/>
      <c r="D11" s="290"/>
      <c r="E11" s="295"/>
      <c r="F11" s="287"/>
      <c r="G11" s="158" t="s">
        <v>45</v>
      </c>
      <c r="H11" s="99">
        <v>35000000</v>
      </c>
      <c r="I11" s="99">
        <v>35000000</v>
      </c>
      <c r="J11" s="155" t="s">
        <v>208</v>
      </c>
      <c r="K11" s="130"/>
      <c r="L11" s="130"/>
    </row>
    <row r="12" spans="1:12" ht="22.5" customHeight="1" x14ac:dyDescent="0.25">
      <c r="A12" s="286" t="s">
        <v>8</v>
      </c>
      <c r="B12" s="286"/>
      <c r="C12" s="286"/>
      <c r="D12" s="286"/>
      <c r="E12" s="286"/>
      <c r="F12" s="286"/>
      <c r="G12" s="286"/>
      <c r="H12" s="54">
        <f t="shared" ref="H12" si="0">SUM(H7:H11)</f>
        <v>226000000</v>
      </c>
      <c r="I12" s="156"/>
      <c r="J12" s="157"/>
      <c r="K12" s="157"/>
      <c r="L12" s="157"/>
    </row>
    <row r="13" spans="1:12" x14ac:dyDescent="0.25">
      <c r="A13" s="25" t="s">
        <v>63</v>
      </c>
    </row>
    <row r="15" spans="1:12" x14ac:dyDescent="0.25">
      <c r="H15" s="22">
        <v>412511500</v>
      </c>
      <c r="I15" s="38">
        <v>126650</v>
      </c>
      <c r="J15" t="s">
        <v>44</v>
      </c>
    </row>
    <row r="16" spans="1:12" x14ac:dyDescent="0.25">
      <c r="H16" s="22">
        <v>151377694</v>
      </c>
      <c r="I16" s="100">
        <f>H16*I15/H15</f>
        <v>46476.243559512885</v>
      </c>
    </row>
  </sheetData>
  <mergeCells count="16">
    <mergeCell ref="A12:G12"/>
    <mergeCell ref="A7:A11"/>
    <mergeCell ref="B7:B11"/>
    <mergeCell ref="C7:C11"/>
    <mergeCell ref="D7:D8"/>
    <mergeCell ref="D9:D11"/>
    <mergeCell ref="F7:F11"/>
    <mergeCell ref="E7:E11"/>
    <mergeCell ref="A1:H1"/>
    <mergeCell ref="D5:E5"/>
    <mergeCell ref="F5:F6"/>
    <mergeCell ref="G5:G6"/>
    <mergeCell ref="B5:B6"/>
    <mergeCell ref="B2:H2"/>
    <mergeCell ref="A5:A6"/>
    <mergeCell ref="H5:H6"/>
  </mergeCells>
  <printOptions horizontalCentered="1" verticalCentered="1"/>
  <pageMargins left="0" right="0" top="0" bottom="0" header="0.31496062992125984" footer="0.31496062992125984"/>
  <pageSetup paperSize="151" scale="9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8"/>
  <sheetViews>
    <sheetView workbookViewId="0">
      <selection activeCell="J11" sqref="J11"/>
    </sheetView>
  </sheetViews>
  <sheetFormatPr baseColWidth="10" defaultRowHeight="15" x14ac:dyDescent="0.25"/>
  <cols>
    <col min="1" max="1" width="24.28515625" customWidth="1"/>
    <col min="2" max="2" width="14.5703125" customWidth="1"/>
    <col min="3" max="3" width="11" customWidth="1"/>
    <col min="4" max="4" width="14.5703125" customWidth="1"/>
    <col min="5" max="5" width="44" customWidth="1"/>
    <col min="6" max="6" width="18.85546875" customWidth="1"/>
  </cols>
  <sheetData>
    <row r="1" spans="1:7" ht="37.5" customHeight="1" x14ac:dyDescent="0.25">
      <c r="A1" s="200" t="s">
        <v>62</v>
      </c>
      <c r="B1" s="200"/>
      <c r="C1" s="200"/>
      <c r="D1" s="200"/>
      <c r="E1" s="200"/>
      <c r="F1" s="200"/>
    </row>
    <row r="2" spans="1:7" ht="37.5" customHeight="1" x14ac:dyDescent="0.25">
      <c r="A2" s="129" t="s">
        <v>133</v>
      </c>
      <c r="B2" s="296" t="s">
        <v>145</v>
      </c>
      <c r="C2" s="296"/>
      <c r="D2" s="296"/>
      <c r="E2" s="296"/>
      <c r="F2" s="296"/>
    </row>
    <row r="3" spans="1:7" ht="27.75" customHeight="1" x14ac:dyDescent="0.25">
      <c r="A3" s="44" t="s">
        <v>55</v>
      </c>
      <c r="B3" s="267">
        <v>2017011000446</v>
      </c>
      <c r="C3" s="267"/>
      <c r="D3" s="267"/>
      <c r="E3" s="267"/>
      <c r="F3" s="267"/>
    </row>
    <row r="4" spans="1:7" ht="25.5" customHeight="1" x14ac:dyDescent="0.25">
      <c r="A4" s="44" t="s">
        <v>54</v>
      </c>
      <c r="B4" s="297" t="s">
        <v>77</v>
      </c>
      <c r="C4" s="297"/>
      <c r="D4" s="297"/>
      <c r="E4" s="297"/>
      <c r="F4" s="297"/>
    </row>
    <row r="5" spans="1:7" ht="24" customHeight="1" x14ac:dyDescent="0.25">
      <c r="A5" s="200" t="s">
        <v>57</v>
      </c>
      <c r="B5" s="200" t="s">
        <v>154</v>
      </c>
      <c r="C5" s="298" t="s">
        <v>79</v>
      </c>
      <c r="D5" s="199" t="s">
        <v>2</v>
      </c>
      <c r="E5" s="199" t="s">
        <v>152</v>
      </c>
      <c r="F5" s="112" t="s">
        <v>170</v>
      </c>
      <c r="G5" s="130"/>
    </row>
    <row r="6" spans="1:7" ht="44.25" customHeight="1" x14ac:dyDescent="0.25">
      <c r="A6" s="200"/>
      <c r="B6" s="200"/>
      <c r="C6" s="299"/>
      <c r="D6" s="199"/>
      <c r="E6" s="199"/>
      <c r="F6" s="112">
        <v>2020</v>
      </c>
    </row>
    <row r="7" spans="1:7" ht="34.5" customHeight="1" x14ac:dyDescent="0.25">
      <c r="A7" s="193" t="s">
        <v>147</v>
      </c>
      <c r="B7" s="206" t="str">
        <f>'[3]ARBOL DE OBJETIVOS'!D26</f>
        <v>Servicio de Gestion Documental</v>
      </c>
      <c r="C7" s="305">
        <v>0</v>
      </c>
      <c r="D7" s="206" t="s">
        <v>38</v>
      </c>
      <c r="E7" s="42" t="s">
        <v>182</v>
      </c>
      <c r="F7" s="43">
        <v>0</v>
      </c>
    </row>
    <row r="8" spans="1:7" ht="32.25" customHeight="1" x14ac:dyDescent="0.25">
      <c r="A8" s="183"/>
      <c r="B8" s="218"/>
      <c r="C8" s="183"/>
      <c r="D8" s="218"/>
      <c r="E8" s="34" t="s">
        <v>183</v>
      </c>
      <c r="F8" s="43">
        <v>0</v>
      </c>
    </row>
    <row r="9" spans="1:7" ht="39" customHeight="1" x14ac:dyDescent="0.25">
      <c r="A9" s="183"/>
      <c r="B9" s="218"/>
      <c r="C9" s="183"/>
      <c r="D9" s="218"/>
      <c r="E9" s="34" t="s">
        <v>184</v>
      </c>
      <c r="F9" s="43">
        <v>0</v>
      </c>
    </row>
    <row r="10" spans="1:7" ht="15.75" customHeight="1" x14ac:dyDescent="0.25">
      <c r="A10" s="304" t="s">
        <v>69</v>
      </c>
      <c r="B10" s="304"/>
      <c r="C10" s="304"/>
      <c r="D10" s="304"/>
      <c r="E10" s="304"/>
      <c r="F10" s="45">
        <f>SUM(F7:F9)</f>
        <v>0</v>
      </c>
    </row>
    <row r="11" spans="1:7" ht="25.5" x14ac:dyDescent="0.25">
      <c r="A11" s="302" t="s">
        <v>146</v>
      </c>
      <c r="B11" s="302" t="str">
        <f>'[3]ARBOL DE OBJETIVOS'!K26</f>
        <v>Servicio de Implementación Sistemas de Gestión</v>
      </c>
      <c r="C11" s="301">
        <v>1</v>
      </c>
      <c r="D11" s="303" t="s">
        <v>39</v>
      </c>
      <c r="E11" s="34" t="s">
        <v>185</v>
      </c>
      <c r="F11" s="43">
        <v>86700000</v>
      </c>
    </row>
    <row r="12" spans="1:7" ht="25.5" x14ac:dyDescent="0.25">
      <c r="A12" s="302"/>
      <c r="B12" s="302"/>
      <c r="C12" s="183"/>
      <c r="D12" s="303"/>
      <c r="E12" s="34" t="s">
        <v>186</v>
      </c>
      <c r="F12" s="43">
        <v>13300000</v>
      </c>
    </row>
    <row r="13" spans="1:7" ht="25.5" x14ac:dyDescent="0.25">
      <c r="A13" s="302"/>
      <c r="B13" s="302"/>
      <c r="C13" s="183"/>
      <c r="D13" s="303"/>
      <c r="E13" s="34" t="s">
        <v>187</v>
      </c>
      <c r="F13" s="43">
        <v>0</v>
      </c>
    </row>
    <row r="14" spans="1:7" ht="17.25" customHeight="1" x14ac:dyDescent="0.25">
      <c r="A14" s="272" t="s">
        <v>61</v>
      </c>
      <c r="B14" s="272"/>
      <c r="C14" s="272"/>
      <c r="D14" s="272"/>
      <c r="E14" s="272"/>
      <c r="F14" s="110">
        <f>SUM(F11:F13)</f>
        <v>100000000</v>
      </c>
    </row>
    <row r="15" spans="1:7" ht="21" customHeight="1" x14ac:dyDescent="0.25">
      <c r="A15" s="300" t="s">
        <v>8</v>
      </c>
      <c r="B15" s="300"/>
      <c r="C15" s="300"/>
      <c r="D15" s="300"/>
      <c r="E15" s="300"/>
      <c r="F15" s="111">
        <f>SUM(F10+F14)</f>
        <v>100000000</v>
      </c>
    </row>
    <row r="16" spans="1:7" x14ac:dyDescent="0.25">
      <c r="A16" s="25"/>
    </row>
    <row r="18" spans="6:6" x14ac:dyDescent="0.25">
      <c r="F18" s="21"/>
    </row>
  </sheetData>
  <mergeCells count="20">
    <mergeCell ref="A10:E10"/>
    <mergeCell ref="C7:C9"/>
    <mergeCell ref="A7:A9"/>
    <mergeCell ref="B7:B9"/>
    <mergeCell ref="D7:D9"/>
    <mergeCell ref="A15:E15"/>
    <mergeCell ref="C11:C13"/>
    <mergeCell ref="A11:A13"/>
    <mergeCell ref="B11:B13"/>
    <mergeCell ref="A14:E14"/>
    <mergeCell ref="D11:D13"/>
    <mergeCell ref="A1:F1"/>
    <mergeCell ref="B2:F2"/>
    <mergeCell ref="B3:F3"/>
    <mergeCell ref="B4:F4"/>
    <mergeCell ref="B5:B6"/>
    <mergeCell ref="C5:C6"/>
    <mergeCell ref="A5:A6"/>
    <mergeCell ref="D5:D6"/>
    <mergeCell ref="E5:E6"/>
  </mergeCells>
  <printOptions horizontalCentered="1" verticalCentered="1"/>
  <pageMargins left="0" right="0" top="0" bottom="0" header="0.31496062992125984" footer="0.31496062992125984"/>
  <pageSetup paperSize="151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"/>
  <sheetViews>
    <sheetView zoomScaleNormal="100" workbookViewId="0">
      <selection activeCell="B2" sqref="B2:F2"/>
    </sheetView>
  </sheetViews>
  <sheetFormatPr baseColWidth="10" defaultRowHeight="15" x14ac:dyDescent="0.25"/>
  <cols>
    <col min="1" max="1" width="31.85546875" customWidth="1"/>
    <col min="2" max="2" width="16.7109375" customWidth="1"/>
    <col min="3" max="4" width="13.42578125" customWidth="1"/>
    <col min="5" max="5" width="45.85546875" customWidth="1"/>
    <col min="6" max="6" width="25.85546875" customWidth="1"/>
    <col min="7" max="7" width="26" customWidth="1"/>
  </cols>
  <sheetData>
    <row r="1" spans="1:6" ht="41.25" customHeight="1" x14ac:dyDescent="0.25">
      <c r="A1" s="309" t="s">
        <v>156</v>
      </c>
      <c r="B1" s="310"/>
      <c r="C1" s="310"/>
      <c r="D1" s="310"/>
      <c r="E1" s="310"/>
      <c r="F1" s="310"/>
    </row>
    <row r="2" spans="1:6" ht="41.25" customHeight="1" x14ac:dyDescent="0.25">
      <c r="A2" s="131" t="s">
        <v>133</v>
      </c>
      <c r="B2" s="311" t="s">
        <v>143</v>
      </c>
      <c r="C2" s="311"/>
      <c r="D2" s="311"/>
      <c r="E2" s="311"/>
      <c r="F2" s="311"/>
    </row>
    <row r="3" spans="1:6" ht="19.5" customHeight="1" x14ac:dyDescent="0.25">
      <c r="A3" s="44" t="s">
        <v>55</v>
      </c>
      <c r="B3" s="316" t="s">
        <v>73</v>
      </c>
      <c r="C3" s="317"/>
      <c r="D3" s="317"/>
      <c r="E3" s="317"/>
      <c r="F3" s="318"/>
    </row>
    <row r="4" spans="1:6" ht="26.25" customHeight="1" x14ac:dyDescent="0.25">
      <c r="A4" s="44" t="s">
        <v>54</v>
      </c>
      <c r="B4" s="297" t="s">
        <v>78</v>
      </c>
      <c r="C4" s="297"/>
      <c r="D4" s="297"/>
      <c r="E4" s="297"/>
      <c r="F4" s="297"/>
    </row>
    <row r="5" spans="1:6" ht="25.5" customHeight="1" x14ac:dyDescent="0.25">
      <c r="A5" s="319" t="s">
        <v>1</v>
      </c>
      <c r="B5" s="200" t="s">
        <v>180</v>
      </c>
      <c r="C5" s="212" t="s">
        <v>79</v>
      </c>
      <c r="D5" s="212" t="s">
        <v>181</v>
      </c>
      <c r="E5" s="200" t="s">
        <v>152</v>
      </c>
      <c r="F5" s="212" t="s">
        <v>173</v>
      </c>
    </row>
    <row r="6" spans="1:6" x14ac:dyDescent="0.25">
      <c r="A6" s="319"/>
      <c r="B6" s="200"/>
      <c r="C6" s="312"/>
      <c r="D6" s="312"/>
      <c r="E6" s="200"/>
      <c r="F6" s="312"/>
    </row>
    <row r="7" spans="1:6" ht="44.25" customHeight="1" x14ac:dyDescent="0.25">
      <c r="A7" s="194" t="s">
        <v>144</v>
      </c>
      <c r="B7" s="313" t="s">
        <v>40</v>
      </c>
      <c r="C7" s="183">
        <v>1</v>
      </c>
      <c r="D7" s="183">
        <v>1</v>
      </c>
      <c r="E7" s="146" t="s">
        <v>174</v>
      </c>
      <c r="F7" s="133">
        <v>5000000</v>
      </c>
    </row>
    <row r="8" spans="1:6" ht="33.75" customHeight="1" x14ac:dyDescent="0.25">
      <c r="A8" s="192"/>
      <c r="B8" s="314"/>
      <c r="C8" s="183"/>
      <c r="D8" s="183"/>
      <c r="E8" s="147" t="s">
        <v>175</v>
      </c>
      <c r="F8" s="134">
        <v>81500000</v>
      </c>
    </row>
    <row r="9" spans="1:6" ht="31.5" customHeight="1" x14ac:dyDescent="0.25">
      <c r="A9" s="193"/>
      <c r="B9" s="315"/>
      <c r="C9" s="183"/>
      <c r="D9" s="183"/>
      <c r="E9" s="147" t="s">
        <v>176</v>
      </c>
      <c r="F9" s="133">
        <v>13500000</v>
      </c>
    </row>
    <row r="10" spans="1:6" ht="27.75" customHeight="1" x14ac:dyDescent="0.25">
      <c r="A10" s="307"/>
      <c r="B10" s="308"/>
      <c r="C10" s="136"/>
      <c r="D10" s="136"/>
      <c r="E10" s="149" t="s">
        <v>58</v>
      </c>
      <c r="F10" s="132">
        <f>SUM(F7:F9)</f>
        <v>100000000</v>
      </c>
    </row>
    <row r="11" spans="1:6" ht="27" customHeight="1" x14ac:dyDescent="0.25">
      <c r="A11" s="183" t="s">
        <v>177</v>
      </c>
      <c r="B11" s="306" t="s">
        <v>41</v>
      </c>
      <c r="C11" s="183">
        <v>0</v>
      </c>
      <c r="D11" s="183">
        <v>0</v>
      </c>
      <c r="E11" s="151" t="s">
        <v>178</v>
      </c>
      <c r="F11" s="148">
        <v>0</v>
      </c>
    </row>
    <row r="12" spans="1:6" ht="42" customHeight="1" x14ac:dyDescent="0.25">
      <c r="A12" s="183"/>
      <c r="B12" s="306"/>
      <c r="C12" s="183"/>
      <c r="D12" s="183"/>
      <c r="E12" s="151" t="s">
        <v>179</v>
      </c>
      <c r="F12" s="148">
        <v>0</v>
      </c>
    </row>
    <row r="13" spans="1:6" ht="14.25" customHeight="1" x14ac:dyDescent="0.25">
      <c r="A13" s="113"/>
      <c r="B13" s="123"/>
      <c r="C13" s="135"/>
      <c r="D13" s="135"/>
      <c r="E13" s="150" t="s">
        <v>61</v>
      </c>
      <c r="F13" s="101">
        <f>F11+F12</f>
        <v>0</v>
      </c>
    </row>
    <row r="14" spans="1:6" ht="24" customHeight="1" x14ac:dyDescent="0.25">
      <c r="A14" s="273" t="s">
        <v>8</v>
      </c>
      <c r="B14" s="273"/>
      <c r="C14" s="273"/>
      <c r="D14" s="273"/>
      <c r="E14" s="273"/>
      <c r="F14" s="53">
        <f>F10+F13</f>
        <v>100000000</v>
      </c>
    </row>
  </sheetData>
  <mergeCells count="20">
    <mergeCell ref="A1:F1"/>
    <mergeCell ref="B2:F2"/>
    <mergeCell ref="B4:F4"/>
    <mergeCell ref="F5:F6"/>
    <mergeCell ref="A7:A9"/>
    <mergeCell ref="B7:B9"/>
    <mergeCell ref="C5:C6"/>
    <mergeCell ref="D5:D6"/>
    <mergeCell ref="B3:F3"/>
    <mergeCell ref="A5:A6"/>
    <mergeCell ref="E5:E6"/>
    <mergeCell ref="B5:B6"/>
    <mergeCell ref="A14:E14"/>
    <mergeCell ref="A11:A12"/>
    <mergeCell ref="B11:B12"/>
    <mergeCell ref="A10:B10"/>
    <mergeCell ref="C7:C9"/>
    <mergeCell ref="D7:D9"/>
    <mergeCell ref="C11:C12"/>
    <mergeCell ref="D11:D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landscape" horizontalDpi="4294967294" vertic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9"/>
  <sheetViews>
    <sheetView workbookViewId="0">
      <selection activeCell="G25" sqref="G25"/>
    </sheetView>
  </sheetViews>
  <sheetFormatPr baseColWidth="10" defaultRowHeight="15" x14ac:dyDescent="0.25"/>
  <cols>
    <col min="3" max="3" width="24.7109375" customWidth="1"/>
    <col min="4" max="4" width="27.7109375" customWidth="1"/>
    <col min="5" max="5" width="18.5703125" customWidth="1"/>
    <col min="6" max="6" width="23.42578125" customWidth="1"/>
    <col min="7" max="7" width="22.5703125" customWidth="1"/>
    <col min="8" max="8" width="15.28515625" customWidth="1"/>
    <col min="9" max="9" width="20.7109375" customWidth="1"/>
    <col min="10" max="10" width="25.140625" customWidth="1"/>
    <col min="11" max="11" width="22.7109375" customWidth="1"/>
  </cols>
  <sheetData>
    <row r="1" spans="2:12" x14ac:dyDescent="0.25">
      <c r="D1" t="s">
        <v>119</v>
      </c>
      <c r="E1" t="s">
        <v>120</v>
      </c>
      <c r="F1" t="s">
        <v>121</v>
      </c>
    </row>
    <row r="3" spans="2:12" x14ac:dyDescent="0.25">
      <c r="D3" s="322" t="s">
        <v>149</v>
      </c>
      <c r="E3" s="322"/>
      <c r="F3" s="322"/>
      <c r="G3" s="322" t="s">
        <v>150</v>
      </c>
      <c r="H3" s="322"/>
      <c r="I3" s="322"/>
      <c r="J3" s="322" t="s">
        <v>157</v>
      </c>
      <c r="K3" s="322"/>
      <c r="L3" s="322"/>
    </row>
    <row r="4" spans="2:12" ht="15" customHeight="1" x14ac:dyDescent="0.25">
      <c r="B4" s="320" t="s">
        <v>81</v>
      </c>
      <c r="C4" s="321" t="s">
        <v>82</v>
      </c>
      <c r="D4" s="321" t="s">
        <v>5</v>
      </c>
      <c r="E4" s="321" t="s">
        <v>118</v>
      </c>
      <c r="F4" s="321" t="s">
        <v>83</v>
      </c>
      <c r="G4" s="321" t="s">
        <v>5</v>
      </c>
      <c r="H4" s="321" t="s">
        <v>118</v>
      </c>
      <c r="I4" s="321" t="s">
        <v>83</v>
      </c>
      <c r="J4" s="321" t="s">
        <v>5</v>
      </c>
      <c r="K4" s="321" t="s">
        <v>118</v>
      </c>
      <c r="L4" s="321" t="s">
        <v>83</v>
      </c>
    </row>
    <row r="5" spans="2:12" x14ac:dyDescent="0.25">
      <c r="B5" s="320" t="s">
        <v>81</v>
      </c>
      <c r="C5" s="321"/>
      <c r="D5" s="321"/>
      <c r="E5" s="321"/>
      <c r="F5" s="321"/>
      <c r="G5" s="321"/>
      <c r="H5" s="321"/>
      <c r="I5" s="321"/>
      <c r="J5" s="321"/>
      <c r="K5" s="321"/>
      <c r="L5" s="321"/>
    </row>
    <row r="6" spans="2:12" x14ac:dyDescent="0.25">
      <c r="B6" s="67">
        <v>6</v>
      </c>
      <c r="C6" s="60" t="s">
        <v>84</v>
      </c>
      <c r="D6" s="62"/>
      <c r="E6" s="67"/>
      <c r="F6" s="61"/>
      <c r="G6" s="62"/>
      <c r="H6" s="67"/>
      <c r="I6" s="61"/>
      <c r="J6" s="62"/>
      <c r="K6" s="67"/>
      <c r="L6" s="61"/>
    </row>
    <row r="7" spans="2:12" x14ac:dyDescent="0.25">
      <c r="B7" s="67">
        <v>7</v>
      </c>
      <c r="C7" s="60" t="s">
        <v>85</v>
      </c>
      <c r="D7" s="63"/>
      <c r="E7" s="67"/>
      <c r="F7" s="61"/>
      <c r="G7" s="63"/>
      <c r="H7" s="67"/>
      <c r="I7" s="61"/>
      <c r="J7" s="63"/>
      <c r="K7" s="67"/>
      <c r="L7" s="61"/>
    </row>
    <row r="8" spans="2:12" x14ac:dyDescent="0.25">
      <c r="B8" s="67">
        <v>8</v>
      </c>
      <c r="C8" s="60" t="s">
        <v>86</v>
      </c>
      <c r="D8" s="63"/>
      <c r="E8" s="67"/>
      <c r="F8" s="61"/>
      <c r="G8" s="63"/>
      <c r="H8" s="67"/>
      <c r="I8" s="61"/>
      <c r="J8" s="63"/>
      <c r="K8" s="67"/>
      <c r="L8" s="61"/>
    </row>
    <row r="9" spans="2:12" x14ac:dyDescent="0.25">
      <c r="B9" s="67">
        <v>2</v>
      </c>
      <c r="C9" s="60" t="s">
        <v>87</v>
      </c>
      <c r="D9" s="63"/>
      <c r="E9" s="67"/>
      <c r="F9" s="61"/>
      <c r="G9" s="63"/>
      <c r="H9" s="67"/>
      <c r="I9" s="61"/>
      <c r="J9" s="63"/>
      <c r="K9" s="67"/>
      <c r="L9" s="61"/>
    </row>
    <row r="10" spans="2:12" x14ac:dyDescent="0.25">
      <c r="B10" s="67">
        <v>4</v>
      </c>
      <c r="C10" s="60" t="s">
        <v>88</v>
      </c>
      <c r="D10" s="63"/>
      <c r="E10" s="67"/>
      <c r="F10" s="61"/>
      <c r="G10" s="63"/>
      <c r="H10" s="67"/>
      <c r="I10" s="61"/>
      <c r="J10" s="63"/>
      <c r="K10" s="67"/>
      <c r="L10" s="61"/>
    </row>
    <row r="11" spans="2:12" x14ac:dyDescent="0.25">
      <c r="B11" s="67">
        <v>2</v>
      </c>
      <c r="C11" s="60" t="s">
        <v>89</v>
      </c>
      <c r="D11" s="63"/>
      <c r="E11" s="67"/>
      <c r="F11" s="61"/>
      <c r="G11" s="63"/>
      <c r="H11" s="67"/>
      <c r="I11" s="61"/>
      <c r="J11" s="63"/>
      <c r="K11" s="67"/>
      <c r="L11" s="61"/>
    </row>
    <row r="12" spans="2:12" x14ac:dyDescent="0.25">
      <c r="B12" s="67">
        <v>4</v>
      </c>
      <c r="C12" s="60" t="s">
        <v>90</v>
      </c>
      <c r="D12" s="63"/>
      <c r="E12" s="67"/>
      <c r="F12" s="61"/>
      <c r="G12" s="63"/>
      <c r="H12" s="67"/>
      <c r="I12" s="61"/>
      <c r="J12" s="63"/>
      <c r="K12" s="67"/>
      <c r="L12" s="61"/>
    </row>
    <row r="13" spans="2:12" x14ac:dyDescent="0.25">
      <c r="B13" s="67">
        <v>1</v>
      </c>
      <c r="C13" s="60" t="s">
        <v>91</v>
      </c>
      <c r="D13" s="63"/>
      <c r="E13" s="67"/>
      <c r="F13" s="61"/>
      <c r="G13" s="63"/>
      <c r="H13" s="67"/>
      <c r="I13" s="61"/>
      <c r="J13" s="63"/>
      <c r="K13" s="67"/>
      <c r="L13" s="61"/>
    </row>
    <row r="14" spans="2:12" x14ac:dyDescent="0.25">
      <c r="B14" s="67">
        <v>6</v>
      </c>
      <c r="C14" s="60" t="s">
        <v>92</v>
      </c>
      <c r="D14" s="63"/>
      <c r="E14" s="67"/>
      <c r="F14" s="61"/>
      <c r="G14" s="63"/>
      <c r="H14" s="67"/>
      <c r="I14" s="61"/>
      <c r="J14" s="63"/>
      <c r="K14" s="67"/>
      <c r="L14" s="61"/>
    </row>
    <row r="15" spans="2:12" x14ac:dyDescent="0.25">
      <c r="B15" s="67">
        <v>7</v>
      </c>
      <c r="C15" s="60" t="s">
        <v>93</v>
      </c>
      <c r="D15" s="63"/>
      <c r="E15" s="67"/>
      <c r="F15" s="61"/>
      <c r="G15" s="63"/>
      <c r="H15" s="67"/>
      <c r="I15" s="61"/>
      <c r="J15" s="63"/>
      <c r="K15" s="67"/>
      <c r="L15" s="61"/>
    </row>
    <row r="16" spans="2:12" x14ac:dyDescent="0.25">
      <c r="B16" s="67">
        <v>8</v>
      </c>
      <c r="C16" s="60" t="s">
        <v>94</v>
      </c>
      <c r="D16" s="62"/>
      <c r="E16" s="67"/>
      <c r="F16" s="61"/>
      <c r="G16" s="62"/>
      <c r="H16" s="67"/>
      <c r="I16" s="61"/>
      <c r="J16" s="62"/>
      <c r="K16" s="67"/>
      <c r="L16" s="61"/>
    </row>
    <row r="17" spans="2:12" x14ac:dyDescent="0.25">
      <c r="B17" s="67">
        <v>2</v>
      </c>
      <c r="C17" s="60" t="s">
        <v>95</v>
      </c>
      <c r="D17" s="63"/>
      <c r="E17" s="67"/>
      <c r="F17" s="61"/>
      <c r="G17" s="63"/>
      <c r="H17" s="67"/>
      <c r="I17" s="61"/>
      <c r="J17" s="63"/>
      <c r="K17" s="67"/>
      <c r="L17" s="61"/>
    </row>
    <row r="18" spans="2:12" x14ac:dyDescent="0.25">
      <c r="B18" s="67">
        <v>1</v>
      </c>
      <c r="C18" s="60" t="s">
        <v>96</v>
      </c>
      <c r="D18" s="62"/>
      <c r="E18" s="67"/>
      <c r="F18" s="61"/>
      <c r="G18" s="62"/>
      <c r="H18" s="67"/>
      <c r="I18" s="61"/>
      <c r="J18" s="62"/>
      <c r="K18" s="67"/>
      <c r="L18" s="61"/>
    </row>
    <row r="19" spans="2:12" x14ac:dyDescent="0.25">
      <c r="B19" s="67">
        <v>2</v>
      </c>
      <c r="C19" s="60" t="s">
        <v>97</v>
      </c>
      <c r="D19" s="63"/>
      <c r="E19" s="67"/>
      <c r="F19" s="61"/>
      <c r="G19" s="63"/>
      <c r="H19" s="67"/>
      <c r="I19" s="61"/>
      <c r="J19" s="63"/>
      <c r="K19" s="67"/>
      <c r="L19" s="61"/>
    </row>
    <row r="20" spans="2:12" x14ac:dyDescent="0.25">
      <c r="B20" s="67">
        <v>4</v>
      </c>
      <c r="C20" s="60" t="s">
        <v>98</v>
      </c>
      <c r="D20" s="63"/>
      <c r="E20" s="67"/>
      <c r="F20" s="61"/>
      <c r="G20" s="63"/>
      <c r="H20" s="67"/>
      <c r="I20" s="61"/>
      <c r="J20" s="63"/>
      <c r="K20" s="67"/>
      <c r="L20" s="61"/>
    </row>
    <row r="21" spans="2:12" x14ac:dyDescent="0.25">
      <c r="B21" s="67">
        <v>6</v>
      </c>
      <c r="C21" s="60" t="s">
        <v>99</v>
      </c>
      <c r="D21" s="62"/>
      <c r="E21" s="67"/>
      <c r="F21" s="61"/>
      <c r="G21" s="62"/>
      <c r="H21" s="67"/>
      <c r="I21" s="61"/>
      <c r="J21" s="62"/>
      <c r="K21" s="67"/>
      <c r="L21" s="61"/>
    </row>
    <row r="22" spans="2:12" x14ac:dyDescent="0.25">
      <c r="B22" s="67">
        <v>6</v>
      </c>
      <c r="C22" s="60" t="s">
        <v>100</v>
      </c>
      <c r="D22" s="63"/>
      <c r="E22" s="67"/>
      <c r="F22" s="61"/>
      <c r="G22" s="63"/>
      <c r="H22" s="67"/>
      <c r="I22" s="61"/>
      <c r="J22" s="63"/>
      <c r="K22" s="67"/>
      <c r="L22" s="61"/>
    </row>
    <row r="23" spans="2:12" x14ac:dyDescent="0.25">
      <c r="B23" s="67">
        <v>4</v>
      </c>
      <c r="C23" s="60" t="s">
        <v>101</v>
      </c>
      <c r="D23" s="63"/>
      <c r="E23" s="67"/>
      <c r="F23" s="61"/>
      <c r="G23" s="63"/>
      <c r="H23" s="67"/>
      <c r="I23" s="61"/>
      <c r="J23" s="63"/>
      <c r="K23" s="67"/>
      <c r="L23" s="61"/>
    </row>
    <row r="24" spans="2:12" x14ac:dyDescent="0.25">
      <c r="B24" s="67">
        <v>2</v>
      </c>
      <c r="C24" s="60" t="s">
        <v>102</v>
      </c>
      <c r="D24" s="63"/>
      <c r="E24" s="67"/>
      <c r="F24" s="61"/>
      <c r="G24" s="63"/>
      <c r="H24" s="67"/>
      <c r="I24" s="61"/>
      <c r="J24" s="63"/>
      <c r="K24" s="67"/>
      <c r="L24" s="61"/>
    </row>
    <row r="25" spans="2:12" x14ac:dyDescent="0.25">
      <c r="B25" s="67">
        <v>2</v>
      </c>
      <c r="C25" s="60" t="s">
        <v>103</v>
      </c>
      <c r="D25" s="63"/>
      <c r="E25" s="67"/>
      <c r="F25" s="61"/>
      <c r="G25" s="63"/>
      <c r="H25" s="67"/>
      <c r="I25" s="61"/>
      <c r="J25" s="63"/>
      <c r="K25" s="67"/>
      <c r="L25" s="61"/>
    </row>
    <row r="26" spans="2:12" x14ac:dyDescent="0.25">
      <c r="B26" s="67">
        <v>8</v>
      </c>
      <c r="C26" s="60" t="s">
        <v>104</v>
      </c>
      <c r="D26" s="63"/>
      <c r="E26" s="67"/>
      <c r="F26" s="61"/>
      <c r="G26" s="63"/>
      <c r="H26" s="67"/>
      <c r="I26" s="61"/>
      <c r="J26" s="63"/>
      <c r="K26" s="67"/>
      <c r="L26" s="61"/>
    </row>
    <row r="27" spans="2:12" x14ac:dyDescent="0.25">
      <c r="B27" s="67">
        <v>1</v>
      </c>
      <c r="C27" s="60" t="s">
        <v>105</v>
      </c>
      <c r="D27" s="63"/>
      <c r="E27" s="67"/>
      <c r="F27" s="61"/>
      <c r="G27" s="63"/>
      <c r="H27" s="67"/>
      <c r="I27" s="61"/>
      <c r="J27" s="63"/>
      <c r="K27" s="67"/>
      <c r="L27" s="61"/>
    </row>
    <row r="28" spans="2:12" x14ac:dyDescent="0.25">
      <c r="B28" s="67">
        <v>5</v>
      </c>
      <c r="C28" s="60" t="s">
        <v>106</v>
      </c>
      <c r="D28" s="63"/>
      <c r="E28" s="67"/>
      <c r="F28" s="61"/>
      <c r="G28" s="63"/>
      <c r="H28" s="67"/>
      <c r="I28" s="61"/>
      <c r="J28" s="63"/>
      <c r="K28" s="67"/>
      <c r="L28" s="61"/>
    </row>
    <row r="29" spans="2:12" x14ac:dyDescent="0.25">
      <c r="B29" s="67">
        <v>6</v>
      </c>
      <c r="C29" s="60" t="s">
        <v>107</v>
      </c>
      <c r="D29" s="63"/>
      <c r="E29" s="67"/>
      <c r="F29" s="61"/>
      <c r="G29" s="63"/>
      <c r="H29" s="67"/>
      <c r="I29" s="61"/>
      <c r="J29" s="63"/>
      <c r="K29" s="67"/>
      <c r="L29" s="61"/>
    </row>
    <row r="30" spans="2:12" x14ac:dyDescent="0.25">
      <c r="B30" s="67">
        <v>7</v>
      </c>
      <c r="C30" s="60" t="s">
        <v>108</v>
      </c>
      <c r="D30" s="63"/>
      <c r="E30" s="67"/>
      <c r="F30" s="61"/>
      <c r="G30" s="63"/>
      <c r="H30" s="67"/>
      <c r="I30" s="61"/>
      <c r="J30" s="63"/>
      <c r="K30" s="67"/>
      <c r="L30" s="61"/>
    </row>
    <row r="31" spans="2:12" x14ac:dyDescent="0.25">
      <c r="B31" s="67">
        <v>7</v>
      </c>
      <c r="C31" s="60" t="s">
        <v>109</v>
      </c>
      <c r="D31" s="63"/>
      <c r="E31" s="67"/>
      <c r="F31" s="61"/>
      <c r="G31" s="63"/>
      <c r="H31" s="67"/>
      <c r="I31" s="61"/>
      <c r="J31" s="63"/>
      <c r="K31" s="67"/>
      <c r="L31" s="61"/>
    </row>
    <row r="32" spans="2:12" x14ac:dyDescent="0.25">
      <c r="B32" s="67">
        <v>3</v>
      </c>
      <c r="C32" s="60" t="s">
        <v>110</v>
      </c>
      <c r="D32" s="62"/>
      <c r="E32" s="67"/>
      <c r="F32" s="61"/>
      <c r="G32" s="62"/>
      <c r="H32" s="67"/>
      <c r="I32" s="61"/>
      <c r="J32" s="62"/>
      <c r="K32" s="67"/>
      <c r="L32" s="61"/>
    </row>
    <row r="33" spans="2:12" x14ac:dyDescent="0.25">
      <c r="B33" s="67">
        <v>5</v>
      </c>
      <c r="C33" s="60" t="s">
        <v>111</v>
      </c>
      <c r="D33" s="63"/>
      <c r="E33" s="67"/>
      <c r="F33" s="61"/>
      <c r="G33" s="63"/>
      <c r="H33" s="67"/>
      <c r="I33" s="61"/>
      <c r="J33" s="63"/>
      <c r="K33" s="67"/>
      <c r="L33" s="61"/>
    </row>
    <row r="34" spans="2:12" x14ac:dyDescent="0.25">
      <c r="B34" s="67">
        <v>2</v>
      </c>
      <c r="C34" s="60" t="s">
        <v>112</v>
      </c>
      <c r="D34" s="62"/>
      <c r="E34" s="67"/>
      <c r="F34" s="61"/>
      <c r="G34" s="62"/>
      <c r="H34" s="67"/>
      <c r="I34" s="61"/>
      <c r="J34" s="62"/>
      <c r="K34" s="67"/>
      <c r="L34" s="61"/>
    </row>
    <row r="35" spans="2:12" x14ac:dyDescent="0.25">
      <c r="B35" s="67">
        <v>4</v>
      </c>
      <c r="C35" s="60" t="s">
        <v>113</v>
      </c>
      <c r="D35" s="63"/>
      <c r="E35" s="67"/>
      <c r="F35" s="61"/>
      <c r="G35" s="63"/>
      <c r="H35" s="67"/>
      <c r="I35" s="61"/>
      <c r="J35" s="63"/>
      <c r="K35" s="67"/>
      <c r="L35" s="61"/>
    </row>
    <row r="36" spans="2:12" x14ac:dyDescent="0.25">
      <c r="B36" s="67">
        <v>1</v>
      </c>
      <c r="C36" s="60" t="s">
        <v>114</v>
      </c>
      <c r="D36" s="63"/>
      <c r="E36" s="67"/>
      <c r="F36" s="61"/>
      <c r="G36" s="63"/>
      <c r="H36" s="67"/>
      <c r="I36" s="61"/>
      <c r="J36" s="63"/>
      <c r="K36" s="67"/>
      <c r="L36" s="61"/>
    </row>
    <row r="37" spans="2:12" x14ac:dyDescent="0.25">
      <c r="B37" s="67">
        <v>6</v>
      </c>
      <c r="C37" s="60" t="s">
        <v>115</v>
      </c>
      <c r="D37" s="62"/>
      <c r="E37" s="67"/>
      <c r="F37" s="61"/>
      <c r="G37" s="62"/>
      <c r="H37" s="67"/>
      <c r="I37" s="61"/>
      <c r="J37" s="62"/>
      <c r="K37" s="67"/>
      <c r="L37" s="61"/>
    </row>
    <row r="38" spans="2:12" x14ac:dyDescent="0.25">
      <c r="B38" s="67">
        <v>8</v>
      </c>
      <c r="C38" s="60" t="s">
        <v>116</v>
      </c>
      <c r="D38" s="62"/>
      <c r="E38" s="67"/>
      <c r="F38" s="61"/>
      <c r="G38" s="62"/>
      <c r="H38" s="67"/>
      <c r="I38" s="61"/>
      <c r="J38" s="62"/>
      <c r="K38" s="67"/>
      <c r="L38" s="61"/>
    </row>
    <row r="39" spans="2:12" x14ac:dyDescent="0.25">
      <c r="B39" s="67"/>
      <c r="C39" s="64" t="s">
        <v>117</v>
      </c>
      <c r="D39" s="66">
        <f t="shared" ref="D39" si="0">SUM(D6:D38)</f>
        <v>0</v>
      </c>
      <c r="E39" s="65"/>
      <c r="F39" s="65">
        <f>SUM(F6:F38)</f>
        <v>0</v>
      </c>
      <c r="G39" s="66">
        <f t="shared" ref="G39" si="1">SUM(G6:G38)</f>
        <v>0</v>
      </c>
      <c r="H39" s="65"/>
      <c r="I39" s="65">
        <f>SUM(I6:I38)</f>
        <v>0</v>
      </c>
      <c r="J39" s="66">
        <f t="shared" ref="J39" si="2">SUM(J6:J38)</f>
        <v>0</v>
      </c>
      <c r="K39" s="65"/>
      <c r="L39" s="65">
        <f>SUM(L6:L38)</f>
        <v>0</v>
      </c>
    </row>
  </sheetData>
  <mergeCells count="14">
    <mergeCell ref="B4:B5"/>
    <mergeCell ref="C4:C5"/>
    <mergeCell ref="F4:F5"/>
    <mergeCell ref="J3:L3"/>
    <mergeCell ref="J4:J5"/>
    <mergeCell ref="K4:K5"/>
    <mergeCell ref="L4:L5"/>
    <mergeCell ref="D3:F3"/>
    <mergeCell ref="G3:I3"/>
    <mergeCell ref="G4:G5"/>
    <mergeCell ref="H4:H5"/>
    <mergeCell ref="I4:I5"/>
    <mergeCell ref="D4:D5"/>
    <mergeCell ref="E4:E5"/>
  </mergeCells>
  <pageMargins left="0.7" right="0.7" top="0.75" bottom="0.75" header="0.3" footer="0.3"/>
  <pageSetup paperSize="1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Presupuesto 2020</vt:lpstr>
      <vt:lpstr>Desarrollo </vt:lpstr>
      <vt:lpstr>Negocios Inclusivos</vt:lpstr>
      <vt:lpstr>Reincorporación</vt:lpstr>
      <vt:lpstr>Divulgación</vt:lpstr>
      <vt:lpstr>TICs</vt:lpstr>
      <vt:lpstr>Documental</vt:lpstr>
      <vt:lpstr>Infraestructura</vt:lpstr>
      <vt:lpstr>Regionalización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Daza Rivera</dc:creator>
  <cp:lastModifiedBy>Marisol Viveros</cp:lastModifiedBy>
  <cp:lastPrinted>2020-01-13T16:10:05Z</cp:lastPrinted>
  <dcterms:created xsi:type="dcterms:W3CDTF">2018-09-12T19:25:50Z</dcterms:created>
  <dcterms:modified xsi:type="dcterms:W3CDTF">2020-01-22T18:39:28Z</dcterms:modified>
</cp:coreProperties>
</file>