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defaultThemeVersion="124226"/>
  <mc:AlternateContent xmlns:mc="http://schemas.openxmlformats.org/markup-compatibility/2006">
    <mc:Choice Requires="x15">
      <x15ac:absPath xmlns:x15ac="http://schemas.microsoft.com/office/spreadsheetml/2010/11/ac" url="C:\Users\marisol.viveros\Desktop\Trabajo en casa\1. Marisol Viveros\21, Plan Acción I\"/>
    </mc:Choice>
  </mc:AlternateContent>
  <xr:revisionPtr revIDLastSave="0" documentId="8_{335D71B8-2DD6-4D1A-9C98-D117DD1CF118}" xr6:coauthVersionLast="36" xr6:coauthVersionMax="36" xr10:uidLastSave="{00000000-0000-0000-0000-000000000000}"/>
  <bookViews>
    <workbookView xWindow="0" yWindow="0" windowWidth="18000" windowHeight="4395" activeTab="1" xr2:uid="{00000000-000D-0000-FFFF-FFFF00000000}"/>
  </bookViews>
  <sheets>
    <sheet name="PLAN DE ACCION INSTITUCIONAL " sheetId="12" r:id="rId1"/>
    <sheet name="GGA" sheetId="13" r:id="rId2"/>
    <sheet name="GGF" sheetId="14" r:id="rId3"/>
    <sheet name="GGH" sheetId="15" r:id="rId4"/>
    <sheet name="OAJ" sheetId="18" r:id="rId5"/>
    <sheet name="OCI" sheetId="17" r:id="rId6"/>
    <sheet name="GCyP " sheetId="19" r:id="rId7"/>
    <sheet name="GEel" sheetId="25" r:id="rId8"/>
    <sheet name="GPyE" sheetId="22" r:id="rId9"/>
    <sheet name="GTICS " sheetId="26" r:id="rId10"/>
    <sheet name="MISIONAL" sheetId="23" r:id="rId11"/>
    <sheet name="Hoja1" sheetId="21" state="hidden" r:id="rId12"/>
  </sheets>
  <definedNames>
    <definedName name="_xlnm._FilterDatabase" localSheetId="8" hidden="1">GPyE!$A$3:$BM$44</definedName>
    <definedName name="_xlnm._FilterDatabase" localSheetId="0" hidden="1">'PLAN DE ACCION INSTITUCIONAL '!$A$11:$AE$196</definedName>
    <definedName name="ActualBeyond" localSheetId="7">GEel!PeriodInActual*(#REF!&gt;0)</definedName>
    <definedName name="ActualBeyond" localSheetId="9">'GTICS '!PeriodInActual*(#REF!&gt;0)</definedName>
    <definedName name="ActualBeyond">PeriodInActual*(#REF!&gt;0)</definedName>
    <definedName name="_xlnm.Print_Area" localSheetId="6">'GCyP '!$A$3:$BM$32</definedName>
    <definedName name="_xlnm.Print_Area" localSheetId="7">GEel!$A$3:$AO$38</definedName>
    <definedName name="_xlnm.Print_Area" localSheetId="1">GGA!$A$3:$BK$41</definedName>
    <definedName name="_xlnm.Print_Area" localSheetId="2">GGF!$A$3:$BM$31</definedName>
    <definedName name="_xlnm.Print_Area" localSheetId="3">GGH!$A$3:$BK$44</definedName>
    <definedName name="_xlnm.Print_Area" localSheetId="8">GPyE!$A$3:$BM$52</definedName>
    <definedName name="_xlnm.Print_Area" localSheetId="9">'GTICS '!$A$3:$BK$48</definedName>
    <definedName name="_xlnm.Print_Area" localSheetId="10">MISIONAL!$B$3:$BK$35</definedName>
    <definedName name="_xlnm.Print_Area" localSheetId="4">OAJ!$A$3:$BM$35</definedName>
    <definedName name="_xlnm.Print_Area" localSheetId="5">OCI!$A$3:$BK$29</definedName>
    <definedName name="PercentCompleteBeyond" localSheetId="7">(#REF!=MEDIAN(#REF!,#REF!,#REF!+#REF!)*(#REF!&gt;0))*((#REF!&lt;(INT(#REF!+#REF!*#REF!)))+(#REF!=#REF!))*(#REF!&gt;0)</definedName>
    <definedName name="PercentCompleteBeyond" localSheetId="9">(#REF!=MEDIAN(#REF!,#REF!,#REF!+#REF!)*(#REF!&gt;0))*((#REF!&lt;(INT(#REF!+#REF!*#REF!)))+(#REF!=#REF!))*(#REF!&gt;0)</definedName>
    <definedName name="PercentCompleteBeyond">(#REF!=MEDIAN(#REF!,#REF!,#REF!+#REF!)*(#REF!&gt;0))*((#REF!&lt;(INT(#REF!+#REF!*#REF!)))+(#REF!=#REF!))*(#REF!&gt;0)</definedName>
    <definedName name="period_selected" localSheetId="7">#REF!</definedName>
    <definedName name="period_selected" localSheetId="9">#REF!</definedName>
    <definedName name="period_selected">#REF!</definedName>
    <definedName name="PeriodInActual" localSheetId="7">#REF!=MEDIAN(#REF!,#REF!,#REF!+#REF!-1)</definedName>
    <definedName name="PeriodInActual" localSheetId="9">#REF!=MEDIAN(#REF!,#REF!,#REF!+#REF!-1)</definedName>
    <definedName name="PeriodInActual">#REF!=MEDIAN(#REF!,#REF!,#REF!+#REF!-1)</definedName>
    <definedName name="PeriodInPlan" localSheetId="7">#REF!=MEDIAN(#REF!,#REF!,#REF!+#REF!-1)</definedName>
    <definedName name="PeriodInPlan" localSheetId="9">#REF!=MEDIAN(#REF!,#REF!,#REF!+#REF!-1)</definedName>
    <definedName name="PeriodInPlan">#REF!=MEDIAN(#REF!,#REF!,#REF!+#REF!-1)</definedName>
    <definedName name="Plan" localSheetId="7">GEel!PeriodInPlan*(#REF!&gt;0)</definedName>
    <definedName name="Plan" localSheetId="9">'GTICS '!PeriodInPlan*(#REF!&gt;0)</definedName>
    <definedName name="Plan">PeriodInPlan*(#REF!&gt;0)</definedName>
    <definedName name="PorcentajeCompletado" localSheetId="7">GEel!PercentCompleteBeyond*GEel!PeriodInPlan</definedName>
    <definedName name="PorcentajeCompletado" localSheetId="9">'GTICS '!PercentCompleteBeyond*'GTICS '!PeriodInPlan</definedName>
    <definedName name="PorcentajeCompletado">PercentCompleteBeyond*PeriodInPlan</definedName>
    <definedName name="Real" localSheetId="7">(GEel!PeriodInActual*(#REF!&gt;0))*GEel!PeriodInPlan</definedName>
    <definedName name="Real" localSheetId="9">('GTICS '!PeriodInActual*(#REF!&gt;0))*'GTICS '!PeriodInPlan</definedName>
    <definedName name="Real">(PeriodInActual*(#REF!&gt;0))*PeriodInPlan</definedName>
    <definedName name="TitleRegion..BO60" localSheetId="7">#REF!</definedName>
    <definedName name="TitleRegion..BO60" localSheetId="9">#REF!</definedName>
    <definedName name="TitleRegion..BO60">#REF!</definedName>
  </definedNames>
  <calcPr calcId="191029"/>
</workbook>
</file>

<file path=xl/calcChain.xml><?xml version="1.0" encoding="utf-8"?>
<calcChain xmlns="http://schemas.openxmlformats.org/spreadsheetml/2006/main">
  <c r="E26" i="25" l="1"/>
  <c r="BJ36" i="26" l="1"/>
  <c r="BF36" i="26"/>
  <c r="BB36" i="26"/>
  <c r="AX36" i="26"/>
  <c r="AT36" i="26"/>
  <c r="AP36" i="26"/>
  <c r="AL36" i="26"/>
  <c r="AH36" i="26"/>
  <c r="AD36" i="26"/>
  <c r="Z36" i="26"/>
  <c r="V36" i="26"/>
  <c r="R36" i="26"/>
  <c r="Q25" i="25" l="1"/>
  <c r="S25" i="25" s="1"/>
  <c r="U25" i="25" s="1"/>
  <c r="W25" i="25" s="1"/>
  <c r="Y25" i="25" s="1"/>
  <c r="AA25" i="25" s="1"/>
  <c r="AC25" i="25" s="1"/>
  <c r="AE25" i="25" s="1"/>
  <c r="AG25" i="25" s="1"/>
  <c r="AI25" i="25" s="1"/>
  <c r="AK25" i="25" s="1"/>
  <c r="AM25" i="25" s="1"/>
  <c r="Q24" i="25"/>
  <c r="S24" i="25" s="1"/>
  <c r="U24" i="25" s="1"/>
  <c r="W24" i="25" s="1"/>
  <c r="Y24" i="25" s="1"/>
  <c r="AA24" i="25" s="1"/>
  <c r="AC24" i="25" s="1"/>
  <c r="AE24" i="25" s="1"/>
  <c r="AG24" i="25" s="1"/>
  <c r="AI24" i="25" s="1"/>
  <c r="AK24" i="25" s="1"/>
  <c r="AM24" i="25" s="1"/>
  <c r="Q23" i="25"/>
  <c r="S23" i="25" s="1"/>
  <c r="U23" i="25" s="1"/>
  <c r="W23" i="25" s="1"/>
  <c r="Y23" i="25" s="1"/>
  <c r="AA23" i="25" s="1"/>
  <c r="AC23" i="25" s="1"/>
  <c r="AE23" i="25" s="1"/>
  <c r="AG23" i="25" s="1"/>
  <c r="AI23" i="25" s="1"/>
  <c r="AK23" i="25" s="1"/>
  <c r="AM23" i="25" s="1"/>
  <c r="S22" i="25"/>
  <c r="U22" i="25" s="1"/>
  <c r="W22" i="25" s="1"/>
  <c r="Y22" i="25" s="1"/>
  <c r="AA22" i="25" s="1"/>
  <c r="AC22" i="25" s="1"/>
  <c r="AE22" i="25" s="1"/>
  <c r="AG22" i="25" s="1"/>
  <c r="AI22" i="25" s="1"/>
  <c r="AK22" i="25" s="1"/>
  <c r="AM22" i="25" s="1"/>
  <c r="U21" i="25"/>
  <c r="W21" i="25" s="1"/>
  <c r="Y21" i="25" s="1"/>
  <c r="AA21" i="25" s="1"/>
  <c r="AC21" i="25" s="1"/>
  <c r="AE21" i="25" s="1"/>
  <c r="AG21" i="25" s="1"/>
  <c r="AI21" i="25" s="1"/>
  <c r="AK21" i="25" s="1"/>
  <c r="AC19" i="25"/>
  <c r="AE19" i="25" s="1"/>
  <c r="AG19" i="25" s="1"/>
  <c r="AI19" i="25" s="1"/>
  <c r="AK19" i="25" s="1"/>
  <c r="S19" i="25"/>
  <c r="U19" i="25" s="1"/>
  <c r="W19" i="25" s="1"/>
  <c r="Y19" i="25" s="1"/>
  <c r="AA19" i="25" s="1"/>
  <c r="S18" i="25"/>
  <c r="U18" i="25" s="1"/>
  <c r="W18" i="25" s="1"/>
  <c r="Y18" i="25" s="1"/>
  <c r="AA18" i="25" s="1"/>
  <c r="AC18" i="25" s="1"/>
  <c r="AE18" i="25" s="1"/>
  <c r="S16" i="25"/>
  <c r="U16" i="25" s="1"/>
  <c r="W16" i="25" s="1"/>
  <c r="Y16" i="25" s="1"/>
  <c r="AA16" i="25" s="1"/>
  <c r="AC16" i="25" s="1"/>
  <c r="AE16" i="25" s="1"/>
  <c r="AG16" i="25" s="1"/>
  <c r="AI16" i="25" s="1"/>
  <c r="AK16" i="25" s="1"/>
  <c r="AM16" i="25" s="1"/>
  <c r="S13" i="25"/>
  <c r="U13" i="25" s="1"/>
  <c r="W13" i="25" s="1"/>
  <c r="Y13" i="25" s="1"/>
  <c r="AA13" i="25" s="1"/>
  <c r="AC13" i="25" s="1"/>
  <c r="AE13" i="25" s="1"/>
  <c r="AG13" i="25" s="1"/>
  <c r="AI13" i="25" s="1"/>
  <c r="AK13" i="25" s="1"/>
  <c r="AM13" i="25" s="1"/>
  <c r="S12" i="25"/>
  <c r="U12" i="25" s="1"/>
  <c r="W12" i="25" s="1"/>
  <c r="Y12" i="25" s="1"/>
  <c r="AA12" i="25" s="1"/>
  <c r="AC12" i="25" s="1"/>
  <c r="AE12" i="25" s="1"/>
  <c r="AG12" i="25" s="1"/>
  <c r="AI12" i="25" s="1"/>
  <c r="AK12" i="25" s="1"/>
  <c r="AM12" i="25" s="1"/>
  <c r="V196" i="12"/>
  <c r="V192" i="12"/>
  <c r="V188" i="12"/>
  <c r="E22" i="25" l="1"/>
  <c r="E18" i="25"/>
  <c r="E12" i="25"/>
  <c r="BJ22" i="23" l="1"/>
  <c r="BB22" i="23"/>
  <c r="AP22" i="23"/>
  <c r="BL41" i="22" l="1"/>
  <c r="BL40" i="22"/>
  <c r="BL39" i="22"/>
  <c r="BL38" i="22"/>
  <c r="BL37" i="22"/>
  <c r="BL36" i="22"/>
  <c r="BL35" i="22"/>
  <c r="BL34" i="22"/>
  <c r="BL33" i="22"/>
  <c r="BL32" i="22"/>
  <c r="BL31" i="22"/>
  <c r="BL30" i="22"/>
  <c r="BL29" i="22"/>
  <c r="BL28" i="22"/>
  <c r="BL27" i="22"/>
  <c r="BL26" i="22"/>
  <c r="BL25" i="22"/>
  <c r="BL24" i="22"/>
  <c r="BL23" i="22"/>
  <c r="BL22" i="22"/>
  <c r="BL21" i="22"/>
  <c r="BL20" i="22"/>
  <c r="BL19" i="22"/>
  <c r="BL18" i="22"/>
  <c r="BL17" i="22"/>
  <c r="BL16" i="22"/>
  <c r="BL15" i="22"/>
  <c r="BL14" i="22"/>
  <c r="BL13" i="22"/>
  <c r="BL12" i="22"/>
  <c r="P3" i="21" l="1"/>
  <c r="BJ24" i="14" l="1"/>
  <c r="BF24" i="14"/>
  <c r="BB24" i="14"/>
  <c r="AX24" i="14"/>
  <c r="AT24" i="14"/>
  <c r="AP24" i="14"/>
  <c r="AL24" i="14"/>
  <c r="AH24" i="14"/>
  <c r="AD24" i="14"/>
  <c r="Z24" i="14"/>
  <c r="V24" i="14"/>
  <c r="R24" i="14"/>
  <c r="BJ23" i="14"/>
  <c r="BF23" i="14"/>
  <c r="BB23" i="14"/>
  <c r="AX23" i="14"/>
  <c r="AT23" i="14"/>
  <c r="AP23" i="14"/>
  <c r="AL23" i="14"/>
  <c r="AH23" i="14"/>
  <c r="AD23" i="14"/>
  <c r="Z23" i="14"/>
  <c r="V23" i="14"/>
  <c r="R2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Lizeth Malaver Botia</author>
  </authors>
  <commentList>
    <comment ref="AC12" authorId="0" shapeId="0" xr:uid="{00000000-0006-0000-0000-000001000000}">
      <text>
        <r>
          <rPr>
            <b/>
            <sz val="9"/>
            <color indexed="81"/>
            <rFont val="Tahoma"/>
            <family val="2"/>
          </rPr>
          <t>Laura Lizeth Malaver Botia:</t>
        </r>
        <r>
          <rPr>
            <sz val="9"/>
            <color indexed="81"/>
            <rFont val="Tahoma"/>
            <family val="2"/>
          </rPr>
          <t xml:space="preserve">
Se amplia  fecha de inicio  ya que esta sujeto al contrato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Nelson Piñeros</author>
  </authors>
  <commentList>
    <comment ref="R14" authorId="0" shapeId="0" xr:uid="{00000000-0006-0000-0500-000001000000}">
      <text>
        <r>
          <rPr>
            <b/>
            <sz val="9"/>
            <color indexed="81"/>
            <rFont val="Tahoma"/>
            <family val="2"/>
          </rPr>
          <t>Nelson Piñeros:</t>
        </r>
        <r>
          <rPr>
            <sz val="9"/>
            <color indexed="81"/>
            <rFont val="Tahoma"/>
            <family val="2"/>
          </rPr>
          <t xml:space="preserve">
1, Austeridad
2, Evaluación por dependiencias
3. Plan anticorrupción
4. Seguimiento mapas de riesgo de corrupción
</t>
        </r>
      </text>
    </comment>
    <comment ref="V14" authorId="0" shapeId="0" xr:uid="{00000000-0006-0000-0500-000002000000}">
      <text>
        <r>
          <rPr>
            <b/>
            <sz val="9"/>
            <color indexed="81"/>
            <rFont val="Tahoma"/>
            <family val="2"/>
          </rPr>
          <t>Nelson Piñeros:</t>
        </r>
        <r>
          <rPr>
            <sz val="9"/>
            <color indexed="81"/>
            <rFont val="Tahoma"/>
            <family val="2"/>
          </rPr>
          <t xml:space="preserve">
1, Mecanismos de participación ciudadana
2. Cetrificación Ekogui</t>
        </r>
      </text>
    </comment>
    <comment ref="Z14" authorId="0" shapeId="0" xr:uid="{00000000-0006-0000-0500-000003000000}">
      <text>
        <r>
          <rPr>
            <b/>
            <sz val="9"/>
            <color indexed="81"/>
            <rFont val="Tahoma"/>
            <family val="2"/>
          </rPr>
          <t>Nelson Piñeros:</t>
        </r>
        <r>
          <rPr>
            <sz val="9"/>
            <color indexed="81"/>
            <rFont val="Tahoma"/>
            <family val="2"/>
          </rPr>
          <t xml:space="preserve">
1. Pormenirizado de CI
2. Derechos de autor
3, FURAG
4, Seguimiento del adecuado uso y manejo de cajas menores</t>
        </r>
      </text>
    </comment>
    <comment ref="AD14" authorId="0" shapeId="0" xr:uid="{00000000-0006-0000-0500-000004000000}">
      <text>
        <r>
          <rPr>
            <b/>
            <sz val="9"/>
            <color indexed="81"/>
            <rFont val="Tahoma"/>
            <family val="2"/>
          </rPr>
          <t>Nelson Piñeros:</t>
        </r>
        <r>
          <rPr>
            <sz val="9"/>
            <color indexed="81"/>
            <rFont val="Tahoma"/>
            <family val="2"/>
          </rPr>
          <t xml:space="preserve">
1. Austeridad
2, Proceso de planeación</t>
        </r>
      </text>
    </comment>
    <comment ref="AH14" authorId="0" shapeId="0" xr:uid="{00000000-0006-0000-0500-000005000000}">
      <text>
        <r>
          <rPr>
            <b/>
            <sz val="9"/>
            <color indexed="81"/>
            <rFont val="Tahoma"/>
            <family val="2"/>
          </rPr>
          <t>Nelson Piñeros:</t>
        </r>
        <r>
          <rPr>
            <sz val="9"/>
            <color indexed="81"/>
            <rFont val="Tahoma"/>
            <family val="2"/>
          </rPr>
          <t xml:space="preserve">
1, Plan anticorrupción
2, mapa de riesgos de corrupción
3, Información en SIIF Nación
4. Información en SIGEP</t>
        </r>
      </text>
    </comment>
    <comment ref="R16" authorId="0" shapeId="0" xr:uid="{00000000-0006-0000-0500-000006000000}">
      <text>
        <r>
          <rPr>
            <b/>
            <sz val="9"/>
            <color indexed="81"/>
            <rFont val="Tahoma"/>
            <family val="2"/>
          </rPr>
          <t>Nelson Piñeros:</t>
        </r>
        <r>
          <rPr>
            <sz val="9"/>
            <color indexed="81"/>
            <rFont val="Tahoma"/>
            <family val="2"/>
          </rPr>
          <t xml:space="preserve">
1. SRECI SEGUIMIENTO PLAN DE MEJORAMIENTO
2. SIRECI GESTIÓN CONTRACTUAL</t>
        </r>
      </text>
    </comment>
    <comment ref="V16" authorId="0" shapeId="0" xr:uid="{00000000-0006-0000-0500-000007000000}">
      <text>
        <r>
          <rPr>
            <b/>
            <sz val="9"/>
            <color indexed="81"/>
            <rFont val="Tahoma"/>
            <family val="2"/>
          </rPr>
          <t>Nelson Piñeros:</t>
        </r>
        <r>
          <rPr>
            <sz val="9"/>
            <color indexed="81"/>
            <rFont val="Tahoma"/>
            <family val="2"/>
          </rPr>
          <t xml:space="preserve">
3. CONTROL INTERNO CONTABLE</t>
        </r>
      </text>
    </comment>
    <comment ref="Z16" authorId="0" shapeId="0" xr:uid="{00000000-0006-0000-0500-000008000000}">
      <text>
        <r>
          <rPr>
            <b/>
            <sz val="9"/>
            <color indexed="81"/>
            <rFont val="Tahoma"/>
            <family val="2"/>
          </rPr>
          <t>Nelson Piñeros:</t>
        </r>
        <r>
          <rPr>
            <sz val="9"/>
            <color indexed="81"/>
            <rFont val="Tahoma"/>
            <family val="2"/>
          </rPr>
          <t xml:space="preserve">
3. CONTROL INTERNO CONTABLE</t>
        </r>
      </text>
    </comment>
    <comment ref="AD16" authorId="0" shapeId="0" xr:uid="{00000000-0006-0000-0500-000009000000}">
      <text>
        <r>
          <rPr>
            <b/>
            <sz val="9"/>
            <color indexed="81"/>
            <rFont val="Tahoma"/>
            <family val="2"/>
          </rPr>
          <t>Nelson Piñeros:</t>
        </r>
        <r>
          <rPr>
            <sz val="9"/>
            <color indexed="81"/>
            <rFont val="Tahoma"/>
            <family val="2"/>
          </rPr>
          <t xml:space="preserve">
3. CONTROL INTERNO CONTABLE</t>
        </r>
      </text>
    </comment>
    <comment ref="AH16" authorId="0" shapeId="0" xr:uid="{00000000-0006-0000-0500-00000A000000}">
      <text>
        <r>
          <rPr>
            <b/>
            <sz val="9"/>
            <color indexed="81"/>
            <rFont val="Tahoma"/>
            <family val="2"/>
          </rPr>
          <t>Nelson Piñeros:</t>
        </r>
        <r>
          <rPr>
            <sz val="9"/>
            <color indexed="81"/>
            <rFont val="Tahoma"/>
            <family val="2"/>
          </rPr>
          <t xml:space="preserve">
3. CONTROL INTERNO CONTABLE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 Lizeth Malaver Botia</author>
  </authors>
  <commentList>
    <comment ref="L12" authorId="0" shapeId="0" xr:uid="{00000000-0006-0000-0900-000001000000}">
      <text>
        <r>
          <rPr>
            <b/>
            <sz val="9"/>
            <color indexed="81"/>
            <rFont val="Tahoma"/>
            <family val="2"/>
          </rPr>
          <t>Laura Lizeth Malaver Botia:</t>
        </r>
        <r>
          <rPr>
            <sz val="9"/>
            <color indexed="81"/>
            <rFont val="Tahoma"/>
            <family val="2"/>
          </rPr>
          <t xml:space="preserve">
Se amplia  fecha de inicio  ya que esta sujeto al contrato</t>
        </r>
      </text>
    </comment>
  </commentList>
</comments>
</file>

<file path=xl/sharedStrings.xml><?xml version="1.0" encoding="utf-8"?>
<sst xmlns="http://schemas.openxmlformats.org/spreadsheetml/2006/main" count="6715" uniqueCount="1106">
  <si>
    <t>ENERO</t>
  </si>
  <si>
    <t>FEBRERO</t>
  </si>
  <si>
    <t>MARZO</t>
  </si>
  <si>
    <t>ABRIL</t>
  </si>
  <si>
    <t>MAYO</t>
  </si>
  <si>
    <t>JUNIO</t>
  </si>
  <si>
    <t>JULIO</t>
  </si>
  <si>
    <t>AGOSTO</t>
  </si>
  <si>
    <t>SEPTIEMBRE</t>
  </si>
  <si>
    <t>OCTUBRE</t>
  </si>
  <si>
    <t>NOVIEMBRE</t>
  </si>
  <si>
    <t>DICIEMBRE</t>
  </si>
  <si>
    <t>ACTIVIDAD Nº</t>
  </si>
  <si>
    <t>OBJETIVO MISIONAL</t>
  </si>
  <si>
    <t>ESTRATEGIA</t>
  </si>
  <si>
    <t>APROBADO POR:</t>
  </si>
  <si>
    <t>RESPONSABLE:</t>
  </si>
  <si>
    <t>REVISADO Y VALIDADO POR:</t>
  </si>
  <si>
    <t>VERIFICADO Y APROBADO POR:</t>
  </si>
  <si>
    <t>*Anexo: Cronograma</t>
  </si>
  <si>
    <t xml:space="preserve">Indicador acumulado </t>
  </si>
  <si>
    <t>AVANCE</t>
  </si>
  <si>
    <t xml:space="preserve">Cualitativo </t>
  </si>
  <si>
    <t>PLAN ESTRATEGICO</t>
  </si>
  <si>
    <t>EJECUTADO</t>
  </si>
  <si>
    <t>ESPERADO</t>
  </si>
  <si>
    <t>Funcionamiento</t>
  </si>
  <si>
    <t>1.1</t>
  </si>
  <si>
    <t>1.2</t>
  </si>
  <si>
    <t>2.2</t>
  </si>
  <si>
    <t>2.3</t>
  </si>
  <si>
    <t>3.1</t>
  </si>
  <si>
    <t>3.2</t>
  </si>
  <si>
    <t>4.1</t>
  </si>
  <si>
    <t>4.2</t>
  </si>
  <si>
    <t>4.3</t>
  </si>
  <si>
    <t>5.1</t>
  </si>
  <si>
    <t>Pensamiento y Direccionamiento Estrategico</t>
  </si>
  <si>
    <t>Coordinadora Grupo Planeación y Estadística</t>
  </si>
  <si>
    <t xml:space="preserve">RAFAEL ANTONIO GONZÁLEZ GORDILLO </t>
  </si>
  <si>
    <t>Director Nacional</t>
  </si>
  <si>
    <t>3.3</t>
  </si>
  <si>
    <t>2.4</t>
  </si>
  <si>
    <t>Implementación del MIPG</t>
  </si>
  <si>
    <t>100% del Cumplimiento de las actividades asignadas   del MIPG</t>
  </si>
  <si>
    <t>1.3</t>
  </si>
  <si>
    <t>1.4</t>
  </si>
  <si>
    <t>2.1</t>
  </si>
  <si>
    <t>5.2</t>
  </si>
  <si>
    <t>5.3</t>
  </si>
  <si>
    <t>6.1</t>
  </si>
  <si>
    <t>Bogota DC</t>
  </si>
  <si>
    <t>4.4</t>
  </si>
  <si>
    <t>7.1</t>
  </si>
  <si>
    <t xml:space="preserve">PROCESO DEL SISTEMA DE GESTIÓN -SIGOS-
</t>
  </si>
  <si>
    <t xml:space="preserve">FUENTE DE RECURSOS    </t>
  </si>
  <si>
    <t xml:space="preserve">ACCIÓN
</t>
  </si>
  <si>
    <t xml:space="preserve">META 
</t>
  </si>
  <si>
    <t xml:space="preserve">INDICADOR DEL PRODUCTO
</t>
  </si>
  <si>
    <t xml:space="preserve">PONDERACIÓN ACCCION
</t>
  </si>
  <si>
    <t xml:space="preserve">ACTIVIDADES GENERALES
</t>
  </si>
  <si>
    <t xml:space="preserve">RESPONSABLE
</t>
  </si>
  <si>
    <t xml:space="preserve">Fecha de Inicio
</t>
  </si>
  <si>
    <t xml:space="preserve">Fecha Final
</t>
  </si>
  <si>
    <t xml:space="preserve">DÓNDE 
</t>
  </si>
  <si>
    <t>CRONOGRAMA 2020</t>
  </si>
  <si>
    <t>31/11/2020</t>
  </si>
  <si>
    <t>Subdirector Nacional</t>
  </si>
  <si>
    <t>ANGELA MARIA GUTIERREZ RESTREPO</t>
  </si>
  <si>
    <t>RONAL ALFONSO TORRES TORRES</t>
  </si>
  <si>
    <t>MARISOL VIVEROS ZAMBRANO</t>
  </si>
  <si>
    <t>Bogotá D.C.</t>
  </si>
  <si>
    <t>Angela Gutierrez
Profesional GD</t>
  </si>
  <si>
    <r>
      <t xml:space="preserve">Implementación </t>
    </r>
    <r>
      <rPr>
        <sz val="10"/>
        <color rgb="FF1F497D"/>
        <rFont val="Arial Narrow"/>
        <family val="2"/>
      </rPr>
      <t>d</t>
    </r>
    <r>
      <rPr>
        <sz val="10"/>
        <rFont val="Arial Narrow"/>
        <family val="2"/>
      </rPr>
      <t>el MIPG</t>
    </r>
  </si>
  <si>
    <t>100% del Cumplimiento de las actividades asignadas   del MIPG</t>
  </si>
  <si>
    <t>8.1 Adelantar las actividades para la implementación de las políticas que conforman el MIPG de acuerdo al plan de trabajo dispuesto por la Entidad  </t>
  </si>
  <si>
    <r>
      <t>Funcionamiento</t>
    </r>
    <r>
      <rPr>
        <sz val="10"/>
        <color rgb="FF1F497D"/>
        <rFont val="Arial"/>
        <family val="2"/>
      </rPr>
      <t/>
    </r>
  </si>
  <si>
    <t xml:space="preserve">8. Implementar  las dimensiones y  políticas que conforman el MIPG para lograr una  mayor apropiación y cumplimiento adecuado de las funciones, garantizando  la satisfacción y participación ciudadana </t>
  </si>
  <si>
    <t>Inversión</t>
  </si>
  <si>
    <t>Numero de Planes de conservación digital actualizado</t>
  </si>
  <si>
    <t>Plan de conservación digital actualizado</t>
  </si>
  <si>
    <t>6.5. Actualizar el Plan de conservación digital</t>
  </si>
  <si>
    <t>Número de metros lineales digitalizados</t>
  </si>
  <si>
    <t>20 metros lineales digitalizados</t>
  </si>
  <si>
    <t>6.4. Digitalizar Documentos Escenciales</t>
  </si>
  <si>
    <t>Número  de metros lineales organizados</t>
  </si>
  <si>
    <t>50 metros lineales organizados</t>
  </si>
  <si>
    <t>6.3. Organizar archvística y técnicamente los fondos documentales de la UAEOS</t>
  </si>
  <si>
    <t>Profesional GD
 Indira Hernandez
Martha Rodriguez</t>
  </si>
  <si>
    <t>Número  de transferencias documentales realizadas.</t>
  </si>
  <si>
    <t>6.2 Asesorar y acompañar el proceso de transferencias documentales primarias de los archivos de gestión de las dependencias de la entidad.</t>
  </si>
  <si>
    <t>Número  de planes Especificos del PGD Implementados.</t>
  </si>
  <si>
    <t>1 Plan especificios del PGD implementado</t>
  </si>
  <si>
    <t>Sistema integrado de conservación implementado.</t>
  </si>
  <si>
    <t>100% del sistema Integrado de Conservación Documental  Implementado</t>
  </si>
  <si>
    <t xml:space="preserve">6.1. Implementar el Sistema de Gestión Documental </t>
  </si>
  <si>
    <t>Gestión Documental</t>
  </si>
  <si>
    <t>Angela Gutierrez</t>
  </si>
  <si>
    <t>Número  de obras ejecutada</t>
  </si>
  <si>
    <t xml:space="preserve">1 obra de adecuación </t>
  </si>
  <si>
    <t>Número  de Estudios Técnicos realizados</t>
  </si>
  <si>
    <t>1 estudios técnicos realizados.</t>
  </si>
  <si>
    <t>5. Contar con la infraestructura necesaria y adecuada para el funcionamiento de la Unidad Administrativa Especial de Organizaciones Solidarias.</t>
  </si>
  <si>
    <t>Angela Gutierrez
Ronal Gomez
Indira Hernández</t>
  </si>
  <si>
    <t>Numero de planes de austeridad y gestión ambiental actualizado</t>
  </si>
  <si>
    <t>Plan de austeridad y de gestión Ambiental actualizado</t>
  </si>
  <si>
    <t>reducción del consumo de papel Institucional.</t>
  </si>
  <si>
    <t>reducción del consumo de energia electrica percápita</t>
  </si>
  <si>
    <t>100% de actividades realizadas</t>
  </si>
  <si>
    <t>1 plan institucional de gestión ambiental implementado</t>
  </si>
  <si>
    <t>Número de Actividades de sensibilización y promoción del sistema ejecutadas.</t>
  </si>
  <si>
    <t xml:space="preserve">2 actividades de sensibilización del sistema de Gestión Ambiental </t>
  </si>
  <si>
    <t>Número  de procesos de baja de bienes realizados</t>
  </si>
  <si>
    <t>1 proceso de baja de bienes</t>
  </si>
  <si>
    <t>Número  de  informes presentados</t>
  </si>
  <si>
    <t>12 informes</t>
  </si>
  <si>
    <t>Número  de inventarios generales realizados</t>
  </si>
  <si>
    <t xml:space="preserve">2 inventarios generales </t>
  </si>
  <si>
    <t>3. Administrar los bienes propiedad de la Unidad Administrativa Especial de Organizaciones Solidarias.</t>
  </si>
  <si>
    <t>N° de actualizaciones al Plan anual de adquisiciones</t>
  </si>
  <si>
    <t>1 actualizaciones al plan anual de adqusiciones</t>
  </si>
  <si>
    <t xml:space="preserve">1.2.  Actualizar plan de adquisiciones  de la Entidad </t>
  </si>
  <si>
    <t xml:space="preserve">N° de planes anuales de adquisiciones publicados </t>
  </si>
  <si>
    <t xml:space="preserve">1 plan anual de adquisiciones consolidado y  publicado </t>
  </si>
  <si>
    <t>1.1.  Formular en articulación con el Grupo de Planeación y Estadística el plan anual de adquisiciones  de la Entidad para la vigencia 2020,  bajo los parámetros establecidos por Colombia Compra Eficiente y el Decreto 1082 de 2015.</t>
  </si>
  <si>
    <r>
      <t xml:space="preserve">1. Formular y actualizar el </t>
    </r>
    <r>
      <rPr>
        <b/>
        <sz val="10"/>
        <color theme="1"/>
        <rFont val="Arial Narrow"/>
        <family val="2"/>
      </rPr>
      <t>Plan de adquisicione</t>
    </r>
    <r>
      <rPr>
        <sz val="10"/>
        <color theme="1"/>
        <rFont val="Arial Narrow"/>
        <family val="2"/>
      </rPr>
      <t>s de la Unidad Administrativa Especial de Organizaciones Solidarias</t>
    </r>
  </si>
  <si>
    <t>Gestión Administrativa</t>
  </si>
  <si>
    <t xml:space="preserve">3.1 Integralidad  de los sistemas de gestión para el desarrollo institucional </t>
  </si>
  <si>
    <t>1. Fomentar la cultura asociativa solidaria para generar conocimiento de los principios, valores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</si>
  <si>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r>
      <t xml:space="preserve">DÓNDE 
</t>
    </r>
    <r>
      <rPr>
        <sz val="8"/>
        <color indexed="8"/>
        <rFont val="Arial Narrow"/>
        <family val="2"/>
      </rPr>
      <t>(Defina los departamentos en donde implementará las actividades específicas, Departamentos y Municipios)</t>
    </r>
  </si>
  <si>
    <r>
      <t xml:space="preserve">Fecha Final
</t>
    </r>
    <r>
      <rPr>
        <sz val="8"/>
        <color indexed="8"/>
        <rFont val="Arial Narrow"/>
        <family val="2"/>
      </rPr>
      <t xml:space="preserve">(Especifique la fecha que dará por finalizada cada una de las actividades programadas) </t>
    </r>
  </si>
  <si>
    <r>
      <t xml:space="preserve">Fecha de Inicio
</t>
    </r>
    <r>
      <rPr>
        <sz val="8"/>
        <color indexed="8"/>
        <rFont val="Arial Narrow"/>
        <family val="2"/>
      </rPr>
      <t>(Especifique la fecha que dará inicio en cada una de las actividades programadas)</t>
    </r>
  </si>
  <si>
    <r>
      <t xml:space="preserve">RESPONSABLE
</t>
    </r>
    <r>
      <rPr>
        <sz val="8"/>
        <color indexed="8"/>
        <rFont val="Arial Narrow"/>
        <family val="2"/>
      </rPr>
      <t xml:space="preserve">(Asigne el o los responsable(s) que realizaran la actividad) </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</si>
  <si>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</si>
  <si>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</si>
  <si>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</si>
  <si>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</si>
  <si>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FUENTE DE RECURSOS    </t>
    </r>
    <r>
      <rPr>
        <sz val="9"/>
        <color indexed="8"/>
        <rFont val="Arial Narrow"/>
        <family val="2"/>
      </rPr>
      <t>(Especifique el proyecto de inversión o la fuente de recursos (funcionamiento) con la cual se va a financiar la actividad)</t>
    </r>
  </si>
  <si>
    <r>
      <t xml:space="preserve">VALOR PORCENTUAL DE LA ACTIVIDAD GENERAL 
</t>
    </r>
    <r>
      <rPr>
        <sz val="8"/>
        <color indexed="8"/>
        <rFont val="Arial Narrow"/>
        <family val="2"/>
      </rPr>
      <t>(Especifique la ponderación para cada una de las actividades generales, que en total deben sumar 100%)</t>
    </r>
  </si>
  <si>
    <r>
      <t xml:space="preserve">ACTIVIDADES GENERALES
 </t>
    </r>
    <r>
      <rPr>
        <sz val="8"/>
        <color indexed="8"/>
        <rFont val="Arial Narrow"/>
        <family val="2"/>
      </rPr>
      <t>(Qué se va a hacer para implementar la estrategia en la zona y para cumplir con la meta del plan estratégico. Máximo dos actividades generales)</t>
    </r>
  </si>
  <si>
    <r>
      <t xml:space="preserve">PROCESO DEL SISTEMA DE GESTIÓN -SIGOS-
</t>
    </r>
    <r>
      <rPr>
        <sz val="8"/>
        <color indexed="8"/>
        <rFont val="Arial Narrow"/>
        <family val="2"/>
      </rPr>
      <t>(Especifique el proceso del SIGOS al que pertenece la actividad general)</t>
    </r>
  </si>
  <si>
    <t>CÓDIGO UAEOS-FO-PDE-02                                                             VERSIÓN 08                                                                          FECHA EDICIÓN: 30/01/2019</t>
  </si>
  <si>
    <t xml:space="preserve">                                                                                                                    PLAN DE ACCIÓN 2020 GRUPO DE GESTIÓN ADMINISTRATIVA</t>
  </si>
  <si>
    <t xml:space="preserve">CÓDIGO UAEOS-FO-PDE-02                                                             VERSIÓN 08                                         FECHA EDICIÓN: 10/12/2019                             </t>
  </si>
  <si>
    <t xml:space="preserve">                                                                           CÓDIGO UAEOS-FO-PDE-02                                                                                       VERSIÓN 08                                                                                     FECHA EDICIÓN: 10/12/2019</t>
  </si>
  <si>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</si>
  <si>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FUENTE DE RECURSOS    </t>
    </r>
    <r>
      <rPr>
        <sz val="9"/>
        <color indexed="8"/>
        <rFont val="Arial Narrow"/>
        <family val="2"/>
      </rPr>
      <t>(Especifique el proyecto de inversión o la fuente de recuersos (funcionamiento) con la cual se va a financiar la actividad)</t>
    </r>
  </si>
  <si>
    <t>MES</t>
  </si>
  <si>
    <t>1. Fomentar la cultura asociativa solidaria para generar conocimiento de los principios, valorores y bondades del sector solidario 
2. Promover la generación de ingresos y la inclusión social y 
productiva de la población  a través del emprendimiento solidario
3. Fortalecimiento a la institucionalidad pública  y la participación ciudadana para el desarrollo del modelo asociativo solidario en esquemas de buen gobierno, gobernanza y gobernabilidad</t>
  </si>
  <si>
    <t>3.1  Integralidad  de los sistemas de gestión para el desarrollo institucional</t>
  </si>
  <si>
    <t>GESTION FINANCIERA</t>
  </si>
  <si>
    <t>1. Elaborar en coordinación con el Grupo de Planeación y Estadística el Anteproyecto de Presupuesto de la Entidad</t>
  </si>
  <si>
    <t>1.1 Proyectar el anteproyecto de funcionamiento en articulación con el comité de programacion presupuestal.</t>
  </si>
  <si>
    <t>1. Definir anteproyecto de funcionamanieto e inversión .</t>
  </si>
  <si>
    <t>Número  de anteproyecto de funcionamiento definitivo</t>
  </si>
  <si>
    <t>Francy Yolima Moreno</t>
  </si>
  <si>
    <t>1.2 Registrar ante las autoridades competentes el anteproyecto de presupuesto definido con el comité de programacion presupuestal.</t>
  </si>
  <si>
    <t>1 Anteproyecto de presupuesto registrado</t>
  </si>
  <si>
    <t>Número anteproyecto de presupuesto registrado</t>
  </si>
  <si>
    <t>2. Reportar información contable en condiciones de oportunidad y razonabilidad como insumo para informes a los diferentes entes de control y de interes para la ciudadania en general.</t>
  </si>
  <si>
    <t>2.1  Cargar en los sistemas de informacion los saldos iniciales de los activos , pasivos, patrimonio y cuentas de orden de acuerdo con los criterios del nuevo marco normativo.</t>
  </si>
  <si>
    <t>1 Estado de Situacion Financiera</t>
  </si>
  <si>
    <t>Número de estados de Situacion Financiera</t>
  </si>
  <si>
    <t>Francy Yolima Moreno
Contratista apoyo contable</t>
  </si>
  <si>
    <t>2.2  Elaborar y presentar el informe Consolidador de Hacienda e Información Pública (CHIP) a la Contaduría General de la Nación en condiciones de razonabilidad y oportunidad.</t>
  </si>
  <si>
    <t>4 informes elaborados y presentados</t>
  </si>
  <si>
    <t>Número de Informes elaborados y presentados</t>
  </si>
  <si>
    <t>2.3  Elaborar y presentar los informes y estados financieros en codiciones de razonabilidad, emitiendo las recomendaciones y conceptos que surjan de su análisis.</t>
  </si>
  <si>
    <t>36 Estados financieros elaborados y presentados</t>
  </si>
  <si>
    <t>Número de estados financieros elaborados y presentados</t>
  </si>
  <si>
    <t xml:space="preserve">1 Estado de Cambios en el Patrimonio </t>
  </si>
  <si>
    <t xml:space="preserve">Número de Estado de Cambios en el Patrimonio </t>
  </si>
  <si>
    <t>2.4  Elaborar y presentar las declaraciones tributaras e informes requeridos por los organismos competentes en el orden nacional y distrital.</t>
  </si>
  <si>
    <t>18 declaraciones elaboradas y presentadas</t>
  </si>
  <si>
    <t>Número  de declaraciones presentadas</t>
  </si>
  <si>
    <t>Nubia Amparo Zarate Salazar</t>
  </si>
  <si>
    <t>2 informes elaborados y presentados</t>
  </si>
  <si>
    <t>Númerode informes elaborados</t>
  </si>
  <si>
    <t>3. Consolidar información presupuestal en condiciones de oportunidad y razonabilidad para el control y la toma de decisiones.</t>
  </si>
  <si>
    <t xml:space="preserve">Funcionamiento </t>
  </si>
  <si>
    <t>3.1 Asesorar a la Dirección y tramitar ante el ente competente las modificaciones presupuestales (Adiciones y traslados) y las vigencias futuras que permitan  continuar con los servicios que deben tener continuidad de una vigencia a la otra y que sean necesarios y mejoren el nivel de ejecución para el funcionamiento de la Entidad.</t>
  </si>
  <si>
    <t>100% de solicitudes de modificación aprobadas</t>
  </si>
  <si>
    <t xml:space="preserve">Solicitudes de modificaciones presupuestales  y vigencias futuras aprobadas </t>
  </si>
  <si>
    <t>Ilba Arango Gongora
Jhon Jairo Chaves
Francy Yolima Moreno</t>
  </si>
  <si>
    <t>3.2 Elaborar y presentar los informes de ejecución presupuestal en codiciones de razonabilidad, como soporte para la toma de decisiones de la Dirección Nacional.</t>
  </si>
  <si>
    <t>4 informes trimestrales elaborados y publicados en la pagina web de la entidad</t>
  </si>
  <si>
    <t>Número de informes elaborados y publicados</t>
  </si>
  <si>
    <t>3.3 Realizar el respectivo seguimiento y asesoría en la ejecución presupuestal con sus respectivos usos presupuestales y entregar las respectivas alarmas sobre los niveles de ejecución y cumplimiento de la normatividad correspondiente.</t>
  </si>
  <si>
    <t>12 reportes de seguimiento con sus respectivas alarmas</t>
  </si>
  <si>
    <t>Númerode reportes de seguimiento realizados</t>
  </si>
  <si>
    <t xml:space="preserve">Francy Yolima Moreno
</t>
  </si>
  <si>
    <t xml:space="preserve">4. Garantizar la ejecución presupuestal medida en pagos y gestión del PAC en condiciones de oportunidad </t>
  </si>
  <si>
    <t>4.1     Gestionar y registrar las solicitudes y modificaciones al PAC para vigencia y rezago vigencia 2019  mensualmente en el SllF Nación de acuerdo a los lineamentos de la Dirección General de Crédito Público y del Tesoro Nacional, a las necesidades de pago previstas para la ejecución de contratos y convenios y a la Circular Interna prevista para el manejo del PAC.</t>
  </si>
  <si>
    <t>85% de solicitudes de PAC Aprobadas</t>
  </si>
  <si>
    <t>Solicitudes de PAC aprobadas</t>
  </si>
  <si>
    <t>Nubia Amparo Zarate Salazar
Francy Yolima Moreno</t>
  </si>
  <si>
    <t>4.2 Autorizar los pagos de las obligaciones generadas en condiciones de oportunidad, garantizando la disponibilidad de recursos y la verificación de condiciones financieras necesarias para proceder con los pagos.</t>
  </si>
  <si>
    <t xml:space="preserve">90% de pagos autorizados </t>
  </si>
  <si>
    <t xml:space="preserve">Pagos autorizados </t>
  </si>
  <si>
    <t xml:space="preserve">5. Implementar  las dimensiones y  políticas que conforman el MIPG para lograr una  mayor apropiación y cumplimiento adecuado de las funciones, garantizando  la satisfacción y participación ciudadana </t>
  </si>
  <si>
    <t>5.1 Adelantar las actividades para la implementación de las políticas que conforman el MIPG de acuerdo al plan de trabajo dispuesto por la Entidad  </t>
  </si>
  <si>
    <t>FRANCY YOLIMA MORENO VASQUEZ</t>
  </si>
  <si>
    <t>Coordinadora Grupo Gestión Financiera</t>
  </si>
  <si>
    <t>3.1 Integralidad  de los sistemas de gestión para el desarrollo institucional</t>
  </si>
  <si>
    <t>Gestión Humana</t>
  </si>
  <si>
    <t>1.1 Gestionar y verificar  la información cargada en el SIGEP (Servidores Públicos)</t>
  </si>
  <si>
    <t xml:space="preserve"> 100% de Hojas de viday vinculadas al SIGEP</t>
  </si>
  <si>
    <t>% Hojas de vinculadas al SIGEP</t>
  </si>
  <si>
    <t>Coordinadora</t>
  </si>
  <si>
    <t>Bogotá, D.C.</t>
  </si>
  <si>
    <t>1.3 Verificar que los servidores públicos de las entidades del orden nacional presenten la Declaración de Bienes y Rentas entre el 1° de abril y el 31 de mayo de cada vigencia</t>
  </si>
  <si>
    <t>100% Declaración Juramentada de Bienes y Rentas en el plazo estipulado</t>
  </si>
  <si>
    <t>% Declaraciones Juramentadas</t>
  </si>
  <si>
    <t>2.1  Actualizar,  ajustar y publicar el Plan Anual de Vacantes</t>
  </si>
  <si>
    <t>1 Plan anual de Vacantes</t>
  </si>
  <si>
    <t>No. Plan Actualizado y Publicado</t>
  </si>
  <si>
    <t>2.2 Actualizar,  ajustar y publicar el Plan  de Presivión de Recursos Humanos</t>
  </si>
  <si>
    <t>1 Plan de Previsión</t>
  </si>
  <si>
    <t>2.3 Actualizar,  ajustar y publicar el Plan  de Estratégico de Talento Humano</t>
  </si>
  <si>
    <t>1 Plan Iestratégico de Talento humano</t>
  </si>
  <si>
    <t>2.4 Actualizar,  ajustar y publicar el Plan Institucional de Capacitación</t>
  </si>
  <si>
    <t>1 Plan Institucional de Capacitación</t>
  </si>
  <si>
    <t xml:space="preserve"> </t>
  </si>
  <si>
    <t>2.5 Actualizar,  ajustar y publicar el Plan de Bienestar e Incentivos</t>
  </si>
  <si>
    <t>1 Plan Institucional Biennestar e Incentivos</t>
  </si>
  <si>
    <t>2.5</t>
  </si>
  <si>
    <t>2.6 Actualizar,  ajustar y publicar el Plan de Seguridad y Salud en el Trabajo (Programas de Higiene y Seguridad y Medicina del Trabajo).</t>
  </si>
  <si>
    <t>1 Plan de Seguridad y Salud</t>
  </si>
  <si>
    <t>2.6</t>
  </si>
  <si>
    <t xml:space="preserve">Segunda Evaluación Parcial Semestral y Definitiva en Período Anual u Ordinario del período del 1 de febrero de 2019 al 31 de enero de 2020.
</t>
  </si>
  <si>
    <t>1 Evaluación del Desempeño Laboral</t>
  </si>
  <si>
    <t>Nos. Evaluaciones parcial Semestral y Definitiva</t>
  </si>
  <si>
    <t>Concertación de Compromisos Laborales para el período correspindiente del 1o. de febrero de 2020 al 31 de enero de 2021.</t>
  </si>
  <si>
    <t>100% de compromisos laborales concertados</t>
  </si>
  <si>
    <t>% Concertaciones de Compromisos Evaluación del Desempeño</t>
  </si>
  <si>
    <t>Primera Evaluación Parcial Semestral del período del 1o. De febrero de 2020 al 31 de julio de 2021.</t>
  </si>
  <si>
    <t>Nos.  Evaluación parcial Eventual</t>
  </si>
  <si>
    <t>Realizar inducción a todo servidor público que se vincule a la entidad</t>
  </si>
  <si>
    <t>100% de inducción a servidores públicos (Planta y Contratitas) de la UAEOS</t>
  </si>
  <si>
    <t>%  Inducción a servidores públicos</t>
  </si>
  <si>
    <t>Realizar reinducción a todos los servidores máximo cada dos años</t>
  </si>
  <si>
    <t>1 Reinducción Anual</t>
  </si>
  <si>
    <t>No.  Reinducción</t>
  </si>
  <si>
    <t>5.1 Implementación, ejecución  y seguimiento del Plan Institucional de Capacitación</t>
  </si>
  <si>
    <t>100% Ejecución del PIC</t>
  </si>
  <si>
    <t>% Ejecución del PIC</t>
  </si>
  <si>
    <t xml:space="preserve">6.1  Implementación. Ejecución y seguimiento ael Plan de Bienestar e Incentivos </t>
  </si>
  <si>
    <t>100% Plan de Incentivos Institucionales</t>
  </si>
  <si>
    <t>% Ejecución del Plan de Incentivos</t>
  </si>
  <si>
    <t>7.1  Implementación de estándares mínimos del Sistema de Gestión de Seguridad y Salud en el Trabajo SG – SST</t>
  </si>
  <si>
    <t>100% Implementación de los estándares</t>
  </si>
  <si>
    <t>% Implementación Estándares Mínimos SG -SST</t>
  </si>
  <si>
    <t>7.2 Ejecutar y Evaluar el Sistema de Gestión de Seguridad y Salud en el Trabajo.</t>
  </si>
  <si>
    <t>100% Programa de Medicina del Trabajo  ejecutado y evaluado</t>
  </si>
  <si>
    <t>% Ejecución del Programa de Medicina del Trabajo mensual</t>
  </si>
  <si>
    <t>8.1 Fortalecer el Código de Integridad, en articulación con la identificación de los valores y principios institucionales.</t>
  </si>
  <si>
    <t>100%  Estrategía de fortalecimiento</t>
  </si>
  <si>
    <t>%  Implementación de la estrategía de fortalecimiento al código de Integridad</t>
  </si>
  <si>
    <t>9.1 Vinculación,  Administración de Nómina y Situaciones Administrativas
Tramitar la nómina y llevar los  registros estadísticos correspondientes</t>
  </si>
  <si>
    <t>14 nóminas anuales</t>
  </si>
  <si>
    <t xml:space="preserve">No. de nóminas tramitadas </t>
  </si>
  <si>
    <t>100% situaciones administrativas tramitadas</t>
  </si>
  <si>
    <t xml:space="preserve">% Situaciones   Administrativas </t>
  </si>
  <si>
    <t>9.2 Expedir la certificación de tiempos laborados o cotizados y salarios con destino al reconocimiento de prestaciones pensionales a través del CETIL (Ministerio de Hacienda)</t>
  </si>
  <si>
    <t>100% de certificaciones tramitadas a través del CETIL</t>
  </si>
  <si>
    <t>% Certificaciones Expedidas a través del CETIL</t>
  </si>
  <si>
    <t xml:space="preserve">10.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</si>
  <si>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</si>
  <si>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 Implementación del MIPG</t>
  </si>
  <si>
    <t>CARMEN JULIA LIZARAZO MOJICA</t>
  </si>
  <si>
    <t>Coordinadora Grupo Gestión Humana</t>
  </si>
  <si>
    <t>PLAN DE ACCIÓN 2020 - OFICINA DE CONTROL INTERNO</t>
  </si>
  <si>
    <t>Integralidad  de los sistemas de gestión para el desarrollo institucional</t>
  </si>
  <si>
    <t>Gestión del Control y la Evaluación</t>
  </si>
  <si>
    <t>1. Implementar Rol de Evaluación y Seguimiento</t>
  </si>
  <si>
    <t>1.1 Implementar auditorías de evaluación independiente a procesos para la vigencia 2019</t>
  </si>
  <si>
    <t>Auditar el 100% de los procesos establecidos en el programa de auditorías 2019</t>
  </si>
  <si>
    <t xml:space="preserve">Porcentaje de Procesos auditados </t>
  </si>
  <si>
    <t>Holger Mendoza
Nelson Piñeros</t>
  </si>
  <si>
    <t>1 enero de 2020</t>
  </si>
  <si>
    <t>31 de diciembre de 2020</t>
  </si>
  <si>
    <t>1.2 Implementar auditorías de evaluación independiente a los contratos / convenios que apruebe auditar el Comité institucional de control interno</t>
  </si>
  <si>
    <t>Auditar el 100% de los contratos y/o convenios aprobados por parte del Comité institucional de control interno</t>
  </si>
  <si>
    <t xml:space="preserve">Porcentaje de contratos y/o convenios auditados </t>
  </si>
  <si>
    <t xml:space="preserve">Holger Mendoza
Nelson Piñeros
</t>
  </si>
  <si>
    <t>1.3 Implementar el cronograma de informes y seguimientos en cumplimiento del ARTíCULO 2.2.21.4.9 del decreto 648</t>
  </si>
  <si>
    <t>Emitir los 25  Informes y seguimientos programados en el cronograma de informes y seguimientos (diferentes a informes a entes de control)</t>
  </si>
  <si>
    <t>Número de informes y seguimientos  emitidos</t>
  </si>
  <si>
    <t>2. Implementar Rol de enfoque hacia la prevención</t>
  </si>
  <si>
    <t>2.1 Liderar acciones de fomento de la cultura del control</t>
  </si>
  <si>
    <t>11 actividades de fomento de la cultura de control implementadas</t>
  </si>
  <si>
    <t xml:space="preserve">Número de actividades de fomento de la cultura de control implementadas </t>
  </si>
  <si>
    <t>3. Implementar Rol de Relación con Entes Externos de Control</t>
  </si>
  <si>
    <t>3.1 Realizar seguimiento a reporte de información en SIRECI por parte de las áreas encargadas</t>
  </si>
  <si>
    <t>13 Reportes a CGR así:
1 informe anual Consolidado
12 reportes de información contractual</t>
  </si>
  <si>
    <t>Número de reportes enviados a Entes de Control</t>
  </si>
  <si>
    <t>4. Implementar Rol de Evaluación de la Gestión del Riesgo</t>
  </si>
  <si>
    <t>4.1 Realizar seguimiento a los  mapas de riesgos de procesos y de corrupción en el marco de las auditorías de evaluación independiente</t>
  </si>
  <si>
    <t>100% de los mapas de riesgos con seguimiento de OCI</t>
  </si>
  <si>
    <t>Porcentaje de mapas de riesgos con seguimiento OCI</t>
  </si>
  <si>
    <t>5. Implementar Rol de liderazgo Estratégico</t>
  </si>
  <si>
    <t>5.1 Liderar el desarrollo del Comité Institucional de Coordinación de Control Interno, de conformidad con las funciones establecidas en el artículo 4 del decreto 648 de 2017</t>
  </si>
  <si>
    <t>2 comités institucionales de Coordnación de control interno liderados por la Oficina de Control Interno</t>
  </si>
  <si>
    <t xml:space="preserve">Número de comités institucionales de Control Interno programados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</si>
  <si>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</si>
  <si>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</si>
  <si>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t>
  </si>
  <si>
    <t xml:space="preserve">6. Implementar  las dimensiones y  políticas que conforman el MIPG para lograr una  mayor apropiación y cumplimiento adecuado de las funciones, garantizando  la satisfacción y participación ciudadana </t>
  </si>
  <si>
    <t>6,1 Adelantar las actividades para la implementación de las políticas que conforman el MIPG de acuerdo al plan de trabajo dispuesto por la Entidad  </t>
  </si>
  <si>
    <t>Porcentaje de Implementación del MIPG</t>
  </si>
  <si>
    <t>Comité Institucional de 
Control Interno
Acta del ________________</t>
  </si>
  <si>
    <t>PLAN DE ACCIÓN (2020 - OFICINA ASESORA JURIDICA)</t>
  </si>
  <si>
    <t>Gestion Jurídica</t>
  </si>
  <si>
    <t xml:space="preserve">1.  Actualizar de manera participativa con los procesos del SIGOS el normograma insitucional,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</si>
  <si>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t>
  </si>
  <si>
    <t>12 actualizaciones publicadas y socializadas</t>
  </si>
  <si>
    <t>Actualizaciones publicadas y socializadas.</t>
  </si>
  <si>
    <t xml:space="preserve">Oficina Asesora Juridica (ZAIRIS MENDOZA) </t>
  </si>
  <si>
    <t>15 de enero de 2020</t>
  </si>
  <si>
    <t>2. Atender los PQRDS internas y externas, que sean puestas en conocimiento de la oficina, de acuerdo con la competencia.</t>
  </si>
  <si>
    <t xml:space="preserve">2.1 Emitir respuesta a las diferentes PQRDS que se reciban, de manera oportuna de conformidad con la normatividad aplicable, a traves de los diferentres canales de atencion ciudadana. </t>
  </si>
  <si>
    <t>100% de consultas resueltas oportunamente</t>
  </si>
  <si>
    <t>Consultas resueltas.</t>
  </si>
  <si>
    <t xml:space="preserve">Oficina Asesora Juridica (MARCELA RUIZ, ZAIRIS MENDOZA, GLORIA LACHE Y JAIME LUIS PEREZ) </t>
  </si>
  <si>
    <t>3.  Atender las solicitudes de revisión de actos administrativos internos en los aspectos que implican su estructura y normatividad contentiva.</t>
  </si>
  <si>
    <t>3.1 Revisar en su estructura, referencia normativa sobre facultades y capacidad jurídica, las resoluciones por medio de las cuales la entidad acredita para impartir educación solidaria,  remitidas por el Grupo de Educación e Investigación.</t>
  </si>
  <si>
    <t>100% resoluciones de acreditación revisadas</t>
  </si>
  <si>
    <t xml:space="preserve">Resoluciones de acreditación revisadas. </t>
  </si>
  <si>
    <t>3.2 Atender las solicitudes de revisión de actos administrativos internos de los diferentes procesos del SIGOS, de conformidad con la normatividad aplicable a cada uno de ellos.</t>
  </si>
  <si>
    <t>100%  actos administrativos internos revisados.</t>
  </si>
  <si>
    <t>Actos administrativos internos, revisados y proyectados.</t>
  </si>
  <si>
    <t>4. Atender los procesos judiciales en los que la Entidad sea parte, en ejercicio de la defensa de sus intereses.</t>
  </si>
  <si>
    <t>4.1 Atender oportunamente los trámites judiciales que requieran acciones de defensa jurídica en los procesos judicales en los que sea parte la Entidad y mantener actualizada la base de datos.</t>
  </si>
  <si>
    <t>100% Trámites judiciales atendidos oportunamente</t>
  </si>
  <si>
    <t>Numero de Trámites judiciales  atendidos oportunamente.</t>
  </si>
  <si>
    <t>4.2 Realizar actividades de seguimiento procesal a los expedientes judiciales en los que la entidad sea parte.</t>
  </si>
  <si>
    <t xml:space="preserve">100% Registros de seguimiento a los procesos judiciales </t>
  </si>
  <si>
    <t xml:space="preserve">Registros de seguimiento a los procesos judiciales </t>
  </si>
  <si>
    <t xml:space="preserve">Oficina Asesora Juridica ( GLORIA LACHE Y JAIME LUIS PEREZ) </t>
  </si>
  <si>
    <t xml:space="preserve">100% visitas a despachos judiciales </t>
  </si>
  <si>
    <t xml:space="preserve"> Visitas a despachos judiciales realizadas </t>
  </si>
  <si>
    <t>4.3. Liderar las sesiones del Comité de Conciliación, de conformidad con la normatividad aplicable, dejando registro de sus actuaciones.</t>
  </si>
  <si>
    <t xml:space="preserve">24 Sesiones del Comité de Conciliación con sus respectivas actas. </t>
  </si>
  <si>
    <t xml:space="preserve">Sesiones del Comité de Conciliación reallizadas. </t>
  </si>
  <si>
    <t xml:space="preserve">Oficina Asesora Juridica (MARCELA RUIZ Y JAIME LUIS PEREZ) </t>
  </si>
  <si>
    <t>100% de procesos atendidos que soliciten acompañamiento jurídico</t>
  </si>
  <si>
    <t>Procesos atendidos.</t>
  </si>
  <si>
    <t>3.2 Acciones de política pública y disposiciones para el fomento de emprendimientos asociativos solidarios.</t>
  </si>
  <si>
    <t xml:space="preserve">6, liderar  propuestas  normativas para el fomento,desarrollo y protección del sector solidario,  que incluyan la disminición de obstaculos, trámites  y  costos para el desarrollo de las organizaciones solidarias. </t>
  </si>
  <si>
    <t xml:space="preserve">6.1. Liderar la mesa institucional  de analisis normativo para el fomento,desarrollo y protección del sector solidario, </t>
  </si>
  <si>
    <t>1 Documento de análisis y propuestas gestionadas.</t>
  </si>
  <si>
    <t>Documento de análisis y propuestas gestionadas.</t>
  </si>
  <si>
    <t xml:space="preserve">Oficina Asesora Juridica (MARCELA RUIZ, ZAIRIS MENDOZA Y JAIME LUIS PEREZ) </t>
  </si>
  <si>
    <t xml:space="preserve">7. Implementar  las dimensiones y  políticas que conforman el MIPG para lograr una  mayor apropiación y cumplimiento adecuado de las funciones, garantizando  la satisfacción y participación ciudadana </t>
  </si>
  <si>
    <t>7,1. Adelantar las actividades para la implementación de las políticas que conforman el MIPG de acuerdo al plan de trabajo dispuesto por la Entidad  </t>
  </si>
  <si>
    <t>RAFAEL ANTÓNIO GONZÁLEZ GORDILLO
Director Nacional</t>
  </si>
  <si>
    <t>1.2 Visibilización de la asocitividad solidaria como mecanismo para la inclusión social y productiva</t>
  </si>
  <si>
    <t>Comunicación y Prensa</t>
  </si>
  <si>
    <t>1. Adelantar una estrategia de comunicaciones y prensa, a través del lenguaje claro,  que permita visibilizar la gestión institucional y del sector solidario, así como las bondades de la asociatividad solidaria.</t>
  </si>
  <si>
    <t>Bogotá</t>
  </si>
  <si>
    <t>1.2.  Asegurar la promoción y difusión de la gestión de la Unidad  en los medios masivos de comunicación y del sector solidario.</t>
  </si>
  <si>
    <t>150 notas  de la Unidad  publicadas en los medios masivos de comunicación y del sector solidario.</t>
  </si>
  <si>
    <t>Número de notas de la Unidad publicadas</t>
  </si>
  <si>
    <t xml:space="preserve">                 
Jaime Baquero y                  Cristina Núñez</t>
  </si>
  <si>
    <t xml:space="preserve">1.3  Implementar acciones para el fortalecimiento de la  imagen corporativa de las organizaciones solidarias que le permita su visibilización en el entorno socio-empresarial asi como la divulgación de la gestión misional </t>
  </si>
  <si>
    <t>6 ediciones de piezas digitales</t>
  </si>
  <si>
    <t>Número de ediciones de piezas impresas</t>
  </si>
  <si>
    <t xml:space="preserve">Jaime Baquero                       </t>
  </si>
  <si>
    <t xml:space="preserve">10 Organizaciones solidarias apoyadas con imagen corporativa </t>
  </si>
  <si>
    <t xml:space="preserve">Número Organizaciones solidarias apoyadas </t>
  </si>
  <si>
    <t xml:space="preserve"> Cristina Núñez</t>
  </si>
  <si>
    <t>1.4. Elaborar  piezas audiovisuales para visibilizar las gestión institucional  y las bondades de la asociatividad solidaria.</t>
  </si>
  <si>
    <t>34 videos de experiencias de asociatividad solidaria (incluídos 2 códigos cívicos) elaborados y emitidos en redes sociales y portal institucional.</t>
  </si>
  <si>
    <t>Número de videos elaborados y emitidos.</t>
  </si>
  <si>
    <t xml:space="preserve">Cristina Núñez                              </t>
  </si>
  <si>
    <t xml:space="preserve"> 2.  Implementar una estrategia digital para visibilizar la labor de la Unidad Administrativa y del sector solidario, así como las bondades de la asociatividad solidaria.</t>
  </si>
  <si>
    <t>2.1  Incrementar  el número de seguidores orgánicos en redes sociales.</t>
  </si>
  <si>
    <t xml:space="preserve">Número de nuevos seguidores.
</t>
  </si>
  <si>
    <t xml:space="preserve">Crisitna Núñez                                      </t>
  </si>
  <si>
    <t xml:space="preserve">23 campañas </t>
  </si>
  <si>
    <t>Número de campañas  en redes sociales realizadas</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</si>
  <si>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</si>
  <si>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</si>
  <si>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audiovisuales publicados</t>
  </si>
  <si>
    <t xml:space="preserve">          
 Jaime Baquero y                  Cristina Núñez</t>
  </si>
  <si>
    <t>2.3 Producir videos para el canal de Youtube de la Entidad para fortalecer estrategia digital de comunicaciónes.</t>
  </si>
  <si>
    <t>30 contenidos para el canal de Youtube  de la entidad realizados.</t>
  </si>
  <si>
    <t xml:space="preserve">Número de contenidos  realizados </t>
  </si>
  <si>
    <t>3.  Diseñar e implementar una estrategia  de comunicación interna para fortalecer  la divulgación y conocimiento de los procesos internos de la Unidad</t>
  </si>
  <si>
    <t xml:space="preserve">3.1 Adelantar actividades de comunicación interna para visibilizar la gestión de los diferentes procesos de la entidad. </t>
  </si>
  <si>
    <t xml:space="preserve">8 actividades  de comunicación interna </t>
  </si>
  <si>
    <t>Número de actividades de comunicación interna realizadas</t>
  </si>
  <si>
    <t xml:space="preserve">Yesenia Florez                                         </t>
  </si>
  <si>
    <t>3.2 Redactar y publicar en la Intranet contenidos de interés para los servidores públicos de la Entidad</t>
  </si>
  <si>
    <t>460 contenidos  con información relevante publicadas en la intranet.</t>
  </si>
  <si>
    <t>Número de notas publicadas en la Intranet</t>
  </si>
  <si>
    <t xml:space="preserve">Jaime Baquero                                        </t>
  </si>
  <si>
    <t>3.3 Diseñar y publicar contenidos para la cartelera digital con información de relevancia para los funcionarios de la entidad.</t>
  </si>
  <si>
    <t>230 contenidos digitales elaborados y  publicados</t>
  </si>
  <si>
    <t>Número de contenidos elaborados y enviados</t>
  </si>
  <si>
    <t xml:space="preserve">Jaime Baquero </t>
  </si>
  <si>
    <t xml:space="preserve">3.4  Producir y publicar videos de la cultura organizacional para fortalecer el número de visitas de  la intranet </t>
  </si>
  <si>
    <t>50 videos producidos y publicados en la intranet</t>
  </si>
  <si>
    <t xml:space="preserve">Número de videos producidos y publicados </t>
  </si>
  <si>
    <t xml:space="preserve"> 3.1 Integralidad  de los sistemas de gestión para el desarrollo institucional </t>
  </si>
  <si>
    <t xml:space="preserve">4.  Implementar  las dimensiones y  políticas que conforman el MIPG para lograr una  mayor apropiación y cumplimiento adecuado de las funciones, garantizando  la satisfaccion y participación ciudadana </t>
  </si>
  <si>
    <t xml:space="preserve">Inversión/ Funcionamiento </t>
  </si>
  <si>
    <t xml:space="preserve">4.1 Adelantar las actividades para la implementación de las políticas que conforman el MIPG de acuerdo al plan de trabajo dispuesto por la Entidad </t>
  </si>
  <si>
    <t>Yesenia Florez</t>
  </si>
  <si>
    <t>CESAR VANEGAS</t>
  </si>
  <si>
    <t>Coordinador Grupo Comunicaciones y Prensa</t>
  </si>
  <si>
    <t xml:space="preserve"> Integralidad  de los sistemas de gestión para el desarrollo institucional</t>
  </si>
  <si>
    <t>Gestión informática</t>
  </si>
  <si>
    <t>1. Implementar la política de Gobierno Digital en la Entidad</t>
  </si>
  <si>
    <t>1.1 Elaborar y documentar 3 ejercicios de Arquitectura Empresarial (AE).</t>
  </si>
  <si>
    <t>3 Ejercicios de Arquitectura Empresarial (AE) desarrollados y documentados.</t>
  </si>
  <si>
    <t>20 Enero de 2020</t>
  </si>
  <si>
    <t>18 de Diciembre de 2020</t>
  </si>
  <si>
    <t>1.2 Revisión, actualización y seguimiento a los planes integrados del Grupo de Tecnologías de la Información. (PETI, Plan de seguridad y privacidad de la información, Plan de tratamiento de riesgos de segruidad digital y Plan de Mantenimiento de servicios tecnológicos)</t>
  </si>
  <si>
    <t>1.3 Actualizar e implementar el plan de comunicación y sensibilización de la política de gobierno digital y seguridad de la información.</t>
  </si>
  <si>
    <t>Porcentaje de avance de la ejecución del plan de comunicación y sensibilización</t>
  </si>
  <si>
    <t>1.4 Documentar la Estrategia de Gobierno de Datos</t>
  </si>
  <si>
    <t>2 enero de 2020</t>
  </si>
  <si>
    <t>31 Diciembre de 2020</t>
  </si>
  <si>
    <t>2. Transparencia y Acceso a la Información Pública</t>
  </si>
  <si>
    <t>2.1 Mantenimiento y actualización del botón de Transparencia y Acceso a la información pública de la página web</t>
  </si>
  <si>
    <t>1  Reporte de cumplimiento ITA de la UEOS</t>
  </si>
  <si>
    <t>2.2  Realizar campañas de sensibilización , capacitaciones y tips sobre Transparencia y Acceso a la Información Pública a los funcionarios de la entidad.</t>
  </si>
  <si>
    <t>3. Mantener en óptimas condiciones la plataforma tecnológica para garantizar la disponibilidad de la información y servicios tecnológicos.</t>
  </si>
  <si>
    <t xml:space="preserve">3.1. Renovar  y actualizar las licencias de software de seguridad  de la UAEOS </t>
  </si>
  <si>
    <t>Número de licencias de software actualizadas / Número de licencias de software adquiridas</t>
  </si>
  <si>
    <t xml:space="preserve">3.2 Renovar y actualizar las licencias de office 365 para los funcionarios de la entidad </t>
  </si>
  <si>
    <t>105 licencias de office 365 instaladas</t>
  </si>
  <si>
    <t xml:space="preserve">3.3 Garantizar la disponibilidad y funcionamiento de las copias de seguridad de la información de la UAEOS
</t>
  </si>
  <si>
    <t>12 informes de copias de seguridad realizadas.</t>
  </si>
  <si>
    <t>3.4</t>
  </si>
  <si>
    <t>3.5</t>
  </si>
  <si>
    <t>4. Gestionar los servicios y sistemas de información de la UAEOS</t>
  </si>
  <si>
    <t>4.1. Atender las solicitudes de soporte técnico realizadas por los usuarios de la Unidad.</t>
  </si>
  <si>
    <t>100% de las solicitudes de soporte técnico atendidas.</t>
  </si>
  <si>
    <t>4.2 Uso, apropiación y seguimiento a los sistemas de información de la entidad.</t>
  </si>
  <si>
    <t xml:space="preserve">4.3 Consultar los servicios tecnológicos productivos </t>
  </si>
  <si>
    <t>Número consultas realizadas a los servicios web.</t>
  </si>
  <si>
    <t xml:space="preserve">5.  Implementar  las dimensiones y  políticas que conforman el MIPG para lograr una  mayor apropiación y cumplimiento adecuado de las funciones, garantizando  la satisfaccion y participación ciudadana </t>
  </si>
  <si>
    <t xml:space="preserve">5.1 Adelantar las actividades para la implementación de las políticas que conforman el MIPG de acuerdo al plan de trabajo dispuesto por la Entidad </t>
  </si>
  <si>
    <t xml:space="preserve">EHYDER MARIO BARBOSA PEREZ </t>
  </si>
  <si>
    <t xml:space="preserve">VALOR PORCENTUAL DE LA ACTIVIDAD GENERAL 
</t>
  </si>
  <si>
    <t>Dimensión MIPG</t>
  </si>
  <si>
    <t>Objetivo estratégico PND 2018-2022</t>
  </si>
  <si>
    <t>Indicador de Resultado PND 2018-2022</t>
  </si>
  <si>
    <t>Meta PND 2018-2022</t>
  </si>
  <si>
    <t xml:space="preserve">Objetivo Plan sectorial </t>
  </si>
  <si>
    <t xml:space="preserve">Indicador </t>
  </si>
  <si>
    <t xml:space="preserve">Meta </t>
  </si>
  <si>
    <t>Articulación con otros Planes (Decreto 612 de 2018)</t>
  </si>
  <si>
    <t>Políticas de Gestión y Desempeño Institucional</t>
  </si>
  <si>
    <t xml:space="preserve">1. Plan Institucional de Archivos de la Entidad PINAR </t>
  </si>
  <si>
    <t>1. Direccionamiento Estratégico y Planeación</t>
  </si>
  <si>
    <t xml:space="preserve">2. Plan Anual de Adquisiciones </t>
  </si>
  <si>
    <t>2. Talento Humano</t>
  </si>
  <si>
    <t xml:space="preserve">3. Plan Anual de Vacantes </t>
  </si>
  <si>
    <t>3. Gestión con valores para resultados</t>
  </si>
  <si>
    <t xml:space="preserve">4. Plan de Previsión de Recursos Humanos </t>
  </si>
  <si>
    <t>4. Evaluación de Resultados</t>
  </si>
  <si>
    <t xml:space="preserve">5. Plan Estratégico de Talento Humano </t>
  </si>
  <si>
    <t>5. Información y Comunicación</t>
  </si>
  <si>
    <t>6. Plan Institucional de Capacitación</t>
  </si>
  <si>
    <t>6. Gestión del Conocimiento y la Innovación</t>
  </si>
  <si>
    <t xml:space="preserve">7. Plan de Incentivos Institucionales </t>
  </si>
  <si>
    <t>7. Control Interno</t>
  </si>
  <si>
    <t xml:space="preserve">8. Plan de Trabajo Anual en Seguridad y Salud en el Trabajo </t>
  </si>
  <si>
    <t xml:space="preserve">9. Plan Anticorrupción y de Atención al Ciudadano </t>
  </si>
  <si>
    <t xml:space="preserve">10. Plan Estratégico de Tecnologías de la Información y las Comunicaciones PETI </t>
  </si>
  <si>
    <t xml:space="preserve">11. Plan de Tratamiento de Riesgos de Seguridad y Privacidad de la Información </t>
  </si>
  <si>
    <t xml:space="preserve">12. Plan de Seguridad y Privacidad de la Información </t>
  </si>
  <si>
    <t xml:space="preserve">13. Plan de Conservación Documental </t>
  </si>
  <si>
    <t xml:space="preserve">14. Plan de Preservación Digital </t>
  </si>
  <si>
    <t xml:space="preserve">15. Plan de Gasto Público </t>
  </si>
  <si>
    <t xml:space="preserve">16. Plan de Mantenimiento de Servicios Tecnológicos </t>
  </si>
  <si>
    <t>Control Interno</t>
  </si>
  <si>
    <t xml:space="preserve">17. Plan de Acción Estrategia de Participación </t>
  </si>
  <si>
    <t xml:space="preserve">18. Plan de Austeridad y Gestión Ambiental </t>
  </si>
  <si>
    <t xml:space="preserve">Estrategias </t>
  </si>
  <si>
    <t>Obj 6 Fortalecimiento a la institucionalidad y la política
pública para el fomento, inspección, vigilancia
y control de las organizaciones de economía
solidaria</t>
  </si>
  <si>
    <t>1.1 Planeación Institucional</t>
  </si>
  <si>
    <t xml:space="preserve">1.2 Gestión Presupuestal y eficiencia del gasto público </t>
  </si>
  <si>
    <t>2.1 Talento Humano</t>
  </si>
  <si>
    <t>2.2 Integridad</t>
  </si>
  <si>
    <t xml:space="preserve">3.1 Fortalecimiento organizacional y simplificación de procesos </t>
  </si>
  <si>
    <t>3.2 Gobierno Digital</t>
  </si>
  <si>
    <t>3.3 Seguridad Digital</t>
  </si>
  <si>
    <t>3.4 Defensa Jurídica</t>
  </si>
  <si>
    <t xml:space="preserve">3.5 Mejora Normativa </t>
  </si>
  <si>
    <t>3.6 Servicio al Ciudadano</t>
  </si>
  <si>
    <t>3.7 Racionalización de Trámites</t>
  </si>
  <si>
    <t>3.8 Participación ciudadana en la gestión pública</t>
  </si>
  <si>
    <t xml:space="preserve">4.1 Seguimiento y evaluación del desempeño institucional </t>
  </si>
  <si>
    <t>5.2 Transparencia, Acceso a la Información y Lucha contra la Corrupción</t>
  </si>
  <si>
    <t>5.3 Gestión Documental</t>
  </si>
  <si>
    <t xml:space="preserve">6.1 Gestión del conocimiento y la innovación </t>
  </si>
  <si>
    <t xml:space="preserve">Número de emprendimientos solidarios dinamizados </t>
  </si>
  <si>
    <t xml:space="preserve"> 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</si>
  <si>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 Fortalecer las instituciones del Sector Trabajo y la rendición de cuentas en ejercicio del Buen Gobierno, en búsqueda de la modernización, eficiencia, eficacia y la transparencia</t>
  </si>
  <si>
    <t>Promover la generación de ingresos y la inclusión social y productiva de la población  a través del emprendimiento asociativo solidario</t>
  </si>
  <si>
    <t xml:space="preserve">Fomentar la cultura asociativa solidaria para generar conocimiento de los principios, valores y bondades del sector solidario   </t>
  </si>
  <si>
    <t xml:space="preserve">Revisar la normatividad, del sector solidario  y generar propuestas para su actualización </t>
  </si>
  <si>
    <t>Actualizar el Plan Estadístico Institucional y articulación con superintendencias y Confecámaras para mejorar la calidad  de información que se registra en el RUES sobre los  esquemas asociativos.</t>
  </si>
  <si>
    <t>Implementar planes de mejoramiento para cerrar de manera escalonada y de acuerdo con la capacidad presupuestal de la entidad,  las brechas identificadas en el resultado del FURAG de cada vigencia</t>
  </si>
  <si>
    <t xml:space="preserve">Emprendimientos solidarios dinamizados </t>
  </si>
  <si>
    <t xml:space="preserve">Número de personas  beneficiadas a través de procesos de fomento  de asociatividad solidaria </t>
  </si>
  <si>
    <t>Redes o cadenas productivas promovidas o dinamizadas</t>
  </si>
  <si>
    <t>Programas de formación diseñados o actualizados.</t>
  </si>
  <si>
    <t xml:space="preserve">Municipios en donde se implementa el Programa Formar Para Emprender </t>
  </si>
  <si>
    <t xml:space="preserve">Personas capacitadas en curso básico de economía solidaria </t>
  </si>
  <si>
    <t xml:space="preserve"> Plan Estadistico Actualizado </t>
  </si>
  <si>
    <t>Indice de desempeño institucional Solidarias</t>
  </si>
  <si>
    <t xml:space="preserve">Objetivos dectoriales </t>
  </si>
  <si>
    <t xml:space="preserve">estrategias </t>
  </si>
  <si>
    <t xml:space="preserve">Indicadores </t>
  </si>
  <si>
    <t xml:space="preserve">metas </t>
  </si>
  <si>
    <t>Estrategias</t>
  </si>
  <si>
    <t xml:space="preserve">Fomentar la cultura asociativa solidaria para generar conocimiento de los principios, valorores y bondades del sector solidario </t>
  </si>
  <si>
    <t xml:space="preserve">Promover la generación de ingresos y la inclusión social y </t>
  </si>
  <si>
    <t>3. Fortalecimiento a la institucionalidad pública  y la participación ciudadana para el desarrollo del modelo asociativo solidario en esquemas de buen gobierno, gobernanza y gobernabilidad</t>
  </si>
  <si>
    <t xml:space="preserve">Objetivos misionales </t>
  </si>
  <si>
    <t xml:space="preserve">1.1 Impulso a la educación solidaria y cooperativa </t>
  </si>
  <si>
    <t>1.2 Visibilización de la asociatividad solidaria como mecanismo para la inclusión social y productiva</t>
  </si>
  <si>
    <t xml:space="preserve">2.1 Desarrollo de modelos de negocios solidarios con innovación social </t>
  </si>
  <si>
    <t xml:space="preserve">2.2   Fomento de la asociatividad solidaria  para la formalización empresarial, competitividad, y comercialización </t>
  </si>
  <si>
    <t xml:space="preserve">2.3 Sinergias interinstitucionales para  el desarrollo integral del sector solidario </t>
  </si>
  <si>
    <t xml:space="preserve">Estartegias </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</si>
  <si>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</si>
  <si>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</si>
  <si>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 xml:space="preserve">Implementar el programa formar para emprender en asociatividad solidaria en instituciones educativas 
</t>
  </si>
  <si>
    <t>Documentar experiencias  significativas  de asociatividad solidaria en las regiones para difundirlas a través de  medios de comunicación públicos, privados y solidarios.</t>
  </si>
  <si>
    <t xml:space="preserve">Implementar acciones para el fortalecimiento de la  imagen corporativa de las organizaciones solidarias que le permita su visibilización en el entorno socio-empresarial </t>
  </si>
  <si>
    <t xml:space="preserve">Difundir los principios, fines, valores y características del sector solidario </t>
  </si>
  <si>
    <t>Desarrollar  estrategias de auto-sostenibilidad en las dimensiones social, económica, ambiental, cultural y política de los emprendimientos solidarios.</t>
  </si>
  <si>
    <t xml:space="preserve">Adelantar estudios e investigaciones aplicadas para la sostenibilidad social, económica, ambiental, cultural y política de las organizaciones solidarias </t>
  </si>
  <si>
    <t xml:space="preserve">Implementar el Programa Integral de Intervención para dinamizar emprendimientos asociativos solidarios </t>
  </si>
  <si>
    <r>
      <t xml:space="preserve">Formular e implementar una estrategia para  incorporar de la economía solidaria en los planes de desarrollo local con el fin de constituir territorios solidarios
</t>
    </r>
    <r>
      <rPr>
        <b/>
        <sz val="12"/>
        <color theme="0"/>
        <rFont val="Arial Narrow"/>
        <family val="2"/>
      </rPr>
      <t/>
    </r>
  </si>
  <si>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</si>
  <si>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</si>
  <si>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</si>
  <si>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</si>
  <si>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</si>
  <si>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Implementar  las dimensiones y  políticas que conforman el MIPG para lograr una  mayor apropiación y cumplimiento adecuado de las funciones, garantizando  la satisfacción y participación ciudadana </t>
  </si>
  <si>
    <t xml:space="preserve">Adelantar una  estrategia  de comunicaciones y prensa  que permita visibilizar  la gestión institucional y su contribución al desarrollo del País.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</si>
  <si>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</si>
  <si>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Evaluar y diseñar instrumentos de política pública necesarios para potencializar las acciones de las organizaciones del sector solidario como dinamizadoras de desarrollo territorial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</si>
  <si>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</si>
  <si>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</si>
  <si>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</si>
  <si>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</si>
  <si>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</si>
  <si>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</si>
  <si>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</si>
  <si>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</si>
  <si>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</si>
  <si>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</si>
  <si>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Experiencias significativas documentadas </t>
  </si>
  <si>
    <t>Organizaciones solidarias apoyadas con imagen corporativa realizadas</t>
  </si>
  <si>
    <t xml:space="preserve">Campañas desarrolladas </t>
  </si>
  <si>
    <t xml:space="preserve">Semestral </t>
  </si>
  <si>
    <t xml:space="preserve">% Emprendimientos solidarios implementando estrategias de autosostenibilidad  </t>
  </si>
  <si>
    <t xml:space="preserve">Estudios o investigaciones desarrolladas </t>
  </si>
  <si>
    <t xml:space="preserve">Personas beneficiadas </t>
  </si>
  <si>
    <t xml:space="preserve">Estrategia implementada </t>
  </si>
  <si>
    <t xml:space="preserve">Gremios del sector solidario  fortalecidos </t>
  </si>
  <si>
    <t xml:space="preserve">Programa de voluntariado implementada </t>
  </si>
  <si>
    <t xml:space="preserve">Programa de sinergias implementado </t>
  </si>
  <si>
    <t xml:space="preserve">Procesos de capacitación realizados  </t>
  </si>
  <si>
    <t xml:space="preserve">Número de alianzas generadas </t>
  </si>
  <si>
    <t xml:space="preserve">MIGP  implementado </t>
  </si>
  <si>
    <t xml:space="preserve">Gestión </t>
  </si>
  <si>
    <t>Estrategia de comunicación implementada</t>
  </si>
  <si>
    <t xml:space="preserve">Estudio Técnico elaborado y presentado </t>
  </si>
  <si>
    <t xml:space="preserve">Instrumentos de política pública diseñados </t>
  </si>
  <si>
    <t>Gestión</t>
  </si>
  <si>
    <t xml:space="preserve">semestral </t>
  </si>
  <si>
    <t xml:space="preserve"> Plan Estadístico Actualizado </t>
  </si>
  <si>
    <t>Acciones</t>
  </si>
  <si>
    <t>Indicadores</t>
  </si>
  <si>
    <t>Tipo de Indicador</t>
  </si>
  <si>
    <t>Periodicidad</t>
  </si>
  <si>
    <t>Metas Cuatrienio</t>
  </si>
  <si>
    <t xml:space="preserve">Acciones </t>
  </si>
  <si>
    <t xml:space="preserve">Meta Cuatrinenio </t>
  </si>
  <si>
    <t>Oficina Asesora Jurídica</t>
  </si>
  <si>
    <t>Gestión Financiera</t>
  </si>
  <si>
    <t>Comunicaciones y Prensa</t>
  </si>
  <si>
    <t>Educación e Investigación</t>
  </si>
  <si>
    <t>Planeación y Estadística</t>
  </si>
  <si>
    <t>TIC´s</t>
  </si>
  <si>
    <t>Grupo Misional</t>
  </si>
  <si>
    <t>PENSAMIENTO Y DIRECCIONAMIENTO ESTRATEGICO</t>
  </si>
  <si>
    <t>SERVICIO AL CIUDADANO</t>
  </si>
  <si>
    <t>FOMENTO A LAS ORGANIZACIONES SOLIDARIAS</t>
  </si>
  <si>
    <t>GESTIÓN DEL SEGUIMIENTO Y LA MEDICIÓN</t>
  </si>
  <si>
    <t>GESTIÓN DEL CONOCIMIENTO</t>
  </si>
  <si>
    <t>GESTIÓN CONTRACTUAL</t>
  </si>
  <si>
    <t xml:space="preserve">GESTIÓN HUMANA </t>
  </si>
  <si>
    <t>GESTIÓN ADMINISTRATIVA</t>
  </si>
  <si>
    <t>PROCESO DE GESTIÓN DOCUMENTAL</t>
  </si>
  <si>
    <t>GESTIÓN  FINANCIERA</t>
  </si>
  <si>
    <t>GESTIÓN INFORMATICA</t>
  </si>
  <si>
    <t>COMUNICACIONES Y PRENSA</t>
  </si>
  <si>
    <t xml:space="preserve">GESTIÓN JURIDICA </t>
  </si>
  <si>
    <t>GESTIÓN DEL CONTROL Y LA EVALUACIÓN</t>
  </si>
  <si>
    <t>GESTION DEL MEJORAMIENTO</t>
  </si>
  <si>
    <t>MIPG</t>
  </si>
  <si>
    <t>PND-Pacto por Colombia, Pacto por la  Equidad 
Pacto Equidad/ Linea f Trabajo
decente, acceso a mercados e ingresos dignos:
acelerando la inclusión productiva</t>
  </si>
  <si>
    <t xml:space="preserve">Subsistemas </t>
  </si>
  <si>
    <t xml:space="preserve">GESTIÓN DE PROGRAMAS y PROYECTOS </t>
  </si>
  <si>
    <t xml:space="preserve">obj 2 MinTrabajo promoverá mecanismos para la garantía de los derechos fundamentales de los trabajadores y los grupos prioritarios y vulnerables </t>
  </si>
  <si>
    <t>Obj 6 Fortalecimiento a la institucionalidad y la política pública para el fomento, inspección, vigilancia y control de las organizaciones de economía solidaria</t>
  </si>
  <si>
    <t xml:space="preserve">Obj 6 Dinamización de emprendimientos solidarios para la inclusión social y productiva autosostenible en el marco de una política social moderna </t>
  </si>
  <si>
    <t>Obj 6 Promoción de la educación solidaria como estrategia para la generación de la autonomía de las comunidades y la cohesión social, a través de la práctica de los principios y valores de la economía solidaria_x001E_ , para la generación de ingresos y el mejoramiento de la calidad de vida.</t>
  </si>
  <si>
    <t>Obj 5 Diseño de rutas integrales para la inclusión productiva de la población en situación de pobreza y vulnerabilidad diferenciando estrategias urbanas y rurales</t>
  </si>
  <si>
    <t>Objetivo 2. Promover la garantía de los derechos de los trabajadores a nivel individual y colectivo</t>
  </si>
  <si>
    <t>Objetivo 5: Promover la generación de ingresos y la inclusión productiva de la población vulnerable y en situación de pobreza, en contextos urbanos y rurales a través del emprendimiento y su integración al sector moderno</t>
  </si>
  <si>
    <t>Objetivo 6. Fomentar emprendimientos del sector solidario, como mecanismo de política social moderna que promueve el empoderamiento, la autonomía económica y social de las comunidades, buscando la reducción de la dependencia del gasto público social.</t>
  </si>
  <si>
    <t>1. Sistema de gestión de Calidad.</t>
  </si>
  <si>
    <t>2. Sistema de Gestión (o manejo) Ambiental.</t>
  </si>
  <si>
    <t>3. Sistema de seguridad y Salud en el trabajo.</t>
  </si>
  <si>
    <t>4. Sistema de Gestión y seguridad de la información.</t>
  </si>
  <si>
    <t>5. Sistema de Gestión del Riesgo.</t>
  </si>
  <si>
    <t>6. sistema de Control interno.</t>
  </si>
  <si>
    <t>7. Operaciones Estadisticas ESALES</t>
  </si>
  <si>
    <t>1.800 nuevos seguidores en redes sociales tomando como línea base los  35.837 a octubre de 2019.</t>
  </si>
  <si>
    <t xml:space="preserve">                                                                                                                    PLAN DE ACCIÓN 2020 GRUPO DE PLANEACION Y ESTADISTICA</t>
  </si>
  <si>
    <t xml:space="preserve">
VALOR PORCENTUAL DE LA ACTIVIDAD GENERAL 
</t>
  </si>
  <si>
    <t>Enero</t>
  </si>
  <si>
    <t>3.1 Integralidad de los sistemas de gestión y planeación para el desarrollo institucional.</t>
  </si>
  <si>
    <t xml:space="preserve">1. Coordinar y asesorar el proceso de  Planeación Estratégica  Institucional  2019-2022 </t>
  </si>
  <si>
    <t>1.1  Realizar Seguimiento al Plan Estratégico institucional (2019-2022)</t>
  </si>
  <si>
    <t xml:space="preserve"> 4 Seguimientos PEI (último vigencia 2019 y 3  de 2020)</t>
  </si>
  <si>
    <t>Seguimientos realizados</t>
  </si>
  <si>
    <t>Marisol Viveros 
Jorge Chavez</t>
  </si>
  <si>
    <t>1.2 Realizar seguimiento a los compromisos del PND (Indicador de SINERGIA), la Planeación Sectorial e Institucional (último vigencia 2019 y 3 de 2020)</t>
  </si>
  <si>
    <t>4 informes de seguimiento  (último vigencia 2019 y 3  de 2020)</t>
  </si>
  <si>
    <t>informes de seguimientos realizados</t>
  </si>
  <si>
    <t>Marisol Viveros Jorge Chavez</t>
  </si>
  <si>
    <t>1.3   Realizar  la jornada de planeación para la vigencia 2020</t>
  </si>
  <si>
    <t xml:space="preserve">1 Jornada de planeación </t>
  </si>
  <si>
    <t xml:space="preserve"> Jornada de planeación realizada </t>
  </si>
  <si>
    <t>Marisol Viveros
 Jorge Chavez 
Martha Daza</t>
  </si>
  <si>
    <t xml:space="preserve">Programas y Proyectos </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</si>
  <si>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</si>
  <si>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</si>
  <si>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Anteproyectos de presupuesto  elaborado, consolidado y presentado</t>
  </si>
  <si>
    <t>Marisol Viveros 
Martha Daza</t>
  </si>
  <si>
    <t xml:space="preserve">2. Coordinar y asesorar el proceso de Planeación institucional táctica y operativa </t>
  </si>
  <si>
    <t xml:space="preserve">Funcionamiento                          </t>
  </si>
  <si>
    <t>2.1 Apoyar a la Dirección de Investigación y Planeación en  el desarrollo del  Comité Institucional de Gestión y Desempeño de la Unidad Administrativa Especial de Organizaciones Solidarias,  para presentar los avances y cumplimiento de metas del Modelo Integrado de Planeación y Gestión para la vigencia.</t>
  </si>
  <si>
    <t>4 Comités  Institucionales de Gestión y Desempeño</t>
  </si>
  <si>
    <t>Comités  Institucionales de Gestión y Desempeño realizados</t>
  </si>
  <si>
    <t xml:space="preserve">2.2 Brindar asesoría , acompañamiento  y seguimiento a la implementación de los planes integrados  adoptados </t>
  </si>
  <si>
    <t xml:space="preserve">18  planes consolidados y publicados </t>
  </si>
  <si>
    <t>Planes publicados</t>
  </si>
  <si>
    <t>Jorge Chavez</t>
  </si>
  <si>
    <t>3 infomres de seguimiento a Plan Anticorrupción y Atención al ciudadano y el Plan de participación ciudadana</t>
  </si>
  <si>
    <t xml:space="preserve">informes de seguimiento realizados </t>
  </si>
  <si>
    <t>1</t>
  </si>
  <si>
    <t xml:space="preserve">4 informes de seguimiento a los planes integrados </t>
  </si>
  <si>
    <t xml:space="preserve"> informes de seguimiento realizados</t>
  </si>
  <si>
    <t>2.3 Asesorar y validar técnicamente la elaboración y publicación de los planes de acción de las diferentes áreas de la Unidad Administrativa Especial de Organizaciones Solidarias y realizar los informes de seguimiento</t>
  </si>
  <si>
    <t>10 Planes de acción asesorados</t>
  </si>
  <si>
    <t xml:space="preserve"> Planes de acción publicados</t>
  </si>
  <si>
    <t>Marisol Vieros 
Jorge Chavez</t>
  </si>
  <si>
    <t>12 Informes de seguimiento y ejecución (último vigencia 2019 y 11 de 2020)</t>
  </si>
  <si>
    <t>Informes de seguimiento elaborados y enviados a los responsables</t>
  </si>
  <si>
    <t>2.4 Apoyar metodológicamente  la construcción de los mapas de riesgos de  procesos y de corrupción y adelantar el monitoreo de acuerdo a la normatividad vigente.</t>
  </si>
  <si>
    <t>2  matrices de  mapas de riesgos construidas y publicadas ( corrupción y de procesos)</t>
  </si>
  <si>
    <t>Número de matriz de riesgos de procesos elaborada, publicada</t>
  </si>
  <si>
    <t>Jorge Muñoz</t>
  </si>
  <si>
    <t>31/04/2020</t>
  </si>
  <si>
    <t xml:space="preserve">5 monitoreos  realizados en las fechas que establecen la normatividad  vigente ( 3 de riesgos de corrupción y 2 de procesos) </t>
  </si>
  <si>
    <t xml:space="preserve"> monitoreos realizados.</t>
  </si>
  <si>
    <t xml:space="preserve">3. Realizar  informes  sobre los compromisos de la UAEOS en la consolidación de  la PAZ , sentencias, CONPES y demas reportes solictados por entiades externas </t>
  </si>
  <si>
    <t>3.1 Realizar el Informe de Rendicion de Cuentas PAZ</t>
  </si>
  <si>
    <t>1 Informe de Rendicion de Cuentas PAZ</t>
  </si>
  <si>
    <t>Informe de Rendicion de Cuentas PAZ realizado</t>
  </si>
  <si>
    <t xml:space="preserve">3.2 Seguimientos, informes  y reportes  realizados y enviados </t>
  </si>
  <si>
    <t xml:space="preserve"> 100% de solcitudes de informes o reportes  atendidas </t>
  </si>
  <si>
    <t xml:space="preserve">% de solcitudes atendidas </t>
  </si>
  <si>
    <t>Marisol Viveros 
Jorge Chavez
Martha Daza</t>
  </si>
  <si>
    <t xml:space="preserve">3.3 Validar los reportes de SISCONPES </t>
  </si>
  <si>
    <t>2 Reportes validados en la plataforma SISCONPES</t>
  </si>
  <si>
    <t>reportes validados y enviados</t>
  </si>
  <si>
    <t xml:space="preserve">Gestión del Mejoramiento </t>
  </si>
  <si>
    <t>4. Coordinar, asesorar y acompañar el proceso de mejoramiento continuo del Sistema Integrado de Gestión de la Unidad Administrativa Especial de Organizaciones Solidarias.</t>
  </si>
  <si>
    <t>4.1  Asesorar  a los lideres en el desarrollo de las  las acciones establecidas en el Plan del Sistema Integrado de Gestión de Organizaciones Solidarias -SIGOS-</t>
  </si>
  <si>
    <t>100% de Cumplimiento de las actividades establecidas en el Plan  SIGOS</t>
  </si>
  <si>
    <t xml:space="preserve">% de cumplimiento del plan SIGOS </t>
  </si>
  <si>
    <t xml:space="preserve">4.2 Diseñar e implementar 1  campaña de sensibilización del SIGOS a los funcionarios de la Unidad </t>
  </si>
  <si>
    <t xml:space="preserve">100% de la implementación de la campaña  realizadas </t>
  </si>
  <si>
    <t>Porcentaje de implementación de la  campaña de sensibilización realizada</t>
  </si>
  <si>
    <t>4.3 Realizar acompañamiento y seguimiento  a las actividades de implementación del Sistema de Gestion Ambiental</t>
  </si>
  <si>
    <t>4 informes de seguimiento y acompañamiento</t>
  </si>
  <si>
    <t>informes realizados</t>
  </si>
  <si>
    <t xml:space="preserve">Seguimiento y Medición </t>
  </si>
  <si>
    <t>5. Implementar el Plan Estadístico Institucional de acuerdo a lo proyectodo en el corto plazo.</t>
  </si>
  <si>
    <t>5.1 Revisar, actualizar y publicar infomación de gestión y resultados  con los reportes estadísticos periodicamente.</t>
  </si>
  <si>
    <t xml:space="preserve">2  actualizaciones  de  información por departamento y municipio realizados en el mapa de gestión </t>
  </si>
  <si>
    <t xml:space="preserve"> informes realizados</t>
  </si>
  <si>
    <t xml:space="preserve">Martha Daza </t>
  </si>
  <si>
    <t>5.2 Elaborar y presentar  los reportes e informes estadisticos de la entidad y el seguimiento al  Plan Estadístico Institucional</t>
  </si>
  <si>
    <t>12 reportes de seguimiento a las operaciones estadísticas  propias y 4 informes trimestrales (último vigencia 2019 y 3 de 2020)</t>
  </si>
  <si>
    <t>Número de reportes de seguimiento realizados</t>
  </si>
  <si>
    <t>Marisol Viveros</t>
  </si>
  <si>
    <t>5.3 Elaborar y presentar  los reportes  estadisticos de la entidad y el seguimiento a la implementación del Plan Estadístico Institucional</t>
  </si>
  <si>
    <t>10 reportes de seguimiento a las operaciones estadística otra fuente y 4 informes trimestrales (último vigencia 2019 y 3 de 2020)</t>
  </si>
  <si>
    <t>12 reportes de medición de indicadores y 4 informes trimestrales (último vigencia 2019 y 3 de 2020)</t>
  </si>
  <si>
    <t xml:space="preserve">2 reportes estadisticos publicados </t>
  </si>
  <si>
    <t>Número de reportes estadisticos elaborados y publicados</t>
  </si>
  <si>
    <t>5.4  Adelantar las actividades necesarias para mantener la  certificación de la operación estadística " Resgistro de ESALES ante el DANE"</t>
  </si>
  <si>
    <t xml:space="preserve">3 reportes  sobre la operación estadistica de ESALES y el cumplimiento de los requerimientos del DANE </t>
  </si>
  <si>
    <t xml:space="preserve">reportes realizados  </t>
  </si>
  <si>
    <r>
      <t xml:space="preserve">6. Actualizar los proyectos de inversión  y realizar seguimiento a la ejecución de los mismos según lo estupulado en el </t>
    </r>
    <r>
      <rPr>
        <b/>
        <sz val="10"/>
        <rFont val="Arial Narrow"/>
        <family val="2"/>
      </rPr>
      <t>Plan de Gasto Publico</t>
    </r>
  </si>
  <si>
    <t>6.1 Gestionar la actualización  y aprobación de  los proyectos de inversión para la vigencia 2020  y vigencias posteriores, por parte de Mintrabajo y DNP</t>
  </si>
  <si>
    <t>7 proyectos actualizados, aprobados y registrados vigencia 2020</t>
  </si>
  <si>
    <t>Numero de proyectos actualizados, aprobados y registrados en el DNP</t>
  </si>
  <si>
    <t>Marisol Viveros
Martha Daza</t>
  </si>
  <si>
    <t>2/15/2020</t>
  </si>
  <si>
    <t>100% proyectos actualizados enviados a Mintrabajo y registrados ane el DNP  programación  2021 y actualización 2020</t>
  </si>
  <si>
    <t>% de actualizacion de proyectos actualizados, aprobados y registrados en el DNP</t>
  </si>
  <si>
    <t>6.2  Asesorar y verificar la elaboración de estudios técnicos para la ejecución de proyectos de inversión durante 2020</t>
  </si>
  <si>
    <t>100% Estudios técnicos asesorados</t>
  </si>
  <si>
    <t>Estudios técnicos asesorados</t>
  </si>
  <si>
    <t>Martha Daza</t>
  </si>
  <si>
    <t>6.2</t>
  </si>
  <si>
    <r>
      <t xml:space="preserve">6.3 Realizar seguimiento periódico sobre los avances de la ejecución de los proyectos de inversión de acuerdo a la planificación realizada en el marco de la política de Gestión Finaciera y el </t>
    </r>
    <r>
      <rPr>
        <b/>
        <sz val="10"/>
        <rFont val="Arial Narrow"/>
        <family val="2"/>
      </rPr>
      <t>Plan de Gasto Publico</t>
    </r>
  </si>
  <si>
    <t>12 Reportes  de seguimiento 4 informes trimestrales (último vigencia 2019 y 3 de 2020)</t>
  </si>
  <si>
    <t>Numero de reportes de seguimiento elaborados</t>
  </si>
  <si>
    <t>6.3</t>
  </si>
  <si>
    <t>6.4 Realizar seguimiento sobre los avances de la ejecución de los proyectos de inversión (Física, financiera y de gestión) registrada en la herramienta del SPI y enviar retroalimentación a los formuladores</t>
  </si>
  <si>
    <t xml:space="preserve">10 Reportes  de seguimiento </t>
  </si>
  <si>
    <t>Numero de reportes de seguimiento realizados</t>
  </si>
  <si>
    <t xml:space="preserve">7.  Implementar  las dimensiones y  políticas que conforman el MIPG para lograr una  mayor apropiación y cumplimiento adecuado de las funciones, garantizando  la satisfaccion y participación ciudadana </t>
  </si>
  <si>
    <t xml:space="preserve">7.1 Adelantar las actividades para la implementación de las políticas que conforman el MIPG de acuerdo al plan de trabajo dispuesto por la Entidad </t>
  </si>
  <si>
    <t>1. Gestionar y verificar la información en el SIGEP</t>
  </si>
  <si>
    <t>2. Planear Estratégica de Gestión del Talento Humano durante la vigencia 2020</t>
  </si>
  <si>
    <t>3. Gestionar el Desempeño Laboral de los Gerentes Públicos y Servidores de la entidad.</t>
  </si>
  <si>
    <t>4.  Realizar los procedimientos de inducción y reinducción para fortalecer el Conocimiento Institucional</t>
  </si>
  <si>
    <t>5. Formular, implementar y  evalyar el Plan Institucional de Capacitación - PIC 2020</t>
  </si>
  <si>
    <t>6. formular, implementar y evaluar el  Plan de Bienestar e incentivos  2020</t>
  </si>
  <si>
    <t>7. Actualizar e implementar el Plan de Seguridad y Salud en el Trabajo 2020</t>
  </si>
  <si>
    <t>8. Articular la identificación de los valores y principios institucionales a través  del Código de Integriad</t>
  </si>
  <si>
    <t>9. Desarrollar los procedimientos inherentes a la administración del Talento Humano</t>
  </si>
  <si>
    <t>1. Coordinar y asesorar el proceso de  Planeación Estratégica  Institucional  2019-2023</t>
  </si>
  <si>
    <t>1. Coordinar y asesorar el proceso de  Planeación Estratégica  Institucional  2019-2024</t>
  </si>
  <si>
    <t>1. Coordinar y asesorar el proceso de  Planeación Estratégica  Institucional  2019-2025</t>
  </si>
  <si>
    <t xml:space="preserve">PLAN ESTRATEGICO </t>
  </si>
  <si>
    <t xml:space="preserve">OBJETIVO MISIONAL </t>
  </si>
  <si>
    <t xml:space="preserve">Impulso a la educación solidaria y cooperativa </t>
  </si>
  <si>
    <t xml:space="preserve">1. Apoyar el diseño de la agenda para el fortalecimiento de comités de educación y otros entes de educación de las organizaciones solidarias para que sean dinamizadores del mejoramiento de vida y sun implementación en el territorio por cada grupo misional. </t>
  </si>
  <si>
    <t xml:space="preserve">Inversión             funcionamiento </t>
  </si>
  <si>
    <t xml:space="preserve">1.1 Apoyar el diseño de la agenda para el fortalecimiento de comités de educación y otros entes de educación de las organizaciones solidarias. </t>
  </si>
  <si>
    <t>Todos los grupos de la dirección de desarrollo</t>
  </si>
  <si>
    <t xml:space="preserve">marzo </t>
  </si>
  <si>
    <t xml:space="preserve">noviembre </t>
  </si>
  <si>
    <t>Nacional</t>
  </si>
  <si>
    <t xml:space="preserve">2.  Desarrollar  programas  que posicionen la cultura asociativa solidaria para el reconocimiento de las potencialidades del sector solidario como una alternativa para el desarrollo humano.     </t>
  </si>
  <si>
    <t>Inversión 
Funcionamiento</t>
  </si>
  <si>
    <t xml:space="preserve">2.1 Implementar el programa formar para emprender en asociatividad solidaria en instituciones educativas </t>
  </si>
  <si>
    <t>8</t>
  </si>
  <si>
    <t>marzo</t>
  </si>
  <si>
    <t>5</t>
  </si>
  <si>
    <t xml:space="preserve">2.2 Adelantar jornadas de sensibilización que posicionen la cultura asociativa solidaria
</t>
  </si>
  <si>
    <t>Número de personas sensibilizadas</t>
  </si>
  <si>
    <t>Febrerro</t>
  </si>
  <si>
    <t xml:space="preserve">Número de jornadas de sensibilización </t>
  </si>
  <si>
    <t>diciembre</t>
  </si>
  <si>
    <t xml:space="preserve">2.3 Desarrollar cursos básicos de economía solidaria que contribuyan con el eje de fomento de la economía solidaria </t>
  </si>
  <si>
    <t>número de cursos básicos de economía solidaria  realizados por gestión</t>
  </si>
  <si>
    <t>Marzo</t>
  </si>
  <si>
    <t>Octubre</t>
  </si>
  <si>
    <t xml:space="preserve">Desarrollo de modelos de negocios solidarios con innovación social </t>
  </si>
  <si>
    <t xml:space="preserve">FOMENTO </t>
  </si>
  <si>
    <t>3. Desarrollar  estrategias de auto-sostenibilidad en las dimensiones social, económica, ambiental, cultural y política de los emprendimientos solidarios.</t>
  </si>
  <si>
    <t xml:space="preserve">3. Emprendimientos solidarios implementando estrategias de autosostenibilidad  </t>
  </si>
  <si>
    <t xml:space="preserve">% Empredimientos solidarios implementando estrategias de autosostenibilidad  </t>
  </si>
  <si>
    <t>Diciembre</t>
  </si>
  <si>
    <t xml:space="preserve"> Fomento de la asociatividad solidaria  para la formalización empresarial, competitividad, y comercialización </t>
  </si>
  <si>
    <t xml:space="preserve">4. Implementar el Programa Integral de Intervención para dinamizar emprendimientos asociativos solidarios </t>
  </si>
  <si>
    <t>4.1 Ejecutar las fases que correspondan del programa integral de intervención</t>
  </si>
  <si>
    <t>Noviembre</t>
  </si>
  <si>
    <t xml:space="preserve">Emprendimientos solidarios dinamizados a través de la estrategia de compras públicas locales </t>
  </si>
  <si>
    <t xml:space="preserve">sinergias </t>
  </si>
  <si>
    <t>4.2 Reportar los beneficiarios de los procesos de fomento para dinamizar los emprendimientos solidarios</t>
  </si>
  <si>
    <t xml:space="preserve">Número de Personas beneficiadas </t>
  </si>
  <si>
    <t xml:space="preserve">Febrero </t>
  </si>
  <si>
    <t>4.3 Reportar los beneficiarios de población reincorporada  de los procesos de fomento para dinamizar los emprendimientos solidarios</t>
  </si>
  <si>
    <t xml:space="preserve">Número de Personas reincorporadas beneficiadas </t>
  </si>
  <si>
    <t>4.4 Reportar los beneficiarios de población víctima de los procesos de fomento para dinamizar los emprendimientos solidarios</t>
  </si>
  <si>
    <t xml:space="preserve">Número de Personas víctimas beneficiadas </t>
  </si>
  <si>
    <t xml:space="preserve">5.Socializar la estrategia para incorporar la Economía Solidaria en los planes de Desarrollo Local con el fin de constituir territorios solidarios </t>
  </si>
  <si>
    <t xml:space="preserve">5.1.Socializar la estrategia para incorporar la Economía Solidaria en los planes de Desarrollo Local con el fin de constituir territorios solidarios </t>
  </si>
  <si>
    <t xml:space="preserve">% Estrategia socializada </t>
  </si>
  <si>
    <t>6. Fortalecer la integración gremial del sector solidario para la consolidación de su identidad sectorial, la representación, la participación en políticas públicas, el intercambio de buenas prácticas y la gestión de proyectos para el beneficio de sus agremiados.</t>
  </si>
  <si>
    <t>Inversión         Funcionamiento</t>
  </si>
  <si>
    <t>6.1 Jornadas de promoción para la consolidación de la identidad sectorial .</t>
  </si>
  <si>
    <t>Grupo de Desarrollo Asociativo</t>
  </si>
  <si>
    <t>Abril</t>
  </si>
  <si>
    <t>7. Diseñar e implementar un programa  para  el fortalecimiento del Voluntariado  que permita la asistencia en la sostenibilidad de los emprendimientos solidarios  y la inclusión del Sistema Nacional de Voluntariado en el acompañamiento en las estrategias diseñadas.</t>
  </si>
  <si>
    <t>funcionamiento</t>
  </si>
  <si>
    <t xml:space="preserve">7.1 Implementar el programa para el fortalecimiento del Voluntariado  </t>
  </si>
  <si>
    <t xml:space="preserve">% del programa de voluntariado implementado </t>
  </si>
  <si>
    <t xml:space="preserve">Dirección Técnica de Desarrollo </t>
  </si>
  <si>
    <t>8. Dar cumplimiento a los compromisos (sentencias, Conpes, iniciativas) en las cuales la Unidad administrativa especial de organizaciones solidarias tiene responsabilidades,</t>
  </si>
  <si>
    <t>8,1 Seguimiento al cumplimiento de compromisos (sentencias, Conpes, iniciativas) en las cuales la Unidad administrativa especial de organizaciones solidarias tiene responsabilidades,</t>
  </si>
  <si>
    <t>100%</t>
  </si>
  <si>
    <t>% de cumplimientos de los compromisos</t>
  </si>
  <si>
    <t xml:space="preserve"> Sinergias interintitucionales para  el desarrollo integral del sector solidario </t>
  </si>
  <si>
    <t xml:space="preserve">9. Ejecutar desde las alianzas identificadas la estrategia o programa de sinergias interinstitucionales. </t>
  </si>
  <si>
    <t xml:space="preserve"> 9.1 implementar la estrategia del  programa de sinergias interinstitucionales, articulando las agendas sectoriales nacionales o regionales</t>
  </si>
  <si>
    <t xml:space="preserve">Estrategia de sinergias implementado </t>
  </si>
  <si>
    <t xml:space="preserve">10. Realizar programas de formación y asistencia técnica en ambientes virtuales y presenciales para la cualificación de servidores públicos y operadores  en asociatividad solidaria y cooperativismo </t>
  </si>
  <si>
    <t>10.1  Divulgar y desarrollar  programas para la cualificación de servidores publicos y operadores de la UAEOS</t>
  </si>
  <si>
    <t>11.Generar alianzas con el sector privado como estrategia de sostenibilidad de las organizaciones solidarias con población victima</t>
  </si>
  <si>
    <t>Inversion
funconamiento</t>
  </si>
  <si>
    <t>11,1 Identificar, gestionar y consolidar alianzas comerciales estratégicas</t>
  </si>
  <si>
    <t xml:space="preserve">Numero de Alianzas estrategicas generadas </t>
  </si>
  <si>
    <t xml:space="preserve">12,.Generar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 </t>
  </si>
  <si>
    <t>12,1 seguimiento a  las 4 alianzas suscritas o identificadas en  apoyo a la formalización  y fomento de organizaciones solidarias</t>
  </si>
  <si>
    <t xml:space="preserve"> % de seguimiento a las Alianzas suscritas (Superintendencias, Confecamaras, DIAN, INVIMA. </t>
  </si>
  <si>
    <t xml:space="preserve">Grupo de Sinergias Interinstitucionales </t>
  </si>
  <si>
    <t xml:space="preserve">Integralidad  de los sistemas de gestión para el desarrollo institucional </t>
  </si>
  <si>
    <t xml:space="preserve">13,.Presentar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</si>
  <si>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13.1 Revisar la  normatividad para el fomento, desarrollo y protección del sector solidario y generar propuestas </t>
  </si>
  <si>
    <t xml:space="preserve">Diciembre </t>
  </si>
  <si>
    <t xml:space="preserve">14 Implementar  las dimensiones y  políticas que conforman el MIPG para lograr una  mayor apropiación y cumplimiento adecuado de las funciones, garantizando  la satisfacción y participación ciudadana </t>
  </si>
  <si>
    <t xml:space="preserve">14 1 Implementar  las dimensiones y  políticas que conforman el MIPG para lograr una  mayor apropiación y cumplimiento adecuado de las funciones, garantizando  la satisfacción y participación ciudadana </t>
  </si>
  <si>
    <t>15, Evaluar y diseñar instrumentos de política pública necesarios para potencializar las acciones de las organizaciones del sector solidario como dinamizadoras de desarrollo territorial</t>
  </si>
  <si>
    <t>15.1.Evaluar y diseñar instrumentos de política pública necesarios para potencializar las acciones de las organizaciones del sector solidario como dinamizadoras de desarrollo territorial</t>
  </si>
  <si>
    <t>Director Técnico de Desarrollo de las Organizaciones Solidarias</t>
  </si>
  <si>
    <t>PLAN DE ACCIÓN 2020 - GRUPO DE EDUCACIÓN E INVESTIGACIÓN</t>
  </si>
  <si>
    <t xml:space="preserve">ACTIVIDADES GENERALES
 </t>
  </si>
  <si>
    <t xml:space="preserve">1. Fomentar la cultura asociativa solidaria para generar conocimiento de los principios, valores y bondades del sector solidario   </t>
  </si>
  <si>
    <t>Gestión del Conocimiento</t>
  </si>
  <si>
    <t xml:space="preserve">1. Realizar procesos de gestión de la educación solidaria para generar programas para la promoción de la cultura e itendidad asociativa solidaria
</t>
  </si>
  <si>
    <t xml:space="preserve">1.1. Socializar, retroalimentar y ajustar el documento de Programa de Educación Solidaria, a partir de visiones internas y externas de diferentes grupos de valor </t>
  </si>
  <si>
    <t>100% de un programa actualizado</t>
  </si>
  <si>
    <t xml:space="preserve">Programas actualizados </t>
  </si>
  <si>
    <t>1.2. Continuar el desarrollo de proyecto - programa de educación solidaria en el marco de los Lineamientos generales y orientaciones para la educación formal de personas jóvenes y adultas en Colombia</t>
  </si>
  <si>
    <t>100% de proyecto implementado y evaluado</t>
  </si>
  <si>
    <t xml:space="preserve">Proyecto implementado  </t>
  </si>
  <si>
    <t>Boyacá
Sotaquira</t>
  </si>
  <si>
    <t>100% de un programa educativo diseñado</t>
  </si>
  <si>
    <t xml:space="preserve">Programas diseñados </t>
  </si>
  <si>
    <t xml:space="preserve">Magda Estrada
Carolina Bonilla  
 </t>
  </si>
  <si>
    <t>1.2.</t>
  </si>
  <si>
    <t>1.3. Implementar programa Formar para Emprender en asociatividad solidaria, como complemento al impulso del emprendimiento solidario en el sistema educativo, en 1 colegio</t>
  </si>
  <si>
    <t>100% de un programa implementado en un colegio</t>
  </si>
  <si>
    <t>Programa implementado</t>
  </si>
  <si>
    <t>2. Promover la generación de ingresos y la inclusión social y 
productiva de la población  a través del emprendimiento solidario</t>
  </si>
  <si>
    <t xml:space="preserve">2. Visibilizar la contribución de los comités de educación como gestores de la multidimensionalidad en las organizaciones de economía solidaria
</t>
  </si>
  <si>
    <t>100% del documento ajustado para publicación</t>
  </si>
  <si>
    <t>Documento ajustado</t>
  </si>
  <si>
    <t>100% de una investigación publicada y socializada</t>
  </si>
  <si>
    <t>Investigaciones publicadas</t>
  </si>
  <si>
    <t>Ingrid Reyes
Carolina Bonilla</t>
  </si>
  <si>
    <t>2.1.</t>
  </si>
  <si>
    <t>2.2. Iniciar el diseño de la agenda de trabajo con comités de educación a través de jornadas o encuentros  con grupos de investigación, academia,  y organizaciones</t>
  </si>
  <si>
    <t xml:space="preserve">25% de Agenda diseñada </t>
  </si>
  <si>
    <t>Agenda en diseño</t>
  </si>
  <si>
    <t>Gestión del Conocimiento
Servicio al Ciudadano</t>
  </si>
  <si>
    <t xml:space="preserve">3. Implementar  las dimensiones y  políticas que conforman el MIPG para lograr una  mayor apropiación de la cultura de compartir y difundir y  la satisfacción y participación ciudadana </t>
  </si>
  <si>
    <t xml:space="preserve">3.1. Realizar acciones para el cumplimiento del plan MIPG </t>
  </si>
  <si>
    <t>100% de acciones plan MIPG de dos procesos, implementados</t>
  </si>
  <si>
    <t>MIPG Implementado</t>
  </si>
  <si>
    <t>Servicio al Ciudadano</t>
  </si>
  <si>
    <t>3.2. Gestionar las solicitudes relacionadas con el procedimiento de gestión de peticiones</t>
  </si>
  <si>
    <t xml:space="preserve">100 % de solicitudes relacionadas con el procedimiento de gestión de peticiones adelantadas </t>
  </si>
  <si>
    <t>PQRDS gestionadas</t>
  </si>
  <si>
    <t xml:space="preserve">Rolfi Serrano
Carolina Bonilla </t>
  </si>
  <si>
    <t>3.3. Gestionar las solicitudes relacionadas con el procedimiento de acreditación</t>
  </si>
  <si>
    <t>100% de solicitudes relacionadas con el procedimiento de trámite de acreditación adelantadas</t>
  </si>
  <si>
    <t>Solicitudes de Acreditación gestionadas</t>
  </si>
  <si>
    <t>3.4. Gestionar las solicitudes relacionadas con el procedimiento de expedición de certificaciones de procesos de formación</t>
  </si>
  <si>
    <t>100% de solicitudes relacionadas con el procedimiento de expedición de certificaciones de procesos de formación</t>
  </si>
  <si>
    <t>Solicitudes de certificaciones gestionadas</t>
  </si>
  <si>
    <t xml:space="preserve">4. Desarrollar acciones de índole institucional para contribuir al fomento de la asociatividad solidaria y sus políticas públicas </t>
  </si>
  <si>
    <t>4.1. Gestionar de solicitudes internas y externas que contribuyan a la promoción de la cultura  e identidad solidaria y al fomento de la asociatividad solidaria</t>
  </si>
  <si>
    <t xml:space="preserve">100% de  acciones desarrolladas </t>
  </si>
  <si>
    <t>Acciones desarrolladas</t>
  </si>
  <si>
    <t xml:space="preserve">Cundinamarca
Bogotá </t>
  </si>
  <si>
    <t>CAROLINA BONILLA</t>
  </si>
  <si>
    <t xml:space="preserve">Formular e implementar una estrategia para  incorporar de la economía solidaria en los planes de desarrollo local con el fin de constituir territorios solidarios
</t>
  </si>
  <si>
    <t xml:space="preserve">Realizar programas de formación y asistencia técnica en ambientes virtuales y presenciales para la cualificación de servidores públicos y operadores  en asociatividad solidaria y cooperativismo 
</t>
  </si>
  <si>
    <t xml:space="preserve">Coordiandor Grupo TIC </t>
  </si>
  <si>
    <r>
      <t xml:space="preserve">                                                                                                                   PROPUESTA  PLAN DE ACCIÓN INSTITUCIONAL</t>
    </r>
    <r>
      <rPr>
        <b/>
        <sz val="20"/>
        <rFont val="Calibri"/>
        <family val="2"/>
      </rPr>
      <t xml:space="preserve"> 2020</t>
    </r>
  </si>
  <si>
    <t>Plan Sectorial " Sector Trabajo"</t>
  </si>
  <si>
    <t>1. Formular y actualizar el Plan de adquisiciones de la Unidad Administrativa Especial de Organizaciones Solidarias</t>
  </si>
  <si>
    <t>4. Adelantar las actividades del Plan Institucional de Gestión ambiental y del Plan de Austeridad  de Gestión ambiental.</t>
  </si>
  <si>
    <t>6. Garantizar una adecuada administración del sistema de  gestión documental de la entidad, de tal forma que la información institucional sea recuperable para su uso en el servicio al ciudadano y como fuente de la Historia. Dando cumplimiento al PINAR, Plan de Preservación Documental y el Plan de Conservacion Digital</t>
  </si>
  <si>
    <t>6. Actualizar los proyectos de inversión  y realizar seguimiento a la ejecución de los mismos según lo estupulado en el Plan de Gasto Publico</t>
  </si>
  <si>
    <t>6.3 Realizar seguimiento periódico sobre los avances de la ejecución de los proyectos de inversión de acuerdo a la planificación realizada en el marco de la política de Gestión Finaciera y el Plan de Gasto Publico</t>
  </si>
  <si>
    <t>Gestión Contractual</t>
  </si>
  <si>
    <t xml:space="preserve">100% del Cumplimiento en la implementacion del SECOP II. </t>
  </si>
  <si>
    <t>implementacion del SECOP II</t>
  </si>
  <si>
    <t>2 Actualizaciones al  proceso de gestión contractual.</t>
  </si>
  <si>
    <t>Actualizacioners al proceso de gestion contractual</t>
  </si>
  <si>
    <t xml:space="preserve">
RAFAEL ANTONIO GONZÁLEZ GORDILLO
Director Nacional
</t>
  </si>
  <si>
    <t>5.1 Acompañar jurídicamente a los grupos de trabajo de la entidad, en el desarrollo de las actividades de los procesos que adelanten en cumplimiento del plan de compras.</t>
  </si>
  <si>
    <t>5. Prestar asistencia y asesoría jurídica en el desarrollo de los procesos que las áreas y grupos de trabajo soliciten, en ejecución del Plan de Compras (inversión y funcionamiento) de la Unidad Administrativa Especial de Organizaciones Solidarias.</t>
  </si>
  <si>
    <t xml:space="preserve">5,2 Implementacion de la nueva version del  SECOP II, el cual permite pasar de una simple publicidad a una plataforma transaccional que permite a compradores y proveedores realizar el proceso de contratacion en linea. </t>
  </si>
  <si>
    <t xml:space="preserve">5.3 Revisar, y mantener actualizado el procesos de gestión contractual. </t>
  </si>
  <si>
    <t xml:space="preserve">MARIBEL REYES GARZON </t>
  </si>
  <si>
    <t xml:space="preserve">Directora de  Investigación y Planeación </t>
  </si>
  <si>
    <t>Coordinadora Grupo Gestión Administrativa</t>
  </si>
  <si>
    <t xml:space="preserve">
Coordinadora Grupo Planeación y Estadística</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</si>
  <si>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</si>
  <si>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</si>
  <si>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2.2. Proyectar y presentar a contabilidad los informes periodicos de conformidad con los parámetros definidos en el manual de bienes y en el manual de políticas y prácticas contables - política de propiedad, planta y equipo.   </t>
  </si>
  <si>
    <t xml:space="preserve">2.3. Adelantar un proceso de baja de bienes de conformidad con los parámetros establecidos en el manual de bienes </t>
  </si>
  <si>
    <r>
      <t xml:space="preserve">3. Adelantar las actividades del Plan Institucional de Gestión ambiental y del </t>
    </r>
    <r>
      <rPr>
        <b/>
        <sz val="10"/>
        <rFont val="Arial Narrow"/>
        <family val="2"/>
      </rPr>
      <t>Plan de Austeridad  de Gestión ambiental.</t>
    </r>
  </si>
  <si>
    <r>
      <t>3.1. Realizar actividades de promoción y sensibilización medioambiental en la Entidad.</t>
    </r>
    <r>
      <rPr>
        <sz val="10"/>
        <color rgb="FFFF0000"/>
        <rFont val="Arial Narrow"/>
        <family val="2"/>
      </rPr>
      <t xml:space="preserve"> </t>
    </r>
  </si>
  <si>
    <t>3.2.  Adelantantar las actividades del plan institucional de gestión ambiental - PIGA para la vigencia 2019</t>
  </si>
  <si>
    <t>3.3. Disminuir el consumo de energia percapita de la entidad frente la vigencia 2019.</t>
  </si>
  <si>
    <t xml:space="preserve">3.4.Reducir el consumo de papel en los grupos de gestión de la entidad </t>
  </si>
  <si>
    <t xml:space="preserve">3.5 Actualizar el Plan de austeridad y de gestión Ambiental </t>
  </si>
  <si>
    <t>4. Contar con la infraestructura necesaria y adecuada para el funcionamiento de la Unidad Administrativa Especial de Organizaciones Solidarias.</t>
  </si>
  <si>
    <t>4.1. Adelantar estudios técnicos de las necesidades de infraestructura de la Unidad Administrativa Especial de Organizaciones Soliddarias</t>
  </si>
  <si>
    <t>4.3. Realizar las adecuaciones necesarias a la infraestructura de la Entidad.</t>
  </si>
  <si>
    <t>1.2 Verificar que los servidores públicos de las entidades del orden nacional presenten la Declaración de Bienes y Rentas entre el 1° de abril y el 31 de mayo de cada vigencia</t>
  </si>
  <si>
    <t xml:space="preserve">3.1 Segunda Evaluación Parcial Semestral y Definitiva en Período Anual u Ordinario del período del 1 de febrero de 2019 al 31 de enero de 2020.
</t>
  </si>
  <si>
    <t>3.2 Concertación de Compromisos Laborales para el período correspindiente del 1o. de febrero de 2020 al 31 de enero de 2021.</t>
  </si>
  <si>
    <t>3.3 Primera Evaluación Parcial Semestral del período del 1o. De febrero de 2020 al 31 de julio de 2021.</t>
  </si>
  <si>
    <t>4.1 Realizar inducción a todo servidor público que se vincule a la entidad</t>
  </si>
  <si>
    <t>4.2 Realizar reinducción a todos los servidores máximo cada dos años</t>
  </si>
  <si>
    <r>
      <t xml:space="preserve">CRONOGRAMA </t>
    </r>
    <r>
      <rPr>
        <sz val="18"/>
        <color theme="0" tint="-0.499984740745262"/>
        <rFont val="Arial Narrow"/>
        <family val="2"/>
      </rPr>
      <t>2020</t>
    </r>
  </si>
  <si>
    <r>
      <t>CRONOGRAMA</t>
    </r>
    <r>
      <rPr>
        <sz val="18"/>
        <color theme="0" tint="-0.499984740745262"/>
        <rFont val="Arial Narrow"/>
        <family val="2"/>
      </rPr>
      <t xml:space="preserve"> </t>
    </r>
    <r>
      <rPr>
        <sz val="18"/>
        <rFont val="Arial Narrow"/>
        <family val="2"/>
      </rPr>
      <t>2020</t>
    </r>
  </si>
  <si>
    <r>
      <t xml:space="preserve">                                                                                                                                                     PLAN DE ACCIÓN</t>
    </r>
    <r>
      <rPr>
        <b/>
        <sz val="18"/>
        <color theme="0" tint="-0.499984740745262"/>
        <rFont val="Arial Narrow"/>
        <family val="2"/>
      </rPr>
      <t xml:space="preserve"> </t>
    </r>
    <r>
      <rPr>
        <b/>
        <sz val="18"/>
        <rFont val="Arial Narrow"/>
        <family val="2"/>
      </rPr>
      <t>VIGENCIA</t>
    </r>
    <r>
      <rPr>
        <b/>
        <sz val="18"/>
        <color theme="0" tint="-0.499984740745262"/>
        <rFont val="Arial Narrow"/>
        <family val="2"/>
      </rPr>
      <t xml:space="preserve"> </t>
    </r>
    <r>
      <rPr>
        <b/>
        <sz val="18"/>
        <rFont val="Arial Narrow"/>
        <family val="2"/>
      </rPr>
      <t>2020  GRUPO DE GESTION FINANCIERA</t>
    </r>
  </si>
  <si>
    <r>
      <t>PLAN DE ACCIÓN</t>
    </r>
    <r>
      <rPr>
        <b/>
        <sz val="18"/>
        <color theme="0" tint="-0.499984740745262"/>
        <rFont val="Arial Narrow"/>
        <family val="2"/>
      </rPr>
      <t xml:space="preserve"> </t>
    </r>
    <r>
      <rPr>
        <b/>
        <sz val="18"/>
        <rFont val="Arial Narrow"/>
        <family val="2"/>
      </rPr>
      <t>(2020 - GRUPO DE GESTIÓN HUMANA)</t>
    </r>
  </si>
  <si>
    <r>
      <t>CRONOGRAMA</t>
    </r>
    <r>
      <rPr>
        <sz val="18"/>
        <color theme="0" tint="-0.499984740745262"/>
        <rFont val="Arial Narrow"/>
        <family val="2"/>
      </rPr>
      <t xml:space="preserve"> (2019)</t>
    </r>
  </si>
  <si>
    <r>
      <t>CRONOGRAMA</t>
    </r>
    <r>
      <rPr>
        <sz val="18"/>
        <color theme="0" tint="-0.499984740745262"/>
        <rFont val="Arial Narrow"/>
        <family val="2"/>
      </rPr>
      <t xml:space="preserve"> 2020</t>
    </r>
  </si>
  <si>
    <r>
      <t xml:space="preserve">                                                                                                                    PLAN DE ACCIÓN</t>
    </r>
    <r>
      <rPr>
        <b/>
        <sz val="18"/>
        <rFont val="Arial Narrow"/>
        <family val="2"/>
      </rPr>
      <t xml:space="preserve"> 2020 GRUPO DE COMUNICACIONES Y PRENSA</t>
    </r>
  </si>
  <si>
    <r>
      <t>CRONOGRAMA</t>
    </r>
    <r>
      <rPr>
        <sz val="18"/>
        <color theme="0" tint="-0.499984740745262"/>
        <rFont val="Arial Narrow"/>
        <family val="2"/>
      </rPr>
      <t xml:space="preserve"> 2019</t>
    </r>
  </si>
  <si>
    <r>
      <t xml:space="preserve">                                                                                                                    PLAN DE ACCIÓN</t>
    </r>
    <r>
      <rPr>
        <b/>
        <sz val="18"/>
        <rFont val="Arial Narrow"/>
        <family val="2"/>
      </rPr>
      <t xml:space="preserve"> 2020 GRUPO TICS</t>
    </r>
  </si>
  <si>
    <r>
      <t>CRONOGRAMA</t>
    </r>
    <r>
      <rPr>
        <sz val="18"/>
        <color theme="0" tint="-0.499984740745262"/>
        <rFont val="Arial Narrow"/>
        <family val="2"/>
      </rPr>
      <t xml:space="preserve"> (AÑO)</t>
    </r>
  </si>
  <si>
    <r>
      <t>CRONOGRAMA</t>
    </r>
    <r>
      <rPr>
        <sz val="18"/>
        <color theme="0" tint="-0.499984740745262"/>
        <rFont val="Arial Narrow"/>
        <family val="2"/>
      </rPr>
      <t xml:space="preserve"> </t>
    </r>
    <r>
      <rPr>
        <sz val="18"/>
        <color theme="1"/>
        <rFont val="Arial Narrow"/>
        <family val="2"/>
      </rPr>
      <t>2020</t>
    </r>
  </si>
  <si>
    <t>6.4</t>
  </si>
  <si>
    <t>6.5</t>
  </si>
  <si>
    <t>8.1</t>
  </si>
  <si>
    <t>9.1</t>
  </si>
  <si>
    <t>10.1</t>
  </si>
  <si>
    <t>11.1</t>
  </si>
  <si>
    <t>12.1</t>
  </si>
  <si>
    <t>13.1</t>
  </si>
  <si>
    <t>14.1</t>
  </si>
  <si>
    <t>15.1</t>
  </si>
  <si>
    <t xml:space="preserve">José Cuy
Carolina Bonilla  
 </t>
  </si>
  <si>
    <t>Procesos educativos</t>
  </si>
  <si>
    <t>2.1. Generar publicación digital delos resultados de la investigación realizada en 2019 "Comités de educación: gestores de la multidimensionalidad de las organizaciones solidarias" y socializarla a grupos de interés</t>
  </si>
  <si>
    <t xml:space="preserve">
José Cuy
Carolina Bonilla </t>
  </si>
  <si>
    <t>2.3. Actualizar la herramienta PESEM</t>
  </si>
  <si>
    <t>100% de una Herramienta  actualizada</t>
  </si>
  <si>
    <t>Herramienta actualizada</t>
  </si>
  <si>
    <t xml:space="preserve">Magda Estrada
Carolina Bonilla  
 </t>
  </si>
  <si>
    <t xml:space="preserve">Coordinadora Grupo  de Educación e Investigación </t>
  </si>
  <si>
    <t xml:space="preserve">Magda Estrada
Carolina Bonilla
</t>
  </si>
  <si>
    <t>José Cuy
Carolina Bonilla</t>
  </si>
  <si>
    <t xml:space="preserve">1.4 Diseñar programas educativoa para procesos de formación de la UAEOS </t>
  </si>
  <si>
    <t xml:space="preserve">100% de programas educativos diseñados </t>
  </si>
  <si>
    <t xml:space="preserve">Nidia Patiño
Carolina Bonilla </t>
  </si>
  <si>
    <t>Nidia Patiño
Ingrid Reyes
Carolina Bonilla</t>
  </si>
  <si>
    <t>Pensamiento y Direccionamiento Estratégico
Gestión del conocimiento</t>
  </si>
  <si>
    <t xml:space="preserve">
Carolina Bonilla 
y todo el Equipo
</t>
  </si>
  <si>
    <t xml:space="preserve">Luis Carlos Jaraba Correa
Contratista
</t>
  </si>
  <si>
    <t>1 Marzo de 2020</t>
  </si>
  <si>
    <t>Luis Carlos Jaraba Correa
Contratista
Laura Lizeth Malaver B.
Juan David Diaz Salgado.</t>
  </si>
  <si>
    <t>Luis Carlos Jaraba Correa
Katia Jimenez Gamarra
Juan David Diaz Salgado.
Jose Ignacio Herrera T
Laura Lizeth Malaver B.</t>
  </si>
  <si>
    <t>Luis Carlos Jaraba Correa
Laura Lizeth Malaver B</t>
  </si>
  <si>
    <t>1 Abril de 2020</t>
  </si>
  <si>
    <t>Elaborar 1  documento de gobierno de datos de la UAEOS. Documento que exponga la estrategia de datos con mapa de flujos de UAEOS</t>
  </si>
  <si>
    <t>Luis Carlos Jaraba Correa
Contratista
Laura Lizeth Malaver B.</t>
  </si>
  <si>
    <t>2 Febrero de 2020</t>
  </si>
  <si>
    <t>Luis Carlos Jaraba Correa
Contratista
Juan David Diaz Salgado.</t>
  </si>
  <si>
    <t>Luis Carlos Jaraba Correa
Juan David Diaz Salgado.</t>
  </si>
  <si>
    <t>121 licencias de software de seguridad instaladas</t>
  </si>
  <si>
    <t>Luis Carlos Jaraba Correa
Jose Ignacio Herrera</t>
  </si>
  <si>
    <t>Luis Carlos Jaraba Correa
Laura Lizeth Malaver B.
Katia Jimenez Gamarra</t>
  </si>
  <si>
    <t>Luis Carlos Jaraba Correa
Katia Jimenez Gamarra</t>
  </si>
  <si>
    <t xml:space="preserve">4 reportes de actualizaciones de software </t>
  </si>
  <si>
    <t>Luis Carlos Jaraba Correa
Jose Ignacio Herrera T.</t>
  </si>
  <si>
    <t>Luis Carlos Jaraba Correa
Laura Lizeth Malaver B.
Jose Ignacio Herrera
Katia Jimenez Gamarra
Juan David Diaz</t>
  </si>
  <si>
    <t>LUIS CARLOS JARABA CORREA</t>
  </si>
  <si>
    <t>10 actividades de fomento de la cultura de control implementadas</t>
  </si>
  <si>
    <t>Reducir el consumo percapita en un 5%, frente la vigencia 2019. (linea base 75,23 consumo percapita)</t>
  </si>
  <si>
    <t>Reducir el consumo de papel en un 5%, frente la vigencia 2018 (linea base 20 resmas  por área)</t>
  </si>
  <si>
    <t xml:space="preserve">CÓDIGO UAEOS-FO-PDE-02                                                             VERSIÓN 08                                         FECHA EDICIÓN: 10/12/2019      </t>
  </si>
  <si>
    <t>JAIME PEREZ STUMMO 
Jefe Oficina Asesora Juridica</t>
  </si>
  <si>
    <t>NELSON  ENRIQUE PIÑEROS  MORENO</t>
  </si>
  <si>
    <t>Jefe de Control Interno</t>
  </si>
  <si>
    <t>CONSTRUCCION DE PAZ</t>
  </si>
  <si>
    <t>Número de ejercicios de Arquitectura Empresarial (AE) Realizados / Numero de ejercicios de Arquitectura planeadas</t>
  </si>
  <si>
    <t>100%  de ejecución de las actividades de PETI 2018</t>
  </si>
  <si>
    <t>%  de ejecución de las actividades de PETI 2020</t>
  </si>
  <si>
    <t>1 Actualización del Plan Estratégico de Tecnologías 2021</t>
  </si>
  <si>
    <t>Numero Actualizaciónes del Plan Estratégico de Tecnologías 2021</t>
  </si>
  <si>
    <t>100%  de ejecución de las actividades del plan de seguridad y privacidad de la información 2020.</t>
  </si>
  <si>
    <t>%  de ejecución de las actividades del plan de seguridad y privacidad de la información 2020.</t>
  </si>
  <si>
    <t>3 Febrero de 2020</t>
  </si>
  <si>
    <t>1  Actualización Plan de seguridad y privacidad de la información 2021</t>
  </si>
  <si>
    <t>Numero de Actualizaciónes Plan de seguridad y privacidad de la información 2021</t>
  </si>
  <si>
    <t>3  Reportes de Seguimiento al plan de tratamiento de Riesgos de seguridad Digital</t>
  </si>
  <si>
    <t>Numero de Reportes de Seguimiento al plan de tratamiento de Riesgos de seguridad Digital</t>
  </si>
  <si>
    <t>1 informe final de Seguimiento del plan de tratamiento de Riesgos de seguridad Digital</t>
  </si>
  <si>
    <t>Numero de informe final de Seguimiento del plan de tratamiento de Riesgos de seguridad Digital</t>
  </si>
  <si>
    <t>1 Actualización plan de tratamiento de Riesgos de seguridad Digital 2021</t>
  </si>
  <si>
    <t>Numero de Actualización plan de tratamiento de Riesgos de seguridad Digital 2021</t>
  </si>
  <si>
    <t>100 % de ejecución de las actividades del plan de mantenimiento  de servicios tecnológicos 2020</t>
  </si>
  <si>
    <t>% de ejecución de las actividades del plan de mantenimiento  de servicios tecnológicos 2020</t>
  </si>
  <si>
    <t>1 Actualización Plan de mantenimiento  de servicios tecnológicos 2021</t>
  </si>
  <si>
    <t>Numero de Actualizaciónes Plan de mantenimiento  de servicios tecnológicos 2021</t>
  </si>
  <si>
    <t>100 % de las Actividades ejecutadas/ Actividades Planeadas</t>
  </si>
  <si>
    <t>3 Informe general del resultado de la implementación del plan de comunicación y sensibilización.</t>
  </si>
  <si>
    <t>Numero de  Informes general del resultado de la implementación del plan de comunicación y sensibilización.</t>
  </si>
  <si>
    <t>Numero de  documentos de gobierno de datos de la UAEOS. Documento que exponga la estrategia de datos con mapa de flujos de UAEOS</t>
  </si>
  <si>
    <t>2 Informe semestral de la gestión adelantada del botón de transparencia.</t>
  </si>
  <si>
    <t>Numero de Informes de la gestión del botón de transparencia y acceso a la información pública</t>
  </si>
  <si>
    <t>Numero de  Reporte de cumplimiento ITA de la UEOS</t>
  </si>
  <si>
    <t>100% de la campañas de sensibilización , capacitaciones y tips sobre Transparencia y Acceso a la Información Pública a los funcionarios de la entidad.(2 Capacitaciones
2 Sensibilizaciones (Cartelera Digital)
10 Tips en la Intranet Institucional)</t>
  </si>
  <si>
    <t>% de la campañas de sensibilización , capacitaciones y tips sobre Transparencia y Acceso a la Información Pública a los funcionarios de la entidad.</t>
  </si>
  <si>
    <t>1 Octubre de 2020</t>
  </si>
  <si>
    <t>Numero de  informes de copias de seguridad realizadas.</t>
  </si>
  <si>
    <t>4 informes de  pruebas de recuperación de acuerdo a las políticas de backups.</t>
  </si>
  <si>
    <t>Numero de  informes de  pruebas de recuperación de acuerdo a las políticas de backups.</t>
  </si>
  <si>
    <t>3 febrero de 2020</t>
  </si>
  <si>
    <t>3.4. Realizar las actualizaciones de software ( Parches de seguridad, firmware,Sistemas operativos, Servicios, Módulos) de la  infraestructura tecnológica.</t>
  </si>
  <si>
    <t>Número reportes realizados / números de reportes planeados</t>
  </si>
  <si>
    <t xml:space="preserve">3.5 Realizar reporte sobre la gestión del inventario de hardware </t>
  </si>
  <si>
    <t xml:space="preserve">2 reporte de gestión de inventario de hardware a cargo del grupo de Tecnologías </t>
  </si>
  <si>
    <t xml:space="preserve">Numero reporte de gestión de inventario de hardware a cargo del grupo de Tecnologías </t>
  </si>
  <si>
    <t>% solicitudes de soporte: 
Número de solicitudes atendidas / Numero de solitudes allegadas*100</t>
  </si>
  <si>
    <t xml:space="preserve">2 Informes del seguimientos a las aplicaciones Aplicaciones en operación y puesta en marcha para el mejoramiento de los procesos internos de la UAEOS </t>
  </si>
  <si>
    <t xml:space="preserve">Numero de Informes del seguimientos a las aplicaciones Aplicaciones en operación y puesta en marcha para el mejoramiento de los procesos internos de la UAEOS </t>
  </si>
  <si>
    <t>Luis Carlos Jaraba Correa
OPS de Desarrollo
Supervisor</t>
  </si>
  <si>
    <r>
      <rPr>
        <sz val="10"/>
        <color rgb="FFFF0000"/>
        <rFont val="Arial"/>
        <family val="2"/>
      </rPr>
      <t xml:space="preserve"> </t>
    </r>
    <r>
      <rPr>
        <sz val="10"/>
        <rFont val="Arial"/>
        <family val="2"/>
      </rPr>
      <t>126650</t>
    </r>
    <r>
      <rPr>
        <sz val="10"/>
        <color rgb="FFFF0000"/>
        <rFont val="Arial"/>
        <family val="2"/>
      </rPr>
      <t xml:space="preserve"> </t>
    </r>
    <r>
      <rPr>
        <sz val="10"/>
        <rFont val="Arial"/>
        <family val="2"/>
      </rPr>
      <t>Consultas realizadas a los  servicios web de la entidad.</t>
    </r>
  </si>
  <si>
    <t>Pensamiento y Direccionamiento Estratégico</t>
  </si>
  <si>
    <t xml:space="preserve">5.  Implementar  las dimensiones y  políticas que conforman el MIPG para lograr una  mayor apropiación y cumplimiento adecuado de las funciones, garantizando  la satisfacción y participación ciudadana </t>
  </si>
  <si>
    <t>2 enero de 2019</t>
  </si>
  <si>
    <t>Bogotá DC</t>
  </si>
  <si>
    <t>Punto No. 1 del Acuerdo
Reforma Rural Integral:
1.3 Planes nacionales para la reforma rural integral</t>
  </si>
  <si>
    <t>Punto No. 1 del Acuerdo
Reforma Rural Integral:
1.3 Planes nacionales para la reforma rural integral
Punto No. 3 del Acuerdo
Fin del Conflicto:
3.2. Reincorporación de las FARC EP a la vida civil
3.2.2.1. Reincorporación colectiva económica y social</t>
  </si>
  <si>
    <t>Punto No. 3 del Acuerdo
Fin del Conflicto:
3.2. Reincorporación de las FARC EP a la vida civil
3.2.2.1. Reincorporación colectiva económica y social</t>
  </si>
  <si>
    <t xml:space="preserve"> ESTABILIZACION Y CONSOLIDACION DE PAZ</t>
  </si>
  <si>
    <t xml:space="preserve">2  informes de seguimiento y cambios a la aplicaciones en operación </t>
  </si>
  <si>
    <t>Numero 2 informes de seguimiento y cambios a la aplicaciones en operación</t>
  </si>
  <si>
    <t>inversion
funconamiento</t>
  </si>
  <si>
    <t>9,2 Pormover o Dinamizar Redes o Cadenas productivas</t>
  </si>
  <si>
    <t>Redes o Cadenas Promovidas o Dinamizadas</t>
  </si>
  <si>
    <t>9.2</t>
  </si>
  <si>
    <t>1.1.  Asegurar la promoción y difusión de la gestión de la Unidad  en los medios masivos de comunicación y del sector solidario.</t>
  </si>
  <si>
    <t xml:space="preserve">1.2  Implementar acciones para el fortalecimiento de la  imagen corporativa de las organizaciones solidarias que le permita su visibilización en el entorno socio-empresarial asi como la divulgación de la gestión misional </t>
  </si>
  <si>
    <t>1.3. Elaborar  piezas audiovisuales para visibilizar las gestión institucional  y las bondades de la asociatividad solidaria.</t>
  </si>
  <si>
    <r>
      <t xml:space="preserve">5. Garantizar una adecuada administración del sistema de  gestión documental de la entidad, de tal forma que la información institucional sea recuperable para su uso en el servicio al ciudadano y como fuente de la Historia. Dando cumplimiento al </t>
    </r>
    <r>
      <rPr>
        <b/>
        <sz val="10"/>
        <rFont val="Arial Narrow"/>
        <family val="2"/>
      </rPr>
      <t>PINAR, Plan de Preservación Documental y el Plan de Conservacion Digital</t>
    </r>
  </si>
  <si>
    <t xml:space="preserve">5.1. Implementar el Sistema de Gestión Documental </t>
  </si>
  <si>
    <t>5.2 Asesorar y acompañar el proceso de transferencias documentales primarias de los archivos de gestión de las dependencias de la entidad.</t>
  </si>
  <si>
    <t>5.3. Organizar archvística y técnicamente los fondos documentales de la UAEOS</t>
  </si>
  <si>
    <t>5.4. Digitalizar Documentos Escenciales</t>
  </si>
  <si>
    <t>5.5. Actualizar el Plan de conservación digital</t>
  </si>
  <si>
    <t>6.1 Adelantar las actividades para la implementación de las políticas que conforman el MIPG de acuerdo al plan de trabajo dispuesto por la Entidad  </t>
  </si>
  <si>
    <t>Actualizado a 5 de mayo de 2020</t>
  </si>
  <si>
    <r>
      <t xml:space="preserve">1.800 nuevos seguidores en redes sociales tomando como línea base los </t>
    </r>
    <r>
      <rPr>
        <b/>
        <sz val="10"/>
        <rFont val="Arial Narrow"/>
        <family val="2"/>
      </rPr>
      <t xml:space="preserve"> 36.378 a corte de diciembre 2019</t>
    </r>
  </si>
  <si>
    <t>Número de ediciones de piezas digitales</t>
  </si>
  <si>
    <t xml:space="preserve">25 campañas </t>
  </si>
  <si>
    <t>Actualizado a 30 de Junio de 2020</t>
  </si>
  <si>
    <t>1.2. Diseñar un proyecto de promoción de la cultura asociativa solidaria para entidades solidarias de salud que atienda a los ámbitos de la educación solidaria</t>
  </si>
  <si>
    <t>10% de un proyecto implementado</t>
  </si>
  <si>
    <t>1.3 Incluir en el programa de educación solidaria denominado “Formar para Emprender en Asociatividad Solidaria” el componente de evaluación y seguimiento, para lo cual serán tenidas en cuenta las observaciones metodología ARCO del DNP.</t>
  </si>
  <si>
    <t>25% del componente de evaluación y seguimiento diseñado.</t>
  </si>
  <si>
    <t>1.4 Desarrollar al menos 6 programas educativos para procesos de formación de la UAEOS</t>
  </si>
  <si>
    <t xml:space="preserve"> 
80% de los programas de formación diseñados implementados</t>
  </si>
  <si>
    <t>Programas implemntados</t>
  </si>
  <si>
    <t>Magda Estrada
José Cuy
Nidia Patiño
Ingrid Reyes
Rolfi serrano
Carolina Bonilla</t>
  </si>
  <si>
    <t>4.2. Elaborar documento digital sobre memorias de los espacios de participación y divulgación Foros Conexión Solidaria</t>
  </si>
  <si>
    <t>100% de 1 documento elaborado</t>
  </si>
  <si>
    <t>Documento elaborado</t>
  </si>
  <si>
    <t>Actualizado a 6 de Julio de 2020</t>
  </si>
  <si>
    <t>100% de proyecto diseñado</t>
  </si>
  <si>
    <t>10% del proyecto implementado</t>
  </si>
  <si>
    <t xml:space="preserve">
Carolina Bonilla</t>
  </si>
  <si>
    <t xml:space="preserve">Magda Estrada
Carolina Bonilla 
Jose Cuy 
 </t>
  </si>
  <si>
    <t>Número  de jornadas de promoción realizadas.</t>
  </si>
  <si>
    <t xml:space="preserve">Agosto </t>
  </si>
  <si>
    <t xml:space="preserve">Ncional </t>
  </si>
  <si>
    <t xml:space="preserve">9.3  Realizar alianzas  a través de Sinergias Interinstitucionales.  </t>
  </si>
  <si>
    <t xml:space="preserve">número de alianzas realizadas  a través de Sinergias Interinstitucionales.  </t>
  </si>
  <si>
    <t>septiembre</t>
  </si>
  <si>
    <t>9.3</t>
  </si>
  <si>
    <t>3</t>
  </si>
  <si>
    <t>Número  de foros realizadas.</t>
  </si>
  <si>
    <t xml:space="preserve">2.2 Adelantar jornadas de sensibilización y promoción que posicionen la cultura asociativa solidaria
</t>
  </si>
  <si>
    <t>Actualizado a 29 de septiembre  de 2020</t>
  </si>
  <si>
    <t xml:space="preserve">3. 1 Emprendimientos solidarios implementando estrategias de autosostenibilidad  </t>
  </si>
  <si>
    <t xml:space="preserve">Número de alianzas realizadas  a través de Sinergias Interinstitucionales.  </t>
  </si>
  <si>
    <t>Número de cursos básicos de economía solidaria  realizados por gestión</t>
  </si>
  <si>
    <t xml:space="preserve">2  actualizaciones  de  información por departamento y municipio realizados para el  mapa de gestión </t>
  </si>
  <si>
    <t>Plan Etrategico Institucional " Consruyendo Territorio Soldiarios 2019-2022)</t>
  </si>
  <si>
    <t>11 Transferencias documentales primarias</t>
  </si>
  <si>
    <t>Actualizado a 27/10/2020</t>
  </si>
  <si>
    <t>4.2. Realizar las adecuaciones necesarias a la infraestructura de la Entidad.</t>
  </si>
  <si>
    <t>Reducción del consumo de energia electrica percápita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</si>
</sst>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10C0A]#,##0"/>
    <numFmt numFmtId="166" formatCode="#,##0.00;[Red]#,##0.00"/>
    <numFmt numFmtId="167" formatCode="#,##0;[Red]#,##0"/>
    <numFmt numFmtId="168" formatCode="0.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Calibri"/>
      <family val="2"/>
      <scheme val="minor"/>
    </font>
    <font>
      <b/>
      <sz val="10"/>
      <name val="Arial Narrow"/>
      <family val="2"/>
    </font>
    <font>
      <sz val="10"/>
      <name val="Arial Narrow"/>
      <family val="2"/>
    </font>
    <font>
      <sz val="10"/>
      <name val="Arial"/>
      <family val="2"/>
    </font>
    <font>
      <sz val="7"/>
      <name val="Arial Narrow"/>
      <family val="2"/>
    </font>
    <font>
      <sz val="10"/>
      <color rgb="FF1F497D"/>
      <name val="Arial Narrow"/>
      <family val="2"/>
    </font>
    <font>
      <sz val="10"/>
      <color rgb="FF1F497D"/>
      <name val="Arial"/>
      <family val="2"/>
    </font>
    <font>
      <sz val="10"/>
      <color indexed="8"/>
      <name val="Arial Narrow"/>
      <family val="2"/>
    </font>
    <font>
      <sz val="10"/>
      <color theme="1"/>
      <name val="Arial Narrow"/>
      <family val="2"/>
    </font>
    <font>
      <sz val="10"/>
      <color rgb="FFFF0000"/>
      <name val="Arial Narrow"/>
      <family val="2"/>
    </font>
    <font>
      <b/>
      <sz val="10"/>
      <color theme="1"/>
      <name val="Arial Narrow"/>
      <family val="2"/>
    </font>
    <font>
      <sz val="7"/>
      <color indexed="8"/>
      <name val="Arial Narrow"/>
      <family val="2"/>
    </font>
    <font>
      <b/>
      <sz val="10"/>
      <color indexed="8"/>
      <name val="Arial Narrow"/>
      <family val="2"/>
    </font>
    <font>
      <sz val="8"/>
      <color indexed="8"/>
      <name val="Arial Narrow"/>
      <family val="2"/>
    </font>
    <font>
      <sz val="9"/>
      <color indexed="8"/>
      <name val="Arial Narrow"/>
      <family val="2"/>
    </font>
    <font>
      <b/>
      <sz val="11"/>
      <color indexed="8"/>
      <name val="Calibri"/>
      <family val="2"/>
    </font>
    <font>
      <sz val="11"/>
      <color rgb="FF006100"/>
      <name val="Calibri"/>
      <family val="2"/>
      <scheme val="minor"/>
    </font>
    <font>
      <b/>
      <sz val="10"/>
      <color indexed="8"/>
      <name val="Calibri"/>
      <family val="2"/>
      <scheme val="minor"/>
    </font>
    <font>
      <b/>
      <sz val="9"/>
      <color indexed="81"/>
      <name val="Tahoma"/>
      <family val="2"/>
    </font>
    <font>
      <sz val="9"/>
      <color indexed="81"/>
      <name val="Tahoma"/>
      <family val="2"/>
    </font>
    <font>
      <sz val="10"/>
      <color theme="2" tint="-0.249977111117893"/>
      <name val="Arial Narrow"/>
      <family val="2"/>
    </font>
    <font>
      <sz val="12"/>
      <color indexed="8"/>
      <name val="Arial Narrow"/>
      <family val="2"/>
    </font>
    <font>
      <sz val="10"/>
      <color indexed="8"/>
      <name val="Arial"/>
      <family val="2"/>
    </font>
    <font>
      <sz val="11"/>
      <name val="Arial Narrow"/>
      <family val="2"/>
    </font>
    <font>
      <sz val="11"/>
      <color indexed="8"/>
      <name val="Calibri"/>
      <family val="2"/>
      <scheme val="minor"/>
    </font>
    <font>
      <sz val="9"/>
      <color rgb="FF000000"/>
      <name val="Arial Narrow"/>
      <family val="2"/>
    </font>
    <font>
      <sz val="10"/>
      <color theme="1"/>
      <name val="Times New Roman"/>
      <family val="1"/>
    </font>
    <font>
      <u/>
      <sz val="11"/>
      <color theme="10"/>
      <name val="Calibri"/>
      <family val="2"/>
      <scheme val="minor"/>
    </font>
    <font>
      <u/>
      <sz val="14"/>
      <color theme="10"/>
      <name val="Arial"/>
      <family val="2"/>
    </font>
    <font>
      <sz val="14"/>
      <color theme="1"/>
      <name val="Arial"/>
      <family val="2"/>
    </font>
    <font>
      <b/>
      <sz val="12"/>
      <color theme="0"/>
      <name val="Arial Narrow"/>
      <family val="2"/>
    </font>
    <font>
      <b/>
      <sz val="10"/>
      <color indexed="9"/>
      <name val="Arial Narrow"/>
      <family val="2"/>
    </font>
    <font>
      <b/>
      <sz val="11"/>
      <color theme="1"/>
      <name val="Calibri"/>
      <family val="2"/>
      <scheme val="minor"/>
    </font>
    <font>
      <sz val="11"/>
      <name val="Arial"/>
      <family val="2"/>
    </font>
    <font>
      <b/>
      <sz val="11"/>
      <name val="Arial Narrow"/>
      <family val="2"/>
    </font>
    <font>
      <b/>
      <sz val="11"/>
      <color indexed="8"/>
      <name val="Arial Narrow"/>
      <family val="2"/>
    </font>
    <font>
      <sz val="11"/>
      <color theme="0"/>
      <name val="Calibri"/>
      <family val="2"/>
      <scheme val="minor"/>
    </font>
    <font>
      <b/>
      <sz val="20"/>
      <color indexed="8"/>
      <name val="Calibri"/>
      <family val="2"/>
    </font>
    <font>
      <b/>
      <sz val="20"/>
      <name val="Calibri"/>
      <family val="2"/>
    </font>
    <font>
      <b/>
      <sz val="12"/>
      <color indexed="8"/>
      <name val="Arial Narrow"/>
      <family val="2"/>
    </font>
    <font>
      <b/>
      <sz val="18"/>
      <name val="Arial Narrow"/>
      <family val="2"/>
    </font>
    <font>
      <b/>
      <sz val="18"/>
      <color indexed="8"/>
      <name val="Arial Narrow"/>
      <family val="2"/>
    </font>
    <font>
      <sz val="18"/>
      <color indexed="8"/>
      <name val="Arial Narrow"/>
      <family val="2"/>
    </font>
    <font>
      <sz val="18"/>
      <color theme="0" tint="-0.499984740745262"/>
      <name val="Arial Narrow"/>
      <family val="2"/>
    </font>
    <font>
      <b/>
      <sz val="8"/>
      <color indexed="8"/>
      <name val="Arial Narrow"/>
      <family val="2"/>
    </font>
    <font>
      <b/>
      <sz val="14"/>
      <name val="Arial Narrow"/>
      <family val="2"/>
    </font>
    <font>
      <b/>
      <sz val="18"/>
      <color theme="0" tint="-0.499984740745262"/>
      <name val="Arial Narrow"/>
      <family val="2"/>
    </font>
    <font>
      <sz val="18"/>
      <name val="Arial Narrow"/>
      <family val="2"/>
    </font>
    <font>
      <sz val="18"/>
      <color theme="1"/>
      <name val="Arial Narrow"/>
      <family val="2"/>
    </font>
    <font>
      <sz val="9"/>
      <name val="Times New Roman"/>
      <family val="1"/>
    </font>
    <font>
      <u/>
      <sz val="10"/>
      <color rgb="FF0000FF"/>
      <name val="Calibri"/>
      <family val="2"/>
    </font>
    <font>
      <sz val="12"/>
      <name val="Times New Roman"/>
      <family val="1"/>
    </font>
    <font>
      <sz val="6"/>
      <color indexed="8"/>
      <name val="Arial Narrow"/>
      <family val="2"/>
    </font>
    <font>
      <sz val="10"/>
      <color theme="1"/>
      <name val="Arial"/>
      <family val="2"/>
    </font>
    <font>
      <sz val="10"/>
      <color rgb="FFFF0000"/>
      <name val="Arial"/>
      <family val="2"/>
    </font>
    <font>
      <sz val="10"/>
      <color rgb="FF000000"/>
      <name val="Arial"/>
      <family val="2"/>
    </font>
    <font>
      <sz val="8"/>
      <name val="Arial"/>
      <family val="2"/>
    </font>
    <font>
      <sz val="8"/>
      <name val="Arial Narrow"/>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C6EFCE"/>
      </patternFill>
    </fill>
    <fill>
      <patternFill patternType="solid">
        <fgColor theme="3"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990000"/>
        <bgColor indexed="64"/>
      </patternFill>
    </fill>
    <fill>
      <patternFill patternType="solid">
        <fgColor theme="6"/>
      </patternFill>
    </fill>
    <fill>
      <patternFill patternType="solid">
        <fgColor theme="4" tint="0.59999389629810485"/>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indexed="64"/>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indexed="64"/>
      </left>
      <right style="thin">
        <color theme="0" tint="-0.499984740745262"/>
      </right>
      <top style="thin">
        <color indexed="64"/>
      </top>
      <bottom style="thin">
        <color indexed="64"/>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theme="0" tint="-0.499984740745262"/>
      </right>
      <top style="thin">
        <color indexed="64"/>
      </top>
      <bottom style="medium">
        <color indexed="64"/>
      </bottom>
      <diagonal/>
    </border>
    <border>
      <left style="thin">
        <color theme="0" tint="-0.499984740745262"/>
      </left>
      <right style="medium">
        <color indexed="64"/>
      </right>
      <top/>
      <bottom style="thin">
        <color indexed="64"/>
      </bottom>
      <diagonal/>
    </border>
    <border>
      <left style="medium">
        <color indexed="64"/>
      </left>
      <right style="thin">
        <color theme="0" tint="-0.499984740745262"/>
      </right>
      <top/>
      <bottom style="thin">
        <color indexed="64"/>
      </bottom>
      <diagonal/>
    </border>
    <border>
      <left/>
      <right/>
      <top style="thin">
        <color indexed="64"/>
      </top>
      <bottom style="medium">
        <color indexed="64"/>
      </bottom>
      <diagonal/>
    </border>
    <border>
      <left style="thin">
        <color theme="0" tint="-0.499984740745262"/>
      </left>
      <right style="medium">
        <color indexed="64"/>
      </right>
      <top style="thin">
        <color indexed="64"/>
      </top>
      <bottom style="medium">
        <color indexed="64"/>
      </bottom>
      <diagonal/>
    </border>
    <border>
      <left style="thin">
        <color theme="0" tint="-0.499984740745262"/>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s>
  <cellStyleXfs count="17">
    <xf numFmtId="0" fontId="0"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1" fontId="6" fillId="0" borderId="0" applyFont="0" applyFill="0" applyBorder="0" applyAlignment="0" applyProtection="0"/>
    <xf numFmtId="0" fontId="11" fillId="0" borderId="0"/>
    <xf numFmtId="0" fontId="6" fillId="0" borderId="0"/>
    <xf numFmtId="9" fontId="5" fillId="0" borderId="0" applyFont="0" applyFill="0" applyBorder="0" applyAlignment="0" applyProtection="0"/>
    <xf numFmtId="41" fontId="5" fillId="0" borderId="0" applyFont="0" applyFill="0" applyBorder="0" applyAlignment="0" applyProtection="0"/>
    <xf numFmtId="0" fontId="24" fillId="7" borderId="0" applyNumberFormat="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41" fontId="32" fillId="0" borderId="0" applyFont="0" applyFill="0" applyBorder="0" applyAlignment="0" applyProtection="0"/>
    <xf numFmtId="0" fontId="2" fillId="0" borderId="0"/>
    <xf numFmtId="0" fontId="35" fillId="0" borderId="0" applyNumberFormat="0" applyFill="0" applyBorder="0" applyAlignment="0" applyProtection="0"/>
    <xf numFmtId="0" fontId="44" fillId="20" borderId="0" applyNumberFormat="0" applyBorder="0" applyAlignment="0" applyProtection="0"/>
  </cellStyleXfs>
  <cellXfs count="1637">
    <xf numFmtId="0" fontId="0" fillId="0" borderId="0" xfId="0"/>
    <xf numFmtId="9" fontId="0" fillId="3" borderId="0" xfId="1" applyNumberFormat="1" applyFont="1" applyFill="1" applyAlignment="1">
      <alignment horizontal="center" vertical="center"/>
    </xf>
    <xf numFmtId="14" fontId="10" fillId="3" borderId="7" xfId="1"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7" xfId="0" applyFont="1" applyFill="1" applyBorder="1" applyAlignment="1">
      <alignment vertical="center" wrapText="1"/>
    </xf>
    <xf numFmtId="0" fontId="6" fillId="3" borderId="0" xfId="2" applyFill="1"/>
    <xf numFmtId="9" fontId="0" fillId="3" borderId="0" xfId="3" applyNumberFormat="1" applyFont="1" applyFill="1" applyAlignment="1">
      <alignment horizontal="center" vertical="center"/>
    </xf>
    <xf numFmtId="9" fontId="10" fillId="0" borderId="7" xfId="3" applyFont="1" applyFill="1" applyBorder="1" applyAlignment="1">
      <alignment horizontal="center" vertical="center" wrapText="1"/>
    </xf>
    <xf numFmtId="9" fontId="10" fillId="0" borderId="36" xfId="3" applyFont="1" applyFill="1" applyBorder="1" applyAlignment="1">
      <alignment horizontal="center" vertical="center"/>
    </xf>
    <xf numFmtId="0" fontId="10" fillId="4" borderId="36" xfId="2" applyFont="1" applyFill="1" applyBorder="1" applyAlignment="1">
      <alignment horizontal="justify" vertical="center" wrapText="1"/>
    </xf>
    <xf numFmtId="0" fontId="10" fillId="4" borderId="36" xfId="2" applyFont="1" applyFill="1" applyBorder="1" applyAlignment="1">
      <alignment horizontal="center" vertical="center" wrapText="1"/>
    </xf>
    <xf numFmtId="9" fontId="10" fillId="4" borderId="36" xfId="2" applyNumberFormat="1" applyFont="1" applyFill="1" applyBorder="1" applyAlignment="1">
      <alignment horizontal="center" vertical="center" wrapText="1"/>
    </xf>
    <xf numFmtId="0" fontId="9" fillId="0" borderId="36" xfId="2" applyFont="1" applyFill="1" applyBorder="1" applyAlignment="1">
      <alignment horizontal="center" vertical="center" wrapText="1"/>
    </xf>
    <xf numFmtId="164" fontId="10" fillId="0" borderId="7" xfId="3" applyNumberFormat="1" applyFont="1" applyFill="1" applyBorder="1" applyAlignment="1">
      <alignment horizontal="center" vertical="center"/>
    </xf>
    <xf numFmtId="0" fontId="10" fillId="0" borderId="7" xfId="6" applyFont="1" applyFill="1" applyBorder="1" applyAlignment="1">
      <alignment horizontal="left" vertical="center" wrapText="1"/>
    </xf>
    <xf numFmtId="164" fontId="16" fillId="0" borderId="7" xfId="3" applyNumberFormat="1" applyFont="1" applyFill="1" applyBorder="1" applyAlignment="1">
      <alignment horizontal="center" vertical="center"/>
    </xf>
    <xf numFmtId="0" fontId="16" fillId="0" borderId="7" xfId="6" applyFont="1" applyFill="1" applyBorder="1" applyAlignment="1">
      <alignment horizontal="left" vertical="center" wrapText="1"/>
    </xf>
    <xf numFmtId="0" fontId="10" fillId="3" borderId="7" xfId="6" applyFont="1" applyFill="1" applyBorder="1" applyAlignment="1">
      <alignment horizontal="left" vertical="center" wrapText="1"/>
    </xf>
    <xf numFmtId="0" fontId="15" fillId="3" borderId="7" xfId="6" applyFont="1" applyFill="1" applyBorder="1" applyAlignment="1">
      <alignment horizontal="left" vertical="center" wrapText="1"/>
    </xf>
    <xf numFmtId="0" fontId="15" fillId="3" borderId="7" xfId="6" applyFont="1" applyFill="1" applyBorder="1" applyAlignment="1">
      <alignment horizontal="justify" vertical="center" wrapText="1"/>
    </xf>
    <xf numFmtId="9" fontId="10" fillId="0" borderId="7" xfId="3" applyFont="1" applyFill="1" applyBorder="1" applyAlignment="1">
      <alignment horizontal="center" vertical="center"/>
    </xf>
    <xf numFmtId="9" fontId="10" fillId="3" borderId="7" xfId="6" applyNumberFormat="1" applyFont="1" applyFill="1" applyBorder="1" applyAlignment="1">
      <alignment horizontal="left" vertical="center" wrapText="1"/>
    </xf>
    <xf numFmtId="9" fontId="10" fillId="0" borderId="39" xfId="3" applyFont="1" applyFill="1" applyBorder="1" applyAlignment="1">
      <alignment horizontal="center" vertical="center"/>
    </xf>
    <xf numFmtId="9" fontId="10" fillId="3" borderId="39" xfId="6" applyNumberFormat="1" applyFont="1" applyFill="1" applyBorder="1" applyAlignment="1">
      <alignment horizontal="left" vertical="center" wrapText="1"/>
    </xf>
    <xf numFmtId="0" fontId="10" fillId="3" borderId="39" xfId="6" applyFont="1" applyFill="1" applyBorder="1" applyAlignment="1">
      <alignment horizontal="left" vertical="center" wrapText="1"/>
    </xf>
    <xf numFmtId="0" fontId="23" fillId="3" borderId="0" xfId="2" applyFont="1" applyFill="1" applyBorder="1" applyAlignment="1">
      <alignment vertical="center" wrapText="1"/>
    </xf>
    <xf numFmtId="14" fontId="10" fillId="3" borderId="39" xfId="3" applyNumberFormat="1" applyFont="1" applyFill="1" applyBorder="1" applyAlignment="1">
      <alignment horizontal="center" vertical="center"/>
    </xf>
    <xf numFmtId="14" fontId="10" fillId="3" borderId="7" xfId="3" applyNumberFormat="1" applyFont="1" applyFill="1" applyBorder="1" applyAlignment="1">
      <alignment horizontal="center" vertical="center"/>
    </xf>
    <xf numFmtId="14" fontId="10" fillId="3" borderId="36" xfId="3" applyNumberFormat="1" applyFont="1" applyFill="1" applyBorder="1" applyAlignment="1">
      <alignment horizontal="center" vertical="center"/>
    </xf>
    <xf numFmtId="164" fontId="10" fillId="3" borderId="7" xfId="3" applyNumberFormat="1" applyFont="1" applyFill="1" applyBorder="1" applyAlignment="1">
      <alignment horizontal="center" vertical="center"/>
    </xf>
    <xf numFmtId="0" fontId="10" fillId="0" borderId="44" xfId="2" applyFont="1" applyFill="1" applyBorder="1" applyAlignment="1">
      <alignment vertical="center" wrapText="1"/>
    </xf>
    <xf numFmtId="0" fontId="10" fillId="0" borderId="45" xfId="2" applyFont="1" applyFill="1" applyBorder="1" applyAlignment="1">
      <alignment vertical="center" wrapText="1"/>
    </xf>
    <xf numFmtId="0" fontId="16" fillId="0" borderId="45" xfId="2" applyFont="1" applyFill="1" applyBorder="1" applyAlignment="1">
      <alignment vertical="center" wrapText="1"/>
    </xf>
    <xf numFmtId="0" fontId="10" fillId="3" borderId="45" xfId="2" applyFont="1" applyFill="1" applyBorder="1" applyAlignment="1">
      <alignment vertical="center" wrapText="1"/>
    </xf>
    <xf numFmtId="9" fontId="10" fillId="0" borderId="36" xfId="3" applyFont="1" applyFill="1" applyBorder="1" applyAlignment="1">
      <alignment horizontal="center" vertical="center" wrapText="1"/>
    </xf>
    <xf numFmtId="0" fontId="10" fillId="0" borderId="46" xfId="2" applyFont="1" applyFill="1" applyBorder="1" applyAlignment="1">
      <alignment vertical="center" wrapText="1"/>
    </xf>
    <xf numFmtId="0" fontId="9" fillId="3" borderId="42" xfId="6" applyFont="1" applyFill="1" applyBorder="1" applyAlignment="1">
      <alignment horizontal="center" vertical="center" wrapText="1"/>
    </xf>
    <xf numFmtId="0" fontId="9" fillId="3" borderId="30" xfId="6" applyFont="1" applyFill="1" applyBorder="1" applyAlignment="1">
      <alignment horizontal="center" vertical="center" wrapText="1"/>
    </xf>
    <xf numFmtId="0" fontId="9" fillId="0" borderId="30" xfId="6" applyFont="1" applyFill="1" applyBorder="1" applyAlignment="1">
      <alignment horizontal="center" vertical="center" wrapText="1"/>
    </xf>
    <xf numFmtId="0" fontId="18" fillId="0" borderId="30" xfId="6" applyFont="1" applyFill="1" applyBorder="1" applyAlignment="1">
      <alignment horizontal="center" vertical="center" wrapText="1"/>
    </xf>
    <xf numFmtId="0" fontId="9" fillId="0" borderId="33" xfId="2" applyFont="1" applyFill="1" applyBorder="1" applyAlignment="1">
      <alignment horizontal="center" vertical="center" wrapText="1"/>
    </xf>
    <xf numFmtId="0" fontId="0" fillId="3" borderId="0" xfId="0" applyFill="1"/>
    <xf numFmtId="0" fontId="23" fillId="3" borderId="0" xfId="0" applyFont="1" applyFill="1" applyBorder="1" applyAlignment="1">
      <alignment vertical="center" wrapText="1"/>
    </xf>
    <xf numFmtId="0" fontId="10" fillId="0" borderId="39" xfId="2" applyFont="1" applyFill="1" applyBorder="1" applyAlignment="1">
      <alignment horizontal="justify" vertical="center" wrapText="1"/>
    </xf>
    <xf numFmtId="9" fontId="10" fillId="0" borderId="39" xfId="2" applyNumberFormat="1" applyFont="1" applyFill="1" applyBorder="1" applyAlignment="1">
      <alignment horizontal="center" vertical="center" wrapText="1"/>
    </xf>
    <xf numFmtId="9" fontId="10" fillId="0" borderId="39" xfId="3" applyFont="1" applyFill="1" applyBorder="1" applyAlignment="1">
      <alignment horizontal="center" vertical="center" wrapText="1"/>
    </xf>
    <xf numFmtId="14" fontId="10" fillId="0" borderId="39" xfId="3" applyNumberFormat="1" applyFont="1" applyFill="1" applyBorder="1" applyAlignment="1">
      <alignment horizontal="center" vertical="center"/>
    </xf>
    <xf numFmtId="0" fontId="10" fillId="0" borderId="44" xfId="2" applyFont="1" applyFill="1" applyBorder="1" applyAlignment="1">
      <alignment horizontal="center" vertical="center" wrapText="1"/>
    </xf>
    <xf numFmtId="0" fontId="9" fillId="0" borderId="43" xfId="2" applyFont="1" applyFill="1" applyBorder="1" applyAlignment="1">
      <alignment horizontal="center" vertical="center" wrapText="1"/>
    </xf>
    <xf numFmtId="14" fontId="10" fillId="0" borderId="7" xfId="3" applyNumberFormat="1" applyFont="1" applyFill="1" applyBorder="1" applyAlignment="1">
      <alignment horizontal="center" vertical="center"/>
    </xf>
    <xf numFmtId="0" fontId="10" fillId="0" borderId="45" xfId="2" applyFont="1" applyFill="1" applyBorder="1" applyAlignment="1">
      <alignment horizontal="center" vertical="center" wrapText="1"/>
    </xf>
    <xf numFmtId="0" fontId="9" fillId="0" borderId="38" xfId="2" applyFont="1" applyFill="1" applyBorder="1" applyAlignment="1">
      <alignment horizontal="center" vertical="center" wrapText="1"/>
    </xf>
    <xf numFmtId="0" fontId="10" fillId="0" borderId="36" xfId="2" applyFont="1" applyFill="1" applyBorder="1" applyAlignment="1">
      <alignment horizontal="justify" vertical="center" wrapText="1"/>
    </xf>
    <xf numFmtId="0" fontId="10" fillId="0" borderId="36" xfId="2" applyFont="1" applyFill="1" applyBorder="1" applyAlignment="1">
      <alignment horizontal="center" vertical="center" wrapText="1"/>
    </xf>
    <xf numFmtId="14" fontId="10" fillId="0" borderId="36" xfId="3" applyNumberFormat="1" applyFont="1" applyFill="1" applyBorder="1" applyAlignment="1">
      <alignment horizontal="center" vertical="center"/>
    </xf>
    <xf numFmtId="0" fontId="10" fillId="0" borderId="46"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10" fillId="0" borderId="17" xfId="2" applyFont="1" applyFill="1" applyBorder="1" applyAlignment="1">
      <alignment horizontal="center" vertical="center" wrapText="1"/>
    </xf>
    <xf numFmtId="9" fontId="10" fillId="0" borderId="17" xfId="3" applyFont="1" applyFill="1" applyBorder="1" applyAlignment="1">
      <alignment horizontal="center" vertical="center" wrapText="1"/>
    </xf>
    <xf numFmtId="0" fontId="9" fillId="0" borderId="36" xfId="2" applyFont="1" applyFill="1" applyBorder="1" applyAlignment="1">
      <alignment horizontal="justify" vertical="center" wrapText="1"/>
    </xf>
    <xf numFmtId="9" fontId="10" fillId="3" borderId="36" xfId="3" applyFont="1" applyFill="1" applyBorder="1" applyAlignment="1">
      <alignment horizontal="center" vertical="center" wrapText="1"/>
    </xf>
    <xf numFmtId="0" fontId="9" fillId="0" borderId="42" xfId="2" applyFont="1" applyFill="1" applyBorder="1" applyAlignment="1">
      <alignment horizontal="center" vertical="center" wrapText="1"/>
    </xf>
    <xf numFmtId="0" fontId="10" fillId="0" borderId="39" xfId="2" applyFont="1" applyFill="1" applyBorder="1" applyAlignment="1">
      <alignment horizontal="center" vertical="center" wrapText="1"/>
    </xf>
    <xf numFmtId="0" fontId="15" fillId="3" borderId="17" xfId="2" applyFont="1" applyFill="1" applyBorder="1" applyAlignment="1">
      <alignment horizontal="justify" vertical="center" wrapText="1"/>
    </xf>
    <xf numFmtId="0" fontId="15" fillId="3" borderId="7" xfId="2" applyFont="1" applyFill="1" applyBorder="1" applyAlignment="1">
      <alignment vertical="center" wrapText="1"/>
    </xf>
    <xf numFmtId="0" fontId="10" fillId="0" borderId="7" xfId="9" applyFont="1" applyFill="1" applyBorder="1" applyAlignment="1">
      <alignment horizontal="center" vertical="center" wrapText="1"/>
    </xf>
    <xf numFmtId="0" fontId="10" fillId="3" borderId="7" xfId="9" applyFont="1" applyFill="1" applyBorder="1" applyAlignment="1">
      <alignment horizontal="center" vertical="center" wrapText="1"/>
    </xf>
    <xf numFmtId="0" fontId="9" fillId="3" borderId="36" xfId="2" applyFont="1" applyFill="1" applyBorder="1" applyAlignment="1">
      <alignment horizontal="justify" vertical="center" wrapText="1"/>
    </xf>
    <xf numFmtId="9" fontId="13" fillId="4" borderId="36" xfId="2" applyNumberFormat="1" applyFont="1" applyFill="1" applyBorder="1" applyAlignment="1">
      <alignment horizontal="center" vertical="center" wrapText="1"/>
    </xf>
    <xf numFmtId="0" fontId="10" fillId="0" borderId="36" xfId="2" applyFont="1" applyBorder="1" applyAlignment="1">
      <alignment horizontal="center" vertical="center" wrapText="1"/>
    </xf>
    <xf numFmtId="164" fontId="10" fillId="0" borderId="39" xfId="3" applyNumberFormat="1" applyFont="1" applyFill="1" applyBorder="1" applyAlignment="1">
      <alignment horizontal="center" vertical="center"/>
    </xf>
    <xf numFmtId="0" fontId="10" fillId="0" borderId="41" xfId="2" applyFont="1" applyFill="1" applyBorder="1" applyAlignment="1">
      <alignment vertical="center" wrapText="1"/>
    </xf>
    <xf numFmtId="0" fontId="10" fillId="0" borderId="29" xfId="2" applyFont="1" applyFill="1" applyBorder="1" applyAlignment="1">
      <alignment vertical="center" wrapText="1"/>
    </xf>
    <xf numFmtId="0" fontId="10" fillId="0" borderId="32" xfId="2" applyFont="1" applyFill="1" applyBorder="1" applyAlignment="1">
      <alignment vertical="center" wrapText="1"/>
    </xf>
    <xf numFmtId="0" fontId="6" fillId="3" borderId="0" xfId="2" applyFill="1" applyAlignment="1">
      <alignment vertical="center"/>
    </xf>
    <xf numFmtId="0" fontId="6" fillId="3" borderId="0" xfId="2" applyFill="1" applyAlignment="1">
      <alignment vertical="center" wrapText="1"/>
    </xf>
    <xf numFmtId="0" fontId="6" fillId="3" borderId="0" xfId="2" applyFont="1" applyFill="1" applyAlignment="1">
      <alignment vertical="center"/>
    </xf>
    <xf numFmtId="0" fontId="20" fillId="0" borderId="53" xfId="2" applyFont="1" applyBorder="1" applyAlignment="1">
      <alignment horizontal="center" vertical="center" wrapText="1"/>
    </xf>
    <xf numFmtId="0" fontId="20" fillId="0" borderId="19" xfId="2" applyFont="1" applyBorder="1" applyAlignment="1">
      <alignment horizontal="center" vertical="center" wrapText="1"/>
    </xf>
    <xf numFmtId="0" fontId="6" fillId="0" borderId="0" xfId="2" applyFill="1"/>
    <xf numFmtId="0" fontId="20" fillId="0" borderId="15" xfId="2" applyFont="1" applyBorder="1" applyAlignment="1">
      <alignment horizontal="center" vertical="center" wrapText="1"/>
    </xf>
    <xf numFmtId="0" fontId="10" fillId="0" borderId="17" xfId="2" applyFont="1" applyFill="1" applyBorder="1" applyAlignment="1">
      <alignment horizontal="justify" vertical="center"/>
    </xf>
    <xf numFmtId="9" fontId="10" fillId="0" borderId="17" xfId="2" applyNumberFormat="1" applyFont="1" applyFill="1" applyBorder="1" applyAlignment="1">
      <alignment vertical="center" wrapText="1"/>
    </xf>
    <xf numFmtId="9" fontId="10" fillId="0" borderId="17" xfId="2" applyNumberFormat="1" applyFont="1" applyFill="1" applyBorder="1" applyAlignment="1">
      <alignment horizontal="justify" vertical="center" wrapText="1"/>
    </xf>
    <xf numFmtId="9" fontId="10" fillId="0" borderId="17" xfId="1" applyFont="1" applyFill="1" applyBorder="1" applyAlignment="1">
      <alignment vertical="center"/>
    </xf>
    <xf numFmtId="9" fontId="10" fillId="0" borderId="7" xfId="2" applyNumberFormat="1" applyFont="1" applyFill="1" applyBorder="1" applyAlignment="1">
      <alignment vertical="center" wrapText="1"/>
    </xf>
    <xf numFmtId="0" fontId="15" fillId="0" borderId="7" xfId="2" applyFont="1" applyFill="1" applyBorder="1" applyAlignment="1">
      <alignment horizontal="justify" vertical="center" wrapText="1"/>
    </xf>
    <xf numFmtId="9" fontId="10" fillId="0" borderId="7" xfId="1" applyFont="1" applyFill="1" applyBorder="1" applyAlignment="1">
      <alignment horizontal="center" vertical="center"/>
    </xf>
    <xf numFmtId="9" fontId="10" fillId="0" borderId="7" xfId="1" applyFont="1" applyFill="1" applyBorder="1" applyAlignment="1">
      <alignment vertical="center"/>
    </xf>
    <xf numFmtId="0" fontId="15" fillId="0" borderId="7" xfId="2" applyFont="1" applyFill="1" applyBorder="1" applyAlignment="1">
      <alignment vertical="center" wrapText="1"/>
    </xf>
    <xf numFmtId="0" fontId="9" fillId="3" borderId="19" xfId="2" applyFont="1" applyFill="1" applyBorder="1" applyAlignment="1">
      <alignment horizontal="justify" vertical="center" wrapText="1"/>
    </xf>
    <xf numFmtId="9" fontId="10" fillId="0" borderId="19" xfId="1" applyFont="1" applyFill="1" applyBorder="1" applyAlignment="1">
      <alignment horizontal="center" vertical="center" wrapText="1"/>
    </xf>
    <xf numFmtId="9" fontId="10" fillId="0" borderId="19" xfId="2" applyNumberFormat="1" applyFont="1" applyFill="1" applyBorder="1" applyAlignment="1">
      <alignment vertical="center" wrapText="1"/>
    </xf>
    <xf numFmtId="9" fontId="10" fillId="0" borderId="19" xfId="1" applyFont="1" applyFill="1" applyBorder="1" applyAlignment="1">
      <alignment horizontal="center" vertical="center"/>
    </xf>
    <xf numFmtId="9" fontId="10" fillId="0" borderId="16" xfId="3" applyFont="1" applyFill="1" applyBorder="1" applyAlignment="1">
      <alignment horizontal="center" vertical="center" wrapText="1"/>
    </xf>
    <xf numFmtId="9" fontId="10" fillId="0" borderId="19" xfId="1" applyFont="1" applyFill="1" applyBorder="1" applyAlignment="1">
      <alignment vertical="center"/>
    </xf>
    <xf numFmtId="0" fontId="10" fillId="0" borderId="19" xfId="2" applyFont="1" applyFill="1" applyBorder="1" applyAlignment="1">
      <alignment horizontal="center" vertical="center" wrapText="1"/>
    </xf>
    <xf numFmtId="0" fontId="9" fillId="0" borderId="47" xfId="2" applyFont="1" applyFill="1" applyBorder="1" applyAlignment="1">
      <alignment horizontal="center" vertical="center" wrapText="1"/>
    </xf>
    <xf numFmtId="9" fontId="10" fillId="3" borderId="17" xfId="2" applyNumberFormat="1" applyFont="1" applyFill="1" applyBorder="1" applyAlignment="1">
      <alignment vertical="center" wrapText="1"/>
    </xf>
    <xf numFmtId="9" fontId="10" fillId="0" borderId="17" xfId="1" applyFont="1" applyFill="1" applyBorder="1" applyAlignment="1">
      <alignment horizontal="center" vertical="center" wrapText="1"/>
    </xf>
    <xf numFmtId="14" fontId="10" fillId="3" borderId="17" xfId="1" applyNumberFormat="1" applyFont="1" applyFill="1" applyBorder="1" applyAlignment="1">
      <alignment horizontal="center" vertical="center"/>
    </xf>
    <xf numFmtId="0" fontId="10" fillId="0" borderId="49" xfId="2" applyFont="1" applyBorder="1"/>
    <xf numFmtId="49" fontId="29" fillId="3" borderId="51" xfId="0" applyNumberFormat="1" applyFont="1" applyFill="1" applyBorder="1" applyAlignment="1">
      <alignment horizontal="center" vertical="center"/>
    </xf>
    <xf numFmtId="0" fontId="10" fillId="3" borderId="7" xfId="2" applyFont="1" applyFill="1" applyBorder="1"/>
    <xf numFmtId="0" fontId="10" fillId="3" borderId="0" xfId="2" applyFont="1" applyFill="1"/>
    <xf numFmtId="9" fontId="10" fillId="3" borderId="7" xfId="2" applyNumberFormat="1" applyFont="1" applyFill="1" applyBorder="1" applyAlignment="1">
      <alignment vertical="center" wrapText="1"/>
    </xf>
    <xf numFmtId="0" fontId="10" fillId="3" borderId="7" xfId="2" applyFont="1" applyFill="1" applyBorder="1" applyAlignment="1">
      <alignment vertical="center" wrapText="1"/>
    </xf>
    <xf numFmtId="0" fontId="10" fillId="3" borderId="7" xfId="2" applyFont="1" applyFill="1" applyBorder="1" applyAlignment="1">
      <alignment vertical="top" wrapText="1"/>
    </xf>
    <xf numFmtId="0" fontId="10" fillId="3" borderId="7" xfId="2" applyFont="1" applyFill="1" applyBorder="1" applyAlignment="1">
      <alignment wrapText="1"/>
    </xf>
    <xf numFmtId="0" fontId="10" fillId="0" borderId="5" xfId="2" applyFont="1" applyBorder="1"/>
    <xf numFmtId="9" fontId="10" fillId="3" borderId="7" xfId="0" applyNumberFormat="1" applyFont="1" applyFill="1" applyBorder="1" applyAlignment="1">
      <alignment horizontal="center" vertical="center" wrapText="1"/>
    </xf>
    <xf numFmtId="0" fontId="10" fillId="3" borderId="7" xfId="0" applyFont="1" applyFill="1" applyBorder="1" applyAlignment="1">
      <alignment horizontal="justify" vertical="center" wrapText="1"/>
    </xf>
    <xf numFmtId="0" fontId="10" fillId="0" borderId="7" xfId="0" applyFont="1" applyBorder="1" applyAlignment="1">
      <alignment horizontal="justify" vertical="center" wrapText="1"/>
    </xf>
    <xf numFmtId="0" fontId="2" fillId="0" borderId="0" xfId="14"/>
    <xf numFmtId="0" fontId="16" fillId="0" borderId="0" xfId="14" applyFont="1" applyAlignment="1">
      <alignment horizontal="justify" vertical="center"/>
    </xf>
    <xf numFmtId="0" fontId="33" fillId="13" borderId="7" xfId="14" applyFont="1" applyFill="1" applyBorder="1" applyAlignment="1">
      <alignment vertical="center" wrapText="1"/>
    </xf>
    <xf numFmtId="0" fontId="34" fillId="0" borderId="0" xfId="14" applyFont="1" applyAlignment="1">
      <alignment vertical="center" wrapText="1"/>
    </xf>
    <xf numFmtId="0" fontId="33" fillId="10" borderId="7" xfId="14" applyFont="1" applyFill="1" applyBorder="1" applyAlignment="1">
      <alignment vertical="center" wrapText="1"/>
    </xf>
    <xf numFmtId="0" fontId="33" fillId="14" borderId="7" xfId="14" applyFont="1" applyFill="1" applyBorder="1" applyAlignment="1">
      <alignment vertical="center" wrapText="1"/>
    </xf>
    <xf numFmtId="0" fontId="33" fillId="12" borderId="7" xfId="14" applyFont="1" applyFill="1" applyBorder="1" applyAlignment="1">
      <alignment vertical="center" wrapText="1"/>
    </xf>
    <xf numFmtId="0" fontId="33" fillId="15" borderId="7" xfId="14" applyFont="1" applyFill="1" applyBorder="1" applyAlignment="1">
      <alignment vertical="center" wrapText="1"/>
    </xf>
    <xf numFmtId="0" fontId="33" fillId="16" borderId="7" xfId="14" applyFont="1" applyFill="1" applyBorder="1" applyAlignment="1">
      <alignment vertical="center" wrapText="1"/>
    </xf>
    <xf numFmtId="0" fontId="33" fillId="8" borderId="7" xfId="14" applyFont="1" applyFill="1" applyBorder="1" applyAlignment="1">
      <alignment vertical="center" wrapText="1"/>
    </xf>
    <xf numFmtId="0" fontId="36" fillId="0" borderId="66" xfId="15" applyFont="1" applyFill="1" applyBorder="1" applyAlignment="1">
      <alignment vertical="center" wrapText="1"/>
    </xf>
    <xf numFmtId="0" fontId="36" fillId="0" borderId="0" xfId="15" applyFont="1" applyFill="1" applyBorder="1" applyAlignment="1">
      <alignment vertical="center" wrapText="1"/>
    </xf>
    <xf numFmtId="0" fontId="37" fillId="0" borderId="66" xfId="14" applyFont="1" applyFill="1" applyBorder="1" applyAlignment="1">
      <alignment vertical="center" wrapText="1"/>
    </xf>
    <xf numFmtId="0" fontId="37" fillId="0" borderId="0" xfId="14" applyFont="1" applyFill="1" applyBorder="1" applyAlignment="1">
      <alignment vertical="center" wrapText="1"/>
    </xf>
    <xf numFmtId="0" fontId="37" fillId="0" borderId="0" xfId="14" applyFont="1" applyFill="1" applyBorder="1" applyAlignment="1">
      <alignment horizontal="left" vertical="center" wrapText="1"/>
    </xf>
    <xf numFmtId="0" fontId="36" fillId="0" borderId="0" xfId="15" applyFont="1" applyFill="1" applyBorder="1" applyAlignment="1">
      <alignment horizontal="left" vertical="center" wrapText="1"/>
    </xf>
    <xf numFmtId="0" fontId="34" fillId="0" borderId="0" xfId="0" applyFont="1" applyAlignment="1">
      <alignment vertical="center" wrapText="1"/>
    </xf>
    <xf numFmtId="0" fontId="34" fillId="0" borderId="0" xfId="0" applyFont="1" applyAlignment="1">
      <alignment horizontal="justify" vertical="justify" wrapText="1"/>
    </xf>
    <xf numFmtId="0" fontId="2" fillId="0" borderId="0" xfId="14" applyAlignment="1">
      <alignment wrapText="1"/>
    </xf>
    <xf numFmtId="3" fontId="31" fillId="3" borderId="19" xfId="0" applyNumberFormat="1" applyFont="1" applyFill="1" applyBorder="1" applyAlignment="1">
      <alignment vertical="center" wrapText="1"/>
    </xf>
    <xf numFmtId="0" fontId="31" fillId="3" borderId="7" xfId="0" applyFont="1" applyFill="1" applyBorder="1" applyAlignment="1" applyProtection="1">
      <alignment horizontal="left" vertical="center" wrapText="1"/>
    </xf>
    <xf numFmtId="165" fontId="31" fillId="3" borderId="7" xfId="0" applyNumberFormat="1" applyFont="1" applyFill="1" applyBorder="1" applyAlignment="1" applyProtection="1">
      <alignment horizontal="center" vertical="center" wrapText="1"/>
      <protection locked="0"/>
    </xf>
    <xf numFmtId="166" fontId="31" fillId="17" borderId="7" xfId="0" applyNumberFormat="1" applyFont="1" applyFill="1" applyBorder="1" applyAlignment="1">
      <alignment horizontal="justify" vertical="center" wrapText="1"/>
    </xf>
    <xf numFmtId="167" fontId="31" fillId="3" borderId="7" xfId="0" applyNumberFormat="1" applyFont="1" applyFill="1" applyBorder="1" applyAlignment="1">
      <alignment horizontal="center" vertical="center" wrapText="1"/>
    </xf>
    <xf numFmtId="1" fontId="31" fillId="3" borderId="7" xfId="0" applyNumberFormat="1" applyFont="1" applyFill="1" applyBorder="1" applyAlignment="1" applyProtection="1">
      <alignment horizontal="center" vertical="center" wrapText="1"/>
    </xf>
    <xf numFmtId="166" fontId="31" fillId="3" borderId="7" xfId="0" applyNumberFormat="1" applyFont="1" applyFill="1" applyBorder="1" applyAlignment="1">
      <alignment horizontal="center" vertical="center" wrapText="1"/>
    </xf>
    <xf numFmtId="0" fontId="31" fillId="3" borderId="7" xfId="0" applyFont="1" applyFill="1" applyBorder="1" applyAlignment="1" applyProtection="1">
      <alignment vertical="center" wrapText="1"/>
    </xf>
    <xf numFmtId="9" fontId="31" fillId="3" borderId="7" xfId="0" applyNumberFormat="1" applyFont="1" applyFill="1" applyBorder="1" applyAlignment="1" applyProtection="1">
      <alignment horizontal="left" vertical="center" wrapText="1"/>
    </xf>
    <xf numFmtId="9" fontId="31" fillId="3" borderId="7" xfId="1" applyFont="1" applyFill="1" applyBorder="1" applyAlignment="1" applyProtection="1">
      <alignment horizontal="center" vertical="center" wrapText="1"/>
      <protection locked="0"/>
    </xf>
    <xf numFmtId="0" fontId="10" fillId="3" borderId="7" xfId="0" applyFont="1" applyFill="1" applyBorder="1" applyAlignment="1">
      <alignment horizontal="justify" vertical="top" wrapText="1"/>
    </xf>
    <xf numFmtId="0" fontId="10" fillId="3" borderId="7" xfId="0" applyFont="1" applyFill="1" applyBorder="1" applyAlignment="1">
      <alignment horizontal="justify" vertical="top" wrapText="1"/>
    </xf>
    <xf numFmtId="0" fontId="10" fillId="0" borderId="7"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0" fontId="16" fillId="3" borderId="7" xfId="0" applyFont="1" applyFill="1" applyBorder="1" applyAlignment="1">
      <alignment horizontal="justify" vertical="center" wrapText="1"/>
    </xf>
    <xf numFmtId="0" fontId="16" fillId="3" borderId="7" xfId="0" applyFont="1" applyFill="1" applyBorder="1" applyAlignment="1">
      <alignment horizontal="center" vertical="center" wrapText="1"/>
    </xf>
    <xf numFmtId="9" fontId="16" fillId="3" borderId="7" xfId="0" applyNumberFormat="1" applyFont="1" applyFill="1" applyBorder="1" applyAlignment="1">
      <alignment horizontal="center" vertical="center" wrapText="1"/>
    </xf>
    <xf numFmtId="9" fontId="16"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3" fontId="16" fillId="3" borderId="7" xfId="0" applyNumberFormat="1" applyFont="1" applyFill="1" applyBorder="1" applyAlignment="1">
      <alignment horizontal="center" vertical="center"/>
    </xf>
    <xf numFmtId="9" fontId="16" fillId="3" borderId="7" xfId="0" applyNumberFormat="1" applyFont="1" applyFill="1" applyBorder="1" applyAlignment="1">
      <alignment horizontal="center" vertical="center"/>
    </xf>
    <xf numFmtId="168" fontId="16" fillId="3" borderId="7" xfId="0" applyNumberFormat="1" applyFont="1" applyFill="1" applyBorder="1" applyAlignment="1">
      <alignment horizontal="center" vertical="center" wrapText="1"/>
    </xf>
    <xf numFmtId="0" fontId="39" fillId="19" borderId="7" xfId="0" applyFont="1" applyFill="1" applyBorder="1" applyAlignment="1">
      <alignment horizontal="center" vertical="center"/>
    </xf>
    <xf numFmtId="0" fontId="39" fillId="19" borderId="7"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2" fillId="0" borderId="0" xfId="14" applyAlignment="1">
      <alignment horizontal="center"/>
    </xf>
    <xf numFmtId="0" fontId="1" fillId="0" borderId="0" xfId="14" applyFont="1" applyAlignment="1">
      <alignment horizontal="center"/>
    </xf>
    <xf numFmtId="0" fontId="34" fillId="0" borderId="0" xfId="0" applyFont="1" applyAlignment="1">
      <alignment horizontal="justify" vertical="top" wrapText="1"/>
    </xf>
    <xf numFmtId="0" fontId="6" fillId="3" borderId="0" xfId="0" applyFont="1" applyFill="1"/>
    <xf numFmtId="0" fontId="16" fillId="3" borderId="7" xfId="0" applyFont="1" applyFill="1" applyBorder="1" applyAlignment="1" applyProtection="1">
      <alignment vertical="top" wrapText="1"/>
    </xf>
    <xf numFmtId="0" fontId="0" fillId="3" borderId="0" xfId="0" applyFill="1" applyAlignment="1">
      <alignment horizontal="center"/>
    </xf>
    <xf numFmtId="0" fontId="0" fillId="3" borderId="0" xfId="0" applyFill="1" applyAlignment="1">
      <alignment vertical="top"/>
    </xf>
    <xf numFmtId="0" fontId="15" fillId="3" borderId="7" xfId="2" applyFont="1" applyFill="1" applyBorder="1" applyAlignment="1">
      <alignment vertical="top" wrapText="1"/>
    </xf>
    <xf numFmtId="0" fontId="10" fillId="3" borderId="0" xfId="0" applyFont="1" applyFill="1" applyAlignment="1">
      <alignment vertical="top"/>
    </xf>
    <xf numFmtId="0" fontId="40" fillId="11" borderId="64" xfId="0" applyFont="1" applyFill="1" applyBorder="1" applyAlignment="1" applyProtection="1">
      <alignment horizontal="center" vertical="center" wrapText="1"/>
    </xf>
    <xf numFmtId="0" fontId="40" fillId="18" borderId="64" xfId="0" applyFont="1" applyFill="1" applyBorder="1" applyAlignment="1" applyProtection="1">
      <alignment horizontal="center" vertical="center" wrapText="1"/>
    </xf>
    <xf numFmtId="0" fontId="40" fillId="18" borderId="65" xfId="0" applyFont="1" applyFill="1" applyBorder="1" applyAlignment="1" applyProtection="1">
      <alignment horizontal="center" vertical="center" wrapText="1"/>
    </xf>
    <xf numFmtId="0" fontId="16" fillId="3" borderId="39" xfId="0" applyFont="1" applyFill="1" applyBorder="1" applyAlignment="1" applyProtection="1">
      <alignment vertical="top" wrapText="1"/>
    </xf>
    <xf numFmtId="0" fontId="6" fillId="3" borderId="0" xfId="2" applyFont="1" applyFill="1"/>
    <xf numFmtId="0" fontId="6" fillId="3" borderId="0" xfId="2" applyFont="1" applyFill="1" applyAlignment="1">
      <alignment horizontal="center"/>
    </xf>
    <xf numFmtId="0" fontId="6" fillId="3" borderId="0" xfId="2" applyFont="1" applyFill="1" applyAlignment="1">
      <alignment horizontal="left" vertical="center"/>
    </xf>
    <xf numFmtId="0" fontId="6" fillId="3" borderId="0" xfId="2" applyFont="1" applyFill="1" applyAlignment="1">
      <alignment horizontal="center" vertical="center"/>
    </xf>
    <xf numFmtId="0" fontId="9" fillId="3" borderId="58" xfId="2" applyFont="1" applyFill="1" applyBorder="1" applyAlignment="1">
      <alignment horizontal="center" vertical="center" wrapText="1"/>
    </xf>
    <xf numFmtId="0" fontId="10" fillId="0" borderId="7" xfId="2" applyFont="1" applyBorder="1" applyAlignment="1">
      <alignment horizontal="justify" vertical="center"/>
    </xf>
    <xf numFmtId="0" fontId="10" fillId="0" borderId="7" xfId="2" applyFont="1" applyBorder="1" applyAlignment="1">
      <alignment vertical="center" wrapText="1"/>
    </xf>
    <xf numFmtId="0" fontId="10" fillId="0" borderId="7" xfId="2" applyFont="1" applyBorder="1" applyAlignment="1">
      <alignment vertical="center"/>
    </xf>
    <xf numFmtId="0" fontId="9" fillId="3" borderId="7" xfId="2" applyFont="1" applyFill="1" applyBorder="1" applyAlignment="1">
      <alignment horizontal="left" vertical="center" wrapText="1"/>
    </xf>
    <xf numFmtId="164" fontId="10" fillId="3" borderId="7" xfId="1" applyNumberFormat="1" applyFont="1" applyFill="1" applyBorder="1" applyAlignment="1">
      <alignment horizontal="center" vertical="center"/>
    </xf>
    <xf numFmtId="0" fontId="10" fillId="0" borderId="7" xfId="2" applyFont="1" applyBorder="1" applyAlignment="1">
      <alignment horizontal="justify" vertical="top"/>
    </xf>
    <xf numFmtId="0" fontId="10" fillId="3" borderId="7" xfId="2" applyFont="1" applyFill="1" applyBorder="1" applyAlignment="1">
      <alignment vertical="center"/>
    </xf>
    <xf numFmtId="0" fontId="10" fillId="3" borderId="0" xfId="2" applyFont="1" applyFill="1" applyAlignment="1">
      <alignment vertical="center"/>
    </xf>
    <xf numFmtId="0" fontId="10" fillId="3" borderId="7" xfId="2" applyFont="1" applyFill="1" applyBorder="1" applyAlignment="1">
      <alignment horizontal="justify" vertical="center"/>
    </xf>
    <xf numFmtId="0" fontId="16" fillId="3" borderId="7" xfId="0" applyFont="1" applyFill="1" applyBorder="1" applyAlignment="1" applyProtection="1">
      <alignment vertical="center" wrapText="1"/>
    </xf>
    <xf numFmtId="0" fontId="16" fillId="3" borderId="7" xfId="0" applyFont="1" applyFill="1" applyBorder="1" applyAlignment="1" applyProtection="1">
      <alignment horizontal="center" vertical="center" wrapText="1"/>
    </xf>
    <xf numFmtId="0" fontId="15" fillId="3" borderId="7" xfId="2" applyFont="1" applyFill="1" applyBorder="1" applyAlignment="1">
      <alignment horizontal="center" vertical="center" wrapText="1"/>
    </xf>
    <xf numFmtId="0" fontId="10" fillId="3" borderId="7" xfId="2" applyFont="1" applyFill="1" applyBorder="1" applyAlignment="1">
      <alignment horizontal="justify" vertical="center" wrapText="1"/>
    </xf>
    <xf numFmtId="0" fontId="10" fillId="3" borderId="7" xfId="2" applyFont="1" applyFill="1" applyBorder="1" applyAlignment="1">
      <alignment horizontal="center" vertical="center" wrapText="1"/>
    </xf>
    <xf numFmtId="0" fontId="10" fillId="3" borderId="36" xfId="2" applyFont="1" applyFill="1" applyBorder="1" applyAlignment="1">
      <alignment horizontal="center" vertical="center" wrapText="1"/>
    </xf>
    <xf numFmtId="9" fontId="10" fillId="3" borderId="7" xfId="3" applyFont="1" applyFill="1" applyBorder="1" applyAlignment="1">
      <alignment horizontal="center" vertical="center" wrapText="1"/>
    </xf>
    <xf numFmtId="9" fontId="10" fillId="3" borderId="7" xfId="2" applyNumberFormat="1" applyFont="1" applyFill="1" applyBorder="1" applyAlignment="1">
      <alignment horizontal="center" vertical="center" wrapText="1"/>
    </xf>
    <xf numFmtId="9" fontId="10" fillId="3" borderId="7" xfId="1" applyFont="1" applyFill="1" applyBorder="1" applyAlignment="1">
      <alignment horizontal="center" vertical="center"/>
    </xf>
    <xf numFmtId="0" fontId="10" fillId="3" borderId="7" xfId="2" applyFont="1" applyFill="1" applyBorder="1" applyAlignment="1">
      <alignment horizontal="left" vertical="center" wrapText="1"/>
    </xf>
    <xf numFmtId="9" fontId="10" fillId="3" borderId="7" xfId="1" applyFont="1" applyFill="1" applyBorder="1" applyAlignment="1">
      <alignment horizontal="center" vertical="center" wrapText="1"/>
    </xf>
    <xf numFmtId="1" fontId="16" fillId="3" borderId="7" xfId="0" applyNumberFormat="1" applyFont="1" applyFill="1" applyBorder="1" applyAlignment="1">
      <alignment horizontal="center" vertical="center" wrapText="1"/>
    </xf>
    <xf numFmtId="0" fontId="15" fillId="0" borderId="7" xfId="2" applyFont="1" applyBorder="1" applyAlignment="1">
      <alignment horizontal="left" vertical="center" wrapText="1"/>
    </xf>
    <xf numFmtId="9" fontId="15" fillId="0" borderId="7" xfId="3" applyNumberFormat="1" applyFont="1" applyBorder="1" applyAlignment="1">
      <alignment horizontal="center" vertical="center" wrapText="1"/>
    </xf>
    <xf numFmtId="9" fontId="15" fillId="0" borderId="7" xfId="2" applyNumberFormat="1" applyFont="1" applyBorder="1" applyAlignment="1">
      <alignment horizontal="center" vertical="center" wrapText="1"/>
    </xf>
    <xf numFmtId="0" fontId="15" fillId="0" borderId="7" xfId="2" applyFont="1" applyBorder="1" applyAlignment="1">
      <alignment horizontal="center" vertical="center" wrapText="1"/>
    </xf>
    <xf numFmtId="9" fontId="15" fillId="0" borderId="7" xfId="2" applyNumberFormat="1" applyFont="1" applyFill="1" applyBorder="1" applyAlignment="1">
      <alignment horizontal="center" vertical="center" wrapText="1"/>
    </xf>
    <xf numFmtId="0" fontId="10" fillId="3" borderId="29" xfId="2" applyFont="1" applyFill="1" applyBorder="1" applyAlignment="1">
      <alignment horizontal="center" vertical="center" wrapText="1"/>
    </xf>
    <xf numFmtId="49" fontId="15" fillId="0" borderId="17" xfId="2" applyNumberFormat="1" applyFont="1" applyBorder="1" applyAlignment="1">
      <alignment horizontal="center" vertical="center" wrapText="1"/>
    </xf>
    <xf numFmtId="0" fontId="15" fillId="0" borderId="17" xfId="2" applyFont="1" applyBorder="1" applyAlignment="1">
      <alignment horizontal="center" vertical="center" wrapText="1"/>
    </xf>
    <xf numFmtId="164" fontId="15" fillId="0" borderId="7" xfId="2" applyNumberFormat="1" applyFont="1" applyFill="1" applyBorder="1" applyAlignment="1">
      <alignment horizontal="center" vertical="center" wrapText="1"/>
    </xf>
    <xf numFmtId="0" fontId="10" fillId="3" borderId="56" xfId="2" applyFont="1" applyFill="1" applyBorder="1" applyAlignment="1">
      <alignment horizontal="center" vertical="center" wrapText="1"/>
    </xf>
    <xf numFmtId="49" fontId="15" fillId="0" borderId="7" xfId="2" applyNumberFormat="1" applyFont="1" applyBorder="1" applyAlignment="1">
      <alignment horizontal="center" vertical="center" wrapText="1"/>
    </xf>
    <xf numFmtId="9" fontId="10" fillId="0" borderId="17" xfId="3" applyFont="1" applyFill="1" applyBorder="1" applyAlignment="1">
      <alignment horizontal="center" vertical="center"/>
    </xf>
    <xf numFmtId="9" fontId="10" fillId="3" borderId="7" xfId="3" applyFont="1" applyFill="1" applyBorder="1" applyAlignment="1">
      <alignment horizontal="center" vertical="center"/>
    </xf>
    <xf numFmtId="0" fontId="15" fillId="3" borderId="7" xfId="2" applyFont="1" applyFill="1" applyBorder="1" applyAlignment="1">
      <alignment horizontal="left" vertical="center" wrapText="1"/>
    </xf>
    <xf numFmtId="0" fontId="16" fillId="3" borderId="27" xfId="2" applyFont="1" applyFill="1" applyBorder="1" applyAlignment="1">
      <alignment horizontal="left" vertical="center" wrapText="1"/>
    </xf>
    <xf numFmtId="0" fontId="16" fillId="0" borderId="7" xfId="2" applyFont="1" applyFill="1" applyBorder="1" applyAlignment="1">
      <alignment horizontal="center" vertical="center" wrapText="1"/>
    </xf>
    <xf numFmtId="0" fontId="16" fillId="3" borderId="7" xfId="2" applyFont="1" applyFill="1" applyBorder="1" applyAlignment="1">
      <alignment horizontal="center" vertical="center" wrapText="1"/>
    </xf>
    <xf numFmtId="0" fontId="16" fillId="3" borderId="19" xfId="2" applyFont="1" applyFill="1" applyBorder="1" applyAlignment="1">
      <alignment horizontal="center" vertical="center" wrapText="1"/>
    </xf>
    <xf numFmtId="164" fontId="10" fillId="0" borderId="19" xfId="3" applyNumberFormat="1" applyFont="1" applyFill="1" applyBorder="1" applyAlignment="1">
      <alignment horizontal="center" vertical="center"/>
    </xf>
    <xf numFmtId="9" fontId="10" fillId="0" borderId="19" xfId="3" applyFont="1" applyFill="1" applyBorder="1" applyAlignment="1">
      <alignment horizontal="center" vertical="center" wrapText="1"/>
    </xf>
    <xf numFmtId="3" fontId="16" fillId="3" borderId="19" xfId="2" applyNumberFormat="1" applyFont="1" applyFill="1" applyBorder="1" applyAlignment="1">
      <alignment horizontal="center" vertical="center"/>
    </xf>
    <xf numFmtId="9" fontId="10" fillId="0" borderId="19" xfId="3" applyFont="1" applyFill="1" applyBorder="1" applyAlignment="1">
      <alignment vertical="center" wrapText="1"/>
    </xf>
    <xf numFmtId="0" fontId="10" fillId="3" borderId="28" xfId="2" applyFont="1" applyFill="1" applyBorder="1" applyAlignment="1">
      <alignment horizontal="center" vertical="center" wrapText="1"/>
    </xf>
    <xf numFmtId="3" fontId="16" fillId="3" borderId="7" xfId="2" applyNumberFormat="1" applyFont="1" applyFill="1" applyBorder="1" applyAlignment="1">
      <alignment horizontal="center" vertical="center"/>
    </xf>
    <xf numFmtId="9" fontId="16" fillId="3" borderId="7" xfId="1" applyFont="1" applyFill="1" applyBorder="1" applyAlignment="1">
      <alignment horizontal="center" vertical="center" wrapText="1"/>
    </xf>
    <xf numFmtId="0" fontId="16" fillId="3" borderId="7" xfId="2" applyFont="1" applyFill="1" applyBorder="1" applyAlignment="1">
      <alignment horizontal="left" vertical="center" wrapText="1"/>
    </xf>
    <xf numFmtId="1" fontId="16" fillId="3" borderId="7" xfId="2" applyNumberFormat="1" applyFont="1" applyFill="1" applyBorder="1" applyAlignment="1">
      <alignment horizontal="center" vertical="center" wrapText="1"/>
    </xf>
    <xf numFmtId="0" fontId="16" fillId="3" borderId="7" xfId="2" applyFont="1" applyFill="1" applyBorder="1" applyAlignment="1">
      <alignment vertical="center" wrapText="1"/>
    </xf>
    <xf numFmtId="9" fontId="10" fillId="0" borderId="7" xfId="3" applyFont="1" applyFill="1" applyBorder="1" applyAlignment="1">
      <alignment vertical="center" wrapText="1"/>
    </xf>
    <xf numFmtId="0" fontId="16" fillId="0" borderId="7" xfId="2" applyFont="1" applyFill="1" applyBorder="1" applyAlignment="1">
      <alignment horizontal="left" vertical="center" wrapText="1"/>
    </xf>
    <xf numFmtId="0" fontId="15" fillId="0" borderId="7" xfId="2" applyFont="1" applyFill="1" applyBorder="1" applyAlignment="1">
      <alignment horizontal="left" vertical="center" wrapText="1"/>
    </xf>
    <xf numFmtId="9" fontId="16" fillId="0" borderId="7" xfId="2" applyNumberFormat="1" applyFont="1" applyFill="1" applyBorder="1" applyAlignment="1">
      <alignment horizontal="center" vertical="center" wrapText="1"/>
    </xf>
    <xf numFmtId="0" fontId="10" fillId="0" borderId="29" xfId="2" applyFont="1" applyFill="1" applyBorder="1" applyAlignment="1">
      <alignment horizontal="center" vertical="center" wrapText="1"/>
    </xf>
    <xf numFmtId="49" fontId="16" fillId="0" borderId="7" xfId="2" applyNumberFormat="1" applyFont="1" applyFill="1" applyBorder="1" applyAlignment="1">
      <alignment horizontal="center" vertical="center" wrapText="1"/>
    </xf>
    <xf numFmtId="9" fontId="16" fillId="3" borderId="7" xfId="2" applyNumberFormat="1" applyFont="1" applyFill="1" applyBorder="1" applyAlignment="1">
      <alignment horizontal="center" vertical="center" wrapText="1"/>
    </xf>
    <xf numFmtId="0" fontId="16" fillId="3" borderId="30" xfId="2" applyFont="1" applyFill="1" applyBorder="1" applyAlignment="1">
      <alignment horizontal="left" vertical="center" wrapText="1"/>
    </xf>
    <xf numFmtId="0" fontId="16" fillId="3" borderId="19" xfId="2" applyFont="1" applyFill="1" applyBorder="1" applyAlignment="1">
      <alignment horizontal="left" vertical="center" wrapText="1"/>
    </xf>
    <xf numFmtId="9" fontId="16" fillId="0" borderId="19" xfId="2" applyNumberFormat="1" applyFont="1" applyFill="1" applyBorder="1" applyAlignment="1">
      <alignment horizontal="center" vertical="center" wrapText="1"/>
    </xf>
    <xf numFmtId="9" fontId="16" fillId="3" borderId="19" xfId="2" applyNumberFormat="1" applyFont="1" applyFill="1" applyBorder="1" applyAlignment="1">
      <alignment horizontal="center" vertical="center" wrapText="1"/>
    </xf>
    <xf numFmtId="9" fontId="16" fillId="0" borderId="19" xfId="3" applyFont="1" applyFill="1" applyBorder="1" applyAlignment="1">
      <alignment horizontal="center" vertical="center" wrapText="1"/>
    </xf>
    <xf numFmtId="9" fontId="16" fillId="0" borderId="7" xfId="3" applyFont="1" applyFill="1" applyBorder="1" applyAlignment="1">
      <alignment horizontal="center" vertical="center"/>
    </xf>
    <xf numFmtId="9" fontId="10" fillId="0" borderId="19" xfId="3" applyFont="1" applyFill="1" applyBorder="1" applyAlignment="1">
      <alignment horizontal="center" vertical="center"/>
    </xf>
    <xf numFmtId="0" fontId="16" fillId="3" borderId="33" xfId="2" applyFont="1" applyFill="1" applyBorder="1" applyAlignment="1">
      <alignment horizontal="left" vertical="center" wrapText="1"/>
    </xf>
    <xf numFmtId="9" fontId="10" fillId="0" borderId="36" xfId="2" applyNumberFormat="1" applyFont="1" applyFill="1" applyBorder="1" applyAlignment="1">
      <alignment horizontal="center" vertical="center" wrapText="1"/>
    </xf>
    <xf numFmtId="0" fontId="10" fillId="3" borderId="36" xfId="2" applyFont="1" applyFill="1" applyBorder="1" applyAlignment="1">
      <alignment horizontal="left" vertical="center" wrapText="1"/>
    </xf>
    <xf numFmtId="9" fontId="16" fillId="3" borderId="36" xfId="2" applyNumberFormat="1" applyFont="1" applyFill="1" applyBorder="1" applyAlignment="1">
      <alignment horizontal="center" vertical="center" wrapText="1"/>
    </xf>
    <xf numFmtId="164" fontId="10" fillId="0" borderId="36" xfId="3" applyNumberFormat="1" applyFont="1" applyFill="1" applyBorder="1" applyAlignment="1">
      <alignment horizontal="center" vertical="center"/>
    </xf>
    <xf numFmtId="0" fontId="10" fillId="3" borderId="32" xfId="2" applyFont="1" applyFill="1" applyBorder="1" applyAlignment="1">
      <alignment horizontal="center" vertical="center" wrapText="1"/>
    </xf>
    <xf numFmtId="164" fontId="6" fillId="0" borderId="16" xfId="1" applyNumberFormat="1" applyFont="1" applyFill="1" applyBorder="1" applyAlignment="1">
      <alignment horizontal="center" vertical="center"/>
    </xf>
    <xf numFmtId="9" fontId="6" fillId="0" borderId="16" xfId="1" applyFont="1" applyFill="1" applyBorder="1" applyAlignment="1">
      <alignment horizontal="justify" vertical="center" wrapText="1"/>
    </xf>
    <xf numFmtId="14" fontId="6" fillId="0" borderId="23" xfId="1" applyNumberFormat="1" applyFont="1" applyFill="1" applyBorder="1" applyAlignment="1">
      <alignment horizontal="justify" vertical="center"/>
    </xf>
    <xf numFmtId="164" fontId="6" fillId="0" borderId="7" xfId="1" applyNumberFormat="1" applyFont="1" applyFill="1" applyBorder="1" applyAlignment="1">
      <alignment horizontal="center" vertical="center"/>
    </xf>
    <xf numFmtId="9" fontId="6" fillId="0" borderId="7" xfId="1" applyFont="1" applyFill="1" applyBorder="1" applyAlignment="1">
      <alignment horizontal="justify" vertical="center" wrapText="1"/>
    </xf>
    <xf numFmtId="14" fontId="6" fillId="0" borderId="7" xfId="1" applyNumberFormat="1" applyFont="1" applyFill="1" applyBorder="1" applyAlignment="1">
      <alignment horizontal="justify" vertical="center"/>
    </xf>
    <xf numFmtId="164" fontId="6" fillId="0" borderId="19" xfId="1" applyNumberFormat="1" applyFont="1" applyFill="1" applyBorder="1" applyAlignment="1">
      <alignment horizontal="center" vertical="center"/>
    </xf>
    <xf numFmtId="14" fontId="6" fillId="0" borderId="16" xfId="1" applyNumberFormat="1" applyFont="1" applyFill="1" applyBorder="1" applyAlignment="1">
      <alignment horizontal="justify" vertical="center"/>
    </xf>
    <xf numFmtId="164" fontId="6" fillId="0" borderId="39" xfId="1" applyNumberFormat="1" applyFont="1" applyFill="1" applyBorder="1" applyAlignment="1">
      <alignment horizontal="center" vertical="center"/>
    </xf>
    <xf numFmtId="9" fontId="6" fillId="0" borderId="39" xfId="1" applyFont="1" applyFill="1" applyBorder="1" applyAlignment="1">
      <alignment horizontal="justify" vertical="center" wrapText="1"/>
    </xf>
    <xf numFmtId="164" fontId="6" fillId="0" borderId="36" xfId="1" applyNumberFormat="1" applyFont="1" applyFill="1" applyBorder="1" applyAlignment="1">
      <alignment horizontal="center" vertical="center"/>
    </xf>
    <xf numFmtId="9" fontId="6" fillId="0" borderId="36" xfId="1" applyFont="1" applyFill="1" applyBorder="1" applyAlignment="1">
      <alignment horizontal="justify" vertical="center" wrapText="1"/>
    </xf>
    <xf numFmtId="14" fontId="6" fillId="0" borderId="36" xfId="1" applyNumberFormat="1" applyFont="1" applyFill="1" applyBorder="1" applyAlignment="1">
      <alignment horizontal="justify" vertical="center"/>
    </xf>
    <xf numFmtId="14" fontId="6" fillId="0" borderId="39" xfId="1" applyNumberFormat="1" applyFont="1" applyFill="1" applyBorder="1" applyAlignment="1">
      <alignment horizontal="justify" vertical="center"/>
    </xf>
    <xf numFmtId="164" fontId="6" fillId="0" borderId="74" xfId="1" applyNumberFormat="1" applyFont="1" applyFill="1" applyBorder="1" applyAlignment="1">
      <alignment horizontal="center" vertical="center"/>
    </xf>
    <xf numFmtId="9" fontId="6" fillId="0" borderId="74" xfId="1" applyFont="1" applyFill="1" applyBorder="1" applyAlignment="1">
      <alignment horizontal="justify" vertical="center" wrapText="1"/>
    </xf>
    <xf numFmtId="14" fontId="6" fillId="0" borderId="74" xfId="1" applyNumberFormat="1" applyFont="1" applyFill="1" applyBorder="1" applyAlignment="1">
      <alignment horizontal="justify" vertical="center"/>
    </xf>
    <xf numFmtId="0" fontId="40" fillId="17" borderId="21" xfId="0" applyFont="1" applyFill="1" applyBorder="1" applyAlignment="1" applyProtection="1">
      <alignment horizontal="center" vertical="center" wrapText="1"/>
    </xf>
    <xf numFmtId="0" fontId="40" fillId="17" borderId="23" xfId="0" applyFont="1" applyFill="1" applyBorder="1" applyAlignment="1" applyProtection="1">
      <alignment horizontal="center" vertical="center" wrapText="1"/>
    </xf>
    <xf numFmtId="0" fontId="10" fillId="3" borderId="39" xfId="2" applyFont="1" applyFill="1" applyBorder="1" applyAlignment="1">
      <alignment vertical="top" wrapText="1"/>
    </xf>
    <xf numFmtId="0" fontId="10" fillId="3" borderId="45" xfId="2" applyFont="1" applyFill="1" applyBorder="1" applyAlignment="1">
      <alignment horizontal="center" vertical="center" wrapText="1"/>
    </xf>
    <xf numFmtId="9" fontId="15" fillId="3" borderId="7" xfId="1" applyFont="1" applyFill="1" applyBorder="1" applyAlignment="1">
      <alignment horizontal="center" vertical="center" wrapText="1"/>
    </xf>
    <xf numFmtId="0" fontId="10" fillId="3" borderId="7" xfId="0" applyFont="1" applyFill="1" applyBorder="1" applyAlignment="1">
      <alignment vertical="top" wrapText="1"/>
    </xf>
    <xf numFmtId="0" fontId="10" fillId="3" borderId="7" xfId="0" applyFont="1" applyFill="1" applyBorder="1" applyAlignment="1">
      <alignment vertical="justify" wrapText="1"/>
    </xf>
    <xf numFmtId="1" fontId="15" fillId="3" borderId="7" xfId="1" applyNumberFormat="1"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5" fillId="3" borderId="36" xfId="2" applyFont="1" applyFill="1" applyBorder="1" applyAlignment="1">
      <alignment horizontal="center" vertical="center" wrapText="1"/>
    </xf>
    <xf numFmtId="9" fontId="15" fillId="3" borderId="36" xfId="1" applyFont="1" applyFill="1" applyBorder="1" applyAlignment="1">
      <alignment horizontal="center" vertical="center" wrapText="1"/>
    </xf>
    <xf numFmtId="9" fontId="10" fillId="3" borderId="7" xfId="1" applyFont="1" applyFill="1" applyBorder="1" applyAlignment="1">
      <alignment vertical="center"/>
    </xf>
    <xf numFmtId="0" fontId="15" fillId="3" borderId="39" xfId="2" applyFont="1" applyFill="1" applyBorder="1" applyAlignment="1">
      <alignment vertical="top" wrapText="1"/>
    </xf>
    <xf numFmtId="15" fontId="10" fillId="3" borderId="7" xfId="3" applyNumberFormat="1" applyFont="1" applyFill="1" applyBorder="1" applyAlignment="1">
      <alignment vertical="center" wrapText="1"/>
    </xf>
    <xf numFmtId="0" fontId="10" fillId="3" borderId="7" xfId="9" applyFont="1" applyFill="1" applyBorder="1" applyAlignment="1">
      <alignment vertical="top" wrapText="1"/>
    </xf>
    <xf numFmtId="0" fontId="16" fillId="3" borderId="7" xfId="6" applyFont="1" applyFill="1" applyBorder="1" applyAlignment="1">
      <alignment vertical="top" wrapText="1"/>
    </xf>
    <xf numFmtId="0" fontId="10" fillId="3" borderId="7" xfId="6" applyFont="1" applyFill="1" applyBorder="1" applyAlignment="1">
      <alignment vertical="top" wrapText="1"/>
    </xf>
    <xf numFmtId="49" fontId="15" fillId="3" borderId="7" xfId="2" applyNumberFormat="1" applyFont="1" applyFill="1" applyBorder="1" applyAlignment="1">
      <alignment horizontal="center" vertical="center" wrapText="1"/>
    </xf>
    <xf numFmtId="164" fontId="15" fillId="3" borderId="7" xfId="2" applyNumberFormat="1"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9" fontId="16" fillId="3" borderId="7" xfId="3" applyFont="1" applyFill="1" applyBorder="1" applyAlignment="1">
      <alignment horizontal="center" vertical="center" wrapText="1"/>
    </xf>
    <xf numFmtId="9" fontId="16" fillId="3" borderId="7" xfId="3" applyFont="1" applyFill="1" applyBorder="1" applyAlignment="1">
      <alignment horizontal="center" vertical="center"/>
    </xf>
    <xf numFmtId="0" fontId="41" fillId="3" borderId="0" xfId="0" applyFont="1" applyFill="1" applyAlignment="1">
      <alignment horizontal="center"/>
    </xf>
    <xf numFmtId="0" fontId="15" fillId="17" borderId="7" xfId="2" applyFont="1" applyFill="1" applyBorder="1" applyAlignment="1">
      <alignment horizontal="center" vertical="center" wrapText="1"/>
    </xf>
    <xf numFmtId="0" fontId="15" fillId="17" borderId="36" xfId="2" applyFont="1" applyFill="1" applyBorder="1" applyAlignment="1">
      <alignment horizontal="center" vertical="center" wrapText="1"/>
    </xf>
    <xf numFmtId="9" fontId="16" fillId="3" borderId="7" xfId="1" applyFont="1" applyFill="1" applyBorder="1" applyAlignment="1" applyProtection="1">
      <alignment horizontal="center" vertical="center" wrapText="1"/>
    </xf>
    <xf numFmtId="0" fontId="16" fillId="3" borderId="36" xfId="0" applyFont="1" applyFill="1" applyBorder="1" applyAlignment="1" applyProtection="1">
      <alignment horizontal="center" vertical="center" wrapText="1"/>
    </xf>
    <xf numFmtId="0" fontId="15" fillId="3" borderId="36" xfId="2" applyFont="1" applyFill="1" applyBorder="1" applyAlignment="1">
      <alignment vertical="center" wrapText="1"/>
    </xf>
    <xf numFmtId="0" fontId="43" fillId="9" borderId="15" xfId="2" applyFont="1" applyFill="1" applyBorder="1" applyAlignment="1">
      <alignment horizontal="center" vertical="center" wrapText="1"/>
    </xf>
    <xf numFmtId="0" fontId="43" fillId="9" borderId="14" xfId="2" applyFont="1" applyFill="1" applyBorder="1" applyAlignment="1">
      <alignment horizontal="center" vertical="center" wrapText="1"/>
    </xf>
    <xf numFmtId="0" fontId="42" fillId="9" borderId="64" xfId="0" applyFont="1" applyFill="1" applyBorder="1" applyAlignment="1">
      <alignment horizontal="center" vertical="center"/>
    </xf>
    <xf numFmtId="0" fontId="43" fillId="9" borderId="64" xfId="2" applyFont="1" applyFill="1" applyBorder="1" applyAlignment="1">
      <alignment horizontal="center" vertical="center" wrapText="1"/>
    </xf>
    <xf numFmtId="0" fontId="20" fillId="9" borderId="64" xfId="2" applyFont="1" applyFill="1" applyBorder="1" applyAlignment="1">
      <alignment horizontal="center" vertical="center" wrapText="1"/>
    </xf>
    <xf numFmtId="0" fontId="20" fillId="9" borderId="12" xfId="2" applyFont="1" applyFill="1" applyBorder="1" applyAlignment="1">
      <alignment horizontal="center" vertical="center" wrapText="1"/>
    </xf>
    <xf numFmtId="9" fontId="20" fillId="9" borderId="12" xfId="3" applyFont="1" applyFill="1" applyBorder="1" applyAlignment="1">
      <alignment horizontal="center" vertical="center" wrapText="1"/>
    </xf>
    <xf numFmtId="9" fontId="20" fillId="9" borderId="15" xfId="3" applyFont="1" applyFill="1" applyBorder="1" applyAlignment="1">
      <alignment horizontal="center" vertical="center" wrapText="1"/>
    </xf>
    <xf numFmtId="0" fontId="20" fillId="9" borderId="15" xfId="2" applyFont="1" applyFill="1" applyBorder="1" applyAlignment="1">
      <alignment horizontal="center" vertical="center" wrapText="1"/>
    </xf>
    <xf numFmtId="0" fontId="0" fillId="3" borderId="0" xfId="0" applyFill="1" applyAlignment="1">
      <alignment horizontal="center" vertical="center"/>
    </xf>
    <xf numFmtId="0" fontId="15" fillId="17" borderId="39" xfId="2" applyFont="1" applyFill="1" applyBorder="1" applyAlignment="1">
      <alignment horizontal="center" vertical="center" wrapText="1"/>
    </xf>
    <xf numFmtId="1" fontId="15" fillId="3" borderId="39" xfId="2" applyNumberFormat="1" applyFont="1" applyFill="1" applyBorder="1" applyAlignment="1">
      <alignment horizontal="center" vertical="center" wrapText="1"/>
    </xf>
    <xf numFmtId="1" fontId="15" fillId="3" borderId="7" xfId="2" applyNumberFormat="1" applyFont="1" applyFill="1" applyBorder="1" applyAlignment="1">
      <alignment horizontal="center" vertical="center" wrapText="1"/>
    </xf>
    <xf numFmtId="0" fontId="0" fillId="3" borderId="0" xfId="0" applyFill="1" applyAlignment="1">
      <alignment vertical="center"/>
    </xf>
    <xf numFmtId="0" fontId="15" fillId="3" borderId="39" xfId="2" applyFont="1" applyFill="1" applyBorder="1" applyAlignment="1">
      <alignment vertical="center" wrapText="1"/>
    </xf>
    <xf numFmtId="0" fontId="15" fillId="3" borderId="39" xfId="2" applyFont="1" applyFill="1" applyBorder="1" applyAlignment="1">
      <alignment horizontal="center" vertical="center" wrapText="1"/>
    </xf>
    <xf numFmtId="9" fontId="13" fillId="3" borderId="7" xfId="2" applyNumberFormat="1" applyFont="1" applyFill="1" applyBorder="1" applyAlignment="1">
      <alignment horizontal="center" vertical="center" wrapText="1"/>
    </xf>
    <xf numFmtId="0" fontId="16" fillId="3" borderId="39" xfId="0" applyFont="1" applyFill="1" applyBorder="1" applyAlignment="1" applyProtection="1">
      <alignment horizontal="center" vertical="center" wrapText="1"/>
    </xf>
    <xf numFmtId="0" fontId="16" fillId="3" borderId="38"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16" fillId="3" borderId="43" xfId="0" applyFont="1" applyFill="1" applyBorder="1" applyAlignment="1" applyProtection="1">
      <alignment horizontal="center" vertical="center" wrapText="1"/>
    </xf>
    <xf numFmtId="0" fontId="16" fillId="3" borderId="39" xfId="0" applyFont="1" applyFill="1" applyBorder="1" applyAlignment="1" applyProtection="1">
      <alignment horizontal="center" wrapText="1"/>
    </xf>
    <xf numFmtId="0" fontId="16" fillId="3" borderId="7" xfId="0" applyFont="1" applyFill="1" applyBorder="1" applyAlignment="1" applyProtection="1">
      <alignment horizontal="center" wrapText="1"/>
    </xf>
    <xf numFmtId="14" fontId="10" fillId="3" borderId="7" xfId="1" applyNumberFormat="1" applyFont="1" applyFill="1" applyBorder="1" applyAlignment="1">
      <alignment vertical="center"/>
    </xf>
    <xf numFmtId="14" fontId="10" fillId="3" borderId="7" xfId="3" applyNumberFormat="1" applyFont="1" applyFill="1" applyBorder="1" applyAlignment="1">
      <alignment vertical="center"/>
    </xf>
    <xf numFmtId="0" fontId="10" fillId="3" borderId="7" xfId="9" applyFont="1" applyFill="1" applyBorder="1" applyAlignment="1">
      <alignment vertical="center" wrapText="1"/>
    </xf>
    <xf numFmtId="9" fontId="10" fillId="3" borderId="7" xfId="3" applyFont="1" applyFill="1" applyBorder="1" applyAlignment="1">
      <alignment horizontal="center" vertical="center" wrapText="1"/>
    </xf>
    <xf numFmtId="0" fontId="10" fillId="3" borderId="7" xfId="2" applyFont="1" applyFill="1" applyBorder="1" applyAlignment="1">
      <alignment vertical="center" wrapText="1"/>
    </xf>
    <xf numFmtId="0" fontId="10" fillId="3" borderId="45" xfId="2" applyFont="1" applyFill="1" applyBorder="1" applyAlignment="1">
      <alignment horizontal="center" vertical="center" wrapText="1"/>
    </xf>
    <xf numFmtId="0" fontId="15" fillId="3" borderId="7" xfId="2" applyFont="1" applyFill="1" applyBorder="1" applyAlignment="1">
      <alignment vertical="top" wrapText="1"/>
    </xf>
    <xf numFmtId="9" fontId="10" fillId="3" borderId="7" xfId="2" applyNumberFormat="1" applyFont="1" applyFill="1" applyBorder="1" applyAlignment="1">
      <alignment horizontal="center" vertical="center" wrapText="1"/>
    </xf>
    <xf numFmtId="0" fontId="15" fillId="3" borderId="7" xfId="2" applyFont="1" applyFill="1" applyBorder="1" applyAlignment="1">
      <alignment horizontal="left" vertical="center" wrapText="1"/>
    </xf>
    <xf numFmtId="9" fontId="10" fillId="3" borderId="39" xfId="2" applyNumberFormat="1" applyFont="1" applyFill="1" applyBorder="1" applyAlignment="1">
      <alignment horizontal="center" vertical="center" wrapText="1"/>
    </xf>
    <xf numFmtId="9" fontId="10" fillId="3" borderId="7" xfId="3" applyFont="1" applyFill="1" applyBorder="1" applyAlignment="1">
      <alignment horizontal="center" vertical="center" wrapText="1"/>
    </xf>
    <xf numFmtId="9" fontId="10" fillId="3" borderId="7" xfId="1" applyFont="1" applyFill="1" applyBorder="1" applyAlignment="1">
      <alignment horizontal="center" vertical="center" wrapText="1"/>
    </xf>
    <xf numFmtId="0" fontId="10" fillId="3" borderId="7" xfId="2" applyFont="1" applyFill="1" applyBorder="1" applyAlignment="1">
      <alignment vertical="center" wrapText="1"/>
    </xf>
    <xf numFmtId="0" fontId="10" fillId="3" borderId="7" xfId="2" applyFont="1" applyFill="1" applyBorder="1" applyAlignment="1">
      <alignment horizontal="center" vertical="center" wrapText="1"/>
    </xf>
    <xf numFmtId="9" fontId="10" fillId="3" borderId="7" xfId="1" applyFont="1" applyFill="1" applyBorder="1" applyAlignment="1">
      <alignment horizontal="center" vertical="center"/>
    </xf>
    <xf numFmtId="0" fontId="10" fillId="3" borderId="29" xfId="2" applyFont="1" applyFill="1" applyBorder="1" applyAlignment="1">
      <alignment horizontal="center"/>
    </xf>
    <xf numFmtId="0" fontId="10" fillId="3" borderId="30" xfId="2" applyFont="1" applyFill="1" applyBorder="1" applyAlignment="1">
      <alignment horizontal="center"/>
    </xf>
    <xf numFmtId="0" fontId="9" fillId="3" borderId="30" xfId="2" applyFont="1" applyFill="1" applyBorder="1" applyAlignment="1">
      <alignment horizontal="center" vertical="center" wrapText="1"/>
    </xf>
    <xf numFmtId="0" fontId="10" fillId="0" borderId="7" xfId="6" applyFont="1" applyFill="1" applyBorder="1" applyAlignment="1">
      <alignment horizontal="justify" vertical="center" wrapText="1"/>
    </xf>
    <xf numFmtId="9" fontId="10" fillId="0" borderId="29" xfId="3" applyFont="1" applyFill="1" applyBorder="1" applyAlignment="1">
      <alignment horizontal="center" vertical="center"/>
    </xf>
    <xf numFmtId="0" fontId="10" fillId="3" borderId="7" xfId="6" applyFont="1" applyFill="1" applyBorder="1" applyAlignment="1">
      <alignment horizontal="justify" vertical="center" wrapText="1"/>
    </xf>
    <xf numFmtId="0" fontId="20" fillId="0" borderId="9"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4" xfId="2" applyFont="1" applyBorder="1" applyAlignment="1">
      <alignment horizontal="center" vertical="center" wrapText="1"/>
    </xf>
    <xf numFmtId="0" fontId="10" fillId="3" borderId="39" xfId="2" applyFont="1" applyFill="1" applyBorder="1" applyAlignment="1">
      <alignment horizontal="justify" vertical="center" wrapText="1"/>
    </xf>
    <xf numFmtId="0" fontId="10" fillId="3" borderId="7" xfId="2" applyFont="1" applyFill="1" applyBorder="1" applyAlignment="1">
      <alignment horizontal="justify" vertical="center" wrapText="1"/>
    </xf>
    <xf numFmtId="0" fontId="10" fillId="3" borderId="36" xfId="2" applyFont="1" applyFill="1" applyBorder="1" applyAlignment="1">
      <alignment horizontal="justify" vertical="center" wrapText="1"/>
    </xf>
    <xf numFmtId="0" fontId="16" fillId="3" borderId="39" xfId="6" applyFont="1" applyFill="1" applyBorder="1" applyAlignment="1">
      <alignment horizontal="justify" vertical="center" wrapText="1"/>
    </xf>
    <xf numFmtId="0" fontId="16" fillId="3" borderId="7" xfId="6" applyFont="1" applyFill="1" applyBorder="1" applyAlignment="1">
      <alignment horizontal="justify" vertical="center" wrapText="1"/>
    </xf>
    <xf numFmtId="0" fontId="20" fillId="0" borderId="6" xfId="0" applyFont="1" applyBorder="1" applyAlignment="1">
      <alignment horizontal="center" vertical="center" wrapText="1"/>
    </xf>
    <xf numFmtId="0" fontId="10" fillId="3" borderId="36" xfId="2" applyFont="1" applyFill="1" applyBorder="1" applyAlignment="1">
      <alignment horizontal="center" vertical="center" wrapText="1"/>
    </xf>
    <xf numFmtId="0" fontId="10" fillId="0" borderId="7" xfId="2" applyFont="1" applyFill="1" applyBorder="1" applyAlignment="1">
      <alignment horizontal="justify" vertical="center" wrapText="1"/>
    </xf>
    <xf numFmtId="0" fontId="9" fillId="0" borderId="30" xfId="2" applyFont="1" applyFill="1" applyBorder="1" applyAlignment="1">
      <alignment horizontal="center" vertical="center" wrapText="1"/>
    </xf>
    <xf numFmtId="0" fontId="10" fillId="3" borderId="19" xfId="2" applyFont="1" applyFill="1" applyBorder="1" applyAlignment="1">
      <alignment horizontal="justify" vertical="center" wrapText="1"/>
    </xf>
    <xf numFmtId="9" fontId="10" fillId="0" borderId="23" xfId="2" applyNumberFormat="1" applyFont="1" applyFill="1" applyBorder="1" applyAlignment="1">
      <alignment horizontal="center" vertical="center" wrapText="1"/>
    </xf>
    <xf numFmtId="0" fontId="10" fillId="3" borderId="19" xfId="2" applyFont="1" applyFill="1" applyBorder="1" applyAlignment="1">
      <alignment horizontal="center" vertical="center" wrapText="1"/>
    </xf>
    <xf numFmtId="9" fontId="10" fillId="0" borderId="19" xfId="2" applyNumberFormat="1" applyFont="1" applyFill="1" applyBorder="1" applyAlignment="1">
      <alignment horizontal="center" vertical="center" wrapText="1"/>
    </xf>
    <xf numFmtId="9" fontId="10" fillId="0" borderId="7" xfId="2" applyNumberFormat="1" applyFont="1" applyFill="1" applyBorder="1" applyAlignment="1">
      <alignment horizontal="center" vertical="center" wrapText="1"/>
    </xf>
    <xf numFmtId="0" fontId="10" fillId="0" borderId="19" xfId="9" applyFont="1" applyFill="1" applyBorder="1" applyAlignment="1">
      <alignment horizontal="center" vertical="center" wrapText="1"/>
    </xf>
    <xf numFmtId="0" fontId="15" fillId="0" borderId="17" xfId="2" applyFont="1" applyFill="1" applyBorder="1" applyAlignment="1">
      <alignment horizontal="justify" vertical="center" wrapText="1"/>
    </xf>
    <xf numFmtId="0" fontId="10" fillId="3" borderId="37" xfId="2" applyFont="1" applyFill="1" applyBorder="1" applyAlignment="1">
      <alignment horizontal="center"/>
    </xf>
    <xf numFmtId="0" fontId="10" fillId="0" borderId="7" xfId="2" applyFont="1" applyFill="1" applyBorder="1" applyAlignment="1">
      <alignment horizontal="left" vertical="center" wrapText="1"/>
    </xf>
    <xf numFmtId="9" fontId="10" fillId="0" borderId="7" xfId="1" applyFont="1" applyFill="1" applyBorder="1" applyAlignment="1">
      <alignment horizontal="center" vertical="center" wrapText="1"/>
    </xf>
    <xf numFmtId="0" fontId="10" fillId="0" borderId="7" xfId="2" applyFont="1" applyFill="1" applyBorder="1" applyAlignment="1">
      <alignment horizontal="center" vertical="center" wrapText="1"/>
    </xf>
    <xf numFmtId="0" fontId="9" fillId="0" borderId="7" xfId="2" applyFont="1" applyBorder="1" applyAlignment="1">
      <alignment horizontal="center" vertical="center" wrapText="1"/>
    </xf>
    <xf numFmtId="0" fontId="9" fillId="3" borderId="7" xfId="2" applyFont="1" applyFill="1" applyBorder="1" applyAlignment="1">
      <alignment horizontal="justify" vertical="center" wrapText="1"/>
    </xf>
    <xf numFmtId="0" fontId="10" fillId="3" borderId="7" xfId="2" applyFont="1" applyFill="1" applyBorder="1" applyAlignment="1">
      <alignment horizontal="left" vertical="center" wrapText="1"/>
    </xf>
    <xf numFmtId="0" fontId="10" fillId="3" borderId="30" xfId="2" applyFont="1" applyFill="1" applyBorder="1" applyAlignment="1">
      <alignment horizontal="center" vertical="center" wrapText="1"/>
    </xf>
    <xf numFmtId="0" fontId="10" fillId="3" borderId="19" xfId="2" applyFont="1" applyFill="1" applyBorder="1" applyAlignment="1">
      <alignment horizontal="left" vertical="center" wrapText="1"/>
    </xf>
    <xf numFmtId="9" fontId="10" fillId="3" borderId="19" xfId="2" applyNumberFormat="1" applyFont="1" applyFill="1" applyBorder="1" applyAlignment="1">
      <alignment horizontal="center" vertical="center" wrapText="1"/>
    </xf>
    <xf numFmtId="0" fontId="15" fillId="3" borderId="19" xfId="2" applyFont="1" applyFill="1" applyBorder="1" applyAlignment="1">
      <alignment horizontal="left" vertical="center" wrapText="1"/>
    </xf>
    <xf numFmtId="0" fontId="15" fillId="3" borderId="17" xfId="2" applyFont="1" applyFill="1" applyBorder="1" applyAlignment="1">
      <alignment horizontal="left" vertical="center" wrapText="1"/>
    </xf>
    <xf numFmtId="0" fontId="10" fillId="3" borderId="17" xfId="2" applyFont="1" applyFill="1" applyBorder="1" applyAlignment="1">
      <alignment horizontal="left" vertical="center" wrapText="1"/>
    </xf>
    <xf numFmtId="0" fontId="15" fillId="0" borderId="7" xfId="2"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9" xfId="0" applyNumberFormat="1"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9" fontId="6" fillId="0" borderId="7" xfId="1" applyFont="1" applyFill="1" applyBorder="1" applyAlignment="1">
      <alignment horizontal="center" vertical="center" wrapText="1"/>
    </xf>
    <xf numFmtId="9" fontId="6" fillId="0" borderId="17" xfId="1" applyFont="1" applyFill="1" applyBorder="1" applyAlignment="1">
      <alignment horizontal="center" vertical="center"/>
    </xf>
    <xf numFmtId="9" fontId="6" fillId="0" borderId="7" xfId="1" applyFont="1" applyFill="1" applyBorder="1" applyAlignment="1">
      <alignment horizontal="center" vertical="center"/>
    </xf>
    <xf numFmtId="9" fontId="6" fillId="0" borderId="7" xfId="3" applyFont="1" applyFill="1" applyBorder="1" applyAlignment="1">
      <alignment horizontal="center" vertical="center"/>
    </xf>
    <xf numFmtId="9" fontId="10" fillId="3" borderId="7" xfId="2" applyNumberFormat="1" applyFont="1" applyFill="1" applyBorder="1" applyAlignment="1">
      <alignment horizontal="center" vertical="center" wrapText="1"/>
    </xf>
    <xf numFmtId="0" fontId="10" fillId="3" borderId="7" xfId="2" applyFont="1" applyFill="1" applyBorder="1" applyAlignment="1">
      <alignment vertical="top" wrapText="1"/>
    </xf>
    <xf numFmtId="9" fontId="10" fillId="3" borderId="7" xfId="3" applyFont="1" applyFill="1" applyBorder="1" applyAlignment="1">
      <alignment horizontal="center" vertical="center" wrapText="1"/>
    </xf>
    <xf numFmtId="0" fontId="15" fillId="3" borderId="7" xfId="2" applyFont="1" applyFill="1" applyBorder="1" applyAlignment="1">
      <alignment vertical="top" wrapText="1"/>
    </xf>
    <xf numFmtId="0" fontId="20" fillId="3" borderId="6" xfId="2" applyFont="1" applyFill="1" applyBorder="1" applyAlignment="1">
      <alignment horizontal="center" vertical="center" wrapText="1"/>
    </xf>
    <xf numFmtId="0" fontId="10" fillId="0" borderId="7" xfId="6" applyFont="1" applyFill="1" applyBorder="1" applyAlignment="1">
      <alignment horizontal="justify" vertical="center" wrapText="1"/>
    </xf>
    <xf numFmtId="0" fontId="10" fillId="0" borderId="7" xfId="6" applyFont="1" applyFill="1" applyBorder="1" applyAlignment="1">
      <alignment horizontal="left" vertical="center" wrapText="1"/>
    </xf>
    <xf numFmtId="0" fontId="15" fillId="3" borderId="39" xfId="2" applyFont="1" applyFill="1" applyBorder="1" applyAlignment="1">
      <alignment horizontal="left" vertical="center" wrapText="1"/>
    </xf>
    <xf numFmtId="0" fontId="10" fillId="0" borderId="7" xfId="9" applyFont="1" applyFill="1" applyBorder="1" applyAlignment="1">
      <alignment horizontal="left" vertical="center" wrapText="1"/>
    </xf>
    <xf numFmtId="0" fontId="10" fillId="0" borderId="19" xfId="9" applyFont="1" applyFill="1" applyBorder="1" applyAlignment="1">
      <alignment horizontal="left" vertical="center" wrapText="1"/>
    </xf>
    <xf numFmtId="0" fontId="10" fillId="4" borderId="36" xfId="2" applyFont="1" applyFill="1" applyBorder="1" applyAlignment="1">
      <alignment horizontal="left" vertical="center" wrapText="1"/>
    </xf>
    <xf numFmtId="0" fontId="49" fillId="2" borderId="2" xfId="2" applyFont="1" applyFill="1" applyBorder="1" applyAlignment="1">
      <alignment horizontal="center" vertical="center"/>
    </xf>
    <xf numFmtId="0" fontId="49" fillId="2" borderId="0" xfId="2" applyFont="1" applyFill="1" applyBorder="1" applyAlignment="1">
      <alignment horizontal="center" vertical="center"/>
    </xf>
    <xf numFmtId="0" fontId="49" fillId="2" borderId="4" xfId="2" applyFont="1" applyFill="1" applyBorder="1" applyAlignment="1">
      <alignment horizontal="center" vertical="center"/>
    </xf>
    <xf numFmtId="0" fontId="9" fillId="3" borderId="3" xfId="2" applyFont="1" applyFill="1" applyBorder="1" applyAlignment="1"/>
    <xf numFmtId="0" fontId="9" fillId="3" borderId="0" xfId="2" applyFont="1" applyFill="1" applyBorder="1" applyAlignment="1"/>
    <xf numFmtId="0" fontId="10" fillId="3" borderId="0" xfId="2" applyFont="1" applyFill="1" applyBorder="1"/>
    <xf numFmtId="0" fontId="10" fillId="3" borderId="9" xfId="2" applyFont="1" applyFill="1" applyBorder="1"/>
    <xf numFmtId="0" fontId="53" fillId="3" borderId="1" xfId="2" applyFont="1" applyFill="1" applyBorder="1" applyAlignment="1">
      <alignment horizontal="center" vertical="center"/>
    </xf>
    <xf numFmtId="0" fontId="10" fillId="3" borderId="2" xfId="2" applyFont="1" applyFill="1" applyBorder="1" applyAlignment="1">
      <alignment vertical="center"/>
    </xf>
    <xf numFmtId="0" fontId="10" fillId="3" borderId="8" xfId="2" applyFont="1" applyFill="1" applyBorder="1" applyAlignment="1">
      <alignment vertical="center"/>
    </xf>
    <xf numFmtId="0" fontId="10" fillId="3" borderId="3" xfId="2" applyFont="1" applyFill="1" applyBorder="1" applyAlignment="1">
      <alignment vertical="center" wrapText="1"/>
    </xf>
    <xf numFmtId="0" fontId="9" fillId="3" borderId="5" xfId="2" applyFont="1" applyFill="1" applyBorder="1" applyAlignment="1">
      <alignment horizontal="left" vertical="top"/>
    </xf>
    <xf numFmtId="0" fontId="9" fillId="3" borderId="4" xfId="2" applyFont="1" applyFill="1" applyBorder="1" applyAlignment="1"/>
    <xf numFmtId="0" fontId="9" fillId="3" borderId="4" xfId="2" applyFont="1" applyFill="1" applyBorder="1" applyAlignment="1">
      <alignment horizontal="justify" vertical="top"/>
    </xf>
    <xf numFmtId="0" fontId="9" fillId="3" borderId="4" xfId="2" applyFont="1" applyFill="1" applyBorder="1" applyAlignment="1">
      <alignment horizontal="left" vertical="top" wrapText="1"/>
    </xf>
    <xf numFmtId="0" fontId="10" fillId="3" borderId="5" xfId="2" applyFont="1" applyFill="1" applyBorder="1" applyAlignment="1">
      <alignment vertical="center" wrapText="1"/>
    </xf>
    <xf numFmtId="0" fontId="10" fillId="3" borderId="4" xfId="2" applyFont="1" applyFill="1" applyBorder="1"/>
    <xf numFmtId="0" fontId="10" fillId="3" borderId="10" xfId="2" applyFont="1" applyFill="1" applyBorder="1"/>
    <xf numFmtId="9" fontId="10" fillId="3" borderId="0" xfId="3" applyNumberFormat="1" applyFont="1" applyFill="1" applyAlignment="1">
      <alignment horizontal="center" vertical="center"/>
    </xf>
    <xf numFmtId="0" fontId="16" fillId="3" borderId="7" xfId="6" applyFont="1" applyFill="1" applyBorder="1" applyAlignment="1">
      <alignment horizontal="left" vertical="center" wrapText="1"/>
    </xf>
    <xf numFmtId="0" fontId="10" fillId="3" borderId="7" xfId="6" applyFont="1" applyFill="1" applyBorder="1" applyAlignment="1">
      <alignment horizontal="left" vertical="center" wrapText="1"/>
    </xf>
    <xf numFmtId="0" fontId="10" fillId="3" borderId="0" xfId="0" applyFont="1" applyFill="1"/>
    <xf numFmtId="9" fontId="10" fillId="3" borderId="0" xfId="1" applyNumberFormat="1" applyFont="1" applyFill="1" applyAlignment="1">
      <alignment horizontal="center" vertical="center"/>
    </xf>
    <xf numFmtId="0" fontId="43" fillId="3" borderId="0" xfId="0" applyFont="1" applyFill="1" applyBorder="1" applyAlignment="1">
      <alignment vertical="center" wrapText="1"/>
    </xf>
    <xf numFmtId="0" fontId="49" fillId="2" borderId="2" xfId="0" applyFont="1" applyFill="1" applyBorder="1" applyAlignment="1">
      <alignment horizontal="center" vertical="center"/>
    </xf>
    <xf numFmtId="0" fontId="49" fillId="2" borderId="0" xfId="0" applyFont="1" applyFill="1" applyBorder="1" applyAlignment="1">
      <alignment horizontal="center" vertical="center"/>
    </xf>
    <xf numFmtId="0" fontId="49" fillId="2" borderId="4"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0" borderId="57" xfId="0" applyFont="1" applyBorder="1"/>
    <xf numFmtId="0" fontId="10" fillId="0" borderId="50" xfId="0" applyFont="1" applyBorder="1"/>
    <xf numFmtId="0" fontId="10" fillId="0" borderId="58" xfId="0" applyFont="1" applyBorder="1"/>
    <xf numFmtId="0" fontId="10" fillId="0" borderId="52" xfId="0" applyFont="1" applyBorder="1"/>
    <xf numFmtId="0" fontId="9" fillId="3" borderId="0" xfId="0" applyFont="1" applyFill="1" applyBorder="1" applyAlignment="1"/>
    <xf numFmtId="0" fontId="10" fillId="3" borderId="9" xfId="0" applyFont="1" applyFill="1" applyBorder="1"/>
    <xf numFmtId="0" fontId="10" fillId="3" borderId="3" xfId="0" applyFont="1" applyFill="1" applyBorder="1" applyAlignment="1">
      <alignment vertical="center" wrapText="1"/>
    </xf>
    <xf numFmtId="0" fontId="10" fillId="3" borderId="0" xfId="0" applyFont="1" applyFill="1" applyBorder="1"/>
    <xf numFmtId="0" fontId="9" fillId="3" borderId="4" xfId="2" applyFont="1" applyFill="1" applyBorder="1" applyAlignment="1">
      <alignment vertical="top" wrapText="1"/>
    </xf>
    <xf numFmtId="0" fontId="9" fillId="3" borderId="4" xfId="0" applyFont="1" applyFill="1" applyBorder="1" applyAlignment="1">
      <alignment vertical="top" wrapText="1"/>
    </xf>
    <xf numFmtId="0" fontId="10" fillId="3" borderId="5" xfId="0" applyFont="1" applyFill="1" applyBorder="1" applyAlignment="1">
      <alignment vertical="center" wrapText="1"/>
    </xf>
    <xf numFmtId="0" fontId="10" fillId="3" borderId="4" xfId="0" applyFont="1" applyFill="1" applyBorder="1"/>
    <xf numFmtId="0" fontId="10" fillId="3" borderId="10" xfId="0" applyFont="1" applyFill="1" applyBorder="1"/>
    <xf numFmtId="0" fontId="43" fillId="3" borderId="0" xfId="2" applyFont="1" applyFill="1" applyBorder="1" applyAlignment="1">
      <alignment vertical="center" wrapText="1"/>
    </xf>
    <xf numFmtId="0" fontId="10" fillId="0" borderId="49" xfId="0" applyFont="1" applyBorder="1"/>
    <xf numFmtId="0" fontId="10" fillId="0" borderId="51" xfId="0" applyFont="1" applyBorder="1"/>
    <xf numFmtId="0" fontId="10" fillId="3" borderId="0" xfId="2" applyFont="1" applyFill="1" applyBorder="1" applyAlignment="1">
      <alignment vertical="center"/>
    </xf>
    <xf numFmtId="0" fontId="9" fillId="3" borderId="10" xfId="2" applyFont="1" applyFill="1" applyBorder="1" applyAlignment="1"/>
    <xf numFmtId="0" fontId="10" fillId="0" borderId="0" xfId="2" applyFont="1" applyFill="1"/>
    <xf numFmtId="0" fontId="49" fillId="3" borderId="2" xfId="2" applyFont="1" applyFill="1" applyBorder="1" applyAlignment="1">
      <alignment horizontal="center" vertical="center"/>
    </xf>
    <xf numFmtId="0" fontId="49" fillId="3" borderId="0" xfId="2" applyFont="1" applyFill="1" applyBorder="1" applyAlignment="1">
      <alignment horizontal="center" vertical="center"/>
    </xf>
    <xf numFmtId="0" fontId="49" fillId="3" borderId="4" xfId="2" applyFont="1" applyFill="1" applyBorder="1" applyAlignment="1">
      <alignment horizontal="center" vertical="center"/>
    </xf>
    <xf numFmtId="0" fontId="20" fillId="0" borderId="14" xfId="2" applyFont="1" applyFill="1" applyBorder="1" applyAlignment="1">
      <alignment horizontal="center" vertical="center" wrapText="1"/>
    </xf>
    <xf numFmtId="0" fontId="20" fillId="0" borderId="15" xfId="2" applyFont="1" applyFill="1" applyBorder="1" applyAlignment="1">
      <alignment horizontal="center" vertical="center" wrapText="1"/>
    </xf>
    <xf numFmtId="9" fontId="10" fillId="0" borderId="17" xfId="0" applyNumberFormat="1" applyFont="1" applyFill="1" applyBorder="1" applyAlignment="1">
      <alignment horizontal="center" vertical="center" wrapText="1"/>
    </xf>
    <xf numFmtId="9" fontId="10" fillId="0" borderId="17" xfId="1" applyFont="1" applyFill="1" applyBorder="1" applyAlignment="1">
      <alignment horizontal="center" vertical="center"/>
    </xf>
    <xf numFmtId="0" fontId="10" fillId="0" borderId="50" xfId="2" applyFont="1" applyBorder="1"/>
    <xf numFmtId="9" fontId="10" fillId="0" borderId="7" xfId="0" applyNumberFormat="1" applyFont="1" applyFill="1" applyBorder="1" applyAlignment="1">
      <alignment horizontal="center" vertical="center" wrapText="1"/>
    </xf>
    <xf numFmtId="0" fontId="10" fillId="0" borderId="51" xfId="2" applyFont="1" applyBorder="1"/>
    <xf numFmtId="0" fontId="10" fillId="0" borderId="52" xfId="2" applyFont="1" applyBorder="1"/>
    <xf numFmtId="0" fontId="9" fillId="3" borderId="1" xfId="2" applyFont="1" applyFill="1" applyBorder="1" applyAlignment="1"/>
    <xf numFmtId="0" fontId="9" fillId="3" borderId="2" xfId="2" applyFont="1" applyFill="1" applyBorder="1" applyAlignment="1"/>
    <xf numFmtId="0" fontId="10" fillId="3" borderId="8" xfId="2" applyFont="1" applyFill="1" applyBorder="1"/>
    <xf numFmtId="0" fontId="9" fillId="3" borderId="0" xfId="2" applyFont="1" applyFill="1" applyBorder="1" applyAlignment="1">
      <alignment vertical="center"/>
    </xf>
    <xf numFmtId="0" fontId="9" fillId="3" borderId="0" xfId="2" applyFont="1" applyFill="1" applyBorder="1" applyAlignment="1">
      <alignment vertical="center" wrapText="1"/>
    </xf>
    <xf numFmtId="0" fontId="10" fillId="3" borderId="9" xfId="2" applyFont="1" applyFill="1" applyBorder="1" applyAlignment="1">
      <alignment vertical="center"/>
    </xf>
    <xf numFmtId="0" fontId="9" fillId="3" borderId="5" xfId="2" applyFont="1" applyFill="1" applyBorder="1" applyAlignment="1"/>
    <xf numFmtId="0" fontId="9" fillId="3" borderId="4" xfId="2" applyFont="1" applyFill="1" applyBorder="1" applyAlignment="1">
      <alignment vertical="center" wrapText="1"/>
    </xf>
    <xf numFmtId="0" fontId="9" fillId="3" borderId="4" xfId="2" applyFont="1" applyFill="1" applyBorder="1" applyAlignment="1">
      <alignment wrapText="1"/>
    </xf>
    <xf numFmtId="0" fontId="9" fillId="3" borderId="4" xfId="2" applyFont="1" applyFill="1" applyBorder="1" applyAlignment="1">
      <alignment vertical="center"/>
    </xf>
    <xf numFmtId="0" fontId="10" fillId="3" borderId="10" xfId="2" applyFont="1" applyFill="1" applyBorder="1" applyAlignment="1">
      <alignment vertical="center"/>
    </xf>
    <xf numFmtId="0" fontId="49" fillId="3" borderId="2" xfId="2" applyFont="1" applyFill="1" applyBorder="1" applyAlignment="1">
      <alignment horizontal="center" vertical="center"/>
    </xf>
    <xf numFmtId="0" fontId="49" fillId="3" borderId="4" xfId="2" applyFont="1" applyFill="1" applyBorder="1" applyAlignment="1">
      <alignment horizontal="center" vertical="center"/>
    </xf>
    <xf numFmtId="0" fontId="20" fillId="0" borderId="7" xfId="0" applyFont="1" applyFill="1" applyBorder="1" applyAlignment="1">
      <alignment horizontal="center" vertical="center" wrapText="1"/>
    </xf>
    <xf numFmtId="0" fontId="10" fillId="3" borderId="2" xfId="2" applyFont="1" applyFill="1" applyBorder="1"/>
    <xf numFmtId="0" fontId="9" fillId="3" borderId="4" xfId="2" applyFont="1" applyFill="1" applyBorder="1" applyAlignment="1">
      <alignment horizontal="center"/>
    </xf>
    <xf numFmtId="16" fontId="10" fillId="3" borderId="0" xfId="2" applyNumberFormat="1" applyFont="1" applyFill="1" applyAlignment="1">
      <alignment vertical="center"/>
    </xf>
    <xf numFmtId="0" fontId="10" fillId="3" borderId="0" xfId="2" applyFont="1" applyFill="1" applyAlignment="1">
      <alignment vertical="center" wrapText="1"/>
    </xf>
    <xf numFmtId="0" fontId="49" fillId="2" borderId="2" xfId="2" applyFont="1" applyFill="1" applyBorder="1" applyAlignment="1">
      <alignment horizontal="center" vertical="center" wrapText="1"/>
    </xf>
    <xf numFmtId="0" fontId="49" fillId="2" borderId="0" xfId="2" applyFont="1" applyFill="1" applyBorder="1" applyAlignment="1">
      <alignment horizontal="center" vertical="center" wrapText="1"/>
    </xf>
    <xf numFmtId="0" fontId="49" fillId="2" borderId="4" xfId="2" applyFont="1" applyFill="1" applyBorder="1" applyAlignment="1">
      <alignment horizontal="center" vertical="center" wrapText="1"/>
    </xf>
    <xf numFmtId="0" fontId="55" fillId="3" borderId="0" xfId="2" applyFont="1" applyFill="1" applyAlignment="1">
      <alignment vertical="center"/>
    </xf>
    <xf numFmtId="0" fontId="55" fillId="0" borderId="0" xfId="2" applyFont="1" applyFill="1" applyAlignment="1">
      <alignment vertical="center"/>
    </xf>
    <xf numFmtId="0" fontId="9" fillId="3" borderId="2" xfId="2" applyFont="1" applyFill="1" applyBorder="1" applyAlignment="1">
      <alignment vertical="center"/>
    </xf>
    <xf numFmtId="0" fontId="9" fillId="3" borderId="2" xfId="2" applyFont="1" applyFill="1" applyBorder="1" applyAlignment="1">
      <alignment vertical="center" wrapText="1"/>
    </xf>
    <xf numFmtId="0" fontId="9" fillId="3" borderId="0" xfId="2" applyFont="1" applyFill="1" applyBorder="1" applyAlignment="1">
      <alignment wrapText="1"/>
    </xf>
    <xf numFmtId="9" fontId="10" fillId="3" borderId="4" xfId="3" applyNumberFormat="1" applyFont="1" applyFill="1" applyBorder="1" applyAlignment="1">
      <alignment horizontal="center" vertical="center"/>
    </xf>
    <xf numFmtId="0" fontId="10" fillId="3" borderId="4" xfId="2" applyFont="1" applyFill="1" applyBorder="1" applyAlignment="1">
      <alignment vertical="center"/>
    </xf>
    <xf numFmtId="9" fontId="10" fillId="3" borderId="0" xfId="3" applyFont="1" applyFill="1" applyAlignment="1">
      <alignment horizontal="center" vertical="center"/>
    </xf>
    <xf numFmtId="0" fontId="43" fillId="3" borderId="0" xfId="2" applyFont="1" applyFill="1" applyAlignment="1">
      <alignment vertical="center" wrapText="1"/>
    </xf>
    <xf numFmtId="0" fontId="49" fillId="3" borderId="0" xfId="2" applyFont="1" applyFill="1" applyAlignment="1">
      <alignment horizontal="center" vertical="center"/>
    </xf>
    <xf numFmtId="0" fontId="15" fillId="3" borderId="7" xfId="2" applyFont="1" applyFill="1" applyBorder="1" applyAlignment="1">
      <alignment horizontal="center" vertical="center" wrapText="1"/>
    </xf>
    <xf numFmtId="9" fontId="10" fillId="3" borderId="7" xfId="3" applyFont="1" applyFill="1" applyBorder="1" applyAlignment="1">
      <alignment horizontal="center" vertical="center"/>
    </xf>
    <xf numFmtId="0" fontId="9" fillId="3" borderId="0" xfId="2" applyFont="1" applyFill="1" applyBorder="1"/>
    <xf numFmtId="0" fontId="9" fillId="3" borderId="0" xfId="2" applyFont="1" applyFill="1" applyBorder="1" applyAlignment="1">
      <alignment horizontal="left" vertical="center"/>
    </xf>
    <xf numFmtId="0" fontId="9" fillId="3" borderId="0" xfId="2" applyFont="1" applyFill="1" applyBorder="1" applyAlignment="1">
      <alignment horizontal="center"/>
    </xf>
    <xf numFmtId="0" fontId="10" fillId="3" borderId="0" xfId="2" applyFont="1" applyFill="1" applyAlignment="1">
      <alignment horizontal="center"/>
    </xf>
    <xf numFmtId="0" fontId="10" fillId="3" borderId="0" xfId="2" applyFont="1" applyFill="1" applyAlignment="1">
      <alignment horizontal="left" vertical="center"/>
    </xf>
    <xf numFmtId="0" fontId="42" fillId="3" borderId="0" xfId="2" applyFont="1" applyFill="1" applyBorder="1" applyAlignment="1">
      <alignment vertical="center" wrapText="1"/>
    </xf>
    <xf numFmtId="0" fontId="10" fillId="3" borderId="0" xfId="2" applyFont="1" applyFill="1" applyAlignment="1">
      <alignment horizontal="center" vertical="center"/>
    </xf>
    <xf numFmtId="0" fontId="9" fillId="0" borderId="1" xfId="2" applyFont="1" applyFill="1" applyBorder="1" applyAlignment="1">
      <alignment horizontal="center" vertical="center" wrapText="1"/>
    </xf>
    <xf numFmtId="0" fontId="9" fillId="0" borderId="6" xfId="2" applyFont="1" applyFill="1" applyBorder="1" applyAlignment="1">
      <alignment horizontal="center" vertical="center" wrapText="1"/>
    </xf>
    <xf numFmtId="1" fontId="31" fillId="3" borderId="7" xfId="16" applyNumberFormat="1" applyFont="1" applyFill="1" applyBorder="1" applyAlignment="1">
      <alignment horizontal="center" vertical="center"/>
    </xf>
    <xf numFmtId="9" fontId="31" fillId="3" borderId="7" xfId="1" applyFont="1" applyFill="1" applyBorder="1" applyAlignment="1">
      <alignment horizontal="center" vertical="center"/>
    </xf>
    <xf numFmtId="0" fontId="9" fillId="3" borderId="0" xfId="2" applyFont="1" applyFill="1" applyBorder="1" applyAlignment="1">
      <alignment horizontal="justify" vertical="center"/>
    </xf>
    <xf numFmtId="0" fontId="10" fillId="3" borderId="9" xfId="2" applyFont="1" applyFill="1" applyBorder="1" applyAlignment="1">
      <alignment horizontal="center" vertical="center"/>
    </xf>
    <xf numFmtId="0" fontId="10" fillId="3" borderId="0" xfId="2" applyFont="1" applyFill="1" applyBorder="1" applyAlignment="1">
      <alignment horizontal="center" vertical="center"/>
    </xf>
    <xf numFmtId="0" fontId="9" fillId="3" borderId="4" xfId="2" applyFont="1" applyFill="1" applyBorder="1" applyAlignment="1">
      <alignment horizontal="justify" vertical="center"/>
    </xf>
    <xf numFmtId="0" fontId="9" fillId="3" borderId="4" xfId="2" applyFont="1" applyFill="1" applyBorder="1" applyAlignment="1">
      <alignment horizontal="center" vertical="top"/>
    </xf>
    <xf numFmtId="0" fontId="9" fillId="3" borderId="4" xfId="2" applyFont="1" applyFill="1" applyBorder="1" applyAlignment="1">
      <alignment horizontal="center" vertical="center"/>
    </xf>
    <xf numFmtId="0" fontId="9" fillId="3" borderId="4" xfId="2" applyFont="1" applyFill="1" applyBorder="1" applyAlignment="1">
      <alignment horizontal="left" vertical="center"/>
    </xf>
    <xf numFmtId="0" fontId="9" fillId="3" borderId="10"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0" xfId="2" applyFont="1" applyFill="1" applyBorder="1" applyAlignment="1">
      <alignment horizontal="center"/>
    </xf>
    <xf numFmtId="9" fontId="10" fillId="3" borderId="0" xfId="1" applyNumberFormat="1" applyFont="1" applyFill="1" applyBorder="1" applyAlignment="1">
      <alignment horizontal="center" vertical="center"/>
    </xf>
    <xf numFmtId="0" fontId="10" fillId="3" borderId="0" xfId="2" applyFont="1" applyFill="1" applyBorder="1" applyAlignment="1">
      <alignment horizontal="left" vertical="center"/>
    </xf>
    <xf numFmtId="0" fontId="10" fillId="3" borderId="0" xfId="2" applyFont="1" applyFill="1" applyBorder="1" applyAlignment="1"/>
    <xf numFmtId="0" fontId="10" fillId="3" borderId="21" xfId="2" applyFont="1" applyFill="1" applyBorder="1"/>
    <xf numFmtId="0" fontId="49" fillId="2" borderId="69" xfId="2" applyFont="1" applyFill="1" applyBorder="1" applyAlignment="1">
      <alignment vertical="center"/>
    </xf>
    <xf numFmtId="0" fontId="49" fillId="2" borderId="2" xfId="2" applyFont="1" applyFill="1" applyBorder="1" applyAlignment="1">
      <alignment vertical="center"/>
    </xf>
    <xf numFmtId="0" fontId="10" fillId="3" borderId="22" xfId="2" applyFont="1" applyFill="1" applyBorder="1"/>
    <xf numFmtId="0" fontId="49" fillId="2" borderId="63" xfId="2" applyFont="1" applyFill="1" applyBorder="1" applyAlignment="1">
      <alignment vertical="center"/>
    </xf>
    <xf numFmtId="0" fontId="49" fillId="2" borderId="0" xfId="2" applyFont="1" applyFill="1" applyBorder="1" applyAlignment="1">
      <alignment vertical="center"/>
    </xf>
    <xf numFmtId="0" fontId="49" fillId="2" borderId="70" xfId="2" applyFont="1" applyFill="1" applyBorder="1" applyAlignment="1">
      <alignment vertical="center"/>
    </xf>
    <xf numFmtId="0" fontId="49" fillId="2" borderId="4" xfId="2" applyFont="1" applyFill="1" applyBorder="1" applyAlignment="1">
      <alignment vertical="center"/>
    </xf>
    <xf numFmtId="0" fontId="10" fillId="3" borderId="58" xfId="2" applyFont="1" applyFill="1" applyBorder="1"/>
    <xf numFmtId="0" fontId="10" fillId="3" borderId="55" xfId="2" applyFont="1" applyFill="1" applyBorder="1"/>
    <xf numFmtId="0" fontId="9" fillId="3" borderId="2" xfId="2" applyFont="1" applyFill="1" applyBorder="1" applyAlignment="1">
      <alignment horizontal="center" vertical="center"/>
    </xf>
    <xf numFmtId="0" fontId="9" fillId="3" borderId="2" xfId="2" applyFont="1" applyFill="1" applyBorder="1" applyAlignment="1">
      <alignment horizontal="left" vertical="center"/>
    </xf>
    <xf numFmtId="0" fontId="10" fillId="3" borderId="2"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0" xfId="2" applyFont="1" applyFill="1" applyBorder="1" applyAlignment="1">
      <alignment horizontal="left"/>
    </xf>
    <xf numFmtId="0" fontId="9" fillId="3" borderId="4" xfId="2" applyFont="1" applyFill="1" applyBorder="1" applyAlignment="1">
      <alignment horizontal="left" vertical="top"/>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36" xfId="2" applyFont="1" applyBorder="1" applyAlignment="1">
      <alignment horizontal="left" vertical="center" wrapText="1"/>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7" xfId="0" applyFont="1" applyBorder="1"/>
    <xf numFmtId="0" fontId="10" fillId="3" borderId="7" xfId="0" applyFont="1" applyFill="1" applyBorder="1"/>
    <xf numFmtId="0" fontId="0" fillId="0" borderId="43" xfId="0" applyBorder="1"/>
    <xf numFmtId="0" fontId="0" fillId="0" borderId="44" xfId="0" applyBorder="1"/>
    <xf numFmtId="0" fontId="0" fillId="0" borderId="38" xfId="0" applyBorder="1"/>
    <xf numFmtId="0" fontId="0" fillId="0" borderId="45" xfId="0" applyBorder="1"/>
    <xf numFmtId="0" fontId="0" fillId="3" borderId="38" xfId="0" applyFill="1" applyBorder="1"/>
    <xf numFmtId="0" fontId="0" fillId="3" borderId="45" xfId="0" applyFill="1" applyBorder="1"/>
    <xf numFmtId="0" fontId="0" fillId="3" borderId="35" xfId="0" applyFill="1" applyBorder="1"/>
    <xf numFmtId="0" fontId="0" fillId="3" borderId="46" xfId="0" applyFill="1" applyBorder="1"/>
    <xf numFmtId="0" fontId="10" fillId="0" borderId="18" xfId="0" applyFont="1" applyBorder="1"/>
    <xf numFmtId="0" fontId="10" fillId="0" borderId="72" xfId="0" applyFont="1" applyBorder="1"/>
    <xf numFmtId="0" fontId="10" fillId="3" borderId="1" xfId="2" applyFont="1" applyFill="1" applyBorder="1"/>
    <xf numFmtId="0" fontId="10" fillId="3" borderId="3" xfId="0" applyFont="1" applyFill="1" applyBorder="1"/>
    <xf numFmtId="0" fontId="10" fillId="3" borderId="5" xfId="0" applyFont="1" applyFill="1" applyBorder="1"/>
    <xf numFmtId="0" fontId="10" fillId="0" borderId="26" xfId="2" applyFont="1" applyBorder="1"/>
    <xf numFmtId="0" fontId="10" fillId="0" borderId="72" xfId="2" applyFont="1" applyBorder="1"/>
    <xf numFmtId="0" fontId="9" fillId="0" borderId="27" xfId="2" applyFont="1" applyFill="1" applyBorder="1" applyAlignment="1">
      <alignment horizontal="center" vertical="center" wrapText="1"/>
    </xf>
    <xf numFmtId="164" fontId="10" fillId="3" borderId="17" xfId="1" applyNumberFormat="1" applyFont="1" applyFill="1" applyBorder="1" applyAlignment="1">
      <alignment horizontal="center" vertical="center"/>
    </xf>
    <xf numFmtId="0" fontId="20" fillId="0" borderId="15" xfId="0" applyFont="1" applyBorder="1" applyAlignment="1">
      <alignment horizontal="center" vertical="center" wrapText="1"/>
    </xf>
    <xf numFmtId="0" fontId="19" fillId="0" borderId="76" xfId="0" applyFont="1" applyFill="1" applyBorder="1" applyAlignment="1">
      <alignment horizontal="center" vertical="center" textRotation="90"/>
    </xf>
    <xf numFmtId="0" fontId="19" fillId="0" borderId="77" xfId="0" applyFont="1" applyFill="1" applyBorder="1" applyAlignment="1">
      <alignment horizontal="center" vertical="center" textRotation="90"/>
    </xf>
    <xf numFmtId="0" fontId="30" fillId="3" borderId="16" xfId="0" applyFont="1" applyFill="1" applyBorder="1" applyAlignment="1">
      <alignment horizontal="justify" vertical="center" wrapText="1"/>
    </xf>
    <xf numFmtId="0" fontId="6" fillId="0" borderId="16" xfId="0" applyFont="1" applyFill="1" applyBorder="1" applyAlignment="1">
      <alignment horizontal="justify" vertical="center" wrapText="1"/>
    </xf>
    <xf numFmtId="9" fontId="6" fillId="3" borderId="16" xfId="0" applyNumberFormat="1" applyFont="1" applyFill="1" applyBorder="1" applyAlignment="1">
      <alignment horizontal="justify" vertical="center" wrapText="1"/>
    </xf>
    <xf numFmtId="0" fontId="6" fillId="0" borderId="60" xfId="0" applyFont="1" applyFill="1" applyBorder="1" applyAlignment="1">
      <alignment horizontal="justify" vertical="center" wrapText="1"/>
    </xf>
    <xf numFmtId="0" fontId="0" fillId="0" borderId="78" xfId="0" applyFill="1" applyBorder="1" applyAlignment="1">
      <alignment vertical="center"/>
    </xf>
    <xf numFmtId="0" fontId="6" fillId="0" borderId="7" xfId="0" applyFont="1" applyFill="1" applyBorder="1" applyAlignment="1">
      <alignment horizontal="justify" vertical="center" wrapText="1"/>
    </xf>
    <xf numFmtId="9" fontId="6" fillId="0" borderId="30" xfId="0" applyNumberFormat="1" applyFont="1" applyFill="1" applyBorder="1" applyAlignment="1">
      <alignment horizontal="justify" vertical="center" wrapText="1"/>
    </xf>
    <xf numFmtId="0" fontId="6" fillId="0" borderId="45" xfId="0" applyFont="1" applyFill="1" applyBorder="1" applyAlignment="1">
      <alignment horizontal="justify" vertical="center" wrapText="1"/>
    </xf>
    <xf numFmtId="0" fontId="0" fillId="0" borderId="81" xfId="0" applyFill="1" applyBorder="1" applyAlignment="1">
      <alignment vertical="center"/>
    </xf>
    <xf numFmtId="0" fontId="6" fillId="3" borderId="7" xfId="0" applyFont="1" applyFill="1" applyBorder="1" applyAlignment="1">
      <alignment horizontal="justify" vertical="center" wrapText="1"/>
    </xf>
    <xf numFmtId="0" fontId="6" fillId="0" borderId="17" xfId="0" applyFont="1" applyFill="1" applyBorder="1" applyAlignment="1">
      <alignment horizontal="justify" vertical="center" wrapText="1"/>
    </xf>
    <xf numFmtId="9" fontId="6" fillId="0" borderId="7" xfId="0" applyNumberFormat="1" applyFont="1" applyFill="1" applyBorder="1" applyAlignment="1">
      <alignment horizontal="justify" vertical="center" wrapText="1"/>
    </xf>
    <xf numFmtId="14" fontId="6" fillId="0" borderId="17" xfId="1" applyNumberFormat="1" applyFont="1" applyFill="1" applyBorder="1" applyAlignment="1">
      <alignment horizontal="justify" vertical="center"/>
    </xf>
    <xf numFmtId="0" fontId="0" fillId="0" borderId="85" xfId="0" applyFill="1" applyBorder="1" applyAlignment="1">
      <alignment vertical="center"/>
    </xf>
    <xf numFmtId="9" fontId="6" fillId="0" borderId="16" xfId="0" applyNumberFormat="1" applyFont="1" applyFill="1" applyBorder="1" applyAlignment="1">
      <alignment horizontal="justify" vertical="center" wrapText="1"/>
    </xf>
    <xf numFmtId="0" fontId="6" fillId="0" borderId="62" xfId="0" applyFont="1" applyFill="1" applyBorder="1" applyAlignment="1">
      <alignment horizontal="justify" vertical="center" wrapText="1"/>
    </xf>
    <xf numFmtId="0" fontId="0" fillId="0" borderId="90" xfId="0" applyFill="1" applyBorder="1" applyAlignment="1">
      <alignment vertical="center"/>
    </xf>
    <xf numFmtId="0" fontId="6" fillId="0" borderId="23" xfId="0" applyFont="1" applyFill="1" applyBorder="1" applyAlignment="1">
      <alignment horizontal="justify" vertical="center" wrapText="1"/>
    </xf>
    <xf numFmtId="0" fontId="30" fillId="3" borderId="7" xfId="0" applyFont="1" applyFill="1" applyBorder="1" applyAlignment="1">
      <alignment horizontal="justify" vertical="center" wrapText="1"/>
    </xf>
    <xf numFmtId="9" fontId="6" fillId="0" borderId="74" xfId="0" applyNumberFormat="1" applyFont="1" applyFill="1" applyBorder="1" applyAlignment="1">
      <alignment horizontal="justify" vertical="center" wrapText="1"/>
    </xf>
    <xf numFmtId="0" fontId="6" fillId="0" borderId="74" xfId="0" applyFont="1" applyFill="1" applyBorder="1" applyAlignment="1">
      <alignment horizontal="justify" vertical="center" wrapText="1"/>
    </xf>
    <xf numFmtId="0" fontId="6" fillId="0" borderId="89" xfId="0" applyFont="1" applyFill="1" applyBorder="1" applyAlignment="1">
      <alignment horizontal="justify" vertical="center" wrapText="1"/>
    </xf>
    <xf numFmtId="0" fontId="6" fillId="3" borderId="39" xfId="0" applyFont="1" applyFill="1" applyBorder="1" applyAlignment="1">
      <alignment horizontal="justify" vertical="center" wrapText="1"/>
    </xf>
    <xf numFmtId="9" fontId="6" fillId="0" borderId="39" xfId="0" applyNumberFormat="1"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39" xfId="0" applyFont="1" applyFill="1" applyBorder="1" applyAlignment="1">
      <alignment horizontal="justify" vertical="center" wrapText="1"/>
    </xf>
    <xf numFmtId="0" fontId="6" fillId="0" borderId="44" xfId="0" applyFont="1" applyFill="1" applyBorder="1" applyAlignment="1">
      <alignment horizontal="justify" vertical="center" wrapText="1"/>
    </xf>
    <xf numFmtId="0" fontId="6" fillId="0" borderId="7" xfId="0" applyFont="1" applyBorder="1" applyAlignment="1">
      <alignment horizontal="justify" vertical="center" wrapText="1"/>
    </xf>
    <xf numFmtId="0" fontId="6" fillId="3" borderId="36" xfId="0" applyFont="1" applyFill="1" applyBorder="1" applyAlignment="1">
      <alignment horizontal="justify" vertical="center" wrapText="1"/>
    </xf>
    <xf numFmtId="9" fontId="6" fillId="0" borderId="36" xfId="0" applyNumberFormat="1" applyFont="1" applyFill="1" applyBorder="1" applyAlignment="1">
      <alignment horizontal="justify" vertical="center" wrapText="1"/>
    </xf>
    <xf numFmtId="0" fontId="6" fillId="0" borderId="36" xfId="0" applyFont="1" applyBorder="1" applyAlignment="1">
      <alignment horizontal="justify" vertical="center" wrapText="1"/>
    </xf>
    <xf numFmtId="0" fontId="6" fillId="0" borderId="36" xfId="0" applyFont="1" applyFill="1" applyBorder="1" applyAlignment="1">
      <alignment horizontal="justify" vertical="center" wrapText="1"/>
    </xf>
    <xf numFmtId="0" fontId="6" fillId="0" borderId="46" xfId="0" applyFont="1" applyFill="1" applyBorder="1" applyAlignment="1">
      <alignment horizontal="justify" vertical="center" wrapText="1"/>
    </xf>
    <xf numFmtId="0" fontId="0" fillId="0" borderId="83" xfId="0" applyFill="1" applyBorder="1" applyAlignment="1">
      <alignment horizontal="justify" vertical="center"/>
    </xf>
    <xf numFmtId="0" fontId="6" fillId="3" borderId="73" xfId="0" applyFont="1" applyFill="1" applyBorder="1" applyAlignment="1">
      <alignment horizontal="justify" vertical="center" wrapText="1"/>
    </xf>
    <xf numFmtId="9" fontId="6" fillId="0" borderId="74" xfId="0" applyNumberFormat="1" applyFont="1" applyFill="1" applyBorder="1" applyAlignment="1">
      <alignment horizontal="center" vertical="center" wrapText="1"/>
    </xf>
    <xf numFmtId="9" fontId="6" fillId="0" borderId="90" xfId="1" applyFont="1" applyFill="1" applyBorder="1" applyAlignment="1">
      <alignment vertical="center"/>
    </xf>
    <xf numFmtId="9" fontId="6" fillId="0" borderId="39" xfId="0" applyNumberFormat="1" applyFont="1" applyFill="1" applyBorder="1" applyAlignment="1">
      <alignment horizontal="center" vertical="center" wrapText="1"/>
    </xf>
    <xf numFmtId="9" fontId="6" fillId="0" borderId="36" xfId="0" applyNumberFormat="1" applyFont="1" applyFill="1" applyBorder="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vertical="center"/>
    </xf>
    <xf numFmtId="0" fontId="42" fillId="0" borderId="61" xfId="0" applyFont="1" applyFill="1" applyBorder="1" applyAlignment="1">
      <alignment horizontal="center" vertical="center" wrapText="1"/>
    </xf>
    <xf numFmtId="9" fontId="10" fillId="0" borderId="49" xfId="0" applyNumberFormat="1" applyFont="1" applyBorder="1" applyAlignment="1">
      <alignment horizontal="justify" vertical="center"/>
    </xf>
    <xf numFmtId="0" fontId="10" fillId="0" borderId="50" xfId="0" applyFont="1" applyBorder="1" applyAlignment="1">
      <alignment horizontal="justify" vertical="center"/>
    </xf>
    <xf numFmtId="0" fontId="10" fillId="3" borderId="0" xfId="0" applyFont="1" applyFill="1" applyAlignment="1">
      <alignment horizontal="justify" vertical="center"/>
    </xf>
    <xf numFmtId="0" fontId="42" fillId="0" borderId="58" xfId="0" applyFont="1" applyFill="1" applyBorder="1" applyAlignment="1">
      <alignment horizontal="center" vertical="center" wrapText="1"/>
    </xf>
    <xf numFmtId="0" fontId="10" fillId="0" borderId="52" xfId="0" applyFont="1" applyBorder="1" applyAlignment="1">
      <alignment horizontal="justify" vertical="center"/>
    </xf>
    <xf numFmtId="0" fontId="42" fillId="0" borderId="18" xfId="0" applyFont="1" applyFill="1" applyBorder="1" applyAlignment="1">
      <alignment horizontal="center" vertical="center" wrapText="1"/>
    </xf>
    <xf numFmtId="9" fontId="10" fillId="0" borderId="3" xfId="0" applyNumberFormat="1" applyFont="1" applyBorder="1" applyAlignment="1">
      <alignment horizontal="justify" vertical="center"/>
    </xf>
    <xf numFmtId="0" fontId="10" fillId="0" borderId="72" xfId="0" applyFont="1" applyBorder="1" applyAlignment="1">
      <alignment horizontal="justify" vertical="center"/>
    </xf>
    <xf numFmtId="9" fontId="10" fillId="0" borderId="52" xfId="0" applyNumberFormat="1" applyFont="1" applyBorder="1" applyAlignment="1">
      <alignment horizontal="justify" vertical="center"/>
    </xf>
    <xf numFmtId="0" fontId="10" fillId="3" borderId="57" xfId="0" applyFont="1" applyFill="1" applyBorder="1" applyAlignment="1">
      <alignment horizontal="justify" vertical="center"/>
    </xf>
    <xf numFmtId="0" fontId="42" fillId="0" borderId="0" xfId="0" applyFont="1" applyFill="1" applyBorder="1" applyAlignment="1">
      <alignment horizontal="center" vertical="center" wrapText="1"/>
    </xf>
    <xf numFmtId="0" fontId="10" fillId="0" borderId="24" xfId="0" applyFont="1" applyBorder="1" applyAlignment="1">
      <alignment horizontal="justify" vertical="center"/>
    </xf>
    <xf numFmtId="0" fontId="10" fillId="0" borderId="62" xfId="0" applyFont="1" applyBorder="1" applyAlignment="1">
      <alignment horizontal="justify" vertical="center"/>
    </xf>
    <xf numFmtId="9" fontId="10" fillId="0" borderId="38" xfId="0" applyNumberFormat="1" applyFont="1" applyBorder="1" applyAlignment="1">
      <alignment horizontal="justify" vertical="center"/>
    </xf>
    <xf numFmtId="0" fontId="10" fillId="0" borderId="45" xfId="0" applyFont="1" applyBorder="1" applyAlignment="1">
      <alignment horizontal="justify" vertical="center"/>
    </xf>
    <xf numFmtId="0" fontId="42" fillId="0" borderId="4" xfId="0" applyFont="1" applyFill="1" applyBorder="1" applyAlignment="1">
      <alignment horizontal="center" vertical="center" wrapText="1"/>
    </xf>
    <xf numFmtId="9" fontId="10" fillId="0" borderId="55" xfId="0" applyNumberFormat="1" applyFont="1" applyBorder="1" applyAlignment="1">
      <alignment horizontal="justify" vertical="center"/>
    </xf>
    <xf numFmtId="0" fontId="10" fillId="0" borderId="89" xfId="0" applyFont="1" applyBorder="1" applyAlignment="1">
      <alignment horizontal="justify" vertical="center"/>
    </xf>
    <xf numFmtId="9" fontId="10" fillId="0" borderId="6" xfId="0" applyNumberFormat="1" applyFont="1" applyBorder="1" applyAlignment="1">
      <alignment horizontal="justify" vertical="center"/>
    </xf>
    <xf numFmtId="0" fontId="10" fillId="0" borderId="71" xfId="0" applyFont="1" applyBorder="1" applyAlignment="1">
      <alignment horizontal="justify" vertical="center"/>
    </xf>
    <xf numFmtId="0" fontId="42" fillId="0" borderId="86" xfId="0" applyFont="1" applyFill="1" applyBorder="1" applyAlignment="1">
      <alignment horizontal="center" vertical="center" wrapText="1"/>
    </xf>
    <xf numFmtId="9" fontId="10" fillId="0" borderId="75" xfId="0" applyNumberFormat="1" applyFont="1" applyBorder="1" applyAlignment="1">
      <alignment horizontal="justify" vertical="center"/>
    </xf>
    <xf numFmtId="0" fontId="10" fillId="0" borderId="75" xfId="0" applyFont="1" applyBorder="1" applyAlignment="1">
      <alignment horizontal="justify" vertical="center"/>
    </xf>
    <xf numFmtId="0" fontId="57" fillId="0" borderId="0" xfId="0" applyFont="1" applyBorder="1" applyAlignment="1">
      <alignment horizontal="center" vertical="center"/>
    </xf>
    <xf numFmtId="0" fontId="59" fillId="0" borderId="0" xfId="0" applyFont="1" applyBorder="1"/>
    <xf numFmtId="0" fontId="10" fillId="3" borderId="0" xfId="2" applyFont="1" applyFill="1" applyAlignment="1"/>
    <xf numFmtId="0" fontId="9" fillId="3" borderId="19" xfId="2" applyFont="1" applyFill="1" applyBorder="1" applyAlignment="1">
      <alignment horizontal="left" vertical="center" wrapText="1"/>
    </xf>
    <xf numFmtId="0" fontId="10" fillId="4" borderId="19" xfId="2" applyFont="1" applyFill="1" applyBorder="1" applyAlignment="1">
      <alignment horizontal="justify" vertical="center" wrapText="1"/>
    </xf>
    <xf numFmtId="9" fontId="10" fillId="4" borderId="19" xfId="2" applyNumberFormat="1" applyFont="1" applyFill="1" applyBorder="1" applyAlignment="1">
      <alignment horizontal="center" vertical="center" wrapText="1"/>
    </xf>
    <xf numFmtId="0" fontId="10" fillId="0" borderId="19" xfId="2" applyFont="1" applyBorder="1" applyAlignment="1">
      <alignment horizontal="justify" vertical="center" wrapText="1"/>
    </xf>
    <xf numFmtId="9" fontId="10" fillId="3" borderId="19" xfId="1" applyFont="1" applyFill="1" applyBorder="1" applyAlignment="1">
      <alignment horizontal="center" vertical="center"/>
    </xf>
    <xf numFmtId="14" fontId="10" fillId="3" borderId="19" xfId="1" applyNumberFormat="1" applyFont="1" applyFill="1" applyBorder="1" applyAlignment="1">
      <alignment horizontal="center" vertical="center"/>
    </xf>
    <xf numFmtId="0" fontId="9" fillId="3" borderId="27" xfId="2" applyFont="1" applyFill="1" applyBorder="1" applyAlignment="1">
      <alignment horizontal="center" vertical="center" wrapText="1"/>
    </xf>
    <xf numFmtId="9" fontId="31" fillId="3" borderId="19" xfId="1" applyFont="1" applyFill="1" applyBorder="1" applyAlignment="1">
      <alignment horizontal="center" vertical="center"/>
    </xf>
    <xf numFmtId="0" fontId="10" fillId="0" borderId="19" xfId="2" applyFont="1" applyBorder="1" applyAlignment="1">
      <alignment horizontal="justify" vertical="center"/>
    </xf>
    <xf numFmtId="9" fontId="9" fillId="3" borderId="2" xfId="2" applyNumberFormat="1" applyFont="1" applyFill="1" applyBorder="1" applyAlignment="1">
      <alignment horizontal="justify" vertical="center"/>
    </xf>
    <xf numFmtId="0" fontId="9" fillId="3" borderId="2" xfId="2" applyFont="1" applyFill="1" applyBorder="1" applyAlignment="1">
      <alignment horizontal="justify" vertical="center"/>
    </xf>
    <xf numFmtId="0" fontId="10" fillId="3" borderId="2" xfId="2" applyFont="1" applyFill="1" applyBorder="1" applyAlignment="1">
      <alignment horizontal="justify" vertical="center"/>
    </xf>
    <xf numFmtId="9" fontId="10" fillId="3" borderId="2" xfId="2" applyNumberFormat="1" applyFont="1" applyFill="1" applyBorder="1" applyAlignment="1">
      <alignment horizontal="justify" vertical="center"/>
    </xf>
    <xf numFmtId="0" fontId="10" fillId="3" borderId="8" xfId="2" applyFont="1" applyFill="1" applyBorder="1" applyAlignment="1">
      <alignment horizontal="center" vertical="center"/>
    </xf>
    <xf numFmtId="0" fontId="10" fillId="0" borderId="1" xfId="0" applyFont="1" applyBorder="1" applyAlignment="1">
      <alignment horizontal="justify" vertical="center"/>
    </xf>
    <xf numFmtId="0" fontId="10" fillId="0" borderId="6" xfId="0" applyFont="1" applyBorder="1" applyAlignment="1">
      <alignment horizontal="justify" vertical="center"/>
    </xf>
    <xf numFmtId="0" fontId="10" fillId="3" borderId="28" xfId="0" applyFont="1" applyFill="1" applyBorder="1"/>
    <xf numFmtId="0" fontId="10" fillId="3" borderId="27" xfId="0" applyFont="1" applyFill="1" applyBorder="1"/>
    <xf numFmtId="0" fontId="10" fillId="3" borderId="63" xfId="0" applyFont="1" applyFill="1" applyBorder="1"/>
    <xf numFmtId="0" fontId="10" fillId="3" borderId="68" xfId="0" applyFont="1" applyFill="1" applyBorder="1"/>
    <xf numFmtId="0" fontId="10" fillId="3" borderId="56" xfId="0" applyFont="1" applyFill="1" applyBorder="1"/>
    <xf numFmtId="0" fontId="10" fillId="3" borderId="47" xfId="0" applyFont="1" applyFill="1" applyBorder="1"/>
    <xf numFmtId="0" fontId="58" fillId="3" borderId="0" xfId="0" applyFont="1" applyFill="1" applyBorder="1" applyAlignment="1">
      <alignment horizontal="center" vertical="center"/>
    </xf>
    <xf numFmtId="0" fontId="10" fillId="0" borderId="26" xfId="0" applyFont="1" applyBorder="1"/>
    <xf numFmtId="0" fontId="30" fillId="0" borderId="74" xfId="0" applyFont="1" applyFill="1" applyBorder="1" applyAlignment="1">
      <alignment horizontal="justify" vertical="center" wrapText="1"/>
    </xf>
    <xf numFmtId="0" fontId="6" fillId="3" borderId="64" xfId="6" applyFont="1" applyFill="1" applyBorder="1" applyAlignment="1">
      <alignment horizontal="justify" vertical="center" wrapText="1"/>
    </xf>
    <xf numFmtId="9" fontId="0" fillId="5" borderId="79" xfId="0" applyNumberFormat="1" applyFill="1" applyBorder="1" applyAlignment="1">
      <alignment horizontal="center" vertical="center"/>
    </xf>
    <xf numFmtId="0" fontId="0" fillId="0" borderId="80" xfId="0" applyFill="1" applyBorder="1" applyAlignment="1">
      <alignment horizontal="center" vertical="center"/>
    </xf>
    <xf numFmtId="9" fontId="0" fillId="5" borderId="79" xfId="1" applyFont="1" applyFill="1" applyBorder="1" applyAlignment="1">
      <alignment horizontal="center" vertical="center"/>
    </xf>
    <xf numFmtId="9" fontId="0" fillId="5" borderId="82" xfId="0" applyNumberFormat="1" applyFill="1" applyBorder="1" applyAlignment="1">
      <alignment horizontal="center" vertical="center"/>
    </xf>
    <xf numFmtId="0" fontId="0" fillId="0" borderId="81" xfId="0" applyFill="1" applyBorder="1" applyAlignment="1">
      <alignment horizontal="center" vertical="center"/>
    </xf>
    <xf numFmtId="9" fontId="0" fillId="5" borderId="82" xfId="1" applyFont="1" applyFill="1" applyBorder="1" applyAlignment="1">
      <alignment horizontal="center" vertical="center"/>
    </xf>
    <xf numFmtId="9" fontId="0" fillId="5" borderId="84" xfId="0" applyNumberFormat="1" applyFill="1" applyBorder="1" applyAlignment="1">
      <alignment horizontal="center" vertical="center"/>
    </xf>
    <xf numFmtId="0" fontId="0" fillId="0" borderId="85" xfId="0" applyFill="1" applyBorder="1" applyAlignment="1">
      <alignment horizontal="center" vertical="center"/>
    </xf>
    <xf numFmtId="9" fontId="0" fillId="5" borderId="84" xfId="1" applyFont="1" applyFill="1" applyBorder="1" applyAlignment="1">
      <alignment horizontal="center" vertical="center"/>
    </xf>
    <xf numFmtId="9" fontId="0" fillId="5" borderId="91" xfId="0" applyNumberFormat="1" applyFill="1" applyBorder="1" applyAlignment="1">
      <alignment horizontal="center" vertical="center"/>
    </xf>
    <xf numFmtId="0" fontId="0" fillId="0" borderId="90" xfId="0" applyFill="1" applyBorder="1" applyAlignment="1">
      <alignment horizontal="center" vertical="center"/>
    </xf>
    <xf numFmtId="9" fontId="0" fillId="5" borderId="91" xfId="1" applyFont="1" applyFill="1" applyBorder="1" applyAlignment="1">
      <alignment horizontal="center" vertical="center"/>
    </xf>
    <xf numFmtId="9" fontId="0" fillId="5" borderId="88" xfId="0" applyNumberFormat="1" applyFill="1" applyBorder="1" applyAlignment="1">
      <alignment horizontal="center" vertical="center"/>
    </xf>
    <xf numFmtId="0" fontId="0" fillId="0" borderId="78" xfId="0" applyFill="1" applyBorder="1" applyAlignment="1">
      <alignment horizontal="center" vertical="center"/>
    </xf>
    <xf numFmtId="9" fontId="0" fillId="5" borderId="88" xfId="1" applyFont="1" applyFill="1" applyBorder="1" applyAlignment="1">
      <alignment horizontal="center" vertical="center"/>
    </xf>
    <xf numFmtId="9" fontId="0" fillId="5" borderId="87" xfId="1" applyFont="1" applyFill="1" applyBorder="1" applyAlignment="1">
      <alignment horizontal="center" vertical="center"/>
    </xf>
    <xf numFmtId="0" fontId="0" fillId="0" borderId="83" xfId="0" applyFill="1" applyBorder="1" applyAlignment="1">
      <alignment horizontal="center" vertical="center"/>
    </xf>
    <xf numFmtId="9" fontId="0" fillId="5" borderId="87" xfId="0" applyNumberFormat="1" applyFill="1" applyBorder="1" applyAlignment="1">
      <alignment horizontal="center" vertical="center"/>
    </xf>
    <xf numFmtId="9" fontId="6" fillId="5" borderId="91" xfId="1" applyFont="1" applyFill="1" applyBorder="1" applyAlignment="1">
      <alignment horizontal="center" vertical="center"/>
    </xf>
    <xf numFmtId="9" fontId="6" fillId="0" borderId="90" xfId="1" applyFont="1" applyFill="1" applyBorder="1" applyAlignment="1">
      <alignment horizontal="center" vertical="center"/>
    </xf>
    <xf numFmtId="0" fontId="10" fillId="0" borderId="17" xfId="0" applyFont="1" applyBorder="1"/>
    <xf numFmtId="0" fontId="9" fillId="3" borderId="4" xfId="2" applyFont="1" applyFill="1" applyBorder="1" applyAlignment="1">
      <alignment horizontal="center"/>
    </xf>
    <xf numFmtId="9" fontId="10" fillId="0" borderId="7" xfId="0" applyNumberFormat="1" applyFont="1" applyBorder="1" applyAlignment="1">
      <alignment horizontal="justify" vertical="center"/>
    </xf>
    <xf numFmtId="0" fontId="10" fillId="0" borderId="7" xfId="0" applyFont="1" applyBorder="1" applyAlignment="1">
      <alignment horizontal="justify" vertical="center"/>
    </xf>
    <xf numFmtId="0" fontId="9" fillId="3" borderId="4" xfId="2" applyFont="1" applyFill="1" applyBorder="1"/>
    <xf numFmtId="0" fontId="9" fillId="3" borderId="10" xfId="2" applyFont="1" applyFill="1" applyBorder="1"/>
    <xf numFmtId="9" fontId="10" fillId="0" borderId="17" xfId="0" applyNumberFormat="1" applyFont="1" applyBorder="1" applyAlignment="1">
      <alignment horizontal="justify" vertical="center"/>
    </xf>
    <xf numFmtId="0" fontId="10" fillId="0" borderId="17" xfId="0" applyFont="1" applyBorder="1" applyAlignment="1">
      <alignment horizontal="justify" vertical="center"/>
    </xf>
    <xf numFmtId="0" fontId="50" fillId="3" borderId="0" xfId="2" applyFont="1" applyFill="1" applyBorder="1" applyAlignment="1">
      <alignment vertical="center"/>
    </xf>
    <xf numFmtId="0" fontId="10" fillId="0" borderId="36" xfId="2" applyFont="1" applyFill="1" applyBorder="1" applyAlignment="1">
      <alignment horizontal="left" vertical="center" wrapText="1"/>
    </xf>
    <xf numFmtId="9" fontId="10" fillId="0" borderId="36" xfId="1" applyFont="1" applyFill="1" applyBorder="1" applyAlignment="1">
      <alignment horizontal="center" vertical="center" wrapText="1"/>
    </xf>
    <xf numFmtId="9" fontId="10" fillId="0" borderId="36" xfId="1" applyFont="1" applyFill="1" applyBorder="1" applyAlignment="1">
      <alignment horizontal="center" vertical="center"/>
    </xf>
    <xf numFmtId="14" fontId="10" fillId="3" borderId="36" xfId="1" applyNumberFormat="1" applyFont="1" applyFill="1" applyBorder="1" applyAlignment="1">
      <alignment horizontal="center" vertical="center"/>
    </xf>
    <xf numFmtId="0" fontId="9" fillId="3" borderId="5" xfId="2" applyFont="1" applyFill="1" applyBorder="1" applyAlignment="1">
      <alignment vertical="top"/>
    </xf>
    <xf numFmtId="0" fontId="9" fillId="3" borderId="4" xfId="2" applyFont="1" applyFill="1" applyBorder="1" applyAlignment="1">
      <alignment vertical="top"/>
    </xf>
    <xf numFmtId="0" fontId="10" fillId="0" borderId="54" xfId="2" applyFont="1" applyFill="1" applyBorder="1" applyAlignment="1">
      <alignment horizontal="center" vertical="center" wrapText="1"/>
    </xf>
    <xf numFmtId="0" fontId="20" fillId="0" borderId="35" xfId="2" applyFont="1" applyBorder="1" applyAlignment="1">
      <alignment horizontal="center" vertical="center" wrapText="1"/>
    </xf>
    <xf numFmtId="0" fontId="20" fillId="0" borderId="36" xfId="2" applyFont="1" applyBorder="1" applyAlignment="1">
      <alignment horizontal="center" vertical="center" wrapText="1"/>
    </xf>
    <xf numFmtId="0" fontId="10" fillId="3" borderId="7" xfId="6" applyFont="1" applyFill="1" applyBorder="1" applyAlignment="1">
      <alignment horizontal="left" vertical="center" wrapText="1"/>
    </xf>
    <xf numFmtId="0" fontId="15" fillId="3" borderId="7" xfId="2" applyFont="1" applyFill="1" applyBorder="1" applyAlignment="1">
      <alignment horizontal="left" vertical="center" wrapText="1"/>
    </xf>
    <xf numFmtId="0" fontId="40" fillId="17" borderId="69" xfId="0" applyFont="1" applyFill="1" applyBorder="1" applyAlignment="1" applyProtection="1">
      <alignment horizontal="center" vertical="center" wrapText="1"/>
    </xf>
    <xf numFmtId="0" fontId="40" fillId="11" borderId="34" xfId="0" applyFont="1" applyFill="1" applyBorder="1" applyAlignment="1" applyProtection="1">
      <alignment horizontal="center" vertical="center" wrapText="1"/>
    </xf>
    <xf numFmtId="0" fontId="7" fillId="3" borderId="15" xfId="0" applyFont="1" applyFill="1" applyBorder="1" applyAlignment="1">
      <alignment horizontal="center" vertical="center" wrapText="1"/>
    </xf>
    <xf numFmtId="0" fontId="53" fillId="3" borderId="3" xfId="2" applyFont="1" applyFill="1" applyBorder="1" applyAlignment="1">
      <alignment horizontal="center" vertical="center"/>
    </xf>
    <xf numFmtId="0" fontId="15" fillId="3" borderId="7" xfId="2" applyFont="1" applyFill="1" applyBorder="1" applyAlignment="1">
      <alignment horizontal="left" vertical="center" wrapText="1"/>
    </xf>
    <xf numFmtId="0" fontId="15" fillId="3" borderId="7" xfId="2" applyFont="1" applyFill="1" applyBorder="1" applyAlignment="1">
      <alignment vertical="top" wrapText="1"/>
    </xf>
    <xf numFmtId="0" fontId="10" fillId="3" borderId="7" xfId="2" applyFont="1" applyFill="1" applyBorder="1" applyAlignment="1">
      <alignment vertical="top" wrapText="1"/>
    </xf>
    <xf numFmtId="0" fontId="30" fillId="3" borderId="39" xfId="2" applyFont="1" applyFill="1" applyBorder="1" applyAlignment="1">
      <alignment horizontal="left" vertical="center" wrapText="1"/>
    </xf>
    <xf numFmtId="0" fontId="61" fillId="3" borderId="39" xfId="2" applyFont="1" applyFill="1" applyBorder="1" applyAlignment="1">
      <alignment horizontal="justify" vertical="center" wrapText="1"/>
    </xf>
    <xf numFmtId="9" fontId="6" fillId="3" borderId="39" xfId="2" applyNumberFormat="1" applyFill="1" applyBorder="1" applyAlignment="1">
      <alignment horizontal="justify" vertical="center" wrapText="1"/>
    </xf>
    <xf numFmtId="9" fontId="6" fillId="3" borderId="39" xfId="3" applyFont="1" applyFill="1" applyBorder="1" applyAlignment="1">
      <alignment horizontal="center" vertical="center"/>
    </xf>
    <xf numFmtId="9" fontId="6" fillId="0" borderId="39" xfId="3" applyFont="1" applyFill="1" applyBorder="1" applyAlignment="1">
      <alignment horizontal="center" vertical="center" wrapText="1"/>
    </xf>
    <xf numFmtId="0" fontId="6" fillId="3" borderId="44" xfId="2" applyFill="1" applyBorder="1" applyAlignment="1">
      <alignment vertical="center" wrapText="1"/>
    </xf>
    <xf numFmtId="0" fontId="7" fillId="3" borderId="59" xfId="2" applyFont="1" applyFill="1" applyBorder="1" applyAlignment="1">
      <alignment horizontal="center" vertical="center" wrapText="1"/>
    </xf>
    <xf numFmtId="9" fontId="6" fillId="3" borderId="7" xfId="2" applyNumberFormat="1" applyFont="1" applyFill="1" applyBorder="1" applyAlignment="1">
      <alignment horizontal="justify" vertical="center" wrapText="1"/>
    </xf>
    <xf numFmtId="9" fontId="6" fillId="3" borderId="7" xfId="3" applyFont="1" applyFill="1" applyBorder="1" applyAlignment="1">
      <alignment horizontal="center" vertical="center"/>
    </xf>
    <xf numFmtId="9" fontId="6" fillId="0" borderId="7" xfId="2" applyNumberFormat="1" applyFont="1" applyFill="1" applyBorder="1" applyAlignment="1">
      <alignment horizontal="justify" vertical="center" wrapText="1"/>
    </xf>
    <xf numFmtId="9" fontId="6" fillId="3" borderId="7" xfId="2" applyNumberFormat="1" applyFill="1" applyBorder="1" applyAlignment="1">
      <alignment horizontal="left" vertical="center" wrapText="1"/>
    </xf>
    <xf numFmtId="9" fontId="6" fillId="0" borderId="7" xfId="2" applyNumberFormat="1" applyFill="1" applyBorder="1" applyAlignment="1">
      <alignment horizontal="left" vertical="center" wrapText="1"/>
    </xf>
    <xf numFmtId="0" fontId="6" fillId="3" borderId="7" xfId="2" applyFill="1" applyBorder="1" applyAlignment="1">
      <alignment vertical="center" wrapText="1"/>
    </xf>
    <xf numFmtId="9" fontId="6" fillId="0" borderId="7" xfId="3" applyFont="1" applyFill="1" applyBorder="1" applyAlignment="1">
      <alignment horizontal="center" vertical="center" wrapText="1"/>
    </xf>
    <xf numFmtId="9" fontId="6" fillId="3" borderId="17" xfId="3" applyFont="1" applyFill="1" applyBorder="1" applyAlignment="1">
      <alignment horizontal="center" vertical="center"/>
    </xf>
    <xf numFmtId="0" fontId="6" fillId="3" borderId="45" xfId="2" applyFill="1" applyBorder="1" applyAlignment="1">
      <alignment vertical="center" wrapText="1"/>
    </xf>
    <xf numFmtId="0" fontId="6" fillId="3" borderId="7" xfId="2" applyFill="1" applyBorder="1" applyAlignment="1">
      <alignment horizontal="justify" vertical="center" wrapText="1"/>
    </xf>
    <xf numFmtId="9" fontId="6" fillId="3" borderId="7" xfId="2" applyNumberFormat="1" applyFill="1" applyBorder="1" applyAlignment="1">
      <alignment horizontal="center" vertical="center" wrapText="1"/>
    </xf>
    <xf numFmtId="0" fontId="30" fillId="3" borderId="7" xfId="2" applyFont="1" applyFill="1" applyBorder="1" applyAlignment="1">
      <alignment horizontal="left" vertical="center" wrapText="1"/>
    </xf>
    <xf numFmtId="9" fontId="6" fillId="0" borderId="17" xfId="3" applyFont="1" applyFill="1" applyBorder="1" applyAlignment="1">
      <alignment horizontal="center" vertical="center" wrapText="1"/>
    </xf>
    <xf numFmtId="0" fontId="7" fillId="3" borderId="26" xfId="2" applyFont="1" applyFill="1" applyBorder="1" applyAlignment="1">
      <alignment horizontal="center" vertical="center" wrapText="1"/>
    </xf>
    <xf numFmtId="0" fontId="6" fillId="3" borderId="0" xfId="2" applyFill="1" applyBorder="1"/>
    <xf numFmtId="9" fontId="6" fillId="3" borderId="7" xfId="2" applyNumberFormat="1" applyFill="1" applyBorder="1" applyAlignment="1">
      <alignment horizontal="justify" vertical="center" wrapText="1"/>
    </xf>
    <xf numFmtId="9" fontId="6" fillId="3" borderId="7" xfId="2" applyNumberFormat="1" applyFill="1" applyBorder="1" applyAlignment="1">
      <alignment horizontal="center" vertical="center"/>
    </xf>
    <xf numFmtId="0" fontId="7" fillId="3" borderId="51" xfId="2" applyFont="1" applyFill="1" applyBorder="1" applyAlignment="1">
      <alignment horizontal="center" vertical="center" wrapText="1"/>
    </xf>
    <xf numFmtId="0" fontId="61" fillId="3" borderId="7" xfId="2" applyFont="1" applyFill="1" applyBorder="1" applyAlignment="1">
      <alignment horizontal="justify" vertical="center" wrapText="1"/>
    </xf>
    <xf numFmtId="9" fontId="6" fillId="3" borderId="17" xfId="3" applyFont="1" applyFill="1" applyBorder="1" applyAlignment="1">
      <alignment horizontal="center" vertical="center" wrapText="1"/>
    </xf>
    <xf numFmtId="0" fontId="6" fillId="3" borderId="7" xfId="2" applyFill="1" applyBorder="1" applyAlignment="1">
      <alignment horizontal="left" vertical="center" wrapText="1"/>
    </xf>
    <xf numFmtId="9" fontId="63" fillId="0" borderId="7" xfId="3" applyFont="1" applyFill="1" applyBorder="1" applyAlignment="1">
      <alignment horizontal="center" vertical="center" wrapText="1"/>
    </xf>
    <xf numFmtId="15" fontId="6" fillId="3" borderId="17" xfId="3" applyNumberFormat="1" applyFont="1" applyFill="1" applyBorder="1" applyAlignment="1">
      <alignment horizontal="center" vertical="center" wrapText="1"/>
    </xf>
    <xf numFmtId="9" fontId="0" fillId="3" borderId="7" xfId="3" applyFont="1" applyFill="1" applyBorder="1" applyAlignment="1">
      <alignment horizontal="center" vertical="center"/>
    </xf>
    <xf numFmtId="0" fontId="6" fillId="3" borderId="7" xfId="2" applyFont="1" applyFill="1" applyBorder="1" applyAlignment="1">
      <alignment horizontal="left" vertical="center" wrapText="1"/>
    </xf>
    <xf numFmtId="9" fontId="6" fillId="3" borderId="7" xfId="3" applyFont="1" applyFill="1" applyBorder="1" applyAlignment="1">
      <alignment horizontal="center" vertical="center"/>
    </xf>
    <xf numFmtId="0" fontId="6" fillId="3" borderId="7" xfId="2" applyFill="1" applyBorder="1" applyAlignment="1">
      <alignment horizontal="justify" vertical="center" wrapText="1"/>
    </xf>
    <xf numFmtId="9" fontId="6" fillId="3" borderId="19" xfId="2" applyNumberFormat="1" applyFill="1" applyBorder="1" applyAlignment="1">
      <alignment horizontal="center" vertical="center" wrapText="1"/>
    </xf>
    <xf numFmtId="0" fontId="6" fillId="3" borderId="19" xfId="2" applyFill="1" applyBorder="1" applyAlignment="1">
      <alignment horizontal="left" vertical="center" wrapText="1"/>
    </xf>
    <xf numFmtId="0" fontId="6" fillId="3" borderId="7" xfId="2" applyFont="1" applyFill="1" applyBorder="1" applyAlignment="1">
      <alignment horizontal="justify" vertical="center" wrapText="1"/>
    </xf>
    <xf numFmtId="0" fontId="6" fillId="3" borderId="36" xfId="2" applyFill="1" applyBorder="1" applyAlignment="1">
      <alignment horizontal="left" vertical="center" wrapText="1"/>
    </xf>
    <xf numFmtId="0" fontId="6" fillId="3" borderId="36" xfId="2" applyFill="1" applyBorder="1" applyAlignment="1">
      <alignment vertical="center" wrapText="1"/>
    </xf>
    <xf numFmtId="0" fontId="6" fillId="3" borderId="36" xfId="2" applyFill="1" applyBorder="1" applyAlignment="1">
      <alignment horizontal="justify" vertical="center" wrapText="1"/>
    </xf>
    <xf numFmtId="9" fontId="6" fillId="3" borderId="36" xfId="3" applyFont="1" applyFill="1" applyBorder="1" applyAlignment="1">
      <alignment horizontal="center" vertical="center" wrapText="1"/>
    </xf>
    <xf numFmtId="9" fontId="6" fillId="3" borderId="36" xfId="2" applyNumberFormat="1" applyFill="1" applyBorder="1" applyAlignment="1">
      <alignment vertical="center" wrapText="1"/>
    </xf>
    <xf numFmtId="9" fontId="61" fillId="3" borderId="36" xfId="3" applyFont="1" applyFill="1" applyBorder="1" applyAlignment="1">
      <alignment horizontal="center" vertical="center"/>
    </xf>
    <xf numFmtId="9" fontId="61" fillId="3" borderId="36" xfId="3" applyFont="1" applyFill="1" applyBorder="1" applyAlignment="1">
      <alignment horizontal="center" vertical="center" wrapText="1"/>
    </xf>
    <xf numFmtId="0" fontId="6" fillId="3" borderId="46" xfId="2" applyFill="1" applyBorder="1" applyAlignment="1">
      <alignment vertical="center" wrapText="1"/>
    </xf>
    <xf numFmtId="0" fontId="7" fillId="3" borderId="48" xfId="2" applyFont="1" applyFill="1" applyBorder="1" applyAlignment="1">
      <alignment horizontal="center" vertical="center" wrapText="1"/>
    </xf>
    <xf numFmtId="9" fontId="6" fillId="3" borderId="36" xfId="3" applyFont="1" applyFill="1" applyBorder="1" applyAlignment="1">
      <alignment horizontal="center" vertical="center"/>
    </xf>
    <xf numFmtId="0" fontId="6" fillId="3" borderId="54" xfId="2" applyFill="1" applyBorder="1" applyAlignment="1">
      <alignment vertical="center" wrapText="1"/>
    </xf>
    <xf numFmtId="0" fontId="10" fillId="3" borderId="41" xfId="2" applyFont="1" applyFill="1" applyBorder="1" applyAlignment="1">
      <alignment vertical="top" wrapText="1"/>
    </xf>
    <xf numFmtId="0" fontId="10" fillId="3" borderId="29" xfId="2" applyFont="1" applyFill="1" applyBorder="1" applyAlignment="1">
      <alignment vertical="top" wrapText="1"/>
    </xf>
    <xf numFmtId="0" fontId="6" fillId="3" borderId="17" xfId="2" applyFill="1" applyBorder="1" applyAlignment="1">
      <alignment horizontal="justify" vertical="center" wrapText="1"/>
    </xf>
    <xf numFmtId="9" fontId="6" fillId="3" borderId="17" xfId="2" applyNumberFormat="1" applyFill="1" applyBorder="1" applyAlignment="1">
      <alignment horizontal="justify" vertical="center" wrapText="1"/>
    </xf>
    <xf numFmtId="9" fontId="6" fillId="3" borderId="17" xfId="2" applyNumberFormat="1" applyFill="1" applyBorder="1" applyAlignment="1">
      <alignment horizontal="center" vertical="center"/>
    </xf>
    <xf numFmtId="0" fontId="30" fillId="3" borderId="36" xfId="2" applyFont="1" applyFill="1" applyBorder="1" applyAlignment="1">
      <alignment horizontal="left" vertical="center" wrapText="1"/>
    </xf>
    <xf numFmtId="9" fontId="6" fillId="0" borderId="36" xfId="3" applyFont="1" applyFill="1" applyBorder="1" applyAlignment="1">
      <alignment horizontal="center" vertical="center" wrapText="1"/>
    </xf>
    <xf numFmtId="0" fontId="10" fillId="3" borderId="7" xfId="2" applyFont="1" applyFill="1" applyBorder="1" applyAlignment="1">
      <alignment vertical="top" wrapText="1"/>
    </xf>
    <xf numFmtId="0" fontId="10" fillId="3" borderId="7" xfId="2" applyFont="1" applyFill="1" applyBorder="1" applyAlignment="1">
      <alignment vertical="center" wrapText="1"/>
    </xf>
    <xf numFmtId="0" fontId="10" fillId="3" borderId="7" xfId="2" applyFont="1" applyFill="1" applyBorder="1" applyAlignment="1">
      <alignment horizontal="justify" vertical="center" wrapText="1"/>
    </xf>
    <xf numFmtId="0" fontId="10" fillId="3" borderId="36" xfId="2" applyFont="1" applyFill="1" applyBorder="1" applyAlignment="1">
      <alignment horizontal="justify" vertical="center" wrapText="1"/>
    </xf>
    <xf numFmtId="0" fontId="10" fillId="0" borderId="7" xfId="2" applyFont="1" applyFill="1" applyBorder="1" applyAlignment="1">
      <alignment horizontal="justify" vertical="center" wrapText="1"/>
    </xf>
    <xf numFmtId="0" fontId="9" fillId="0" borderId="30" xfId="2" applyFont="1" applyFill="1" applyBorder="1" applyAlignment="1">
      <alignment horizontal="center" vertical="center" wrapText="1"/>
    </xf>
    <xf numFmtId="0" fontId="10" fillId="3" borderId="17" xfId="2" applyFont="1" applyFill="1" applyBorder="1" applyAlignment="1">
      <alignment horizontal="justify" vertical="center" wrapText="1"/>
    </xf>
    <xf numFmtId="9" fontId="10" fillId="0" borderId="17" xfId="2" applyNumberFormat="1" applyFont="1" applyFill="1" applyBorder="1" applyAlignment="1">
      <alignment horizontal="center" vertical="center" wrapText="1"/>
    </xf>
    <xf numFmtId="9" fontId="10" fillId="0" borderId="7" xfId="2" applyNumberFormat="1" applyFont="1" applyFill="1" applyBorder="1" applyAlignment="1">
      <alignment horizontal="center" vertical="center" wrapText="1"/>
    </xf>
    <xf numFmtId="0" fontId="10" fillId="0" borderId="7" xfId="2" applyFont="1" applyFill="1" applyBorder="1" applyAlignment="1">
      <alignment horizontal="left" vertical="center" wrapText="1"/>
    </xf>
    <xf numFmtId="0" fontId="15" fillId="3" borderId="7" xfId="2" applyFont="1" applyFill="1" applyBorder="1" applyAlignment="1">
      <alignment horizontal="justify" vertical="center" wrapText="1"/>
    </xf>
    <xf numFmtId="9" fontId="10" fillId="0" borderId="7" xfId="1" applyFont="1" applyFill="1" applyBorder="1" applyAlignment="1">
      <alignment horizontal="center" vertical="center" wrapText="1"/>
    </xf>
    <xf numFmtId="0" fontId="10" fillId="0" borderId="45" xfId="2" applyFont="1" applyFill="1" applyBorder="1" applyAlignment="1">
      <alignment horizontal="center" vertical="center" wrapText="1"/>
    </xf>
    <xf numFmtId="0" fontId="10" fillId="3" borderId="7" xfId="2" applyFont="1" applyFill="1" applyBorder="1" applyAlignment="1">
      <alignment horizontal="left" vertical="center" wrapText="1"/>
    </xf>
    <xf numFmtId="0" fontId="9" fillId="3" borderId="36" xfId="2" applyFont="1" applyFill="1" applyBorder="1" applyAlignment="1">
      <alignment horizontal="center" vertical="center" wrapText="1"/>
    </xf>
    <xf numFmtId="9" fontId="10" fillId="3" borderId="7" xfId="2" applyNumberFormat="1" applyFont="1" applyFill="1" applyBorder="1" applyAlignment="1">
      <alignment horizontal="center" vertical="center" wrapText="1"/>
    </xf>
    <xf numFmtId="9" fontId="10" fillId="3" borderId="7" xfId="3" applyFont="1" applyFill="1" applyBorder="1" applyAlignment="1">
      <alignment horizontal="center" vertical="center" wrapText="1"/>
    </xf>
    <xf numFmtId="0" fontId="15" fillId="3" borderId="7" xfId="2" applyFont="1" applyFill="1" applyBorder="1" applyAlignment="1">
      <alignment horizontal="left" vertical="center" wrapText="1"/>
    </xf>
    <xf numFmtId="0" fontId="10" fillId="3" borderId="45" xfId="2" applyFont="1" applyFill="1" applyBorder="1" applyAlignment="1">
      <alignment horizontal="center" vertical="center" wrapText="1"/>
    </xf>
    <xf numFmtId="0" fontId="10" fillId="3" borderId="7" xfId="2" applyFont="1" applyFill="1" applyBorder="1" applyAlignment="1">
      <alignment vertical="center" wrapText="1"/>
    </xf>
    <xf numFmtId="0" fontId="10" fillId="3" borderId="7" xfId="2" applyFont="1" applyFill="1" applyBorder="1" applyAlignment="1">
      <alignment horizontal="justify" vertical="center" wrapText="1"/>
    </xf>
    <xf numFmtId="0" fontId="10" fillId="0" borderId="7" xfId="2" applyFont="1" applyFill="1" applyBorder="1" applyAlignment="1">
      <alignment horizontal="justify" vertical="center" wrapText="1"/>
    </xf>
    <xf numFmtId="9" fontId="10" fillId="0" borderId="7" xfId="2" applyNumberFormat="1" applyFont="1" applyFill="1" applyBorder="1" applyAlignment="1">
      <alignment horizontal="center" vertical="center" wrapText="1"/>
    </xf>
    <xf numFmtId="0" fontId="9" fillId="3" borderId="7" xfId="2" applyFont="1" applyFill="1" applyBorder="1" applyAlignment="1">
      <alignment horizontal="center" vertical="center" wrapText="1"/>
    </xf>
    <xf numFmtId="0" fontId="6" fillId="3" borderId="7" xfId="2" applyFill="1" applyBorder="1" applyAlignment="1">
      <alignment horizontal="justify" vertical="center" wrapText="1"/>
    </xf>
    <xf numFmtId="9" fontId="10" fillId="0" borderId="7" xfId="2" applyNumberFormat="1" applyFont="1" applyFill="1" applyBorder="1" applyAlignment="1">
      <alignment horizontal="center" vertical="center" wrapText="1"/>
    </xf>
    <xf numFmtId="15" fontId="10" fillId="0" borderId="7" xfId="3" applyNumberFormat="1" applyFont="1" applyFill="1" applyBorder="1" applyAlignment="1">
      <alignment horizontal="center" vertical="center" wrapText="1"/>
    </xf>
    <xf numFmtId="9" fontId="10" fillId="0" borderId="7" xfId="2" applyNumberFormat="1" applyFont="1" applyFill="1" applyBorder="1" applyAlignment="1">
      <alignment horizontal="justify" vertical="center" wrapText="1"/>
    </xf>
    <xf numFmtId="0" fontId="10" fillId="4" borderId="19" xfId="2" applyFont="1" applyFill="1" applyBorder="1" applyAlignment="1">
      <alignment horizontal="center" vertical="center" wrapText="1"/>
    </xf>
    <xf numFmtId="9" fontId="10" fillId="3" borderId="19" xfId="3" applyFont="1" applyFill="1" applyBorder="1" applyAlignment="1">
      <alignment horizontal="center" vertical="center"/>
    </xf>
    <xf numFmtId="15" fontId="10" fillId="0" borderId="19" xfId="3" applyNumberFormat="1" applyFont="1" applyFill="1" applyBorder="1" applyAlignment="1">
      <alignment horizontal="center" vertical="center" wrapText="1"/>
    </xf>
    <xf numFmtId="0" fontId="9" fillId="3" borderId="19" xfId="2" applyFont="1" applyFill="1" applyBorder="1" applyAlignment="1">
      <alignment horizontal="center" vertical="center" wrapText="1"/>
    </xf>
    <xf numFmtId="0" fontId="10" fillId="0" borderId="7" xfId="0" applyFont="1" applyBorder="1" applyAlignment="1">
      <alignment vertical="center"/>
    </xf>
    <xf numFmtId="0" fontId="10" fillId="3" borderId="7" xfId="2" applyFont="1" applyFill="1" applyBorder="1" applyAlignment="1">
      <alignment horizontal="center" vertical="center" wrapText="1"/>
    </xf>
    <xf numFmtId="0" fontId="31" fillId="3" borderId="0" xfId="2" applyFont="1" applyFill="1"/>
    <xf numFmtId="0" fontId="65" fillId="3" borderId="0" xfId="2" applyFont="1" applyFill="1"/>
    <xf numFmtId="9" fontId="10" fillId="22" borderId="7" xfId="2" applyNumberFormat="1" applyFont="1" applyFill="1" applyBorder="1" applyAlignment="1">
      <alignment vertical="center" wrapText="1"/>
    </xf>
    <xf numFmtId="0" fontId="10" fillId="22" borderId="7" xfId="2" applyFont="1" applyFill="1" applyBorder="1" applyAlignment="1">
      <alignment horizontal="justify" vertical="center" wrapText="1"/>
    </xf>
    <xf numFmtId="9" fontId="6" fillId="0" borderId="36" xfId="0" applyNumberFormat="1" applyFont="1" applyFill="1" applyBorder="1" applyAlignment="1">
      <alignment horizontal="center" vertical="center" wrapText="1"/>
    </xf>
    <xf numFmtId="0" fontId="6" fillId="3" borderId="73" xfId="0" applyFont="1" applyFill="1" applyBorder="1" applyAlignment="1">
      <alignment horizontal="justify" vertical="center" wrapText="1"/>
    </xf>
    <xf numFmtId="0" fontId="6" fillId="3" borderId="16" xfId="0" applyFont="1" applyFill="1" applyBorder="1" applyAlignment="1">
      <alignment horizontal="justify" vertical="center" wrapText="1"/>
    </xf>
    <xf numFmtId="0" fontId="6" fillId="3" borderId="74" xfId="0" applyFont="1" applyFill="1" applyBorder="1" applyAlignment="1">
      <alignment horizontal="justify" vertical="center" wrapText="1"/>
    </xf>
    <xf numFmtId="0" fontId="0" fillId="0" borderId="22" xfId="0" applyBorder="1" applyAlignment="1">
      <alignment horizontal="justify" vertical="center" wrapText="1"/>
    </xf>
    <xf numFmtId="0" fontId="6" fillId="0" borderId="16" xfId="0" applyFont="1" applyFill="1" applyBorder="1" applyAlignment="1">
      <alignment horizontal="justify" vertical="center" wrapText="1"/>
    </xf>
    <xf numFmtId="0" fontId="6" fillId="0" borderId="74" xfId="0" applyFont="1" applyFill="1" applyBorder="1" applyAlignment="1">
      <alignment horizontal="justify" vertical="center" wrapText="1"/>
    </xf>
    <xf numFmtId="164" fontId="0" fillId="5" borderId="82" xfId="0" applyNumberFormat="1" applyFill="1" applyBorder="1" applyAlignment="1">
      <alignment horizontal="center" vertical="center"/>
    </xf>
    <xf numFmtId="164" fontId="0" fillId="0" borderId="81" xfId="0" applyNumberFormat="1" applyFill="1" applyBorder="1" applyAlignment="1">
      <alignment horizontal="center" vertical="center"/>
    </xf>
    <xf numFmtId="9" fontId="6" fillId="0" borderId="17" xfId="1" applyFont="1" applyFill="1" applyBorder="1" applyAlignment="1">
      <alignment horizontal="justify" vertical="center" wrapText="1"/>
    </xf>
    <xf numFmtId="0" fontId="0" fillId="0" borderId="93" xfId="0" applyFill="1" applyBorder="1" applyAlignment="1">
      <alignment vertical="center"/>
    </xf>
    <xf numFmtId="9" fontId="0" fillId="5" borderId="94" xfId="0" applyNumberFormat="1" applyFill="1" applyBorder="1" applyAlignment="1">
      <alignment horizontal="center" vertical="center"/>
    </xf>
    <xf numFmtId="0" fontId="0" fillId="0" borderId="93" xfId="0" applyFill="1" applyBorder="1" applyAlignment="1">
      <alignment horizontal="center" vertical="center"/>
    </xf>
    <xf numFmtId="9" fontId="0" fillId="5" borderId="94" xfId="1" applyFont="1" applyFill="1" applyBorder="1" applyAlignment="1">
      <alignment horizontal="center" vertical="center"/>
    </xf>
    <xf numFmtId="164" fontId="6" fillId="0" borderId="17" xfId="1" applyNumberFormat="1" applyFont="1" applyFill="1" applyBorder="1" applyAlignment="1">
      <alignment horizontal="center" vertical="center"/>
    </xf>
    <xf numFmtId="0" fontId="42" fillId="0" borderId="57" xfId="0" applyFont="1" applyFill="1" applyBorder="1" applyAlignment="1">
      <alignment horizontal="center" vertical="center" wrapText="1"/>
    </xf>
    <xf numFmtId="0" fontId="10" fillId="0" borderId="54" xfId="0" applyFont="1" applyBorder="1" applyAlignment="1">
      <alignment horizontal="justify" vertical="center"/>
    </xf>
    <xf numFmtId="0" fontId="42" fillId="0" borderId="7" xfId="0" applyFont="1" applyFill="1" applyBorder="1" applyAlignment="1">
      <alignment horizontal="center" vertical="center" wrapText="1"/>
    </xf>
    <xf numFmtId="0" fontId="0" fillId="0" borderId="7" xfId="0" applyFill="1" applyBorder="1" applyAlignment="1">
      <alignment vertical="center"/>
    </xf>
    <xf numFmtId="9" fontId="0" fillId="5" borderId="7" xfId="0" applyNumberFormat="1" applyFill="1" applyBorder="1" applyAlignment="1">
      <alignment horizontal="center" vertical="center"/>
    </xf>
    <xf numFmtId="0" fontId="0" fillId="0" borderId="7" xfId="0" applyFill="1" applyBorder="1" applyAlignment="1">
      <alignment horizontal="center" vertical="center"/>
    </xf>
    <xf numFmtId="9" fontId="0" fillId="5" borderId="7" xfId="1" applyFont="1" applyFill="1" applyBorder="1" applyAlignment="1">
      <alignment horizontal="center" vertical="center"/>
    </xf>
    <xf numFmtId="0" fontId="6" fillId="0" borderId="74" xfId="0" applyFont="1" applyBorder="1" applyAlignment="1">
      <alignment horizontal="justify" vertical="center" wrapText="1"/>
    </xf>
    <xf numFmtId="0" fontId="0" fillId="0" borderId="90" xfId="0" applyFill="1" applyBorder="1" applyAlignment="1">
      <alignment horizontal="justify" vertical="center"/>
    </xf>
    <xf numFmtId="9" fontId="10" fillId="3" borderId="7" xfId="2" applyNumberFormat="1" applyFont="1" applyFill="1" applyBorder="1" applyAlignment="1">
      <alignment horizontal="center" vertical="center" wrapText="1"/>
    </xf>
    <xf numFmtId="0" fontId="15" fillId="3" borderId="7" xfId="2" applyFont="1" applyFill="1" applyBorder="1" applyAlignment="1">
      <alignment horizontal="left" vertical="center" wrapText="1"/>
    </xf>
    <xf numFmtId="0" fontId="10" fillId="3" borderId="45" xfId="2" applyFont="1" applyFill="1" applyBorder="1" applyAlignment="1">
      <alignment horizontal="center" vertical="center" wrapText="1"/>
    </xf>
    <xf numFmtId="9" fontId="10" fillId="3" borderId="7" xfId="2" applyNumberFormat="1" applyFont="1" applyFill="1" applyBorder="1" applyAlignment="1">
      <alignment horizontal="center" vertical="center" wrapText="1"/>
    </xf>
    <xf numFmtId="0" fontId="15" fillId="3" borderId="7" xfId="2" applyFont="1" applyFill="1" applyBorder="1" applyAlignment="1">
      <alignment horizontal="left" vertical="center" wrapText="1"/>
    </xf>
    <xf numFmtId="9" fontId="10" fillId="3" borderId="7" xfId="3" applyFont="1" applyFill="1" applyBorder="1" applyAlignment="1">
      <alignment horizontal="center" vertical="center" wrapText="1"/>
    </xf>
    <xf numFmtId="10" fontId="10" fillId="0" borderId="7" xfId="3" applyNumberFormat="1" applyFont="1" applyFill="1" applyBorder="1" applyAlignment="1">
      <alignment horizontal="center" vertical="center"/>
    </xf>
    <xf numFmtId="0" fontId="9" fillId="3" borderId="52" xfId="2" applyFont="1" applyFill="1" applyBorder="1" applyAlignment="1">
      <alignment horizontal="center" vertical="center" wrapText="1"/>
    </xf>
    <xf numFmtId="0" fontId="16" fillId="3" borderId="7" xfId="2" applyNumberFormat="1" applyFont="1" applyFill="1" applyBorder="1" applyAlignment="1">
      <alignment horizontal="center" vertical="center" wrapText="1"/>
    </xf>
    <xf numFmtId="0" fontId="20" fillId="0" borderId="71" xfId="2" applyFont="1" applyBorder="1" applyAlignment="1">
      <alignment horizontal="center" vertical="center" wrapText="1"/>
    </xf>
    <xf numFmtId="0" fontId="10" fillId="3" borderId="52" xfId="2" applyFont="1" applyFill="1" applyBorder="1" applyAlignment="1">
      <alignment horizontal="center" vertical="center" wrapText="1"/>
    </xf>
    <xf numFmtId="0" fontId="9" fillId="0" borderId="52" xfId="2" applyFont="1" applyFill="1" applyBorder="1" applyAlignment="1">
      <alignment horizontal="center" vertical="center" wrapText="1"/>
    </xf>
    <xf numFmtId="0" fontId="9" fillId="3" borderId="75" xfId="2" applyFont="1" applyFill="1" applyBorder="1" applyAlignment="1">
      <alignment horizontal="center" vertical="center" wrapText="1"/>
    </xf>
    <xf numFmtId="9" fontId="10" fillId="3" borderId="7" xfId="3" applyFont="1" applyFill="1" applyBorder="1" applyAlignment="1">
      <alignment horizontal="center" vertical="center" wrapText="1"/>
    </xf>
    <xf numFmtId="0" fontId="10" fillId="3" borderId="7" xfId="2" applyFont="1" applyFill="1" applyBorder="1" applyAlignment="1">
      <alignment horizontal="center" vertical="center" wrapText="1"/>
    </xf>
    <xf numFmtId="0" fontId="15" fillId="3" borderId="7" xfId="2" applyFont="1" applyFill="1" applyBorder="1" applyAlignment="1">
      <alignment horizontal="left" vertical="center" wrapText="1"/>
    </xf>
    <xf numFmtId="0" fontId="10" fillId="3" borderId="45" xfId="2" applyFont="1" applyFill="1" applyBorder="1" applyAlignment="1">
      <alignment horizontal="center" vertical="center" wrapText="1"/>
    </xf>
    <xf numFmtId="0" fontId="10" fillId="3" borderId="7" xfId="2" applyFont="1" applyFill="1" applyBorder="1" applyAlignment="1">
      <alignment vertical="center" wrapText="1"/>
    </xf>
    <xf numFmtId="0" fontId="6" fillId="3" borderId="30" xfId="2" applyFill="1" applyBorder="1" applyAlignment="1">
      <alignment horizontal="center"/>
    </xf>
    <xf numFmtId="0" fontId="6" fillId="3" borderId="29" xfId="2" applyFill="1" applyBorder="1" applyAlignment="1">
      <alignment horizontal="center"/>
    </xf>
    <xf numFmtId="0" fontId="15" fillId="3" borderId="19" xfId="2" applyFont="1" applyFill="1" applyBorder="1" applyAlignment="1">
      <alignment horizontal="center" vertical="center" wrapText="1"/>
    </xf>
    <xf numFmtId="0" fontId="9" fillId="3" borderId="72" xfId="2" applyFont="1" applyFill="1" applyBorder="1" applyAlignment="1">
      <alignment horizontal="center" vertical="center" wrapText="1"/>
    </xf>
    <xf numFmtId="0" fontId="10" fillId="3" borderId="7" xfId="2" applyFont="1" applyFill="1" applyBorder="1" applyAlignment="1">
      <alignment vertical="center" wrapText="1"/>
    </xf>
    <xf numFmtId="0" fontId="15" fillId="0" borderId="7" xfId="2" applyFont="1" applyBorder="1" applyAlignment="1">
      <alignment vertical="center" wrapText="1"/>
    </xf>
    <xf numFmtId="0" fontId="15" fillId="0" borderId="17" xfId="2" applyFont="1" applyBorder="1" applyAlignment="1">
      <alignment vertical="center" wrapText="1"/>
    </xf>
    <xf numFmtId="0" fontId="10" fillId="3" borderId="17" xfId="2" applyFont="1" applyFill="1" applyBorder="1" applyAlignment="1">
      <alignment vertical="center" wrapText="1"/>
    </xf>
    <xf numFmtId="0" fontId="16" fillId="0" borderId="7" xfId="2" applyFont="1" applyFill="1" applyBorder="1" applyAlignment="1">
      <alignment vertical="center" wrapText="1"/>
    </xf>
    <xf numFmtId="0" fontId="16" fillId="3" borderId="19" xfId="2" applyFont="1" applyFill="1" applyBorder="1" applyAlignment="1">
      <alignment vertical="center" wrapText="1"/>
    </xf>
    <xf numFmtId="0" fontId="16" fillId="3" borderId="36" xfId="2" applyFont="1" applyFill="1" applyBorder="1" applyAlignment="1">
      <alignment vertical="center" wrapText="1"/>
    </xf>
    <xf numFmtId="0" fontId="47" fillId="3" borderId="63" xfId="2" applyFont="1" applyFill="1" applyBorder="1" applyAlignment="1">
      <alignment horizontal="center" vertical="center" wrapText="1"/>
    </xf>
    <xf numFmtId="0" fontId="47" fillId="3" borderId="0" xfId="2" applyFont="1" applyFill="1" applyBorder="1" applyAlignment="1">
      <alignment horizontal="center" vertical="center" wrapText="1"/>
    </xf>
    <xf numFmtId="0" fontId="47" fillId="3" borderId="70" xfId="2" applyFont="1" applyFill="1" applyBorder="1" applyAlignment="1">
      <alignment horizontal="center" vertical="center" wrapText="1"/>
    </xf>
    <xf numFmtId="0" fontId="47" fillId="3" borderId="4" xfId="2" applyFont="1" applyFill="1" applyBorder="1" applyAlignment="1">
      <alignment horizontal="center" vertical="center" wrapText="1"/>
    </xf>
    <xf numFmtId="0" fontId="45" fillId="3" borderId="1" xfId="2" applyFont="1" applyFill="1" applyBorder="1" applyAlignment="1">
      <alignment vertical="center"/>
    </xf>
    <xf numFmtId="0" fontId="45" fillId="3" borderId="2" xfId="2" applyFont="1" applyFill="1" applyBorder="1" applyAlignment="1">
      <alignment vertical="center"/>
    </xf>
    <xf numFmtId="0" fontId="45" fillId="3" borderId="2" xfId="2" applyFont="1" applyFill="1" applyBorder="1" applyAlignment="1">
      <alignment horizontal="center" vertical="center"/>
    </xf>
    <xf numFmtId="0" fontId="45" fillId="3" borderId="8" xfId="2" applyFont="1" applyFill="1" applyBorder="1" applyAlignment="1">
      <alignment vertical="center"/>
    </xf>
    <xf numFmtId="0" fontId="45" fillId="3" borderId="3" xfId="2" applyFont="1" applyFill="1" applyBorder="1" applyAlignment="1">
      <alignment vertical="center"/>
    </xf>
    <xf numFmtId="0" fontId="45" fillId="3" borderId="0" xfId="2" applyFont="1" applyFill="1" applyBorder="1" applyAlignment="1">
      <alignment vertical="center"/>
    </xf>
    <xf numFmtId="0" fontId="45" fillId="3" borderId="0" xfId="2" applyFont="1" applyFill="1" applyBorder="1" applyAlignment="1">
      <alignment horizontal="center" vertical="center"/>
    </xf>
    <xf numFmtId="0" fontId="45" fillId="3" borderId="9" xfId="2" applyFont="1" applyFill="1" applyBorder="1" applyAlignment="1">
      <alignment vertical="center"/>
    </xf>
    <xf numFmtId="0" fontId="45" fillId="3" borderId="5" xfId="2" applyFont="1" applyFill="1" applyBorder="1" applyAlignment="1">
      <alignment vertical="center"/>
    </xf>
    <xf numFmtId="0" fontId="45" fillId="3" borderId="4" xfId="2" applyFont="1" applyFill="1" applyBorder="1" applyAlignment="1">
      <alignment vertical="center"/>
    </xf>
    <xf numFmtId="0" fontId="45" fillId="3" borderId="4" xfId="2" applyFont="1" applyFill="1" applyBorder="1" applyAlignment="1">
      <alignment horizontal="center" vertical="center"/>
    </xf>
    <xf numFmtId="0" fontId="45" fillId="3" borderId="10" xfId="2" applyFont="1" applyFill="1" applyBorder="1" applyAlignment="1">
      <alignment vertical="center"/>
    </xf>
    <xf numFmtId="0" fontId="45" fillId="3" borderId="68" xfId="2" applyFont="1" applyFill="1" applyBorder="1" applyAlignment="1">
      <alignment vertical="center"/>
    </xf>
    <xf numFmtId="9" fontId="6" fillId="0" borderId="7" xfId="0" applyNumberFormat="1" applyFont="1" applyFill="1" applyBorder="1" applyAlignment="1">
      <alignment horizontal="center" vertical="center" wrapText="1"/>
    </xf>
    <xf numFmtId="0" fontId="30" fillId="3" borderId="19" xfId="0" applyFont="1" applyFill="1" applyBorder="1" applyAlignment="1">
      <alignment horizontal="justify" vertical="center" wrapText="1"/>
    </xf>
    <xf numFmtId="0" fontId="30" fillId="3" borderId="17" xfId="0" applyFont="1" applyFill="1" applyBorder="1" applyAlignment="1">
      <alignment horizontal="justify" vertical="center" wrapText="1"/>
    </xf>
    <xf numFmtId="0" fontId="30" fillId="3" borderId="16" xfId="0" applyFont="1" applyFill="1" applyBorder="1" applyAlignment="1">
      <alignment horizontal="justify" vertical="center" wrapText="1"/>
    </xf>
    <xf numFmtId="9" fontId="10" fillId="3" borderId="7" xfId="1"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7" xfId="2" applyFont="1" applyFill="1" applyBorder="1" applyAlignment="1">
      <alignment vertical="top" wrapText="1"/>
    </xf>
    <xf numFmtId="9" fontId="10" fillId="3" borderId="7" xfId="2" applyNumberFormat="1" applyFont="1" applyFill="1" applyBorder="1" applyAlignment="1">
      <alignment horizontal="center" vertical="center" wrapText="1"/>
    </xf>
    <xf numFmtId="0" fontId="10" fillId="3" borderId="7" xfId="9" applyFont="1" applyFill="1" applyBorder="1" applyAlignment="1">
      <alignment vertical="top" wrapText="1"/>
    </xf>
    <xf numFmtId="0" fontId="10" fillId="3" borderId="7" xfId="2" applyFont="1" applyFill="1" applyBorder="1" applyAlignment="1">
      <alignment vertical="center" wrapText="1"/>
    </xf>
    <xf numFmtId="0" fontId="6" fillId="3" borderId="19" xfId="2" applyFill="1" applyBorder="1" applyAlignment="1">
      <alignment horizontal="left" vertical="center" wrapText="1"/>
    </xf>
    <xf numFmtId="0" fontId="6" fillId="3" borderId="17" xfId="2" applyFill="1" applyBorder="1" applyAlignment="1">
      <alignment horizontal="left" vertical="center" wrapText="1"/>
    </xf>
    <xf numFmtId="9" fontId="10" fillId="3" borderId="19" xfId="3" applyFont="1" applyFill="1" applyBorder="1" applyAlignment="1">
      <alignment horizontal="center" vertical="center" wrapText="1"/>
    </xf>
    <xf numFmtId="9" fontId="10" fillId="3" borderId="16" xfId="3" applyFont="1" applyFill="1" applyBorder="1" applyAlignment="1">
      <alignment horizontal="center" vertical="center" wrapText="1"/>
    </xf>
    <xf numFmtId="9" fontId="6" fillId="0" borderId="7" xfId="3" applyFont="1" applyFill="1" applyBorder="1" applyAlignment="1">
      <alignment horizontal="center" vertical="center" wrapText="1"/>
    </xf>
    <xf numFmtId="9" fontId="6" fillId="3" borderId="7" xfId="3" applyFont="1" applyFill="1" applyBorder="1" applyAlignment="1">
      <alignment horizontal="center" vertical="center"/>
    </xf>
    <xf numFmtId="9" fontId="10" fillId="3" borderId="43" xfId="2" applyNumberFormat="1" applyFont="1" applyFill="1" applyBorder="1" applyAlignment="1">
      <alignment horizontal="center" vertical="center" wrapText="1"/>
    </xf>
    <xf numFmtId="9" fontId="10" fillId="3" borderId="38" xfId="2" applyNumberFormat="1" applyFont="1" applyFill="1" applyBorder="1" applyAlignment="1">
      <alignment horizontal="center" vertical="center" wrapText="1"/>
    </xf>
    <xf numFmtId="9" fontId="10" fillId="3" borderId="35" xfId="2" applyNumberFormat="1" applyFont="1" applyFill="1" applyBorder="1" applyAlignment="1">
      <alignment horizontal="center" vertical="center" wrapText="1"/>
    </xf>
    <xf numFmtId="9" fontId="10" fillId="3" borderId="39" xfId="2" applyNumberFormat="1" applyFont="1" applyFill="1" applyBorder="1" applyAlignment="1">
      <alignment horizontal="center" vertical="center" wrapText="1"/>
    </xf>
    <xf numFmtId="9" fontId="10" fillId="3" borderId="36" xfId="2" applyNumberFormat="1" applyFont="1" applyFill="1" applyBorder="1" applyAlignment="1">
      <alignment horizontal="center" vertical="center" wrapText="1"/>
    </xf>
    <xf numFmtId="0" fontId="30" fillId="3" borderId="7" xfId="2" applyFont="1" applyFill="1" applyBorder="1" applyAlignment="1">
      <alignment horizontal="left" vertical="center" wrapText="1"/>
    </xf>
    <xf numFmtId="0" fontId="15" fillId="3" borderId="7" xfId="2" applyFont="1" applyFill="1" applyBorder="1" applyAlignment="1">
      <alignment horizontal="left" vertical="center" wrapText="1"/>
    </xf>
    <xf numFmtId="9" fontId="10" fillId="3" borderId="17" xfId="2" applyNumberFormat="1" applyFont="1" applyFill="1" applyBorder="1" applyAlignment="1">
      <alignment horizontal="center" vertical="center" wrapText="1"/>
    </xf>
    <xf numFmtId="0" fontId="30" fillId="3" borderId="17" xfId="2" applyFont="1" applyFill="1" applyBorder="1" applyAlignment="1">
      <alignment horizontal="left" vertical="center" wrapText="1"/>
    </xf>
    <xf numFmtId="0" fontId="6" fillId="3" borderId="45" xfId="2" applyFill="1" applyBorder="1" applyAlignment="1">
      <alignment horizontal="center" vertical="center" wrapText="1"/>
    </xf>
    <xf numFmtId="15" fontId="6" fillId="3" borderId="7" xfId="3" applyNumberFormat="1" applyFont="1" applyFill="1" applyBorder="1" applyAlignment="1">
      <alignment horizontal="center" vertical="center"/>
    </xf>
    <xf numFmtId="9" fontId="6" fillId="0" borderId="23"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9" fontId="6" fillId="0" borderId="74" xfId="0" applyNumberFormat="1" applyFont="1" applyFill="1" applyBorder="1" applyAlignment="1">
      <alignment horizontal="center" vertical="center" wrapText="1"/>
    </xf>
    <xf numFmtId="9" fontId="10" fillId="3" borderId="19" xfId="2" applyNumberFormat="1" applyFont="1" applyFill="1" applyBorder="1" applyAlignment="1">
      <alignment horizontal="center" vertical="center" wrapText="1"/>
    </xf>
    <xf numFmtId="9" fontId="10" fillId="3" borderId="16" xfId="2" applyNumberFormat="1" applyFont="1" applyFill="1" applyBorder="1" applyAlignment="1">
      <alignment horizontal="center" vertical="center" wrapText="1"/>
    </xf>
    <xf numFmtId="9" fontId="6" fillId="0" borderId="39" xfId="0" applyNumberFormat="1" applyFont="1" applyFill="1" applyBorder="1" applyAlignment="1">
      <alignment horizontal="center" vertical="center" wrapText="1"/>
    </xf>
    <xf numFmtId="9" fontId="6" fillId="0" borderId="36" xfId="0" applyNumberFormat="1" applyFont="1" applyFill="1" applyBorder="1" applyAlignment="1">
      <alignment horizontal="center" vertical="center" wrapText="1"/>
    </xf>
    <xf numFmtId="0" fontId="10" fillId="0" borderId="7" xfId="6" applyFont="1" applyFill="1" applyBorder="1" applyAlignment="1">
      <alignment horizontal="justify" vertical="center" wrapText="1"/>
    </xf>
    <xf numFmtId="9" fontId="10" fillId="3" borderId="7" xfId="6" applyNumberFormat="1"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5" fillId="3" borderId="17" xfId="2" applyFont="1" applyFill="1" applyBorder="1" applyAlignment="1">
      <alignment horizontal="center" vertical="center" wrapText="1"/>
    </xf>
    <xf numFmtId="9" fontId="10" fillId="3" borderId="7" xfId="3" applyFont="1" applyFill="1" applyBorder="1" applyAlignment="1">
      <alignment horizontal="center" vertical="center" wrapText="1"/>
    </xf>
    <xf numFmtId="0" fontId="10" fillId="3" borderId="7" xfId="2" applyFont="1" applyFill="1" applyBorder="1" applyAlignment="1">
      <alignment horizontal="center" vertical="center" wrapText="1"/>
    </xf>
    <xf numFmtId="0" fontId="15" fillId="3" borderId="7" xfId="2" applyFont="1" applyFill="1" applyBorder="1" applyAlignment="1">
      <alignment vertical="top" wrapText="1"/>
    </xf>
    <xf numFmtId="9" fontId="6" fillId="0" borderId="19" xfId="0" applyNumberFormat="1" applyFont="1" applyFill="1" applyBorder="1" applyAlignment="1">
      <alignment horizontal="center" vertical="center" wrapText="1"/>
    </xf>
    <xf numFmtId="9" fontId="6" fillId="0" borderId="17" xfId="0" applyNumberFormat="1" applyFont="1" applyFill="1" applyBorder="1" applyAlignment="1">
      <alignment horizontal="center" vertical="center" wrapText="1"/>
    </xf>
    <xf numFmtId="0" fontId="7" fillId="3" borderId="6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0"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6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70" xfId="0" applyFont="1" applyFill="1" applyBorder="1" applyAlignment="1">
      <alignment horizontal="center" vertical="center" wrapText="1"/>
    </xf>
    <xf numFmtId="9" fontId="6" fillId="0" borderId="7" xfId="2" applyNumberFormat="1"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11" xfId="0" applyFont="1" applyFill="1" applyBorder="1" applyAlignment="1">
      <alignment horizontal="center" vertical="center"/>
    </xf>
    <xf numFmtId="0" fontId="10" fillId="0" borderId="29" xfId="6" applyFont="1" applyFill="1" applyBorder="1" applyAlignment="1">
      <alignment horizontal="center" vertical="center"/>
    </xf>
    <xf numFmtId="0" fontId="10" fillId="0" borderId="30" xfId="6" applyFont="1" applyFill="1" applyBorder="1" applyAlignment="1">
      <alignment horizontal="center" vertical="center"/>
    </xf>
    <xf numFmtId="10" fontId="10" fillId="5" borderId="29" xfId="3" applyNumberFormat="1" applyFont="1" applyFill="1" applyBorder="1" applyAlignment="1">
      <alignment horizontal="center" vertical="center"/>
    </xf>
    <xf numFmtId="10" fontId="10" fillId="5" borderId="30" xfId="3" applyNumberFormat="1" applyFont="1" applyFill="1" applyBorder="1" applyAlignment="1">
      <alignment horizontal="center" vertical="center"/>
    </xf>
    <xf numFmtId="2" fontId="10" fillId="3" borderId="29" xfId="6" applyNumberFormat="1" applyFont="1" applyFill="1" applyBorder="1" applyAlignment="1">
      <alignment horizontal="center" vertical="center"/>
    </xf>
    <xf numFmtId="2" fontId="10" fillId="3" borderId="30" xfId="6"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53" fillId="3" borderId="43" xfId="2" applyFont="1" applyFill="1" applyBorder="1" applyAlignment="1">
      <alignment horizontal="center" vertical="center"/>
    </xf>
    <xf numFmtId="0" fontId="53" fillId="3" borderId="39" xfId="2" applyFont="1" applyFill="1" applyBorder="1" applyAlignment="1">
      <alignment horizontal="center" vertical="center"/>
    </xf>
    <xf numFmtId="0" fontId="53" fillId="3" borderId="44" xfId="2" applyFont="1" applyFill="1" applyBorder="1" applyAlignment="1">
      <alignment horizontal="center" vertical="center"/>
    </xf>
    <xf numFmtId="0" fontId="53" fillId="3" borderId="38" xfId="2" applyFont="1" applyFill="1" applyBorder="1" applyAlignment="1">
      <alignment horizontal="center" vertical="center"/>
    </xf>
    <xf numFmtId="0" fontId="53" fillId="3" borderId="7" xfId="2" applyFont="1" applyFill="1" applyBorder="1" applyAlignment="1">
      <alignment horizontal="center" vertical="center"/>
    </xf>
    <xf numFmtId="0" fontId="53" fillId="3" borderId="45" xfId="2" applyFont="1" applyFill="1" applyBorder="1" applyAlignment="1">
      <alignment horizontal="center" vertical="center"/>
    </xf>
    <xf numFmtId="0" fontId="53" fillId="3" borderId="35" xfId="2" applyFont="1" applyFill="1" applyBorder="1" applyAlignment="1">
      <alignment horizontal="center" vertical="center"/>
    </xf>
    <xf numFmtId="0" fontId="53" fillId="3" borderId="36" xfId="2" applyFont="1" applyFill="1" applyBorder="1" applyAlignment="1">
      <alignment horizontal="center" vertical="center"/>
    </xf>
    <xf numFmtId="0" fontId="53" fillId="3" borderId="46" xfId="2" applyFont="1" applyFill="1" applyBorder="1" applyAlignment="1">
      <alignment horizontal="center" vertical="center"/>
    </xf>
    <xf numFmtId="10" fontId="10" fillId="5" borderId="58" xfId="3" applyNumberFormat="1" applyFont="1" applyFill="1" applyBorder="1" applyAlignment="1">
      <alignment horizontal="center" vertical="center"/>
    </xf>
    <xf numFmtId="10" fontId="10" fillId="3" borderId="29" xfId="3" applyNumberFormat="1" applyFont="1" applyFill="1" applyBorder="1" applyAlignment="1">
      <alignment horizontal="center" vertical="center"/>
    </xf>
    <xf numFmtId="10" fontId="10" fillId="3" borderId="30" xfId="3" applyNumberFormat="1" applyFont="1" applyFill="1" applyBorder="1" applyAlignment="1">
      <alignment horizontal="center" vertical="center"/>
    </xf>
    <xf numFmtId="9" fontId="10" fillId="3" borderId="29" xfId="3" applyFont="1" applyFill="1" applyBorder="1" applyAlignment="1">
      <alignment horizontal="center" vertical="center"/>
    </xf>
    <xf numFmtId="9" fontId="10" fillId="3" borderId="30" xfId="3" applyFont="1" applyFill="1" applyBorder="1" applyAlignment="1">
      <alignment horizontal="center" vertical="center"/>
    </xf>
    <xf numFmtId="0" fontId="10" fillId="3" borderId="29" xfId="6" applyFont="1" applyFill="1" applyBorder="1" applyAlignment="1">
      <alignment horizontal="center" vertical="center"/>
    </xf>
    <xf numFmtId="0" fontId="10" fillId="3" borderId="30" xfId="6" applyFont="1" applyFill="1" applyBorder="1" applyAlignment="1">
      <alignment horizontal="center" vertical="center"/>
    </xf>
    <xf numFmtId="0" fontId="10" fillId="0" borderId="58" xfId="6" applyFont="1" applyFill="1" applyBorder="1" applyAlignment="1">
      <alignment horizontal="center" vertical="center"/>
    </xf>
    <xf numFmtId="9" fontId="10" fillId="5" borderId="29" xfId="3" applyFont="1" applyFill="1" applyBorder="1" applyAlignment="1">
      <alignment horizontal="center" vertical="center"/>
    </xf>
    <xf numFmtId="9" fontId="10" fillId="5" borderId="58" xfId="3" applyFont="1" applyFill="1" applyBorder="1" applyAlignment="1">
      <alignment horizontal="center" vertical="center"/>
    </xf>
    <xf numFmtId="0" fontId="10" fillId="3" borderId="29" xfId="2" applyFont="1" applyFill="1" applyBorder="1" applyAlignment="1">
      <alignment horizontal="center"/>
    </xf>
    <xf numFmtId="0" fontId="10" fillId="3" borderId="30" xfId="2" applyFont="1" applyFill="1" applyBorder="1" applyAlignment="1">
      <alignment horizontal="center"/>
    </xf>
    <xf numFmtId="2" fontId="10" fillId="5" borderId="29" xfId="6" applyNumberFormat="1" applyFont="1" applyFill="1" applyBorder="1" applyAlignment="1">
      <alignment horizontal="center" vertical="center"/>
    </xf>
    <xf numFmtId="2" fontId="10" fillId="5" borderId="30" xfId="6" applyNumberFormat="1" applyFont="1" applyFill="1" applyBorder="1" applyAlignment="1">
      <alignment horizontal="center" vertical="center"/>
    </xf>
    <xf numFmtId="9" fontId="16" fillId="5" borderId="29" xfId="3" applyFont="1" applyFill="1" applyBorder="1" applyAlignment="1">
      <alignment horizontal="center" vertical="center"/>
    </xf>
    <xf numFmtId="9" fontId="16" fillId="5" borderId="58" xfId="3" applyFont="1" applyFill="1" applyBorder="1" applyAlignment="1">
      <alignment horizontal="center" vertical="center"/>
    </xf>
    <xf numFmtId="0" fontId="9" fillId="3" borderId="4" xfId="2" applyFont="1" applyFill="1" applyBorder="1" applyAlignment="1">
      <alignment horizontal="left" vertical="top" wrapText="1"/>
    </xf>
    <xf numFmtId="0" fontId="9" fillId="3" borderId="4" xfId="2" applyFont="1" applyFill="1" applyBorder="1" applyAlignment="1">
      <alignment horizontal="center"/>
    </xf>
    <xf numFmtId="2" fontId="10" fillId="5" borderId="17" xfId="6" applyNumberFormat="1" applyFont="1" applyFill="1" applyBorder="1" applyAlignment="1">
      <alignment horizontal="center" vertical="center"/>
    </xf>
    <xf numFmtId="0" fontId="10" fillId="0" borderId="29" xfId="6" applyFont="1" applyBorder="1" applyAlignment="1">
      <alignment horizontal="center" vertical="center"/>
    </xf>
    <xf numFmtId="0" fontId="10" fillId="0" borderId="30" xfId="6" applyFont="1" applyBorder="1" applyAlignment="1">
      <alignment horizontal="center" vertical="center"/>
    </xf>
    <xf numFmtId="0" fontId="10" fillId="21" borderId="29" xfId="6" applyFont="1" applyFill="1" applyBorder="1" applyAlignment="1">
      <alignment horizontal="center" vertical="center"/>
    </xf>
    <xf numFmtId="0" fontId="10" fillId="21" borderId="30" xfId="6" applyFont="1" applyFill="1" applyBorder="1" applyAlignment="1">
      <alignment horizontal="center" vertical="center"/>
    </xf>
    <xf numFmtId="41" fontId="10" fillId="5" borderId="29" xfId="8" applyFont="1" applyFill="1" applyBorder="1" applyAlignment="1">
      <alignment vertical="center"/>
    </xf>
    <xf numFmtId="41" fontId="10" fillId="5" borderId="30" xfId="8" applyFont="1" applyFill="1" applyBorder="1" applyAlignment="1">
      <alignment vertical="center"/>
    </xf>
    <xf numFmtId="0" fontId="10" fillId="0" borderId="17" xfId="6" applyFont="1" applyBorder="1" applyAlignment="1">
      <alignment horizontal="center" vertical="center"/>
    </xf>
    <xf numFmtId="9" fontId="17" fillId="3" borderId="29" xfId="3" applyFont="1" applyFill="1" applyBorder="1" applyAlignment="1">
      <alignment horizontal="center" vertical="center"/>
    </xf>
    <xf numFmtId="9" fontId="17" fillId="3" borderId="30" xfId="3" applyFont="1" applyFill="1" applyBorder="1" applyAlignment="1">
      <alignment horizontal="center" vertical="center"/>
    </xf>
    <xf numFmtId="0" fontId="10" fillId="0" borderId="7" xfId="6" applyFont="1" applyBorder="1" applyAlignment="1">
      <alignment horizontal="center" vertical="center"/>
    </xf>
    <xf numFmtId="0" fontId="10" fillId="0" borderId="7" xfId="6" applyFont="1" applyFill="1" applyBorder="1" applyAlignment="1">
      <alignment horizontal="center" vertical="center"/>
    </xf>
    <xf numFmtId="0" fontId="10" fillId="0" borderId="28" xfId="6" applyFont="1" applyFill="1" applyBorder="1" applyAlignment="1">
      <alignment horizontal="center" vertical="center"/>
    </xf>
    <xf numFmtId="0" fontId="10" fillId="0" borderId="27" xfId="6" applyFont="1" applyFill="1" applyBorder="1" applyAlignment="1">
      <alignment horizontal="center" vertical="center"/>
    </xf>
    <xf numFmtId="10" fontId="10" fillId="5" borderId="28" xfId="3" applyNumberFormat="1" applyFont="1" applyFill="1" applyBorder="1" applyAlignment="1">
      <alignment horizontal="center" vertical="center"/>
    </xf>
    <xf numFmtId="10" fontId="10" fillId="5" borderId="27" xfId="3" applyNumberFormat="1" applyFont="1" applyFill="1" applyBorder="1" applyAlignment="1">
      <alignment horizontal="center" vertical="center"/>
    </xf>
    <xf numFmtId="10" fontId="10" fillId="0" borderId="29" xfId="7" applyNumberFormat="1" applyFont="1" applyFill="1" applyBorder="1" applyAlignment="1">
      <alignment horizontal="center" vertical="center"/>
    </xf>
    <xf numFmtId="10" fontId="10" fillId="0" borderId="30" xfId="7" applyNumberFormat="1" applyFont="1" applyFill="1" applyBorder="1" applyAlignment="1">
      <alignment horizontal="center" vertical="center"/>
    </xf>
    <xf numFmtId="41" fontId="10" fillId="0" borderId="29" xfId="8" applyFont="1" applyFill="1" applyBorder="1" applyAlignment="1">
      <alignment vertical="center"/>
    </xf>
    <xf numFmtId="41" fontId="10" fillId="0" borderId="30" xfId="8" applyFont="1" applyFill="1" applyBorder="1" applyAlignment="1">
      <alignment vertical="center"/>
    </xf>
    <xf numFmtId="10" fontId="10" fillId="0" borderId="28" xfId="7" applyNumberFormat="1" applyFont="1" applyFill="1" applyBorder="1" applyAlignment="1">
      <alignment horizontal="center" vertical="center"/>
    </xf>
    <xf numFmtId="10" fontId="10" fillId="0" borderId="27" xfId="7" applyNumberFormat="1" applyFont="1" applyFill="1" applyBorder="1" applyAlignment="1">
      <alignment horizontal="center" vertical="center"/>
    </xf>
    <xf numFmtId="2" fontId="10" fillId="3" borderId="7" xfId="6" applyNumberFormat="1" applyFont="1" applyFill="1" applyBorder="1" applyAlignment="1">
      <alignment horizontal="center" vertical="center"/>
    </xf>
    <xf numFmtId="10" fontId="10" fillId="5" borderId="18" xfId="3" applyNumberFormat="1" applyFont="1" applyFill="1" applyBorder="1" applyAlignment="1">
      <alignment horizontal="center" vertical="center"/>
    </xf>
    <xf numFmtId="2" fontId="10" fillId="0" borderId="17" xfId="6" applyNumberFormat="1" applyFont="1" applyBorder="1" applyAlignment="1">
      <alignment horizontal="center" vertical="center"/>
    </xf>
    <xf numFmtId="2" fontId="10" fillId="0" borderId="56" xfId="6" applyNumberFormat="1" applyFont="1" applyBorder="1" applyAlignment="1">
      <alignment horizontal="center" vertical="center"/>
    </xf>
    <xf numFmtId="2" fontId="10" fillId="3" borderId="17" xfId="6" applyNumberFormat="1" applyFont="1" applyFill="1" applyBorder="1" applyAlignment="1">
      <alignment horizontal="center" vertical="center"/>
    </xf>
    <xf numFmtId="0" fontId="10" fillId="21" borderId="58" xfId="6" applyFont="1" applyFill="1" applyBorder="1" applyAlignment="1">
      <alignment horizontal="center" vertical="center"/>
    </xf>
    <xf numFmtId="2" fontId="10" fillId="0" borderId="29" xfId="6" applyNumberFormat="1" applyFont="1" applyBorder="1" applyAlignment="1">
      <alignment horizontal="center" vertical="center"/>
    </xf>
    <xf numFmtId="2" fontId="10" fillId="0" borderId="58" xfId="6" applyNumberFormat="1" applyFont="1" applyBorder="1" applyAlignment="1">
      <alignment horizontal="center" vertical="center"/>
    </xf>
    <xf numFmtId="41" fontId="10" fillId="3" borderId="29" xfId="8" applyFont="1" applyFill="1" applyBorder="1" applyAlignment="1">
      <alignment horizontal="center" vertical="center"/>
    </xf>
    <xf numFmtId="41" fontId="10" fillId="3" borderId="58" xfId="8" applyFont="1" applyFill="1" applyBorder="1" applyAlignment="1">
      <alignment horizontal="center" vertical="center"/>
    </xf>
    <xf numFmtId="41" fontId="10" fillId="0" borderId="29" xfId="8" applyFont="1" applyFill="1" applyBorder="1" applyAlignment="1">
      <alignment horizontal="center" vertical="center"/>
    </xf>
    <xf numFmtId="41" fontId="10" fillId="0" borderId="30" xfId="8" applyFont="1" applyFill="1" applyBorder="1" applyAlignment="1">
      <alignment horizontal="center" vertical="center"/>
    </xf>
    <xf numFmtId="41" fontId="10" fillId="3" borderId="30" xfId="8" applyFont="1" applyFill="1" applyBorder="1" applyAlignment="1">
      <alignment horizontal="center" vertical="center"/>
    </xf>
    <xf numFmtId="0" fontId="9" fillId="0" borderId="27" xfId="6" applyFont="1" applyFill="1" applyBorder="1" applyAlignment="1">
      <alignment horizontal="center" vertical="center" wrapText="1"/>
    </xf>
    <xf numFmtId="0" fontId="9" fillId="0" borderId="47" xfId="6" applyFont="1" applyFill="1" applyBorder="1" applyAlignment="1">
      <alignment horizontal="center" vertical="center" wrapText="1"/>
    </xf>
    <xf numFmtId="10" fontId="10" fillId="0" borderId="29" xfId="6" applyNumberFormat="1" applyFont="1" applyFill="1" applyBorder="1" applyAlignment="1">
      <alignment horizontal="center" vertical="center"/>
    </xf>
    <xf numFmtId="10" fontId="10" fillId="0" borderId="30" xfId="6" applyNumberFormat="1" applyFont="1" applyFill="1" applyBorder="1" applyAlignment="1">
      <alignment horizontal="center" vertical="center"/>
    </xf>
    <xf numFmtId="0" fontId="17" fillId="0" borderId="29" xfId="6" applyFont="1" applyFill="1" applyBorder="1" applyAlignment="1">
      <alignment horizontal="center" vertical="center"/>
    </xf>
    <xf numFmtId="0" fontId="17" fillId="0" borderId="30" xfId="6" applyFont="1" applyFill="1" applyBorder="1" applyAlignment="1">
      <alignment horizontal="center" vertical="center"/>
    </xf>
    <xf numFmtId="10" fontId="17" fillId="3" borderId="29" xfId="3" applyNumberFormat="1" applyFont="1" applyFill="1" applyBorder="1" applyAlignment="1">
      <alignment horizontal="center" vertical="center"/>
    </xf>
    <xf numFmtId="10" fontId="17" fillId="3" borderId="30" xfId="3" applyNumberFormat="1" applyFont="1" applyFill="1" applyBorder="1" applyAlignment="1">
      <alignment horizontal="center" vertical="center"/>
    </xf>
    <xf numFmtId="9" fontId="10" fillId="0" borderId="29" xfId="3" applyFont="1" applyFill="1" applyBorder="1" applyAlignment="1">
      <alignment horizontal="center" vertical="center"/>
    </xf>
    <xf numFmtId="9" fontId="10" fillId="0" borderId="30" xfId="3" applyFont="1" applyFill="1" applyBorder="1" applyAlignment="1">
      <alignment horizontal="center" vertical="center"/>
    </xf>
    <xf numFmtId="9" fontId="17" fillId="0" borderId="29" xfId="3" applyFont="1" applyFill="1" applyBorder="1" applyAlignment="1">
      <alignment horizontal="center" vertical="center"/>
    </xf>
    <xf numFmtId="9" fontId="17" fillId="0" borderId="30" xfId="3" applyFont="1" applyFill="1" applyBorder="1" applyAlignment="1">
      <alignment horizontal="center" vertical="center"/>
    </xf>
    <xf numFmtId="10" fontId="17" fillId="0" borderId="29" xfId="6" applyNumberFormat="1" applyFont="1" applyFill="1" applyBorder="1" applyAlignment="1">
      <alignment horizontal="center" vertical="center"/>
    </xf>
    <xf numFmtId="10" fontId="17" fillId="0" borderId="30" xfId="6" applyNumberFormat="1" applyFont="1" applyFill="1" applyBorder="1" applyAlignment="1">
      <alignment horizontal="center" vertical="center"/>
    </xf>
    <xf numFmtId="1" fontId="10" fillId="5" borderId="29" xfId="3" applyNumberFormat="1" applyFont="1" applyFill="1" applyBorder="1" applyAlignment="1">
      <alignment horizontal="center" vertical="center"/>
    </xf>
    <xf numFmtId="1" fontId="10" fillId="5" borderId="30" xfId="3" applyNumberFormat="1" applyFont="1" applyFill="1" applyBorder="1" applyAlignment="1">
      <alignment horizontal="center" vertical="center"/>
    </xf>
    <xf numFmtId="2" fontId="10" fillId="5" borderId="58" xfId="6" applyNumberFormat="1" applyFont="1" applyFill="1" applyBorder="1" applyAlignment="1">
      <alignment horizontal="center" vertical="center"/>
    </xf>
    <xf numFmtId="1" fontId="10" fillId="5" borderId="29" xfId="6" applyNumberFormat="1" applyFont="1" applyFill="1" applyBorder="1" applyAlignment="1">
      <alignment horizontal="center" vertical="center"/>
    </xf>
    <xf numFmtId="1" fontId="10" fillId="5" borderId="30" xfId="6" applyNumberFormat="1" applyFont="1" applyFill="1" applyBorder="1" applyAlignment="1">
      <alignment horizontal="center" vertical="center"/>
    </xf>
    <xf numFmtId="2" fontId="10" fillId="3" borderId="41" xfId="6" applyNumberFormat="1" applyFont="1" applyFill="1" applyBorder="1" applyAlignment="1">
      <alignment horizontal="center" vertical="center"/>
    </xf>
    <xf numFmtId="2" fontId="10" fillId="3" borderId="42" xfId="6" applyNumberFormat="1" applyFont="1" applyFill="1" applyBorder="1" applyAlignment="1">
      <alignment horizontal="center" vertical="center"/>
    </xf>
    <xf numFmtId="0" fontId="10" fillId="0" borderId="41" xfId="6" applyFont="1" applyFill="1" applyBorder="1" applyAlignment="1">
      <alignment horizontal="center" vertical="center"/>
    </xf>
    <xf numFmtId="0" fontId="10" fillId="0" borderId="42" xfId="6" applyFont="1" applyFill="1" applyBorder="1" applyAlignment="1">
      <alignment horizontal="center" vertical="center"/>
    </xf>
    <xf numFmtId="2" fontId="10" fillId="0" borderId="41" xfId="6" applyNumberFormat="1" applyFont="1" applyFill="1" applyBorder="1" applyAlignment="1">
      <alignment horizontal="center" vertical="center"/>
    </xf>
    <xf numFmtId="2" fontId="10" fillId="0" borderId="61" xfId="6" applyNumberFormat="1" applyFont="1" applyFill="1" applyBorder="1" applyAlignment="1">
      <alignment horizontal="center" vertical="center"/>
    </xf>
    <xf numFmtId="2" fontId="10" fillId="5" borderId="41" xfId="6" applyNumberFormat="1" applyFont="1" applyFill="1" applyBorder="1" applyAlignment="1">
      <alignment horizontal="center" vertical="center"/>
    </xf>
    <xf numFmtId="2" fontId="10" fillId="5" borderId="42" xfId="6" applyNumberFormat="1" applyFont="1" applyFill="1" applyBorder="1" applyAlignment="1">
      <alignment horizontal="center" vertical="center"/>
    </xf>
    <xf numFmtId="0" fontId="20" fillId="0" borderId="2" xfId="2" applyFont="1" applyFill="1" applyBorder="1" applyAlignment="1">
      <alignment horizontal="center" vertical="center"/>
    </xf>
    <xf numFmtId="0" fontId="20" fillId="0" borderId="8" xfId="2" applyFont="1" applyFill="1" applyBorder="1" applyAlignment="1">
      <alignment horizontal="center" vertical="center"/>
    </xf>
    <xf numFmtId="0" fontId="10" fillId="3" borderId="7" xfId="6" applyFont="1" applyFill="1" applyBorder="1" applyAlignment="1">
      <alignment horizontal="left" vertical="center" wrapText="1"/>
    </xf>
    <xf numFmtId="9" fontId="10" fillId="0" borderId="7" xfId="6" applyNumberFormat="1" applyFont="1" applyFill="1" applyBorder="1" applyAlignment="1">
      <alignment horizontal="center" vertical="center" wrapText="1"/>
    </xf>
    <xf numFmtId="0" fontId="19" fillId="0" borderId="26" xfId="2" applyFont="1" applyFill="1" applyBorder="1" applyAlignment="1">
      <alignment horizontal="center" vertical="center" textRotation="90"/>
    </xf>
    <xf numFmtId="0" fontId="19" fillId="0" borderId="27" xfId="2" applyFont="1" applyFill="1" applyBorder="1" applyAlignment="1">
      <alignment horizontal="center" vertical="center" textRotation="90"/>
    </xf>
    <xf numFmtId="0" fontId="19" fillId="0" borderId="28" xfId="2" applyFont="1" applyFill="1" applyBorder="1" applyAlignment="1">
      <alignment horizontal="center" vertical="center" textRotation="90"/>
    </xf>
    <xf numFmtId="0" fontId="19" fillId="0" borderId="25" xfId="2" applyFont="1" applyFill="1" applyBorder="1" applyAlignment="1">
      <alignment horizontal="center" vertical="center" textRotation="90"/>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1" xfId="2" applyFont="1" applyFill="1" applyBorder="1" applyAlignment="1">
      <alignment horizontal="center" vertical="center"/>
    </xf>
    <xf numFmtId="0" fontId="48" fillId="2" borderId="1" xfId="2" applyFont="1" applyFill="1" applyBorder="1" applyAlignment="1">
      <alignment vertical="center"/>
    </xf>
    <xf numFmtId="0" fontId="48" fillId="2" borderId="2" xfId="2" applyFont="1" applyFill="1" applyBorder="1" applyAlignment="1">
      <alignment vertical="center"/>
    </xf>
    <xf numFmtId="0" fontId="48" fillId="2" borderId="3" xfId="2" applyFont="1" applyFill="1" applyBorder="1" applyAlignment="1">
      <alignment vertical="center"/>
    </xf>
    <xf numFmtId="0" fontId="48" fillId="2" borderId="0" xfId="2" applyFont="1" applyFill="1" applyBorder="1" applyAlignment="1">
      <alignment vertical="center"/>
    </xf>
    <xf numFmtId="0" fontId="48" fillId="2" borderId="5" xfId="2" applyFont="1" applyFill="1" applyBorder="1" applyAlignment="1">
      <alignment vertical="center"/>
    </xf>
    <xf numFmtId="0" fontId="48" fillId="2" borderId="4" xfId="2" applyFont="1" applyFill="1" applyBorder="1" applyAlignment="1">
      <alignment vertical="center"/>
    </xf>
    <xf numFmtId="0" fontId="50" fillId="3" borderId="2" xfId="2" applyFont="1" applyFill="1" applyBorder="1" applyAlignment="1">
      <alignment horizontal="center" vertical="center"/>
    </xf>
    <xf numFmtId="0" fontId="50" fillId="3" borderId="8" xfId="2" applyFont="1" applyFill="1" applyBorder="1" applyAlignment="1">
      <alignment horizontal="center" vertical="center"/>
    </xf>
    <xf numFmtId="0" fontId="50" fillId="3" borderId="0" xfId="2" applyFont="1" applyFill="1" applyBorder="1" applyAlignment="1">
      <alignment horizontal="center" vertical="center"/>
    </xf>
    <xf numFmtId="0" fontId="50" fillId="3" borderId="9" xfId="2" applyFont="1" applyFill="1" applyBorder="1" applyAlignment="1">
      <alignment horizontal="center" vertical="center"/>
    </xf>
    <xf numFmtId="0" fontId="50" fillId="3" borderId="4" xfId="2" applyFont="1" applyFill="1" applyBorder="1" applyAlignment="1">
      <alignment horizontal="center" vertical="center"/>
    </xf>
    <xf numFmtId="0" fontId="50" fillId="3" borderId="10" xfId="2" applyFont="1" applyFill="1" applyBorder="1" applyAlignment="1">
      <alignment horizontal="center" vertical="center"/>
    </xf>
    <xf numFmtId="0" fontId="52" fillId="2" borderId="14" xfId="2" applyFont="1" applyFill="1" applyBorder="1" applyAlignment="1">
      <alignment horizontal="center" vertical="center"/>
    </xf>
    <xf numFmtId="0" fontId="52" fillId="2" borderId="13" xfId="2" applyFont="1" applyFill="1" applyBorder="1" applyAlignment="1">
      <alignment horizontal="center" vertical="center"/>
    </xf>
    <xf numFmtId="0" fontId="52" fillId="2" borderId="12" xfId="2" applyFont="1" applyFill="1" applyBorder="1" applyAlignment="1">
      <alignment horizontal="center" vertical="center"/>
    </xf>
    <xf numFmtId="0" fontId="52" fillId="2" borderId="14" xfId="2" applyFont="1" applyFill="1" applyBorder="1" applyAlignment="1">
      <alignment horizontal="center"/>
    </xf>
    <xf numFmtId="0" fontId="52" fillId="2" borderId="13" xfId="2" applyFont="1" applyFill="1" applyBorder="1" applyAlignment="1">
      <alignment horizontal="center"/>
    </xf>
    <xf numFmtId="0" fontId="52" fillId="2" borderId="12" xfId="2" applyFont="1" applyFill="1" applyBorder="1" applyAlignment="1">
      <alignment horizontal="center"/>
    </xf>
    <xf numFmtId="0" fontId="20" fillId="0" borderId="14" xfId="2" applyFont="1" applyBorder="1" applyAlignment="1">
      <alignment horizontal="center" vertical="center" wrapText="1"/>
    </xf>
    <xf numFmtId="0" fontId="20" fillId="0" borderId="12" xfId="2" applyFont="1" applyBorder="1" applyAlignment="1">
      <alignment horizontal="center" vertical="center" wrapText="1"/>
    </xf>
    <xf numFmtId="9" fontId="20" fillId="0" borderId="8" xfId="3" applyNumberFormat="1" applyFont="1" applyBorder="1" applyAlignment="1">
      <alignment horizontal="center" vertical="center" wrapText="1"/>
    </xf>
    <xf numFmtId="9" fontId="20" fillId="0" borderId="9" xfId="3" applyNumberFormat="1" applyFont="1" applyBorder="1" applyAlignment="1">
      <alignment horizontal="center" vertical="center" wrapText="1"/>
    </xf>
    <xf numFmtId="9" fontId="20" fillId="0" borderId="6" xfId="3" applyNumberFormat="1" applyFont="1" applyBorder="1" applyAlignment="1">
      <alignment horizontal="center" vertical="center" wrapText="1"/>
    </xf>
    <xf numFmtId="9" fontId="20" fillId="0" borderId="24" xfId="3" applyNumberFormat="1" applyFont="1" applyBorder="1" applyAlignment="1">
      <alignment horizontal="center" vertical="center" wrapText="1"/>
    </xf>
    <xf numFmtId="0" fontId="31" fillId="0" borderId="43" xfId="2" applyFont="1" applyBorder="1" applyAlignment="1">
      <alignment horizontal="center" vertical="center" wrapText="1"/>
    </xf>
    <xf numFmtId="0" fontId="31" fillId="0" borderId="38" xfId="2" applyFont="1" applyBorder="1" applyAlignment="1">
      <alignment horizontal="center" vertical="center" wrapText="1"/>
    </xf>
    <xf numFmtId="0" fontId="31" fillId="0" borderId="35" xfId="2" applyFont="1" applyBorder="1" applyAlignment="1">
      <alignment horizontal="center" vertical="center" wrapText="1"/>
    </xf>
    <xf numFmtId="0" fontId="10" fillId="3" borderId="39" xfId="2" applyFont="1" applyFill="1" applyBorder="1" applyAlignment="1">
      <alignment horizontal="justify" vertical="center" wrapText="1"/>
    </xf>
    <xf numFmtId="0" fontId="10" fillId="3" borderId="7" xfId="2" applyFont="1" applyFill="1" applyBorder="1" applyAlignment="1">
      <alignment horizontal="justify" vertical="center" wrapText="1"/>
    </xf>
    <xf numFmtId="0" fontId="10" fillId="3" borderId="36" xfId="2" applyFont="1" applyFill="1" applyBorder="1" applyAlignment="1">
      <alignment horizontal="justify" vertical="center" wrapText="1"/>
    </xf>
    <xf numFmtId="0" fontId="16" fillId="3" borderId="39" xfId="6" applyFont="1" applyFill="1" applyBorder="1" applyAlignment="1">
      <alignment horizontal="left" vertical="center" wrapText="1"/>
    </xf>
    <xf numFmtId="0" fontId="16" fillId="3" borderId="7" xfId="6" applyFont="1" applyFill="1" applyBorder="1" applyAlignment="1">
      <alignment horizontal="left" vertical="center" wrapText="1"/>
    </xf>
    <xf numFmtId="9" fontId="10" fillId="3" borderId="39" xfId="6" applyNumberFormat="1" applyFont="1" applyFill="1" applyBorder="1" applyAlignment="1">
      <alignment horizontal="center" vertical="center" wrapText="1"/>
    </xf>
    <xf numFmtId="1" fontId="10" fillId="3" borderId="29" xfId="3" applyNumberFormat="1" applyFont="1" applyFill="1" applyBorder="1" applyAlignment="1">
      <alignment horizontal="center" vertical="center"/>
    </xf>
    <xf numFmtId="1" fontId="10" fillId="3" borderId="30" xfId="3" applyNumberFormat="1" applyFont="1" applyFill="1" applyBorder="1" applyAlignment="1">
      <alignment horizontal="center" vertical="center"/>
    </xf>
    <xf numFmtId="0" fontId="9" fillId="0" borderId="7" xfId="2" applyFont="1" applyFill="1" applyBorder="1" applyAlignment="1">
      <alignment horizontal="center" vertical="center" wrapText="1"/>
    </xf>
    <xf numFmtId="0" fontId="10" fillId="0" borderId="7" xfId="6" applyFont="1" applyFill="1" applyBorder="1" applyAlignment="1">
      <alignment horizontal="left" vertical="center" wrapText="1"/>
    </xf>
    <xf numFmtId="0" fontId="9" fillId="0" borderId="39" xfId="2" applyFont="1" applyFill="1" applyBorder="1" applyAlignment="1">
      <alignment horizontal="center" vertical="center" wrapText="1"/>
    </xf>
    <xf numFmtId="0" fontId="49" fillId="2" borderId="1" xfId="0" applyFont="1" applyFill="1" applyBorder="1" applyAlignment="1">
      <alignment vertical="center"/>
    </xf>
    <xf numFmtId="0" fontId="49" fillId="2" borderId="2" xfId="0" applyFont="1" applyFill="1" applyBorder="1" applyAlignment="1">
      <alignment vertical="center"/>
    </xf>
    <xf numFmtId="0" fontId="49" fillId="2" borderId="3" xfId="0" applyFont="1" applyFill="1" applyBorder="1" applyAlignment="1">
      <alignment vertical="center"/>
    </xf>
    <xf numFmtId="0" fontId="49" fillId="2" borderId="0" xfId="0" applyFont="1" applyFill="1" applyBorder="1" applyAlignment="1">
      <alignment vertical="center"/>
    </xf>
    <xf numFmtId="0" fontId="49" fillId="2" borderId="5" xfId="0" applyFont="1" applyFill="1" applyBorder="1" applyAlignment="1">
      <alignment vertical="center"/>
    </xf>
    <xf numFmtId="0" fontId="49" fillId="2" borderId="4" xfId="0" applyFont="1" applyFill="1" applyBorder="1" applyAlignment="1">
      <alignment vertical="center"/>
    </xf>
    <xf numFmtId="0" fontId="50" fillId="0" borderId="2" xfId="0" applyFont="1" applyBorder="1" applyAlignment="1">
      <alignment horizontal="center" vertical="center"/>
    </xf>
    <xf numFmtId="0" fontId="50" fillId="0" borderId="8" xfId="0" applyFont="1" applyBorder="1" applyAlignment="1">
      <alignment horizontal="center" vertical="center"/>
    </xf>
    <xf numFmtId="0" fontId="50" fillId="0" borderId="0" xfId="0" applyFont="1" applyBorder="1" applyAlignment="1">
      <alignment horizontal="center" vertical="center"/>
    </xf>
    <xf numFmtId="0" fontId="50" fillId="0" borderId="9" xfId="0" applyFont="1" applyBorder="1" applyAlignment="1">
      <alignment horizontal="center" vertical="center"/>
    </xf>
    <xf numFmtId="0" fontId="50" fillId="0" borderId="4" xfId="0" applyFont="1" applyBorder="1" applyAlignment="1">
      <alignment horizontal="center" vertical="center"/>
    </xf>
    <xf numFmtId="0" fontId="50" fillId="0" borderId="10"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52" fillId="2" borderId="14" xfId="0" applyFont="1" applyFill="1" applyBorder="1" applyAlignment="1">
      <alignment horizontal="center" vertical="center"/>
    </xf>
    <xf numFmtId="0" fontId="52" fillId="2" borderId="13"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4" xfId="0" applyFont="1" applyFill="1" applyBorder="1" applyAlignment="1">
      <alignment horizontal="center"/>
    </xf>
    <xf numFmtId="0" fontId="52" fillId="2" borderId="13" xfId="0" applyFont="1" applyFill="1" applyBorder="1" applyAlignment="1">
      <alignment horizontal="center"/>
    </xf>
    <xf numFmtId="0" fontId="52" fillId="2" borderId="12" xfId="0" applyFont="1" applyFill="1" applyBorder="1" applyAlignment="1">
      <alignment horizontal="center"/>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4" xfId="0" applyFont="1" applyBorder="1" applyAlignment="1">
      <alignment horizontal="center" vertical="center" wrapText="1"/>
    </xf>
    <xf numFmtId="9" fontId="20" fillId="0" borderId="8" xfId="1" applyNumberFormat="1" applyFont="1" applyBorder="1" applyAlignment="1">
      <alignment horizontal="center" vertical="center" wrapText="1"/>
    </xf>
    <xf numFmtId="9" fontId="20" fillId="0" borderId="9" xfId="1" applyNumberFormat="1" applyFont="1" applyBorder="1" applyAlignment="1">
      <alignment horizontal="center" vertical="center" wrapText="1"/>
    </xf>
    <xf numFmtId="9" fontId="20" fillId="0" borderId="6" xfId="1" applyNumberFormat="1" applyFont="1" applyBorder="1" applyAlignment="1">
      <alignment horizontal="center" vertical="center" wrapText="1"/>
    </xf>
    <xf numFmtId="9" fontId="20" fillId="0" borderId="24" xfId="1" applyNumberFormat="1" applyFont="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8" xfId="0" applyFont="1" applyFill="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19" fillId="0" borderId="26" xfId="0" applyFont="1" applyFill="1" applyBorder="1" applyAlignment="1">
      <alignment horizontal="center" vertical="center" textRotation="90"/>
    </xf>
    <xf numFmtId="0" fontId="19" fillId="0" borderId="27" xfId="0" applyFont="1" applyFill="1" applyBorder="1" applyAlignment="1">
      <alignment horizontal="center" vertical="center" textRotation="90"/>
    </xf>
    <xf numFmtId="0" fontId="19" fillId="0" borderId="28" xfId="0" applyFont="1" applyFill="1" applyBorder="1" applyAlignment="1">
      <alignment horizontal="center" vertical="center" textRotation="90"/>
    </xf>
    <xf numFmtId="0" fontId="19" fillId="0" borderId="25" xfId="0" applyFont="1" applyFill="1" applyBorder="1" applyAlignment="1">
      <alignment horizontal="center" vertical="center" textRotation="90"/>
    </xf>
    <xf numFmtId="0" fontId="10" fillId="0" borderId="43"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35" xfId="2" applyFont="1" applyBorder="1" applyAlignment="1">
      <alignment horizontal="center" vertical="center" wrapText="1"/>
    </xf>
    <xf numFmtId="0" fontId="10" fillId="3" borderId="39" xfId="2" applyFont="1" applyFill="1" applyBorder="1" applyAlignment="1">
      <alignment horizontal="center" vertical="center" wrapText="1"/>
    </xf>
    <xf numFmtId="0" fontId="10" fillId="3" borderId="36" xfId="2" applyFont="1" applyFill="1" applyBorder="1" applyAlignment="1">
      <alignment horizontal="center" vertical="center" wrapText="1"/>
    </xf>
    <xf numFmtId="9" fontId="10" fillId="3" borderId="39" xfId="3" applyFont="1" applyFill="1" applyBorder="1" applyAlignment="1">
      <alignment horizontal="center" vertical="center" wrapText="1"/>
    </xf>
    <xf numFmtId="0" fontId="10" fillId="0" borderId="39" xfId="2" applyFont="1" applyFill="1" applyBorder="1" applyAlignment="1">
      <alignment horizontal="center" vertical="center"/>
    </xf>
    <xf numFmtId="0" fontId="10" fillId="3" borderId="39" xfId="2" applyFont="1" applyFill="1" applyBorder="1" applyAlignment="1">
      <alignment horizontal="center" vertical="center"/>
    </xf>
    <xf numFmtId="0" fontId="10" fillId="5" borderId="39" xfId="2" applyFont="1" applyFill="1" applyBorder="1" applyAlignment="1">
      <alignment horizontal="center" vertical="center"/>
    </xf>
    <xf numFmtId="0" fontId="10" fillId="3" borderId="44" xfId="2" applyFont="1" applyFill="1" applyBorder="1" applyAlignment="1">
      <alignment horizontal="center" vertical="center"/>
    </xf>
    <xf numFmtId="0" fontId="10" fillId="0" borderId="7" xfId="2" applyFont="1" applyFill="1" applyBorder="1" applyAlignment="1">
      <alignment horizontal="center" vertical="center"/>
    </xf>
    <xf numFmtId="0" fontId="10" fillId="3" borderId="7" xfId="2" applyFont="1" applyFill="1" applyBorder="1" applyAlignment="1">
      <alignment horizontal="center" vertical="center"/>
    </xf>
    <xf numFmtId="0" fontId="10" fillId="5" borderId="7" xfId="2" applyFont="1" applyFill="1" applyBorder="1" applyAlignment="1">
      <alignment horizontal="center" vertical="center"/>
    </xf>
    <xf numFmtId="0" fontId="10" fillId="3" borderId="45" xfId="2" applyFont="1" applyFill="1" applyBorder="1" applyAlignment="1">
      <alignment horizontal="center" vertical="center"/>
    </xf>
    <xf numFmtId="0" fontId="10" fillId="0" borderId="7" xfId="2" applyFont="1" applyFill="1" applyBorder="1" applyAlignment="1">
      <alignment horizontal="justify" vertical="center" wrapText="1"/>
    </xf>
    <xf numFmtId="0" fontId="9" fillId="0" borderId="30" xfId="2" applyFont="1" applyFill="1" applyBorder="1" applyAlignment="1">
      <alignment horizontal="center" vertical="center" wrapText="1"/>
    </xf>
    <xf numFmtId="0" fontId="10" fillId="5" borderId="45" xfId="2" applyFont="1" applyFill="1" applyBorder="1" applyAlignment="1">
      <alignment horizontal="center" vertical="center"/>
    </xf>
    <xf numFmtId="0" fontId="9" fillId="0" borderId="7" xfId="2" applyFont="1" applyFill="1" applyBorder="1" applyAlignment="1">
      <alignment horizontal="center" vertical="center"/>
    </xf>
    <xf numFmtId="10" fontId="10" fillId="5" borderId="7" xfId="2" applyNumberFormat="1" applyFont="1" applyFill="1" applyBorder="1" applyAlignment="1">
      <alignment horizontal="center" vertical="center"/>
    </xf>
    <xf numFmtId="10" fontId="10" fillId="3" borderId="7" xfId="2" applyNumberFormat="1" applyFont="1" applyFill="1" applyBorder="1" applyAlignment="1">
      <alignment horizontal="center" vertical="center"/>
    </xf>
    <xf numFmtId="10" fontId="10" fillId="0" borderId="7" xfId="2" applyNumberFormat="1" applyFont="1" applyFill="1" applyBorder="1" applyAlignment="1">
      <alignment horizontal="center" vertical="center"/>
    </xf>
    <xf numFmtId="0" fontId="10" fillId="0" borderId="45" xfId="2" applyFont="1" applyFill="1" applyBorder="1" applyAlignment="1">
      <alignment horizontal="center" vertical="center"/>
    </xf>
    <xf numFmtId="10" fontId="10" fillId="3" borderId="7" xfId="3" applyNumberFormat="1" applyFont="1" applyFill="1" applyBorder="1" applyAlignment="1">
      <alignment horizontal="center" vertical="center"/>
    </xf>
    <xf numFmtId="10" fontId="10" fillId="0" borderId="36" xfId="2" applyNumberFormat="1" applyFont="1" applyFill="1" applyBorder="1" applyAlignment="1">
      <alignment horizontal="center" vertical="center"/>
    </xf>
    <xf numFmtId="0" fontId="10" fillId="0" borderId="36" xfId="2" applyFont="1" applyFill="1" applyBorder="1" applyAlignment="1">
      <alignment horizontal="center" vertical="center"/>
    </xf>
    <xf numFmtId="10" fontId="10" fillId="5" borderId="36" xfId="2" applyNumberFormat="1" applyFont="1" applyFill="1" applyBorder="1" applyAlignment="1">
      <alignment horizontal="center" vertical="center"/>
    </xf>
    <xf numFmtId="0" fontId="10" fillId="5" borderId="36" xfId="2" applyFont="1" applyFill="1" applyBorder="1" applyAlignment="1">
      <alignment horizontal="center" vertical="center"/>
    </xf>
    <xf numFmtId="0" fontId="10" fillId="5" borderId="46" xfId="2" applyFont="1" applyFill="1" applyBorder="1" applyAlignment="1">
      <alignment horizontal="center" vertical="center"/>
    </xf>
    <xf numFmtId="0" fontId="9" fillId="3" borderId="4" xfId="0" applyFont="1" applyFill="1" applyBorder="1" applyAlignment="1">
      <alignment horizontal="center"/>
    </xf>
    <xf numFmtId="0" fontId="9" fillId="3" borderId="10" xfId="0" applyFont="1" applyFill="1" applyBorder="1" applyAlignment="1">
      <alignment horizontal="center"/>
    </xf>
    <xf numFmtId="0" fontId="49" fillId="2" borderId="1" xfId="2" applyFont="1" applyFill="1" applyBorder="1" applyAlignment="1">
      <alignment horizontal="center" vertical="center"/>
    </xf>
    <xf numFmtId="0" fontId="49" fillId="2" borderId="2" xfId="2" applyFont="1" applyFill="1" applyBorder="1" applyAlignment="1">
      <alignment horizontal="center" vertical="center"/>
    </xf>
    <xf numFmtId="0" fontId="49" fillId="2" borderId="3" xfId="2" applyFont="1" applyFill="1" applyBorder="1" applyAlignment="1">
      <alignment horizontal="center" vertical="center"/>
    </xf>
    <xf numFmtId="0" fontId="49" fillId="2" borderId="0" xfId="2" applyFont="1" applyFill="1" applyBorder="1" applyAlignment="1">
      <alignment horizontal="center" vertical="center"/>
    </xf>
    <xf numFmtId="0" fontId="49" fillId="2" borderId="5" xfId="2" applyFont="1" applyFill="1" applyBorder="1" applyAlignment="1">
      <alignment horizontal="center" vertical="center"/>
    </xf>
    <xf numFmtId="0" fontId="49" fillId="2" borderId="4" xfId="2" applyFont="1" applyFill="1" applyBorder="1" applyAlignment="1">
      <alignment horizontal="center" vertical="center"/>
    </xf>
    <xf numFmtId="0" fontId="50" fillId="0" borderId="2" xfId="2" applyFont="1" applyBorder="1" applyAlignment="1">
      <alignment horizontal="center" vertical="center"/>
    </xf>
    <xf numFmtId="0" fontId="50" fillId="0" borderId="8" xfId="2" applyFont="1" applyBorder="1" applyAlignment="1">
      <alignment horizontal="center" vertical="center"/>
    </xf>
    <xf numFmtId="0" fontId="50" fillId="0" borderId="0" xfId="2" applyFont="1" applyBorder="1" applyAlignment="1">
      <alignment horizontal="center" vertical="center"/>
    </xf>
    <xf numFmtId="0" fontId="50" fillId="0" borderId="9" xfId="2" applyFont="1" applyBorder="1" applyAlignment="1">
      <alignment horizontal="center" vertical="center"/>
    </xf>
    <xf numFmtId="0" fontId="50" fillId="0" borderId="4" xfId="2" applyFont="1" applyBorder="1" applyAlignment="1">
      <alignment horizontal="center" vertical="center"/>
    </xf>
    <xf numFmtId="0" fontId="50" fillId="0" borderId="10" xfId="2" applyFont="1" applyBorder="1" applyAlignment="1">
      <alignment horizontal="center" vertical="center"/>
    </xf>
    <xf numFmtId="0" fontId="10" fillId="0" borderId="43" xfId="2" applyFont="1" applyBorder="1" applyAlignment="1">
      <alignment horizontal="justify" vertical="center" wrapText="1"/>
    </xf>
    <xf numFmtId="0" fontId="10" fillId="0" borderId="20" xfId="2" applyFont="1" applyBorder="1" applyAlignment="1">
      <alignment horizontal="justify" vertical="center" wrapText="1"/>
    </xf>
    <xf numFmtId="0" fontId="10" fillId="0" borderId="38" xfId="2" applyFont="1" applyBorder="1" applyAlignment="1">
      <alignment horizontal="justify" vertical="center" wrapText="1"/>
    </xf>
    <xf numFmtId="0" fontId="10" fillId="0" borderId="53" xfId="2" applyFont="1" applyBorder="1" applyAlignment="1">
      <alignment horizontal="justify" vertical="center" wrapText="1"/>
    </xf>
    <xf numFmtId="0" fontId="10" fillId="0" borderId="35" xfId="2" applyFont="1" applyBorder="1" applyAlignment="1">
      <alignment horizontal="justify" vertical="center" wrapText="1"/>
    </xf>
    <xf numFmtId="0" fontId="10" fillId="3" borderId="17" xfId="2" applyFont="1" applyFill="1" applyBorder="1" applyAlignment="1">
      <alignment horizontal="justify" vertical="center" wrapText="1"/>
    </xf>
    <xf numFmtId="0" fontId="10" fillId="3" borderId="19" xfId="2" applyFont="1" applyFill="1" applyBorder="1" applyAlignment="1">
      <alignment horizontal="justify" vertical="center" wrapText="1"/>
    </xf>
    <xf numFmtId="0" fontId="10" fillId="3" borderId="23" xfId="2" applyFont="1" applyFill="1" applyBorder="1" applyAlignment="1">
      <alignment horizontal="left" vertical="center" wrapText="1"/>
    </xf>
    <xf numFmtId="0" fontId="10" fillId="3" borderId="17" xfId="2" applyFont="1" applyFill="1" applyBorder="1" applyAlignment="1">
      <alignment horizontal="left" vertical="center" wrapText="1"/>
    </xf>
    <xf numFmtId="9" fontId="10" fillId="0" borderId="23" xfId="2" applyNumberFormat="1" applyFont="1" applyFill="1" applyBorder="1" applyAlignment="1">
      <alignment horizontal="center" vertical="center" wrapText="1"/>
    </xf>
    <xf numFmtId="9" fontId="10" fillId="0" borderId="17" xfId="2" applyNumberFormat="1" applyFont="1" applyFill="1" applyBorder="1" applyAlignment="1">
      <alignment horizontal="center" vertical="center" wrapText="1"/>
    </xf>
    <xf numFmtId="9" fontId="10" fillId="3" borderId="7" xfId="10" applyFont="1" applyFill="1" applyBorder="1" applyAlignment="1">
      <alignment horizontal="center" vertical="center"/>
    </xf>
    <xf numFmtId="10" fontId="10" fillId="6" borderId="7" xfId="3" applyNumberFormat="1" applyFont="1" applyFill="1" applyBorder="1" applyAlignment="1">
      <alignment horizontal="center" vertical="center"/>
    </xf>
    <xf numFmtId="0" fontId="10" fillId="3" borderId="19" xfId="2" applyFont="1" applyFill="1" applyBorder="1" applyAlignment="1">
      <alignment horizontal="left" vertical="center" wrapText="1"/>
    </xf>
    <xf numFmtId="0" fontId="10" fillId="3" borderId="16" xfId="2" applyFont="1" applyFill="1" applyBorder="1" applyAlignment="1">
      <alignment horizontal="left" vertical="center" wrapText="1"/>
    </xf>
    <xf numFmtId="9" fontId="10" fillId="0" borderId="19" xfId="2" applyNumberFormat="1" applyFont="1" applyFill="1" applyBorder="1" applyAlignment="1">
      <alignment horizontal="center" vertical="center" wrapText="1"/>
    </xf>
    <xf numFmtId="9" fontId="10" fillId="0" borderId="16" xfId="2" applyNumberFormat="1" applyFont="1" applyFill="1" applyBorder="1" applyAlignment="1">
      <alignment horizontal="center" vertical="center" wrapText="1"/>
    </xf>
    <xf numFmtId="0" fontId="10" fillId="6" borderId="7" xfId="2" applyFont="1" applyFill="1" applyBorder="1" applyAlignment="1">
      <alignment horizontal="center" vertical="center"/>
    </xf>
    <xf numFmtId="0" fontId="28" fillId="3" borderId="7" xfId="2" applyFont="1" applyFill="1" applyBorder="1" applyAlignment="1">
      <alignment horizontal="center" vertical="center"/>
    </xf>
    <xf numFmtId="9" fontId="10" fillId="6" borderId="7" xfId="10" applyFont="1" applyFill="1" applyBorder="1" applyAlignment="1">
      <alignment horizontal="center" vertical="center"/>
    </xf>
    <xf numFmtId="9" fontId="10" fillId="0" borderId="7" xfId="2" applyNumberFormat="1" applyFont="1" applyFill="1" applyBorder="1" applyAlignment="1">
      <alignment horizontal="center" vertical="center" wrapText="1"/>
    </xf>
    <xf numFmtId="0" fontId="10" fillId="0" borderId="19" xfId="9" applyFont="1" applyFill="1" applyBorder="1" applyAlignment="1">
      <alignment horizontal="left" vertical="center" wrapText="1"/>
    </xf>
    <xf numFmtId="0" fontId="10" fillId="0" borderId="17" xfId="9" applyFont="1" applyFill="1" applyBorder="1" applyAlignment="1">
      <alignment horizontal="left" vertical="center" wrapText="1"/>
    </xf>
    <xf numFmtId="1" fontId="10" fillId="6" borderId="7" xfId="10" applyNumberFormat="1" applyFont="1" applyFill="1" applyBorder="1" applyAlignment="1">
      <alignment horizontal="center" vertical="center"/>
    </xf>
    <xf numFmtId="0" fontId="9" fillId="0" borderId="23" xfId="2" applyFont="1" applyFill="1" applyBorder="1" applyAlignment="1">
      <alignment horizontal="center" vertical="center"/>
    </xf>
    <xf numFmtId="0" fontId="9" fillId="0" borderId="16" xfId="2" applyFont="1" applyFill="1" applyBorder="1" applyAlignment="1">
      <alignment horizontal="center" vertical="center"/>
    </xf>
    <xf numFmtId="0" fontId="9" fillId="0" borderId="17" xfId="2" applyFont="1" applyFill="1" applyBorder="1" applyAlignment="1">
      <alignment horizontal="center" vertical="center"/>
    </xf>
    <xf numFmtId="0" fontId="48" fillId="3" borderId="1" xfId="2" applyFont="1" applyFill="1" applyBorder="1" applyAlignment="1">
      <alignment horizontal="center" vertical="center"/>
    </xf>
    <xf numFmtId="0" fontId="48" fillId="3" borderId="2" xfId="2" applyFont="1" applyFill="1" applyBorder="1" applyAlignment="1">
      <alignment horizontal="center" vertical="center"/>
    </xf>
    <xf numFmtId="0" fontId="48" fillId="3" borderId="3" xfId="2" applyFont="1" applyFill="1" applyBorder="1" applyAlignment="1">
      <alignment horizontal="center" vertical="center"/>
    </xf>
    <xf numFmtId="0" fontId="48" fillId="3" borderId="0" xfId="2" applyFont="1" applyFill="1" applyBorder="1" applyAlignment="1">
      <alignment horizontal="center" vertical="center"/>
    </xf>
    <xf numFmtId="0" fontId="48" fillId="3" borderId="5" xfId="2" applyFont="1" applyFill="1" applyBorder="1" applyAlignment="1">
      <alignment horizontal="center" vertical="center"/>
    </xf>
    <xf numFmtId="0" fontId="48" fillId="3" borderId="4" xfId="2" applyFont="1" applyFill="1" applyBorder="1" applyAlignment="1">
      <alignment horizontal="center" vertical="center"/>
    </xf>
    <xf numFmtId="0" fontId="9" fillId="0" borderId="1" xfId="2" applyFont="1" applyBorder="1" applyAlignment="1">
      <alignment horizontal="center" vertical="center"/>
    </xf>
    <xf numFmtId="0" fontId="9" fillId="0" borderId="8" xfId="2" applyFont="1" applyBorder="1" applyAlignment="1">
      <alignment horizontal="center" vertical="center"/>
    </xf>
    <xf numFmtId="0" fontId="9" fillId="0" borderId="3" xfId="2" applyFont="1" applyBorder="1" applyAlignment="1">
      <alignment horizontal="center" vertical="center"/>
    </xf>
    <xf numFmtId="0" fontId="9" fillId="0" borderId="9" xfId="2" applyFont="1" applyBorder="1" applyAlignment="1">
      <alignment horizontal="center" vertical="center"/>
    </xf>
    <xf numFmtId="0" fontId="9" fillId="0" borderId="5" xfId="2" applyFont="1" applyBorder="1" applyAlignment="1">
      <alignment horizontal="center" vertical="center"/>
    </xf>
    <xf numFmtId="0" fontId="9" fillId="0" borderId="10" xfId="2" applyFont="1" applyBorder="1" applyAlignment="1">
      <alignment horizontal="center" vertical="center"/>
    </xf>
    <xf numFmtId="0" fontId="20" fillId="0" borderId="11" xfId="2" applyFont="1" applyBorder="1" applyAlignment="1">
      <alignment horizontal="center" vertical="center" wrapText="1"/>
    </xf>
    <xf numFmtId="9" fontId="20" fillId="0" borderId="11" xfId="1" applyNumberFormat="1" applyFont="1" applyBorder="1" applyAlignment="1">
      <alignment horizontal="center" vertical="center" wrapText="1"/>
    </xf>
    <xf numFmtId="0" fontId="20" fillId="0" borderId="59" xfId="2" applyFont="1" applyFill="1" applyBorder="1" applyAlignment="1">
      <alignment horizontal="center" vertical="center"/>
    </xf>
    <xf numFmtId="0" fontId="20" fillId="0" borderId="61" xfId="2" applyFont="1" applyFill="1" applyBorder="1" applyAlignment="1">
      <alignment horizontal="center" vertical="center"/>
    </xf>
    <xf numFmtId="0" fontId="20" fillId="0" borderId="40" xfId="2" applyFont="1" applyFill="1" applyBorder="1" applyAlignment="1">
      <alignment horizontal="center" vertical="center"/>
    </xf>
    <xf numFmtId="0" fontId="20" fillId="0" borderId="6"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9" fillId="0" borderId="14" xfId="2" applyFont="1" applyBorder="1" applyAlignment="1">
      <alignment horizontal="center" vertical="center"/>
    </xf>
    <xf numFmtId="0" fontId="9" fillId="0" borderId="12" xfId="2" applyFont="1" applyBorder="1" applyAlignment="1">
      <alignment horizontal="center" vertical="center"/>
    </xf>
    <xf numFmtId="0" fontId="19" fillId="0" borderId="48" xfId="2" applyFont="1" applyFill="1" applyBorder="1" applyAlignment="1">
      <alignment horizontal="center" vertical="center" textRotation="90"/>
    </xf>
    <xf numFmtId="0" fontId="19" fillId="0" borderId="33" xfId="2" applyFont="1" applyFill="1" applyBorder="1" applyAlignment="1">
      <alignment horizontal="center" vertical="center" textRotation="90"/>
    </xf>
    <xf numFmtId="0" fontId="19" fillId="0" borderId="32" xfId="2" applyFont="1" applyFill="1" applyBorder="1" applyAlignment="1">
      <alignment horizontal="center" vertical="center" textRotation="90"/>
    </xf>
    <xf numFmtId="0" fontId="19" fillId="0" borderId="31" xfId="2" applyFont="1" applyFill="1" applyBorder="1" applyAlignment="1">
      <alignment horizontal="center" vertical="center" textRotation="90"/>
    </xf>
    <xf numFmtId="0" fontId="10" fillId="3" borderId="41" xfId="2" applyFont="1" applyFill="1" applyBorder="1" applyAlignment="1">
      <alignment horizontal="center"/>
    </xf>
    <xf numFmtId="0" fontId="10" fillId="3" borderId="42" xfId="2" applyFont="1" applyFill="1" applyBorder="1" applyAlignment="1">
      <alignment horizontal="center"/>
    </xf>
    <xf numFmtId="0" fontId="10" fillId="6" borderId="41" xfId="2" applyFont="1" applyFill="1" applyBorder="1" applyAlignment="1">
      <alignment horizontal="center" vertical="center"/>
    </xf>
    <xf numFmtId="0" fontId="10" fillId="6" borderId="42" xfId="2" applyFont="1" applyFill="1" applyBorder="1" applyAlignment="1">
      <alignment horizontal="center" vertical="center"/>
    </xf>
    <xf numFmtId="0" fontId="10" fillId="0" borderId="23" xfId="2" applyFont="1" applyBorder="1" applyAlignment="1">
      <alignment horizontal="center" vertical="center" wrapText="1"/>
    </xf>
    <xf numFmtId="0" fontId="10" fillId="0" borderId="16" xfId="2" applyFont="1" applyBorder="1" applyAlignment="1">
      <alignment horizontal="center" vertical="center" wrapText="1"/>
    </xf>
    <xf numFmtId="0" fontId="9" fillId="0" borderId="23" xfId="2" applyFont="1" applyFill="1" applyBorder="1" applyAlignment="1">
      <alignment horizontal="center" vertical="center" wrapText="1"/>
    </xf>
    <xf numFmtId="0" fontId="9" fillId="0" borderId="16" xfId="2" applyFont="1" applyFill="1" applyBorder="1" applyAlignment="1">
      <alignment horizontal="center" vertical="center" wrapText="1"/>
    </xf>
    <xf numFmtId="10" fontId="10" fillId="6" borderId="29" xfId="2" applyNumberFormat="1" applyFont="1" applyFill="1" applyBorder="1" applyAlignment="1">
      <alignment horizontal="center" vertical="center"/>
    </xf>
    <xf numFmtId="0" fontId="10" fillId="6" borderId="30" xfId="2" applyFont="1" applyFill="1" applyBorder="1" applyAlignment="1">
      <alignment horizontal="center" vertical="center"/>
    </xf>
    <xf numFmtId="0" fontId="10" fillId="0" borderId="19" xfId="2" applyFont="1" applyFill="1" applyBorder="1" applyAlignment="1">
      <alignment horizontal="justify" vertical="center" wrapText="1"/>
    </xf>
    <xf numFmtId="0" fontId="10" fillId="0" borderId="16" xfId="2" applyFont="1" applyFill="1" applyBorder="1" applyAlignment="1">
      <alignment horizontal="justify" vertical="center" wrapText="1"/>
    </xf>
    <xf numFmtId="0" fontId="10" fillId="0" borderId="17" xfId="2" applyFont="1" applyFill="1" applyBorder="1" applyAlignment="1">
      <alignment horizontal="justify" vertical="center" wrapText="1"/>
    </xf>
    <xf numFmtId="9" fontId="10" fillId="0" borderId="19" xfId="0" applyNumberFormat="1" applyFont="1" applyFill="1" applyBorder="1" applyAlignment="1">
      <alignment horizontal="center" vertical="center" wrapText="1"/>
    </xf>
    <xf numFmtId="9" fontId="10" fillId="0" borderId="16" xfId="0" applyNumberFormat="1" applyFont="1" applyFill="1" applyBorder="1" applyAlignment="1">
      <alignment horizontal="center" vertical="center" wrapText="1"/>
    </xf>
    <xf numFmtId="9" fontId="10" fillId="0" borderId="17" xfId="0" applyNumberFormat="1" applyFont="1" applyFill="1" applyBorder="1" applyAlignment="1">
      <alignment horizontal="center" vertical="center" wrapText="1"/>
    </xf>
    <xf numFmtId="0" fontId="10" fillId="6" borderId="40" xfId="2" applyFont="1" applyFill="1" applyBorder="1" applyAlignment="1">
      <alignment horizontal="center" vertical="center"/>
    </xf>
    <xf numFmtId="9" fontId="10" fillId="0" borderId="19" xfId="2" applyNumberFormat="1" applyFont="1" applyFill="1" applyBorder="1" applyAlignment="1">
      <alignment horizontal="left" vertical="center" wrapText="1"/>
    </xf>
    <xf numFmtId="9" fontId="10" fillId="0" borderId="17" xfId="2" applyNumberFormat="1" applyFont="1" applyFill="1" applyBorder="1" applyAlignment="1">
      <alignment horizontal="left" vertical="center" wrapText="1"/>
    </xf>
    <xf numFmtId="0" fontId="15" fillId="0" borderId="19" xfId="2" applyFont="1" applyFill="1" applyBorder="1" applyAlignment="1">
      <alignment horizontal="justify" vertical="center" wrapText="1"/>
    </xf>
    <xf numFmtId="0" fontId="15" fillId="0" borderId="17" xfId="2" applyFont="1" applyFill="1" applyBorder="1" applyAlignment="1">
      <alignment horizontal="justify" vertical="center" wrapText="1"/>
    </xf>
    <xf numFmtId="0" fontId="10" fillId="6" borderId="29"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6" borderId="37" xfId="2" applyFont="1" applyFill="1" applyBorder="1" applyAlignment="1">
      <alignment horizontal="center" vertical="center"/>
    </xf>
    <xf numFmtId="0" fontId="9" fillId="3" borderId="4" xfId="2" applyFont="1" applyFill="1" applyBorder="1" applyAlignment="1">
      <alignment horizontal="left" wrapText="1"/>
    </xf>
    <xf numFmtId="10" fontId="10" fillId="3" borderId="28" xfId="1" applyNumberFormat="1" applyFont="1" applyFill="1" applyBorder="1" applyAlignment="1">
      <alignment horizontal="center"/>
    </xf>
    <xf numFmtId="10" fontId="10" fillId="3" borderId="27" xfId="1" applyNumberFormat="1" applyFont="1" applyFill="1" applyBorder="1" applyAlignment="1">
      <alignment horizontal="center"/>
    </xf>
    <xf numFmtId="10" fontId="10" fillId="6" borderId="28" xfId="1" applyNumberFormat="1" applyFont="1" applyFill="1" applyBorder="1" applyAlignment="1">
      <alignment horizontal="center" vertical="center"/>
    </xf>
    <xf numFmtId="10" fontId="10" fillId="6" borderId="27" xfId="1" applyNumberFormat="1" applyFont="1" applyFill="1" applyBorder="1" applyAlignment="1">
      <alignment horizontal="center" vertical="center"/>
    </xf>
    <xf numFmtId="0" fontId="53" fillId="3" borderId="1" xfId="2" applyFont="1" applyFill="1" applyBorder="1" applyAlignment="1">
      <alignment horizontal="center" vertical="center"/>
    </xf>
    <xf numFmtId="0" fontId="53" fillId="3" borderId="2" xfId="2" applyFont="1" applyFill="1" applyBorder="1" applyAlignment="1">
      <alignment horizontal="center" vertical="center"/>
    </xf>
    <xf numFmtId="0" fontId="53" fillId="3" borderId="8" xfId="2" applyFont="1" applyFill="1" applyBorder="1" applyAlignment="1">
      <alignment horizontal="center" vertical="center"/>
    </xf>
    <xf numFmtId="0" fontId="53" fillId="3" borderId="3" xfId="2" applyFont="1" applyFill="1" applyBorder="1" applyAlignment="1">
      <alignment horizontal="center" vertical="center"/>
    </xf>
    <xf numFmtId="0" fontId="53" fillId="3" borderId="0" xfId="2" applyFont="1" applyFill="1" applyBorder="1" applyAlignment="1">
      <alignment horizontal="center" vertical="center"/>
    </xf>
    <xf numFmtId="0" fontId="53" fillId="3" borderId="9" xfId="2" applyFont="1" applyFill="1" applyBorder="1" applyAlignment="1">
      <alignment horizontal="center" vertical="center"/>
    </xf>
    <xf numFmtId="0" fontId="53" fillId="3" borderId="5" xfId="2" applyFont="1" applyFill="1" applyBorder="1" applyAlignment="1">
      <alignment horizontal="center" vertical="center"/>
    </xf>
    <xf numFmtId="0" fontId="53" fillId="3" borderId="4" xfId="2" applyFont="1" applyFill="1" applyBorder="1" applyAlignment="1">
      <alignment horizontal="center" vertical="center"/>
    </xf>
    <xf numFmtId="0" fontId="53" fillId="3" borderId="10" xfId="2" applyFont="1" applyFill="1" applyBorder="1" applyAlignment="1">
      <alignment horizontal="center" vertical="center"/>
    </xf>
    <xf numFmtId="10" fontId="10" fillId="6" borderId="28" xfId="2" applyNumberFormat="1" applyFont="1" applyFill="1" applyBorder="1" applyAlignment="1">
      <alignment horizontal="center" vertical="center"/>
    </xf>
    <xf numFmtId="0" fontId="10" fillId="6" borderId="27" xfId="2" applyFont="1" applyFill="1" applyBorder="1" applyAlignment="1">
      <alignment horizontal="center" vertical="center"/>
    </xf>
    <xf numFmtId="10" fontId="10" fillId="3" borderId="29" xfId="2" applyNumberFormat="1" applyFont="1" applyFill="1" applyBorder="1" applyAlignment="1">
      <alignment horizontal="center" vertical="center"/>
    </xf>
    <xf numFmtId="0" fontId="10" fillId="3" borderId="23"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0" borderId="16" xfId="2" applyFont="1" applyFill="1" applyBorder="1" applyAlignment="1">
      <alignment horizontal="center" vertical="center" wrapText="1"/>
    </xf>
    <xf numFmtId="0" fontId="15" fillId="0" borderId="17" xfId="2" applyFont="1" applyFill="1" applyBorder="1" applyAlignment="1">
      <alignment horizontal="center" vertical="center" wrapText="1"/>
    </xf>
    <xf numFmtId="1" fontId="10" fillId="6" borderId="29" xfId="2" applyNumberFormat="1" applyFont="1" applyFill="1" applyBorder="1" applyAlignment="1">
      <alignment horizontal="center" vertical="center"/>
    </xf>
    <xf numFmtId="1" fontId="10" fillId="6" borderId="30" xfId="2" applyNumberFormat="1" applyFont="1" applyFill="1" applyBorder="1" applyAlignment="1">
      <alignment horizontal="center" vertical="center"/>
    </xf>
    <xf numFmtId="0" fontId="10" fillId="0" borderId="28" xfId="0" applyFont="1" applyBorder="1" applyAlignment="1">
      <alignment horizontal="center"/>
    </xf>
    <xf numFmtId="0" fontId="10" fillId="0" borderId="27" xfId="0" applyFont="1" applyBorder="1" applyAlignment="1">
      <alignment horizontal="center"/>
    </xf>
    <xf numFmtId="0" fontId="10" fillId="0" borderId="63" xfId="0" applyFont="1" applyBorder="1" applyAlignment="1">
      <alignment horizontal="center"/>
    </xf>
    <xf numFmtId="0" fontId="10" fillId="0" borderId="68" xfId="0" applyFont="1" applyBorder="1" applyAlignment="1">
      <alignment horizontal="center"/>
    </xf>
    <xf numFmtId="0" fontId="10" fillId="0" borderId="56" xfId="0" applyFont="1" applyBorder="1" applyAlignment="1">
      <alignment horizontal="center"/>
    </xf>
    <xf numFmtId="0" fontId="10" fillId="0" borderId="47" xfId="0" applyFont="1" applyBorder="1" applyAlignment="1">
      <alignment horizontal="center"/>
    </xf>
    <xf numFmtId="0" fontId="20" fillId="0" borderId="23" xfId="2" applyFont="1" applyBorder="1" applyAlignment="1">
      <alignment horizontal="center" vertical="center" wrapText="1"/>
    </xf>
    <xf numFmtId="0" fontId="20" fillId="0" borderId="16" xfId="2" applyFont="1" applyBorder="1" applyAlignment="1">
      <alignment horizontal="center" vertical="center" wrapText="1"/>
    </xf>
    <xf numFmtId="0" fontId="48" fillId="2" borderId="1" xfId="2" applyFont="1" applyFill="1" applyBorder="1" applyAlignment="1">
      <alignment horizontal="center" vertical="center"/>
    </xf>
    <xf numFmtId="0" fontId="48" fillId="2" borderId="2" xfId="2" applyFont="1" applyFill="1" applyBorder="1" applyAlignment="1">
      <alignment horizontal="center" vertical="center"/>
    </xf>
    <xf numFmtId="0" fontId="48" fillId="2" borderId="3" xfId="2" applyFont="1" applyFill="1" applyBorder="1" applyAlignment="1">
      <alignment horizontal="center" vertical="center"/>
    </xf>
    <xf numFmtId="0" fontId="48" fillId="2" borderId="0" xfId="2" applyFont="1" applyFill="1" applyBorder="1" applyAlignment="1">
      <alignment horizontal="center" vertical="center"/>
    </xf>
    <xf numFmtId="0" fontId="48" fillId="2" borderId="5" xfId="2" applyFont="1" applyFill="1" applyBorder="1" applyAlignment="1">
      <alignment horizontal="center" vertical="center"/>
    </xf>
    <xf numFmtId="0" fontId="48" fillId="2" borderId="4" xfId="2" applyFont="1" applyFill="1" applyBorder="1" applyAlignment="1">
      <alignment horizontal="center" vertical="center"/>
    </xf>
    <xf numFmtId="0" fontId="20" fillId="0" borderId="59" xfId="2" applyFont="1" applyBorder="1" applyAlignment="1">
      <alignment horizontal="center" vertical="center" wrapText="1"/>
    </xf>
    <xf numFmtId="0" fontId="20" fillId="0" borderId="42" xfId="2" applyFont="1" applyBorder="1" applyAlignment="1">
      <alignment horizontal="center" vertical="center" wrapText="1"/>
    </xf>
    <xf numFmtId="9" fontId="20" fillId="0" borderId="23" xfId="3" applyNumberFormat="1" applyFont="1" applyBorder="1" applyAlignment="1">
      <alignment horizontal="center" vertical="center" wrapText="1"/>
    </xf>
    <xf numFmtId="9" fontId="20" fillId="0" borderId="16" xfId="3" applyNumberFormat="1" applyFont="1" applyBorder="1" applyAlignment="1">
      <alignment horizontal="center" vertical="center" wrapText="1"/>
    </xf>
    <xf numFmtId="0" fontId="20" fillId="0" borderId="41" xfId="2" applyFont="1" applyFill="1" applyBorder="1" applyAlignment="1">
      <alignment horizontal="center" vertical="center"/>
    </xf>
    <xf numFmtId="0" fontId="20" fillId="0" borderId="42" xfId="2" applyFont="1" applyFill="1" applyBorder="1" applyAlignment="1">
      <alignment horizontal="center" vertical="center"/>
    </xf>
    <xf numFmtId="0" fontId="12" fillId="0" borderId="28" xfId="2" applyFont="1" applyFill="1" applyBorder="1" applyAlignment="1">
      <alignment horizontal="center" vertical="center" textRotation="90"/>
    </xf>
    <xf numFmtId="0" fontId="12" fillId="0" borderId="27" xfId="2" applyFont="1" applyFill="1" applyBorder="1" applyAlignment="1">
      <alignment horizontal="center" vertical="center" textRotation="90"/>
    </xf>
    <xf numFmtId="0" fontId="20" fillId="0" borderId="60" xfId="2" applyFont="1" applyBorder="1" applyAlignment="1">
      <alignment horizontal="center" vertical="center" wrapText="1"/>
    </xf>
    <xf numFmtId="0" fontId="20" fillId="0" borderId="62" xfId="2" applyFont="1" applyBorder="1" applyAlignment="1">
      <alignment horizontal="center" vertical="center" wrapText="1"/>
    </xf>
    <xf numFmtId="9" fontId="10" fillId="6" borderId="7" xfId="2" applyNumberFormat="1" applyFont="1" applyFill="1" applyBorder="1" applyAlignment="1">
      <alignment horizontal="center" vertical="center"/>
    </xf>
    <xf numFmtId="9" fontId="10" fillId="3" borderId="7" xfId="2" applyNumberFormat="1" applyFont="1" applyFill="1" applyBorder="1" applyAlignment="1">
      <alignment horizontal="center" vertical="center"/>
    </xf>
    <xf numFmtId="9" fontId="10" fillId="0" borderId="7" xfId="2" applyNumberFormat="1" applyFont="1" applyFill="1" applyBorder="1" applyAlignment="1">
      <alignment horizontal="center" vertical="center"/>
    </xf>
    <xf numFmtId="10" fontId="10" fillId="0" borderId="39" xfId="2" applyNumberFormat="1" applyFont="1" applyFill="1" applyBorder="1" applyAlignment="1">
      <alignment horizontal="center" vertical="center"/>
    </xf>
    <xf numFmtId="9" fontId="10" fillId="6" borderId="39" xfId="2" applyNumberFormat="1" applyFont="1" applyFill="1" applyBorder="1" applyAlignment="1">
      <alignment horizontal="center" vertical="center"/>
    </xf>
    <xf numFmtId="9" fontId="10" fillId="0" borderId="39" xfId="2" applyNumberFormat="1" applyFont="1" applyFill="1" applyBorder="1" applyAlignment="1">
      <alignment horizontal="center" vertical="center"/>
    </xf>
    <xf numFmtId="0" fontId="10" fillId="0" borderId="7" xfId="2" applyFont="1" applyBorder="1" applyAlignment="1">
      <alignment horizontal="justify" vertical="center" wrapText="1"/>
    </xf>
    <xf numFmtId="0" fontId="10" fillId="0" borderId="19" xfId="2" applyFont="1" applyBorder="1" applyAlignment="1">
      <alignment horizontal="justify" vertical="center" wrapText="1"/>
    </xf>
    <xf numFmtId="9" fontId="10" fillId="6" borderId="44" xfId="2" applyNumberFormat="1" applyFont="1" applyFill="1" applyBorder="1" applyAlignment="1">
      <alignment horizontal="center" vertical="center"/>
    </xf>
    <xf numFmtId="9" fontId="10" fillId="6" borderId="45" xfId="2" applyNumberFormat="1" applyFont="1" applyFill="1" applyBorder="1" applyAlignment="1">
      <alignment horizontal="center" vertical="center"/>
    </xf>
    <xf numFmtId="41" fontId="10" fillId="6" borderId="7" xfId="4" applyFont="1" applyFill="1" applyBorder="1" applyAlignment="1">
      <alignment horizontal="center" vertical="center"/>
    </xf>
    <xf numFmtId="41" fontId="10" fillId="0" borderId="7" xfId="4" applyFont="1" applyFill="1" applyBorder="1" applyAlignment="1">
      <alignment horizontal="center" vertical="center"/>
    </xf>
    <xf numFmtId="41" fontId="10" fillId="6" borderId="45" xfId="4" applyFont="1" applyFill="1" applyBorder="1" applyAlignment="1">
      <alignment horizontal="center" vertical="center"/>
    </xf>
    <xf numFmtId="0" fontId="10" fillId="0" borderId="29" xfId="2" applyFont="1" applyFill="1" applyBorder="1" applyAlignment="1">
      <alignment horizontal="center" vertical="center"/>
    </xf>
    <xf numFmtId="0" fontId="10" fillId="0" borderId="30" xfId="2" applyFont="1" applyFill="1" applyBorder="1" applyAlignment="1">
      <alignment horizontal="center" vertical="center"/>
    </xf>
    <xf numFmtId="0" fontId="10" fillId="6" borderId="45" xfId="2" applyFont="1" applyFill="1" applyBorder="1" applyAlignment="1">
      <alignment horizontal="center" vertical="center"/>
    </xf>
    <xf numFmtId="9" fontId="10" fillId="6" borderId="7" xfId="1" applyFont="1" applyFill="1" applyBorder="1" applyAlignment="1">
      <alignment horizontal="center" vertical="center"/>
    </xf>
    <xf numFmtId="10" fontId="10" fillId="0" borderId="19" xfId="2" applyNumberFormat="1" applyFont="1" applyFill="1" applyBorder="1" applyAlignment="1">
      <alignment horizontal="center" vertical="center"/>
    </xf>
    <xf numFmtId="10" fontId="10" fillId="0" borderId="28" xfId="6" applyNumberFormat="1" applyFont="1" applyFill="1" applyBorder="1" applyAlignment="1">
      <alignment horizontal="center" vertical="center"/>
    </xf>
    <xf numFmtId="10" fontId="10" fillId="0" borderId="27" xfId="6" applyNumberFormat="1" applyFont="1" applyFill="1" applyBorder="1" applyAlignment="1">
      <alignment horizontal="center" vertical="center"/>
    </xf>
    <xf numFmtId="0" fontId="9" fillId="3" borderId="0" xfId="2" applyFont="1" applyFill="1" applyBorder="1" applyAlignment="1">
      <alignment vertical="center" wrapText="1"/>
    </xf>
    <xf numFmtId="0" fontId="9" fillId="3" borderId="4" xfId="2" applyFont="1" applyFill="1" applyBorder="1" applyAlignment="1">
      <alignment vertical="center" wrapText="1"/>
    </xf>
    <xf numFmtId="0" fontId="9" fillId="3" borderId="0" xfId="2" applyFont="1" applyFill="1" applyBorder="1" applyAlignment="1">
      <alignment horizontal="left" wrapText="1"/>
    </xf>
    <xf numFmtId="0" fontId="9" fillId="3" borderId="4" xfId="2" applyFont="1" applyFill="1" applyBorder="1" applyAlignment="1">
      <alignment horizontal="center" vertical="center"/>
    </xf>
    <xf numFmtId="0" fontId="9" fillId="3" borderId="10" xfId="2" applyFont="1" applyFill="1" applyBorder="1" applyAlignment="1">
      <alignment horizontal="center" vertical="center"/>
    </xf>
    <xf numFmtId="0" fontId="55" fillId="0" borderId="2" xfId="2" applyFont="1" applyBorder="1" applyAlignment="1">
      <alignment horizontal="center" vertical="center"/>
    </xf>
    <xf numFmtId="0" fontId="55" fillId="0" borderId="8" xfId="2" applyFont="1" applyBorder="1" applyAlignment="1">
      <alignment horizontal="center" vertical="center"/>
    </xf>
    <xf numFmtId="0" fontId="55" fillId="0" borderId="0" xfId="2" applyFont="1" applyBorder="1" applyAlignment="1">
      <alignment horizontal="center" vertical="center"/>
    </xf>
    <xf numFmtId="0" fontId="55" fillId="0" borderId="9" xfId="2" applyFont="1" applyBorder="1" applyAlignment="1">
      <alignment horizontal="center" vertical="center"/>
    </xf>
    <xf numFmtId="0" fontId="49" fillId="3" borderId="1" xfId="2" applyFont="1" applyFill="1" applyBorder="1" applyAlignment="1">
      <alignment horizontal="center" vertical="center"/>
    </xf>
    <xf numFmtId="0" fontId="49" fillId="3" borderId="2" xfId="2" applyFont="1" applyFill="1" applyBorder="1" applyAlignment="1">
      <alignment horizontal="center" vertical="center"/>
    </xf>
    <xf numFmtId="0" fontId="49" fillId="3" borderId="8" xfId="2" applyFont="1" applyFill="1" applyBorder="1" applyAlignment="1">
      <alignment horizontal="center" vertical="center"/>
    </xf>
    <xf numFmtId="0" fontId="49" fillId="3" borderId="3" xfId="2" applyFont="1" applyFill="1" applyBorder="1" applyAlignment="1">
      <alignment horizontal="center" vertical="center"/>
    </xf>
    <xf numFmtId="0" fontId="49" fillId="3" borderId="0" xfId="2" applyFont="1" applyFill="1" applyBorder="1" applyAlignment="1">
      <alignment horizontal="center" vertical="center"/>
    </xf>
    <xf numFmtId="0" fontId="49" fillId="3" borderId="9" xfId="2" applyFont="1" applyFill="1" applyBorder="1" applyAlignment="1">
      <alignment horizontal="center" vertical="center"/>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8" xfId="0" applyFont="1" applyFill="1" applyBorder="1" applyAlignment="1">
      <alignment horizontal="center" vertical="center"/>
    </xf>
    <xf numFmtId="0" fontId="10" fillId="3" borderId="14" xfId="2" applyFont="1" applyFill="1" applyBorder="1" applyAlignment="1">
      <alignment horizontal="center"/>
    </xf>
    <xf numFmtId="0" fontId="10" fillId="3" borderId="13" xfId="2" applyFont="1" applyFill="1" applyBorder="1" applyAlignment="1">
      <alignment horizontal="center"/>
    </xf>
    <xf numFmtId="0" fontId="10" fillId="3" borderId="12" xfId="2" applyFont="1" applyFill="1" applyBorder="1" applyAlignment="1">
      <alignment horizontal="center"/>
    </xf>
    <xf numFmtId="0" fontId="9" fillId="0" borderId="2" xfId="2" applyFont="1" applyBorder="1" applyAlignment="1">
      <alignment horizontal="center" vertical="center"/>
    </xf>
    <xf numFmtId="0" fontId="9" fillId="0" borderId="0" xfId="2" applyFont="1" applyBorder="1" applyAlignment="1">
      <alignment horizontal="center" vertical="center"/>
    </xf>
    <xf numFmtId="0" fontId="9" fillId="0" borderId="4" xfId="2" applyFont="1" applyBorder="1" applyAlignment="1">
      <alignment horizontal="center" vertical="center"/>
    </xf>
    <xf numFmtId="0" fontId="9" fillId="0" borderId="7" xfId="0" applyFont="1" applyBorder="1" applyAlignment="1">
      <alignment horizontal="center" vertical="center"/>
    </xf>
    <xf numFmtId="0" fontId="20" fillId="0" borderId="39"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43" xfId="2" applyFont="1" applyBorder="1" applyAlignment="1">
      <alignment horizontal="center" vertical="center" wrapText="1"/>
    </xf>
    <xf numFmtId="9" fontId="20" fillId="0" borderId="39" xfId="1" applyNumberFormat="1" applyFont="1" applyBorder="1" applyAlignment="1">
      <alignment horizontal="center" vertical="center" wrapText="1"/>
    </xf>
    <xf numFmtId="9" fontId="20" fillId="0" borderId="36" xfId="1" applyNumberFormat="1" applyFont="1" applyBorder="1" applyAlignment="1">
      <alignment horizontal="center" vertical="center" wrapText="1"/>
    </xf>
    <xf numFmtId="0" fontId="20" fillId="0" borderId="44" xfId="2" applyFont="1" applyBorder="1" applyAlignment="1">
      <alignment horizontal="center" vertical="center" wrapText="1"/>
    </xf>
    <xf numFmtId="0" fontId="20" fillId="0" borderId="46" xfId="2" applyFont="1" applyBorder="1" applyAlignment="1">
      <alignment horizontal="center" vertical="center" wrapText="1"/>
    </xf>
    <xf numFmtId="0" fontId="20" fillId="0" borderId="10" xfId="2" applyFont="1" applyBorder="1" applyAlignment="1">
      <alignment horizontal="center" vertical="center" wrapText="1"/>
    </xf>
    <xf numFmtId="0" fontId="60" fillId="0" borderId="48" xfId="2" applyFont="1" applyFill="1" applyBorder="1" applyAlignment="1">
      <alignment horizontal="center" vertical="center" textRotation="90"/>
    </xf>
    <xf numFmtId="0" fontId="60" fillId="0" borderId="33" xfId="2" applyFont="1" applyFill="1" applyBorder="1" applyAlignment="1">
      <alignment horizontal="center" vertical="center" textRotation="90"/>
    </xf>
    <xf numFmtId="0" fontId="60" fillId="0" borderId="32" xfId="2" applyFont="1" applyFill="1" applyBorder="1" applyAlignment="1">
      <alignment horizontal="center" vertical="center" textRotation="90"/>
    </xf>
    <xf numFmtId="0" fontId="60" fillId="0" borderId="31" xfId="2" applyFont="1" applyFill="1" applyBorder="1" applyAlignment="1">
      <alignment horizontal="center" vertical="center" textRotation="90"/>
    </xf>
    <xf numFmtId="0" fontId="9" fillId="0" borderId="13" xfId="2" applyFont="1" applyBorder="1" applyAlignment="1">
      <alignment horizontal="center" vertical="center"/>
    </xf>
    <xf numFmtId="0" fontId="10" fillId="3" borderId="41" xfId="2" applyFont="1" applyFill="1" applyBorder="1" applyAlignment="1">
      <alignment horizontal="center" vertical="center"/>
    </xf>
    <xf numFmtId="0" fontId="10" fillId="3" borderId="42" xfId="2" applyFont="1" applyFill="1" applyBorder="1" applyAlignment="1">
      <alignment horizontal="center" vertical="center"/>
    </xf>
    <xf numFmtId="0" fontId="10" fillId="0" borderId="41"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21" xfId="2" applyFont="1" applyFill="1" applyBorder="1" applyAlignment="1">
      <alignment horizontal="justify" vertical="center" wrapText="1"/>
    </xf>
    <xf numFmtId="0" fontId="10" fillId="0" borderId="22" xfId="2" applyFont="1" applyFill="1" applyBorder="1" applyAlignment="1">
      <alignment horizontal="justify" vertical="center" wrapText="1"/>
    </xf>
    <xf numFmtId="0" fontId="10" fillId="0" borderId="55" xfId="2" applyFont="1" applyFill="1" applyBorder="1" applyAlignment="1">
      <alignment horizontal="justify" vertical="center" wrapText="1"/>
    </xf>
    <xf numFmtId="0" fontId="10" fillId="0" borderId="23" xfId="2" applyFont="1" applyFill="1" applyBorder="1" applyAlignment="1">
      <alignment horizontal="left" vertical="center" wrapText="1"/>
    </xf>
    <xf numFmtId="0" fontId="10" fillId="0" borderId="16" xfId="2" applyFont="1" applyFill="1" applyBorder="1" applyAlignment="1">
      <alignment horizontal="left" vertical="center" wrapText="1"/>
    </xf>
    <xf numFmtId="0" fontId="10" fillId="0" borderId="17" xfId="2" applyFont="1" applyFill="1" applyBorder="1" applyAlignment="1">
      <alignment horizontal="left" vertical="center" wrapText="1"/>
    </xf>
    <xf numFmtId="0" fontId="10" fillId="3" borderId="23" xfId="2" applyFont="1" applyFill="1" applyBorder="1" applyAlignment="1">
      <alignment horizontal="justify" vertical="center" wrapText="1"/>
    </xf>
    <xf numFmtId="0" fontId="10" fillId="3" borderId="16" xfId="2" applyFont="1" applyFill="1" applyBorder="1" applyAlignment="1">
      <alignment horizontal="justify" vertical="center" wrapText="1"/>
    </xf>
    <xf numFmtId="0" fontId="10" fillId="22" borderId="41" xfId="2" applyFont="1" applyFill="1" applyBorder="1" applyAlignment="1">
      <alignment horizontal="center" vertical="center"/>
    </xf>
    <xf numFmtId="0" fontId="10" fillId="22" borderId="40" xfId="2" applyFont="1" applyFill="1" applyBorder="1" applyAlignment="1">
      <alignment horizontal="center" vertical="center"/>
    </xf>
    <xf numFmtId="0" fontId="10" fillId="22" borderId="42" xfId="2" applyFont="1" applyFill="1" applyBorder="1" applyAlignment="1">
      <alignment horizontal="center" vertical="center"/>
    </xf>
    <xf numFmtId="0" fontId="15" fillId="3" borderId="19" xfId="2" applyFont="1" applyFill="1" applyBorder="1" applyAlignment="1">
      <alignment horizontal="justify" vertical="center" wrapText="1"/>
    </xf>
    <xf numFmtId="0" fontId="15" fillId="3" borderId="17" xfId="2" applyFont="1" applyFill="1" applyBorder="1" applyAlignment="1">
      <alignment horizontal="justify" vertical="center" wrapText="1"/>
    </xf>
    <xf numFmtId="0" fontId="9" fillId="0" borderId="53"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10" fillId="3" borderId="37" xfId="2" applyFont="1" applyFill="1" applyBorder="1" applyAlignment="1">
      <alignment horizontal="center" vertical="center"/>
    </xf>
    <xf numFmtId="0" fontId="10" fillId="22" borderId="29" xfId="2" applyFont="1" applyFill="1" applyBorder="1" applyAlignment="1">
      <alignment horizontal="center" vertical="center"/>
    </xf>
    <xf numFmtId="0" fontId="10" fillId="22" borderId="30" xfId="2" applyFont="1" applyFill="1" applyBorder="1" applyAlignment="1">
      <alignment horizontal="center" vertical="center"/>
    </xf>
    <xf numFmtId="9" fontId="10" fillId="0" borderId="19" xfId="1" applyFont="1" applyFill="1" applyBorder="1" applyAlignment="1">
      <alignment horizontal="center" vertical="center" wrapText="1"/>
    </xf>
    <xf numFmtId="9" fontId="10" fillId="0" borderId="16" xfId="1" applyFont="1" applyFill="1" applyBorder="1" applyAlignment="1">
      <alignment horizontal="center" vertical="center" wrapText="1"/>
    </xf>
    <xf numFmtId="9" fontId="10" fillId="0" borderId="17" xfId="1" applyFont="1" applyFill="1" applyBorder="1" applyAlignment="1">
      <alignment horizontal="center" vertical="center" wrapText="1"/>
    </xf>
    <xf numFmtId="0" fontId="10" fillId="0" borderId="92" xfId="2" applyFont="1" applyFill="1" applyBorder="1" applyAlignment="1">
      <alignment horizontal="center" vertical="center" wrapText="1"/>
    </xf>
    <xf numFmtId="0" fontId="10" fillId="0" borderId="54" xfId="2" applyFont="1" applyFill="1" applyBorder="1" applyAlignment="1">
      <alignment horizontal="center" vertical="center" wrapText="1"/>
    </xf>
    <xf numFmtId="9" fontId="10" fillId="0" borderId="29" xfId="2" applyNumberFormat="1" applyFont="1" applyFill="1" applyBorder="1" applyAlignment="1">
      <alignment horizontal="center" vertical="center"/>
    </xf>
    <xf numFmtId="9" fontId="10" fillId="0" borderId="30" xfId="2" applyNumberFormat="1" applyFont="1" applyFill="1" applyBorder="1" applyAlignment="1">
      <alignment horizontal="center" vertical="center"/>
    </xf>
    <xf numFmtId="10" fontId="10" fillId="6" borderId="29" xfId="3" applyNumberFormat="1" applyFont="1" applyFill="1" applyBorder="1" applyAlignment="1">
      <alignment horizontal="center" vertical="center"/>
    </xf>
    <xf numFmtId="10" fontId="10" fillId="6" borderId="30" xfId="3" applyNumberFormat="1" applyFont="1" applyFill="1" applyBorder="1" applyAlignment="1">
      <alignment horizontal="center" vertical="center"/>
    </xf>
    <xf numFmtId="10" fontId="10" fillId="6" borderId="37" xfId="3" applyNumberFormat="1" applyFont="1" applyFill="1" applyBorder="1" applyAlignment="1">
      <alignment horizontal="center" vertical="center"/>
    </xf>
    <xf numFmtId="0" fontId="9" fillId="3" borderId="4" xfId="2" applyFont="1" applyFill="1" applyBorder="1" applyAlignment="1">
      <alignment horizontal="justify" vertical="top" wrapText="1"/>
    </xf>
    <xf numFmtId="0" fontId="53" fillId="3" borderId="18" xfId="2" applyFont="1" applyFill="1" applyBorder="1" applyAlignment="1">
      <alignment horizontal="center" vertical="center"/>
    </xf>
    <xf numFmtId="0" fontId="53" fillId="3" borderId="27" xfId="2" applyFont="1" applyFill="1" applyBorder="1" applyAlignment="1">
      <alignment horizontal="center" vertical="center"/>
    </xf>
    <xf numFmtId="0" fontId="53" fillId="3" borderId="68" xfId="2" applyFont="1" applyFill="1" applyBorder="1" applyAlignment="1">
      <alignment horizontal="center" vertical="center"/>
    </xf>
    <xf numFmtId="0" fontId="53" fillId="3" borderId="57" xfId="2" applyFont="1" applyFill="1" applyBorder="1" applyAlignment="1">
      <alignment horizontal="center" vertical="center"/>
    </xf>
    <xf numFmtId="0" fontId="53" fillId="3" borderId="47" xfId="2" applyFont="1" applyFill="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30" fillId="0" borderId="21" xfId="0" applyFont="1" applyBorder="1" applyAlignment="1">
      <alignment horizontal="justify" vertical="center" wrapText="1"/>
    </xf>
    <xf numFmtId="0" fontId="30" fillId="0" borderId="22" xfId="0" applyFont="1" applyBorder="1" applyAlignment="1">
      <alignment horizontal="justify" vertical="center" wrapText="1"/>
    </xf>
    <xf numFmtId="0" fontId="30" fillId="0" borderId="55" xfId="0" applyFont="1" applyBorder="1" applyAlignment="1">
      <alignment horizontal="justify" vertical="center" wrapText="1"/>
    </xf>
    <xf numFmtId="0" fontId="6" fillId="3" borderId="67" xfId="0" applyFont="1" applyFill="1" applyBorder="1" applyAlignment="1">
      <alignment horizontal="justify" vertical="center" wrapText="1"/>
    </xf>
    <xf numFmtId="0" fontId="6" fillId="3" borderId="68" xfId="0" applyFont="1" applyFill="1" applyBorder="1" applyAlignment="1">
      <alignment horizontal="justify" vertical="center" wrapText="1"/>
    </xf>
    <xf numFmtId="0" fontId="6" fillId="3" borderId="73" xfId="0" applyFont="1" applyFill="1" applyBorder="1" applyAlignment="1">
      <alignment horizontal="justify" vertical="center" wrapText="1"/>
    </xf>
    <xf numFmtId="0" fontId="6" fillId="3" borderId="23" xfId="0" applyFont="1" applyFill="1" applyBorder="1" applyAlignment="1">
      <alignment horizontal="justify" vertical="center" wrapText="1"/>
    </xf>
    <xf numFmtId="0" fontId="6" fillId="3" borderId="16" xfId="0" applyFont="1" applyFill="1" applyBorder="1" applyAlignment="1">
      <alignment horizontal="justify" vertical="center" wrapText="1"/>
    </xf>
    <xf numFmtId="0" fontId="6" fillId="3" borderId="74" xfId="0" applyFont="1" applyFill="1" applyBorder="1" applyAlignment="1">
      <alignment horizontal="justify" vertical="center" wrapText="1"/>
    </xf>
    <xf numFmtId="0" fontId="9" fillId="3" borderId="0" xfId="2" applyFont="1" applyFill="1" applyBorder="1" applyAlignment="1">
      <alignment horizontal="justify"/>
    </xf>
    <xf numFmtId="0" fontId="9" fillId="3" borderId="0" xfId="2" applyFont="1" applyFill="1" applyBorder="1" applyAlignment="1">
      <alignment horizontal="left"/>
    </xf>
    <xf numFmtId="0" fontId="6" fillId="0" borderId="2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30" fillId="0" borderId="43" xfId="0" applyFont="1" applyBorder="1" applyAlignment="1">
      <alignment horizontal="justify" vertical="center" wrapText="1"/>
    </xf>
    <xf numFmtId="0" fontId="30" fillId="0" borderId="35" xfId="0" applyFont="1" applyBorder="1" applyAlignment="1">
      <alignment horizontal="justify" vertical="center" wrapText="1"/>
    </xf>
    <xf numFmtId="0" fontId="6" fillId="3" borderId="39" xfId="0" applyFont="1" applyFill="1" applyBorder="1" applyAlignment="1">
      <alignment horizontal="justify" vertical="center" wrapText="1"/>
    </xf>
    <xf numFmtId="0" fontId="6" fillId="3" borderId="36" xfId="0" applyFont="1" applyFill="1" applyBorder="1" applyAlignment="1">
      <alignment horizontal="justify"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6" fillId="0" borderId="21" xfId="0" applyFont="1" applyBorder="1" applyAlignment="1">
      <alignment horizontal="justify" vertical="center" wrapText="1"/>
    </xf>
    <xf numFmtId="0" fontId="0" fillId="0" borderId="22" xfId="0" applyBorder="1" applyAlignment="1">
      <alignment horizontal="justify"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4" xfId="0" applyFont="1" applyFill="1" applyBorder="1" applyAlignment="1">
      <alignment horizontal="center" vertical="center"/>
    </xf>
    <xf numFmtId="9" fontId="20" fillId="0" borderId="10" xfId="1" applyNumberFormat="1" applyFont="1" applyBorder="1" applyAlignment="1">
      <alignment horizontal="center" vertical="center" wrapText="1"/>
    </xf>
    <xf numFmtId="0" fontId="10" fillId="3" borderId="27" xfId="2" applyFont="1" applyFill="1" applyBorder="1" applyAlignment="1">
      <alignment horizontal="center"/>
    </xf>
    <xf numFmtId="0" fontId="10" fillId="3" borderId="68" xfId="2" applyFont="1" applyFill="1" applyBorder="1" applyAlignment="1">
      <alignment horizontal="center"/>
    </xf>
    <xf numFmtId="0" fontId="10" fillId="3" borderId="47" xfId="2" applyFont="1" applyFill="1" applyBorder="1" applyAlignment="1">
      <alignment horizontal="center"/>
    </xf>
    <xf numFmtId="0" fontId="48" fillId="2" borderId="8" xfId="2" applyFont="1" applyFill="1" applyBorder="1" applyAlignment="1">
      <alignment horizontal="center" vertical="center"/>
    </xf>
    <xf numFmtId="0" fontId="48" fillId="2" borderId="9" xfId="2" applyFont="1" applyFill="1" applyBorder="1" applyAlignment="1">
      <alignment horizontal="center" vertical="center"/>
    </xf>
    <xf numFmtId="0" fontId="55" fillId="0" borderId="1" xfId="2" applyFont="1" applyBorder="1" applyAlignment="1">
      <alignment horizontal="center" vertical="center"/>
    </xf>
    <xf numFmtId="0" fontId="55" fillId="0" borderId="3" xfId="2" applyFont="1" applyBorder="1" applyAlignment="1">
      <alignment horizontal="center" vertical="center"/>
    </xf>
    <xf numFmtId="0" fontId="55" fillId="0" borderId="5" xfId="2" applyFont="1" applyBorder="1" applyAlignment="1">
      <alignment horizontal="center" vertical="center"/>
    </xf>
    <xf numFmtId="0" fontId="55" fillId="0" borderId="4" xfId="2" applyFont="1" applyBorder="1" applyAlignment="1">
      <alignment horizontal="center" vertical="center"/>
    </xf>
    <xf numFmtId="0" fontId="55" fillId="0" borderId="10" xfId="2" applyFont="1" applyBorder="1" applyAlignment="1">
      <alignment horizontal="center" vertical="center"/>
    </xf>
    <xf numFmtId="0" fontId="9" fillId="0" borderId="7" xfId="2" applyFont="1" applyBorder="1" applyAlignment="1">
      <alignment horizontal="center" vertical="center" wrapText="1"/>
    </xf>
    <xf numFmtId="9" fontId="9" fillId="0" borderId="7" xfId="1" applyNumberFormat="1" applyFont="1" applyBorder="1" applyAlignment="1">
      <alignment horizontal="center" vertical="center" wrapText="1"/>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12" fillId="0" borderId="7" xfId="2" applyFont="1" applyFill="1" applyBorder="1" applyAlignment="1">
      <alignment horizontal="center" vertical="center" textRotation="90"/>
    </xf>
    <xf numFmtId="0" fontId="12" fillId="0" borderId="26" xfId="2" applyFont="1" applyFill="1" applyBorder="1" applyAlignment="1">
      <alignment horizontal="center" vertical="center" textRotation="90"/>
    </xf>
    <xf numFmtId="0" fontId="12" fillId="0" borderId="25" xfId="2" applyFont="1" applyFill="1" applyBorder="1" applyAlignment="1">
      <alignment horizontal="center" vertical="center" textRotation="90"/>
    </xf>
    <xf numFmtId="0" fontId="12" fillId="0" borderId="18" xfId="2" applyFont="1" applyFill="1" applyBorder="1" applyAlignment="1">
      <alignment horizontal="center" vertical="center" textRotation="90"/>
    </xf>
    <xf numFmtId="0" fontId="9" fillId="3" borderId="7" xfId="2" applyFont="1" applyFill="1" applyBorder="1" applyAlignment="1">
      <alignment horizontal="justify" vertical="center" wrapText="1"/>
    </xf>
    <xf numFmtId="0" fontId="9" fillId="3" borderId="7" xfId="2" applyFont="1" applyFill="1" applyBorder="1" applyAlignment="1">
      <alignment horizontal="center" vertical="center" wrapText="1"/>
    </xf>
    <xf numFmtId="0" fontId="10" fillId="3" borderId="7" xfId="2" applyFont="1" applyFill="1" applyBorder="1" applyAlignment="1">
      <alignment horizontal="center"/>
    </xf>
    <xf numFmtId="0" fontId="10" fillId="5" borderId="30" xfId="2" applyFont="1" applyFill="1" applyBorder="1" applyAlignment="1">
      <alignment horizontal="center" vertical="center"/>
    </xf>
    <xf numFmtId="0" fontId="9" fillId="3" borderId="30" xfId="2" applyFont="1" applyFill="1" applyBorder="1" applyAlignment="1">
      <alignment horizontal="center" vertical="center" wrapText="1"/>
    </xf>
    <xf numFmtId="49" fontId="10" fillId="3" borderId="7" xfId="2" applyNumberFormat="1" applyFont="1" applyFill="1" applyBorder="1" applyAlignment="1">
      <alignment horizontal="center" vertical="center"/>
    </xf>
    <xf numFmtId="49" fontId="10" fillId="3" borderId="29" xfId="2" applyNumberFormat="1" applyFont="1" applyFill="1" applyBorder="1" applyAlignment="1">
      <alignment horizontal="center" vertical="center"/>
    </xf>
    <xf numFmtId="49" fontId="10" fillId="3" borderId="30" xfId="2" applyNumberFormat="1" applyFont="1" applyFill="1" applyBorder="1" applyAlignment="1">
      <alignment horizontal="center" vertical="center"/>
    </xf>
    <xf numFmtId="49" fontId="10" fillId="6" borderId="29" xfId="2" applyNumberFormat="1" applyFont="1" applyFill="1" applyBorder="1" applyAlignment="1">
      <alignment horizontal="center" vertical="center"/>
    </xf>
    <xf numFmtId="49" fontId="10" fillId="6" borderId="30" xfId="2" applyNumberFormat="1" applyFont="1" applyFill="1" applyBorder="1" applyAlignment="1">
      <alignment horizontal="center" vertical="center"/>
    </xf>
    <xf numFmtId="1" fontId="10" fillId="6" borderId="7" xfId="2" applyNumberFormat="1" applyFont="1" applyFill="1" applyBorder="1" applyAlignment="1">
      <alignment horizontal="center" vertical="center"/>
    </xf>
    <xf numFmtId="9" fontId="10" fillId="3" borderId="7" xfId="1" applyFont="1" applyFill="1" applyBorder="1" applyAlignment="1">
      <alignment horizontal="center" vertical="center"/>
    </xf>
    <xf numFmtId="0" fontId="10" fillId="3" borderId="7" xfId="2" applyFont="1" applyFill="1" applyBorder="1" applyAlignment="1">
      <alignment horizontal="left" vertical="center" wrapText="1"/>
    </xf>
    <xf numFmtId="10" fontId="10" fillId="3" borderId="7" xfId="1" applyNumberFormat="1" applyFont="1" applyFill="1" applyBorder="1" applyAlignment="1">
      <alignment horizontal="center" vertical="center"/>
    </xf>
    <xf numFmtId="0" fontId="10" fillId="3" borderId="7" xfId="1" applyNumberFormat="1" applyFont="1" applyFill="1" applyBorder="1" applyAlignment="1">
      <alignment horizontal="center" vertical="center"/>
    </xf>
    <xf numFmtId="1" fontId="10" fillId="3" borderId="7" xfId="1" applyNumberFormat="1" applyFont="1" applyFill="1" applyBorder="1" applyAlignment="1">
      <alignment horizontal="center" vertical="center"/>
    </xf>
    <xf numFmtId="1" fontId="10" fillId="6" borderId="7" xfId="1" applyNumberFormat="1" applyFont="1" applyFill="1" applyBorder="1" applyAlignment="1">
      <alignment horizontal="center" vertical="center"/>
    </xf>
    <xf numFmtId="1" fontId="10" fillId="3" borderId="7" xfId="2" applyNumberFormat="1" applyFont="1" applyFill="1" applyBorder="1" applyAlignment="1">
      <alignment horizontal="center" vertical="center"/>
    </xf>
    <xf numFmtId="9" fontId="10" fillId="5" borderId="7" xfId="2" applyNumberFormat="1" applyFont="1" applyFill="1" applyBorder="1" applyAlignment="1">
      <alignment horizontal="center" vertical="center"/>
    </xf>
    <xf numFmtId="10" fontId="10" fillId="3" borderId="19" xfId="2" applyNumberFormat="1" applyFont="1" applyFill="1" applyBorder="1" applyAlignment="1">
      <alignment horizontal="center" vertical="center"/>
    </xf>
    <xf numFmtId="0" fontId="10" fillId="3" borderId="19" xfId="2" applyFont="1" applyFill="1" applyBorder="1" applyAlignment="1">
      <alignment horizontal="center" vertical="center"/>
    </xf>
    <xf numFmtId="0" fontId="20" fillId="3" borderId="2" xfId="2" applyFont="1" applyFill="1" applyBorder="1" applyAlignment="1">
      <alignment horizontal="center" vertical="center"/>
    </xf>
    <xf numFmtId="0" fontId="20" fillId="3" borderId="8" xfId="2" applyFont="1" applyFill="1" applyBorder="1" applyAlignment="1">
      <alignment horizontal="center" vertical="center"/>
    </xf>
    <xf numFmtId="0" fontId="20" fillId="3" borderId="1" xfId="2" applyFont="1" applyFill="1" applyBorder="1" applyAlignment="1">
      <alignment horizontal="center" vertical="center"/>
    </xf>
    <xf numFmtId="0" fontId="20" fillId="3" borderId="8" xfId="2" applyFont="1" applyFill="1" applyBorder="1" applyAlignment="1">
      <alignment horizontal="center" vertical="center" wrapText="1"/>
    </xf>
    <xf numFmtId="0" fontId="20" fillId="3" borderId="9"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24" xfId="2" applyFont="1" applyFill="1" applyBorder="1" applyAlignment="1">
      <alignment horizontal="center" vertical="center" wrapText="1"/>
    </xf>
    <xf numFmtId="0" fontId="19" fillId="3" borderId="1" xfId="2" applyFont="1" applyFill="1" applyBorder="1" applyAlignment="1">
      <alignment horizontal="center" vertical="center" textRotation="90"/>
    </xf>
    <xf numFmtId="0" fontId="19" fillId="3" borderId="67" xfId="2" applyFont="1" applyFill="1" applyBorder="1" applyAlignment="1">
      <alignment horizontal="center" vertical="center" textRotation="90"/>
    </xf>
    <xf numFmtId="0" fontId="19" fillId="3" borderId="69" xfId="2" applyFont="1" applyFill="1" applyBorder="1" applyAlignment="1">
      <alignment horizontal="center" vertical="center" textRotation="90"/>
    </xf>
    <xf numFmtId="0" fontId="19" fillId="3" borderId="8" xfId="2" applyFont="1" applyFill="1" applyBorder="1" applyAlignment="1">
      <alignment horizontal="center" vertical="center" textRotation="90"/>
    </xf>
    <xf numFmtId="0" fontId="49" fillId="3" borderId="0" xfId="2" applyFont="1" applyFill="1" applyAlignment="1">
      <alignment horizontal="center" vertical="center"/>
    </xf>
    <xf numFmtId="0" fontId="49" fillId="3" borderId="5" xfId="2" applyFont="1" applyFill="1" applyBorder="1" applyAlignment="1">
      <alignment horizontal="center" vertical="center"/>
    </xf>
    <xf numFmtId="0" fontId="49" fillId="3" borderId="4" xfId="2" applyFont="1" applyFill="1" applyBorder="1" applyAlignment="1">
      <alignment horizontal="center" vertical="center"/>
    </xf>
    <xf numFmtId="0" fontId="50" fillId="3" borderId="0" xfId="2" applyFont="1" applyFill="1" applyAlignment="1">
      <alignment horizontal="center" vertical="center"/>
    </xf>
    <xf numFmtId="0" fontId="20" fillId="3" borderId="14" xfId="2" applyFont="1" applyFill="1" applyBorder="1" applyAlignment="1">
      <alignment horizontal="center" vertical="center" wrapText="1"/>
    </xf>
    <xf numFmtId="0" fontId="20" fillId="3" borderId="12" xfId="2" applyFont="1" applyFill="1" applyBorder="1" applyAlignment="1">
      <alignment horizontal="center" vertical="center" wrapText="1"/>
    </xf>
    <xf numFmtId="9" fontId="20" fillId="3" borderId="8" xfId="3" applyFont="1" applyFill="1" applyBorder="1" applyAlignment="1">
      <alignment horizontal="center" vertical="center" wrapText="1"/>
    </xf>
    <xf numFmtId="9" fontId="20" fillId="3" borderId="9" xfId="3" applyFont="1" applyFill="1" applyBorder="1" applyAlignment="1">
      <alignment horizontal="center" vertical="center" wrapText="1"/>
    </xf>
    <xf numFmtId="9" fontId="20" fillId="3" borderId="6" xfId="3" applyFont="1" applyFill="1" applyBorder="1" applyAlignment="1">
      <alignment horizontal="center" vertical="center" wrapText="1"/>
    </xf>
    <xf numFmtId="9" fontId="20" fillId="3" borderId="24" xfId="3" applyFont="1" applyFill="1" applyBorder="1" applyAlignment="1">
      <alignment horizontal="center" vertical="center" wrapText="1"/>
    </xf>
    <xf numFmtId="0" fontId="19" fillId="3" borderId="21" xfId="2" applyFont="1" applyFill="1" applyBorder="1" applyAlignment="1">
      <alignment horizontal="center" vertical="center" textRotation="90"/>
    </xf>
    <xf numFmtId="0" fontId="19" fillId="3" borderId="23" xfId="2" applyFont="1" applyFill="1" applyBorder="1" applyAlignment="1">
      <alignment horizontal="center" vertical="center" textRotation="90"/>
    </xf>
    <xf numFmtId="0" fontId="19" fillId="3" borderId="60" xfId="2" applyFont="1" applyFill="1" applyBorder="1" applyAlignment="1">
      <alignment horizontal="center" vertical="center" textRotation="90"/>
    </xf>
    <xf numFmtId="0" fontId="20" fillId="3" borderId="3" xfId="2" applyFont="1" applyFill="1" applyBorder="1" applyAlignment="1">
      <alignment horizontal="center" vertical="center" wrapText="1"/>
    </xf>
    <xf numFmtId="9" fontId="6" fillId="3" borderId="41" xfId="2" applyNumberFormat="1" applyFill="1" applyBorder="1" applyAlignment="1">
      <alignment horizontal="center" vertical="center"/>
    </xf>
    <xf numFmtId="9" fontId="6" fillId="3" borderId="42" xfId="2" applyNumberFormat="1" applyFill="1" applyBorder="1" applyAlignment="1">
      <alignment horizontal="center" vertical="center"/>
    </xf>
    <xf numFmtId="9" fontId="6" fillId="3" borderId="39" xfId="2" applyNumberFormat="1" applyFill="1" applyBorder="1" applyAlignment="1">
      <alignment horizontal="center" vertical="center"/>
    </xf>
    <xf numFmtId="10" fontId="6" fillId="3" borderId="43" xfId="2" applyNumberFormat="1" applyFill="1" applyBorder="1" applyAlignment="1">
      <alignment horizontal="center" vertical="center"/>
    </xf>
    <xf numFmtId="0" fontId="6" fillId="3" borderId="39" xfId="2" applyFill="1" applyBorder="1" applyAlignment="1">
      <alignment horizontal="center" vertical="center"/>
    </xf>
    <xf numFmtId="10" fontId="6" fillId="3" borderId="39" xfId="2" applyNumberFormat="1" applyFill="1" applyBorder="1" applyAlignment="1">
      <alignment horizontal="center" vertical="center"/>
    </xf>
    <xf numFmtId="0" fontId="6" fillId="3" borderId="44" xfId="2" applyFill="1" applyBorder="1" applyAlignment="1">
      <alignment horizontal="center" vertical="center"/>
    </xf>
    <xf numFmtId="0" fontId="6" fillId="3" borderId="7" xfId="2" applyFill="1" applyBorder="1" applyAlignment="1">
      <alignment horizontal="center" vertical="center"/>
    </xf>
    <xf numFmtId="164" fontId="6" fillId="3" borderId="7" xfId="1" applyNumberFormat="1" applyFont="1" applyFill="1" applyBorder="1" applyAlignment="1">
      <alignment horizontal="center" vertical="center"/>
    </xf>
    <xf numFmtId="0" fontId="6" fillId="3" borderId="38" xfId="2" applyFill="1" applyBorder="1" applyAlignment="1">
      <alignment horizontal="center" vertical="center"/>
    </xf>
    <xf numFmtId="9" fontId="6" fillId="3" borderId="7" xfId="1" applyFont="1" applyFill="1" applyBorder="1" applyAlignment="1">
      <alignment horizontal="center" vertical="center"/>
    </xf>
    <xf numFmtId="9" fontId="10" fillId="5" borderId="7" xfId="1" applyFont="1" applyFill="1" applyBorder="1" applyAlignment="1">
      <alignment horizontal="center" vertical="center"/>
    </xf>
    <xf numFmtId="9" fontId="10" fillId="5" borderId="45" xfId="1" applyFont="1" applyFill="1" applyBorder="1" applyAlignment="1">
      <alignment horizontal="center" vertical="center"/>
    </xf>
    <xf numFmtId="164" fontId="10" fillId="5" borderId="7" xfId="1" applyNumberFormat="1" applyFont="1" applyFill="1" applyBorder="1" applyAlignment="1">
      <alignment horizontal="center" vertical="center"/>
    </xf>
    <xf numFmtId="164" fontId="10" fillId="5" borderId="45" xfId="1" applyNumberFormat="1" applyFont="1" applyFill="1" applyBorder="1" applyAlignment="1">
      <alignment horizontal="center" vertical="center"/>
    </xf>
    <xf numFmtId="0" fontId="6" fillId="3" borderId="92" xfId="2" applyFill="1" applyBorder="1" applyAlignment="1">
      <alignment horizontal="center" vertical="center" wrapText="1"/>
    </xf>
    <xf numFmtId="0" fontId="6" fillId="3" borderId="54" xfId="2" applyFill="1" applyBorder="1" applyAlignment="1">
      <alignment horizontal="center" vertical="center" wrapText="1"/>
    </xf>
    <xf numFmtId="9" fontId="6" fillId="3" borderId="38" xfId="1" applyFont="1" applyFill="1" applyBorder="1" applyAlignment="1">
      <alignment horizontal="center" vertical="center"/>
    </xf>
    <xf numFmtId="164" fontId="10" fillId="5" borderId="7" xfId="2" applyNumberFormat="1" applyFont="1" applyFill="1" applyBorder="1" applyAlignment="1">
      <alignment horizontal="center" vertical="center"/>
    </xf>
    <xf numFmtId="0" fontId="6" fillId="3" borderId="45" xfId="2" applyFill="1" applyBorder="1" applyAlignment="1">
      <alignment horizontal="center" vertical="center"/>
    </xf>
    <xf numFmtId="164" fontId="10" fillId="22" borderId="7" xfId="1" applyNumberFormat="1" applyFont="1" applyFill="1" applyBorder="1" applyAlignment="1">
      <alignment horizontal="center" vertical="center"/>
    </xf>
    <xf numFmtId="164" fontId="10" fillId="22" borderId="45" xfId="1" applyNumberFormat="1" applyFont="1" applyFill="1" applyBorder="1" applyAlignment="1">
      <alignment horizontal="center" vertical="center"/>
    </xf>
    <xf numFmtId="164" fontId="6" fillId="3" borderId="29" xfId="1" applyNumberFormat="1" applyFont="1" applyFill="1" applyBorder="1" applyAlignment="1">
      <alignment horizontal="center" vertical="center"/>
    </xf>
    <xf numFmtId="164" fontId="6" fillId="3" borderId="30" xfId="1" applyNumberFormat="1" applyFont="1" applyFill="1" applyBorder="1" applyAlignment="1">
      <alignment horizontal="center" vertical="center"/>
    </xf>
    <xf numFmtId="164" fontId="6" fillId="22" borderId="7" xfId="1" applyNumberFormat="1" applyFont="1" applyFill="1" applyBorder="1" applyAlignment="1">
      <alignment horizontal="center" vertical="center"/>
    </xf>
    <xf numFmtId="9" fontId="6" fillId="6" borderId="7" xfId="2" applyNumberFormat="1" applyFill="1" applyBorder="1" applyAlignment="1">
      <alignment horizontal="center" vertical="center"/>
    </xf>
    <xf numFmtId="0" fontId="6" fillId="6" borderId="7" xfId="2" applyFill="1" applyBorder="1" applyAlignment="1">
      <alignment horizontal="center" vertical="center"/>
    </xf>
    <xf numFmtId="9" fontId="10" fillId="6" borderId="45" xfId="1" applyFont="1" applyFill="1" applyBorder="1" applyAlignment="1">
      <alignment horizontal="center" vertical="center"/>
    </xf>
    <xf numFmtId="0" fontId="6" fillId="3" borderId="51" xfId="2" applyFill="1" applyBorder="1" applyAlignment="1">
      <alignment horizontal="center"/>
    </xf>
    <xf numFmtId="0" fontId="6" fillId="3" borderId="30" xfId="2" applyFill="1" applyBorder="1" applyAlignment="1">
      <alignment horizontal="center"/>
    </xf>
    <xf numFmtId="0" fontId="62" fillId="3" borderId="7" xfId="2" applyFont="1" applyFill="1" applyBorder="1" applyAlignment="1">
      <alignment horizontal="center" vertical="center"/>
    </xf>
    <xf numFmtId="10" fontId="6" fillId="3" borderId="38" xfId="1" applyNumberFormat="1" applyFont="1" applyFill="1" applyBorder="1" applyAlignment="1">
      <alignment horizontal="center" vertical="center"/>
    </xf>
    <xf numFmtId="10" fontId="6" fillId="3" borderId="7" xfId="1" applyNumberFormat="1" applyFont="1" applyFill="1" applyBorder="1" applyAlignment="1">
      <alignment horizontal="center" vertical="center"/>
    </xf>
    <xf numFmtId="10" fontId="6" fillId="5" borderId="7" xfId="1" applyNumberFormat="1" applyFont="1" applyFill="1" applyBorder="1" applyAlignment="1">
      <alignment horizontal="center" vertical="center"/>
    </xf>
    <xf numFmtId="10" fontId="6" fillId="3" borderId="29" xfId="1" applyNumberFormat="1" applyFont="1" applyFill="1" applyBorder="1" applyAlignment="1">
      <alignment horizontal="center"/>
    </xf>
    <xf numFmtId="10" fontId="6" fillId="3" borderId="30" xfId="1" applyNumberFormat="1" applyFont="1" applyFill="1" applyBorder="1" applyAlignment="1">
      <alignment horizontal="center"/>
    </xf>
    <xf numFmtId="10" fontId="6" fillId="5" borderId="45" xfId="1" applyNumberFormat="1" applyFont="1" applyFill="1" applyBorder="1" applyAlignment="1">
      <alignment horizontal="center" vertical="center"/>
    </xf>
    <xf numFmtId="0" fontId="62" fillId="3" borderId="7" xfId="2" applyFont="1" applyFill="1" applyBorder="1" applyAlignment="1">
      <alignment horizontal="center" vertical="center" wrapText="1"/>
    </xf>
    <xf numFmtId="9" fontId="6" fillId="3" borderId="38" xfId="3" applyFont="1" applyFill="1" applyBorder="1" applyAlignment="1">
      <alignment horizontal="center" vertical="center"/>
    </xf>
    <xf numFmtId="0" fontId="9" fillId="3" borderId="4" xfId="2" applyFont="1" applyFill="1" applyBorder="1" applyAlignment="1">
      <alignment horizontal="left" vertical="center" wrapText="1"/>
    </xf>
    <xf numFmtId="0" fontId="10" fillId="3" borderId="18" xfId="2" applyFont="1" applyFill="1" applyBorder="1" applyAlignment="1">
      <alignment horizontal="center"/>
    </xf>
    <xf numFmtId="0" fontId="10" fillId="3" borderId="0" xfId="2" applyFont="1" applyFill="1" applyBorder="1" applyAlignment="1">
      <alignment horizontal="center"/>
    </xf>
    <xf numFmtId="0" fontId="10" fillId="3" borderId="57" xfId="2" applyFont="1" applyFill="1" applyBorder="1" applyAlignment="1">
      <alignment horizontal="center"/>
    </xf>
    <xf numFmtId="0" fontId="6" fillId="3" borderId="21" xfId="2" applyFill="1" applyBorder="1" applyAlignment="1">
      <alignment horizontal="center" vertical="center" wrapText="1"/>
    </xf>
    <xf numFmtId="0" fontId="6" fillId="3" borderId="22" xfId="2" applyFill="1" applyBorder="1" applyAlignment="1">
      <alignment horizontal="center" vertical="center" wrapText="1"/>
    </xf>
    <xf numFmtId="0" fontId="6" fillId="3" borderId="55" xfId="2" applyFill="1" applyBorder="1" applyAlignment="1">
      <alignment horizontal="center" vertical="center" wrapText="1"/>
    </xf>
    <xf numFmtId="0" fontId="6" fillId="3" borderId="39" xfId="2" applyFill="1" applyBorder="1" applyAlignment="1">
      <alignment horizontal="left" vertical="center" wrapText="1"/>
    </xf>
    <xf numFmtId="0" fontId="6" fillId="3" borderId="7" xfId="2" applyFill="1" applyBorder="1" applyAlignment="1">
      <alignment horizontal="left" vertical="center" wrapText="1"/>
    </xf>
    <xf numFmtId="0" fontId="6" fillId="3" borderId="39" xfId="2" applyFill="1" applyBorder="1" applyAlignment="1">
      <alignment horizontal="center" vertical="center" wrapText="1"/>
    </xf>
    <xf numFmtId="0" fontId="6" fillId="3" borderId="7" xfId="2" applyFill="1" applyBorder="1" applyAlignment="1">
      <alignment horizontal="center" vertical="center" wrapText="1"/>
    </xf>
    <xf numFmtId="0" fontId="6" fillId="3" borderId="23" xfId="2" applyFill="1" applyBorder="1" applyAlignment="1">
      <alignment horizontal="center" vertical="center" wrapText="1"/>
    </xf>
    <xf numFmtId="0" fontId="6" fillId="3" borderId="16" xfId="2" applyFill="1" applyBorder="1" applyAlignment="1">
      <alignment horizontal="center" vertical="center" wrapText="1"/>
    </xf>
    <xf numFmtId="9" fontId="6" fillId="3" borderId="23" xfId="2" applyNumberFormat="1" applyFont="1" applyFill="1" applyBorder="1" applyAlignment="1">
      <alignment horizontal="center" vertical="center" wrapText="1"/>
    </xf>
    <xf numFmtId="9" fontId="6" fillId="3" borderId="16" xfId="2" applyNumberFormat="1" applyFont="1" applyFill="1" applyBorder="1" applyAlignment="1">
      <alignment horizontal="center" vertical="center" wrapText="1"/>
    </xf>
    <xf numFmtId="9" fontId="6" fillId="3" borderId="39" xfId="2" applyNumberFormat="1" applyFill="1" applyBorder="1" applyAlignment="1">
      <alignment horizontal="center" vertical="center" wrapText="1"/>
    </xf>
    <xf numFmtId="9" fontId="6" fillId="3" borderId="7" xfId="2" applyNumberFormat="1" applyFill="1" applyBorder="1" applyAlignment="1">
      <alignment horizontal="center" vertical="center" wrapText="1"/>
    </xf>
    <xf numFmtId="0" fontId="30" fillId="3" borderId="19" xfId="2" applyFont="1" applyFill="1" applyBorder="1" applyAlignment="1">
      <alignment horizontal="left" vertical="center" wrapText="1"/>
    </xf>
    <xf numFmtId="0" fontId="30" fillId="3" borderId="16" xfId="2" applyFont="1" applyFill="1" applyBorder="1" applyAlignment="1">
      <alignment horizontal="left" vertical="center" wrapText="1"/>
    </xf>
    <xf numFmtId="9" fontId="6" fillId="0" borderId="19" xfId="3" applyFont="1" applyFill="1" applyBorder="1" applyAlignment="1">
      <alignment horizontal="center" vertical="center" wrapText="1"/>
    </xf>
    <xf numFmtId="9" fontId="6" fillId="0" borderId="17" xfId="3" applyFont="1" applyFill="1" applyBorder="1" applyAlignment="1">
      <alignment horizontal="center" vertical="center" wrapText="1"/>
    </xf>
    <xf numFmtId="9" fontId="6" fillId="3" borderId="19" xfId="3" applyFont="1" applyFill="1" applyBorder="1" applyAlignment="1">
      <alignment horizontal="center" vertical="center"/>
    </xf>
    <xf numFmtId="9" fontId="6" fillId="3" borderId="17" xfId="3" applyFont="1" applyFill="1" applyBorder="1" applyAlignment="1">
      <alignment horizontal="center" vertical="center"/>
    </xf>
    <xf numFmtId="0" fontId="6" fillId="3" borderId="19" xfId="2" applyFill="1" applyBorder="1" applyAlignment="1">
      <alignment horizontal="center" vertical="center" wrapText="1"/>
    </xf>
    <xf numFmtId="0" fontId="6" fillId="3" borderId="17" xfId="2" applyFill="1" applyBorder="1" applyAlignment="1">
      <alignment horizontal="center" vertical="center" wrapText="1"/>
    </xf>
    <xf numFmtId="9" fontId="6" fillId="3" borderId="19" xfId="2" applyNumberFormat="1" applyFont="1" applyFill="1" applyBorder="1" applyAlignment="1">
      <alignment horizontal="center" vertical="center" wrapText="1"/>
    </xf>
    <xf numFmtId="9" fontId="6" fillId="3" borderId="17" xfId="2" applyNumberFormat="1" applyFont="1" applyFill="1" applyBorder="1" applyAlignment="1">
      <alignment horizontal="center" vertical="center" wrapText="1"/>
    </xf>
    <xf numFmtId="9" fontId="6" fillId="3" borderId="19" xfId="2" applyNumberFormat="1" applyFill="1" applyBorder="1" applyAlignment="1">
      <alignment horizontal="center" vertical="center" wrapText="1"/>
    </xf>
    <xf numFmtId="9" fontId="6" fillId="3" borderId="16" xfId="2" applyNumberFormat="1" applyFill="1" applyBorder="1" applyAlignment="1">
      <alignment horizontal="center" vertical="center" wrapText="1"/>
    </xf>
    <xf numFmtId="9" fontId="6" fillId="3" borderId="17" xfId="2" applyNumberForma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9" xfId="2" applyFont="1" applyFill="1" applyBorder="1" applyAlignment="1">
      <alignment horizontal="center" vertical="center" wrapText="1"/>
    </xf>
    <xf numFmtId="9" fontId="6" fillId="0" borderId="16" xfId="3" applyFont="1" applyFill="1" applyBorder="1" applyAlignment="1">
      <alignment horizontal="center" vertical="center" wrapText="1"/>
    </xf>
    <xf numFmtId="15" fontId="6" fillId="3" borderId="19" xfId="3" applyNumberFormat="1" applyFont="1" applyFill="1" applyBorder="1" applyAlignment="1">
      <alignment horizontal="center" vertical="center"/>
    </xf>
    <xf numFmtId="9" fontId="6" fillId="3" borderId="16" xfId="3" applyFont="1" applyFill="1" applyBorder="1" applyAlignment="1">
      <alignment horizontal="center" vertical="center"/>
    </xf>
    <xf numFmtId="0" fontId="6" fillId="3" borderId="62" xfId="2" applyFill="1" applyBorder="1" applyAlignment="1">
      <alignment horizontal="center" vertical="center" wrapText="1"/>
    </xf>
    <xf numFmtId="1" fontId="6" fillId="3" borderId="7" xfId="2" applyNumberFormat="1" applyFill="1" applyBorder="1" applyAlignment="1">
      <alignment horizontal="center" vertical="center"/>
    </xf>
    <xf numFmtId="9" fontId="6" fillId="3" borderId="36" xfId="3" applyFont="1" applyFill="1" applyBorder="1" applyAlignment="1">
      <alignment horizontal="center" vertical="center"/>
    </xf>
    <xf numFmtId="9" fontId="10" fillId="5" borderId="36" xfId="1" applyFont="1" applyFill="1" applyBorder="1" applyAlignment="1">
      <alignment horizontal="center" vertical="center"/>
    </xf>
    <xf numFmtId="9" fontId="6" fillId="3" borderId="32" xfId="3" applyFont="1" applyFill="1" applyBorder="1" applyAlignment="1">
      <alignment horizontal="center" vertical="center"/>
    </xf>
    <xf numFmtId="9" fontId="6" fillId="3" borderId="33" xfId="3" applyFont="1" applyFill="1" applyBorder="1" applyAlignment="1">
      <alignment horizontal="center" vertical="center"/>
    </xf>
    <xf numFmtId="0" fontId="6" fillId="3" borderId="7" xfId="2" applyFill="1" applyBorder="1" applyAlignment="1">
      <alignment horizontal="justify" vertical="center" wrapText="1"/>
    </xf>
    <xf numFmtId="9" fontId="6" fillId="3" borderId="7" xfId="3" applyFont="1" applyFill="1" applyBorder="1" applyAlignment="1">
      <alignment horizontal="center" vertical="center" wrapText="1"/>
    </xf>
    <xf numFmtId="1" fontId="6" fillId="3" borderId="38" xfId="2" applyNumberFormat="1" applyFill="1" applyBorder="1" applyAlignment="1">
      <alignment horizontal="center" vertical="center"/>
    </xf>
    <xf numFmtId="9" fontId="10" fillId="5" borderId="46" xfId="1" applyFont="1" applyFill="1" applyBorder="1" applyAlignment="1">
      <alignment horizontal="center" vertical="center"/>
    </xf>
    <xf numFmtId="9" fontId="6" fillId="3" borderId="35" xfId="3" applyFont="1" applyFill="1" applyBorder="1" applyAlignment="1">
      <alignment horizontal="center" vertical="center"/>
    </xf>
    <xf numFmtId="0" fontId="9" fillId="3" borderId="51" xfId="2" applyFont="1" applyFill="1" applyBorder="1" applyAlignment="1">
      <alignment horizontal="center"/>
    </xf>
    <xf numFmtId="0" fontId="9" fillId="3" borderId="30" xfId="2" applyFont="1" applyFill="1" applyBorder="1" applyAlignment="1">
      <alignment horizontal="center"/>
    </xf>
    <xf numFmtId="0" fontId="10" fillId="3" borderId="43" xfId="2" applyFont="1" applyFill="1" applyBorder="1" applyAlignment="1">
      <alignment horizontal="center" vertical="center" wrapText="1"/>
    </xf>
    <xf numFmtId="0" fontId="10" fillId="3" borderId="38" xfId="2" applyFont="1" applyFill="1" applyBorder="1" applyAlignment="1">
      <alignment horizontal="center" vertical="center" wrapText="1"/>
    </xf>
    <xf numFmtId="0" fontId="10" fillId="3" borderId="53" xfId="2" applyFont="1" applyFill="1" applyBorder="1" applyAlignment="1">
      <alignment horizontal="center" vertical="center" wrapText="1"/>
    </xf>
    <xf numFmtId="0" fontId="9" fillId="3" borderId="23" xfId="2" applyFont="1" applyFill="1" applyBorder="1" applyAlignment="1">
      <alignment horizontal="center" vertical="center" wrapText="1"/>
    </xf>
    <xf numFmtId="0" fontId="10" fillId="6" borderId="39" xfId="2" applyFont="1" applyFill="1" applyBorder="1" applyAlignment="1">
      <alignment horizontal="center" vertical="center"/>
    </xf>
    <xf numFmtId="0" fontId="15" fillId="0" borderId="19" xfId="2" applyFont="1" applyBorder="1" applyAlignment="1">
      <alignment horizontal="left" vertical="center" wrapText="1"/>
    </xf>
    <xf numFmtId="0" fontId="15" fillId="0" borderId="17" xfId="2" applyFont="1" applyBorder="1" applyAlignment="1">
      <alignment horizontal="left" vertical="center" wrapText="1"/>
    </xf>
    <xf numFmtId="0" fontId="20" fillId="0" borderId="72" xfId="2" applyFont="1" applyBorder="1" applyAlignment="1">
      <alignment horizontal="center" vertical="center" wrapText="1"/>
    </xf>
    <xf numFmtId="0" fontId="20" fillId="0" borderId="50" xfId="2" applyFont="1" applyBorder="1" applyAlignment="1">
      <alignment horizontal="center" vertical="center" wrapText="1"/>
    </xf>
    <xf numFmtId="0" fontId="6" fillId="0" borderId="29" xfId="2" applyFill="1" applyBorder="1" applyAlignment="1">
      <alignment horizontal="center"/>
    </xf>
    <xf numFmtId="0" fontId="6" fillId="0" borderId="30" xfId="2" applyFill="1" applyBorder="1" applyAlignment="1">
      <alignment horizontal="center"/>
    </xf>
    <xf numFmtId="0" fontId="6" fillId="3" borderId="7" xfId="2" applyFill="1" applyBorder="1" applyAlignment="1">
      <alignment horizontal="center"/>
    </xf>
    <xf numFmtId="0" fontId="6" fillId="0" borderId="7" xfId="2" applyFill="1" applyBorder="1" applyAlignment="1">
      <alignment horizontal="center"/>
    </xf>
    <xf numFmtId="0" fontId="10" fillId="3" borderId="19" xfId="2" applyFont="1" applyFill="1" applyBorder="1" applyAlignment="1">
      <alignment horizontal="center" vertical="center" wrapText="1"/>
    </xf>
    <xf numFmtId="0" fontId="15" fillId="3" borderId="19" xfId="2" applyFont="1" applyFill="1" applyBorder="1" applyAlignment="1">
      <alignment horizontal="left" vertical="center" wrapText="1"/>
    </xf>
    <xf numFmtId="0" fontId="15" fillId="3" borderId="17" xfId="2" applyFont="1" applyFill="1" applyBorder="1" applyAlignment="1">
      <alignment horizontal="left" vertical="center" wrapText="1"/>
    </xf>
    <xf numFmtId="0" fontId="9" fillId="3" borderId="72" xfId="2" applyFont="1" applyFill="1" applyBorder="1" applyAlignment="1">
      <alignment horizontal="center" vertical="center" wrapText="1"/>
    </xf>
    <xf numFmtId="0" fontId="9" fillId="3" borderId="50" xfId="2" applyFont="1" applyFill="1" applyBorder="1" applyAlignment="1">
      <alignment horizontal="center" vertical="center" wrapText="1"/>
    </xf>
    <xf numFmtId="0" fontId="10" fillId="5" borderId="29" xfId="2" applyFont="1" applyFill="1" applyBorder="1" applyAlignment="1">
      <alignment horizontal="center" vertical="center"/>
    </xf>
    <xf numFmtId="0" fontId="6" fillId="5" borderId="7" xfId="2" applyFill="1" applyBorder="1" applyAlignment="1">
      <alignment horizontal="center"/>
    </xf>
    <xf numFmtId="0" fontId="6" fillId="3" borderId="29" xfId="2" applyFill="1" applyBorder="1" applyAlignment="1">
      <alignment horizontal="center"/>
    </xf>
    <xf numFmtId="0" fontId="61" fillId="23" borderId="7" xfId="2" applyFont="1" applyFill="1" applyBorder="1" applyAlignment="1">
      <alignment horizontal="center"/>
    </xf>
    <xf numFmtId="10" fontId="10" fillId="5" borderId="7" xfId="3" applyNumberFormat="1" applyFont="1" applyFill="1" applyBorder="1" applyAlignment="1">
      <alignment horizontal="center" vertical="center"/>
    </xf>
    <xf numFmtId="10" fontId="10" fillId="0" borderId="7" xfId="7" applyNumberFormat="1" applyFont="1" applyFill="1" applyBorder="1" applyAlignment="1">
      <alignment horizontal="center" vertical="center"/>
    </xf>
    <xf numFmtId="0" fontId="10" fillId="3" borderId="27" xfId="2" applyFont="1" applyFill="1" applyBorder="1" applyAlignment="1">
      <alignment horizontal="center" vertical="center" wrapText="1"/>
    </xf>
    <xf numFmtId="0" fontId="10" fillId="3" borderId="68" xfId="2" applyFont="1" applyFill="1" applyBorder="1" applyAlignment="1">
      <alignment horizontal="center" vertical="center" wrapText="1"/>
    </xf>
    <xf numFmtId="0" fontId="10" fillId="3" borderId="47" xfId="2" applyFont="1" applyFill="1" applyBorder="1" applyAlignment="1">
      <alignment horizontal="center" vertical="center" wrapText="1"/>
    </xf>
    <xf numFmtId="9" fontId="10" fillId="21" borderId="7" xfId="2" applyNumberFormat="1" applyFont="1" applyFill="1" applyBorder="1" applyAlignment="1">
      <alignment horizontal="center" vertical="center"/>
    </xf>
    <xf numFmtId="0" fontId="10" fillId="21" borderId="7" xfId="2" applyFont="1" applyFill="1" applyBorder="1" applyAlignment="1">
      <alignment horizontal="center" vertical="center"/>
    </xf>
    <xf numFmtId="0" fontId="6" fillId="0" borderId="30" xfId="2" applyFill="1" applyBorder="1" applyAlignment="1">
      <alignment horizontal="center" vertical="center"/>
    </xf>
    <xf numFmtId="0" fontId="6" fillId="0" borderId="7" xfId="2" applyFill="1" applyBorder="1" applyAlignment="1">
      <alignment horizontal="center" vertical="center"/>
    </xf>
    <xf numFmtId="0" fontId="6" fillId="5" borderId="7" xfId="2" applyFill="1" applyBorder="1" applyAlignment="1">
      <alignment horizontal="center" vertical="center"/>
    </xf>
    <xf numFmtId="0" fontId="10" fillId="0" borderId="58" xfId="2" applyFont="1" applyFill="1" applyBorder="1" applyAlignment="1">
      <alignment horizontal="center" vertical="center"/>
    </xf>
    <xf numFmtId="0" fontId="6" fillId="3" borderId="29" xfId="2" applyFill="1" applyBorder="1" applyAlignment="1">
      <alignment horizontal="center" vertical="center"/>
    </xf>
    <xf numFmtId="0" fontId="10" fillId="3" borderId="73"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10" fillId="3" borderId="33" xfId="2" applyFont="1" applyFill="1" applyBorder="1" applyAlignment="1">
      <alignment horizontal="center" vertical="center"/>
    </xf>
    <xf numFmtId="0" fontId="10" fillId="3" borderId="36" xfId="2" applyFont="1" applyFill="1" applyBorder="1" applyAlignment="1">
      <alignment horizontal="center" vertical="center"/>
    </xf>
    <xf numFmtId="10" fontId="10" fillId="3" borderId="36" xfId="6" applyNumberFormat="1" applyFont="1" applyFill="1" applyBorder="1" applyAlignment="1">
      <alignment horizontal="center" vertical="center"/>
    </xf>
    <xf numFmtId="0" fontId="10" fillId="3" borderId="36" xfId="6" applyFont="1" applyFill="1" applyBorder="1" applyAlignment="1">
      <alignment horizontal="center" vertical="center"/>
    </xf>
    <xf numFmtId="9" fontId="10" fillId="0" borderId="74" xfId="2" applyNumberFormat="1" applyFont="1" applyFill="1" applyBorder="1" applyAlignment="1">
      <alignment horizontal="center" vertical="center" wrapText="1"/>
    </xf>
    <xf numFmtId="9" fontId="10" fillId="3" borderId="36" xfId="2" applyNumberFormat="1" applyFont="1" applyFill="1" applyBorder="1" applyAlignment="1">
      <alignment horizontal="center" vertical="center"/>
    </xf>
    <xf numFmtId="9" fontId="10" fillId="6" borderId="36" xfId="6" applyNumberFormat="1" applyFont="1" applyFill="1" applyBorder="1" applyAlignment="1">
      <alignment horizontal="center" vertical="center"/>
    </xf>
    <xf numFmtId="9" fontId="10" fillId="6" borderId="32" xfId="6" applyNumberFormat="1" applyFont="1" applyFill="1" applyBorder="1" applyAlignment="1">
      <alignment horizontal="center" vertical="center"/>
    </xf>
    <xf numFmtId="0" fontId="9" fillId="3" borderId="17" xfId="2" applyFont="1" applyFill="1" applyBorder="1" applyAlignment="1">
      <alignment horizontal="center" vertical="center"/>
    </xf>
    <xf numFmtId="0" fontId="9" fillId="3" borderId="7" xfId="2" applyFont="1" applyFill="1" applyBorder="1" applyAlignment="1">
      <alignment horizontal="center" vertical="center"/>
    </xf>
    <xf numFmtId="9" fontId="10" fillId="3" borderId="36" xfId="6" applyNumberFormat="1" applyFont="1" applyFill="1" applyBorder="1" applyAlignment="1">
      <alignment horizontal="center" vertical="center"/>
    </xf>
    <xf numFmtId="49" fontId="6" fillId="5" borderId="29" xfId="2" applyNumberFormat="1" applyFill="1" applyBorder="1" applyAlignment="1">
      <alignment horizontal="center"/>
    </xf>
    <xf numFmtId="49" fontId="0" fillId="5" borderId="30" xfId="0" applyNumberFormat="1" applyFill="1" applyBorder="1" applyAlignment="1">
      <alignment horizontal="center"/>
    </xf>
    <xf numFmtId="0" fontId="0" fillId="0" borderId="30" xfId="0" applyBorder="1" applyAlignment="1">
      <alignment horizontal="center"/>
    </xf>
    <xf numFmtId="0" fontId="6" fillId="5" borderId="29" xfId="6" applyNumberFormat="1" applyFont="1" applyFill="1" applyBorder="1" applyAlignment="1">
      <alignment horizontal="center"/>
    </xf>
    <xf numFmtId="0" fontId="6" fillId="5" borderId="29" xfId="2" applyFill="1" applyBorder="1" applyAlignment="1">
      <alignment horizontal="center"/>
    </xf>
    <xf numFmtId="0" fontId="0" fillId="5" borderId="30" xfId="0" applyFill="1" applyBorder="1" applyAlignment="1">
      <alignment horizontal="center"/>
    </xf>
    <xf numFmtId="0" fontId="16" fillId="3" borderId="19" xfId="2" applyFont="1" applyFill="1" applyBorder="1" applyAlignment="1">
      <alignment horizontal="center" vertical="center" wrapText="1"/>
    </xf>
    <xf numFmtId="0" fontId="16" fillId="3" borderId="16" xfId="2" applyFont="1" applyFill="1" applyBorder="1" applyAlignment="1">
      <alignment horizontal="center" vertical="center" wrapText="1"/>
    </xf>
    <xf numFmtId="0" fontId="16" fillId="3" borderId="17" xfId="2" applyFont="1" applyFill="1" applyBorder="1" applyAlignment="1">
      <alignment horizontal="center" vertical="center" wrapText="1"/>
    </xf>
    <xf numFmtId="9" fontId="6" fillId="0" borderId="58" xfId="2" applyNumberFormat="1" applyFill="1" applyBorder="1" applyAlignment="1">
      <alignment horizontal="center"/>
    </xf>
    <xf numFmtId="9" fontId="6" fillId="0" borderId="29" xfId="2" applyNumberFormat="1" applyFill="1" applyBorder="1" applyAlignment="1">
      <alignment horizontal="center"/>
    </xf>
    <xf numFmtId="9" fontId="6" fillId="3" borderId="29" xfId="2" applyNumberFormat="1" applyFill="1" applyBorder="1" applyAlignment="1">
      <alignment horizontal="center"/>
    </xf>
    <xf numFmtId="0" fontId="64" fillId="0" borderId="29" xfId="2" applyFont="1" applyFill="1" applyBorder="1" applyAlignment="1">
      <alignment horizontal="center"/>
    </xf>
    <xf numFmtId="0" fontId="15" fillId="3" borderId="16" xfId="2" applyFont="1" applyFill="1" applyBorder="1" applyAlignment="1">
      <alignment horizontal="center" vertical="center" wrapText="1"/>
    </xf>
    <xf numFmtId="0" fontId="6" fillId="0" borderId="58" xfId="2" applyFill="1" applyBorder="1" applyAlignment="1">
      <alignment horizontal="center"/>
    </xf>
    <xf numFmtId="0" fontId="6" fillId="0" borderId="29" xfId="2" applyFill="1" applyBorder="1" applyAlignment="1">
      <alignment horizontal="center" wrapText="1"/>
    </xf>
    <xf numFmtId="0" fontId="6" fillId="0" borderId="30" xfId="2" applyFill="1" applyBorder="1" applyAlignment="1">
      <alignment horizontal="center" wrapText="1"/>
    </xf>
    <xf numFmtId="0" fontId="6" fillId="5" borderId="30" xfId="2" applyFill="1" applyBorder="1" applyAlignment="1">
      <alignment horizontal="center"/>
    </xf>
    <xf numFmtId="0" fontId="6" fillId="6" borderId="29" xfId="2" applyFill="1" applyBorder="1" applyAlignment="1">
      <alignment horizontal="center"/>
    </xf>
    <xf numFmtId="0" fontId="6" fillId="6" borderId="30" xfId="2" applyFill="1" applyBorder="1" applyAlignment="1">
      <alignment horizontal="center"/>
    </xf>
    <xf numFmtId="0" fontId="6" fillId="3" borderId="37" xfId="2" applyFill="1" applyBorder="1" applyAlignment="1">
      <alignment horizontal="center"/>
    </xf>
    <xf numFmtId="0" fontId="37" fillId="0" borderId="66" xfId="14" applyFont="1" applyFill="1" applyBorder="1" applyAlignment="1">
      <alignment horizontal="left" vertical="center" wrapText="1"/>
    </xf>
    <xf numFmtId="0" fontId="10" fillId="3" borderId="7" xfId="0" applyFont="1" applyFill="1" applyBorder="1" applyAlignment="1">
      <alignment horizontal="justify" vertical="center" wrapText="1"/>
    </xf>
    <xf numFmtId="0" fontId="10" fillId="3" borderId="7" xfId="0" applyFont="1" applyFill="1" applyBorder="1" applyAlignment="1">
      <alignment horizontal="justify" vertical="top" wrapText="1"/>
    </xf>
    <xf numFmtId="0" fontId="10" fillId="3" borderId="19" xfId="0" applyFont="1" applyFill="1" applyBorder="1" applyAlignment="1">
      <alignment vertical="center" wrapText="1"/>
    </xf>
    <xf numFmtId="0" fontId="10" fillId="3" borderId="17" xfId="0" applyFont="1" applyFill="1" applyBorder="1" applyAlignment="1">
      <alignment vertical="center" wrapText="1"/>
    </xf>
    <xf numFmtId="0" fontId="34" fillId="0" borderId="3" xfId="14" applyFont="1" applyBorder="1" applyAlignment="1">
      <alignment vertical="center" wrapText="1"/>
    </xf>
    <xf numFmtId="0" fontId="36" fillId="0" borderId="66" xfId="15" applyFont="1" applyFill="1" applyBorder="1" applyAlignment="1">
      <alignment horizontal="left" vertical="center" wrapText="1"/>
    </xf>
  </cellXfs>
  <cellStyles count="17">
    <cellStyle name="Bueno" xfId="9" builtinId="26"/>
    <cellStyle name="Énfasis3" xfId="16" builtinId="37"/>
    <cellStyle name="Hipervínculo" xfId="15" builtinId="8"/>
    <cellStyle name="Millares [0] 2" xfId="4" xr:uid="{00000000-0005-0000-0000-000003000000}"/>
    <cellStyle name="Millares [0] 3" xfId="8" xr:uid="{00000000-0005-0000-0000-000004000000}"/>
    <cellStyle name="Millares [0] 3 2" xfId="13" xr:uid="{00000000-0005-0000-0000-000005000000}"/>
    <cellStyle name="Normal" xfId="0" builtinId="0"/>
    <cellStyle name="Normal 2" xfId="2" xr:uid="{00000000-0005-0000-0000-000007000000}"/>
    <cellStyle name="Normal 2 2" xfId="5" xr:uid="{00000000-0005-0000-0000-000008000000}"/>
    <cellStyle name="Normal 2 2 2" xfId="6" xr:uid="{00000000-0005-0000-0000-000009000000}"/>
    <cellStyle name="Normal 3" xfId="11" xr:uid="{00000000-0005-0000-0000-00000A000000}"/>
    <cellStyle name="Normal 4" xfId="14" xr:uid="{00000000-0005-0000-0000-00000B000000}"/>
    <cellStyle name="Porcentaje" xfId="1" builtinId="5"/>
    <cellStyle name="Porcentaje 2" xfId="3" xr:uid="{00000000-0005-0000-0000-00000D000000}"/>
    <cellStyle name="Porcentaje 3" xfId="7" xr:uid="{00000000-0005-0000-0000-00000E000000}"/>
    <cellStyle name="Porcentaje 4" xfId="10" xr:uid="{00000000-0005-0000-0000-00000F000000}"/>
    <cellStyle name="Porcentaje 5" xfId="12"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119063</xdr:colOff>
      <xdr:row>2</xdr:row>
      <xdr:rowOff>50006</xdr:rowOff>
    </xdr:from>
    <xdr:to>
      <xdr:col>2</xdr:col>
      <xdr:colOff>1081821</xdr:colOff>
      <xdr:row>6</xdr:row>
      <xdr:rowOff>30956</xdr:rowOff>
    </xdr:to>
    <xdr:pic>
      <xdr:nvPicPr>
        <xdr:cNvPr id="4" name="Imagen 1" descr="cid:image003.jpg@01D584FB.234BB700">
          <a:extLst>
            <a:ext uri="{FF2B5EF4-FFF2-40B4-BE49-F238E27FC236}">
              <a16:creationId xmlns:a16="http://schemas.microsoft.com/office/drawing/2014/main" id="{3DC52BC4-51FF-44A1-AF9E-051293EF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3" y="383381"/>
          <a:ext cx="4034571"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2327786</xdr:colOff>
      <xdr:row>35</xdr:row>
      <xdr:rowOff>1142</xdr:rowOff>
    </xdr:from>
    <xdr:to>
      <xdr:col>6</xdr:col>
      <xdr:colOff>1758675</xdr:colOff>
      <xdr:row>39</xdr:row>
      <xdr:rowOff>74744</xdr:rowOff>
    </xdr:to>
    <xdr:sp macro="" textlink="">
      <xdr:nvSpPr>
        <xdr:cNvPr id="3" name="Text Box 45">
          <a:extLst>
            <a:ext uri="{FF2B5EF4-FFF2-40B4-BE49-F238E27FC236}">
              <a16:creationId xmlns:a16="http://schemas.microsoft.com/office/drawing/2014/main" id="{575C7A9F-F308-429B-982F-F0326112F246}"/>
            </a:ext>
          </a:extLst>
        </xdr:cNvPr>
        <xdr:cNvSpPr txBox="1">
          <a:spLocks noChangeArrowheads="1"/>
        </xdr:cNvSpPr>
      </xdr:nvSpPr>
      <xdr:spPr bwMode="auto">
        <a:xfrm>
          <a:off x="7614161" y="16460342"/>
          <a:ext cx="5212564"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oneCellAnchor>
    <xdr:from>
      <xdr:col>0</xdr:col>
      <xdr:colOff>19050</xdr:colOff>
      <xdr:row>2</xdr:row>
      <xdr:rowOff>33338</xdr:rowOff>
    </xdr:from>
    <xdr:ext cx="4038600" cy="814388"/>
    <xdr:pic>
      <xdr:nvPicPr>
        <xdr:cNvPr id="4" name="Imagen 3">
          <a:extLst>
            <a:ext uri="{FF2B5EF4-FFF2-40B4-BE49-F238E27FC236}">
              <a16:creationId xmlns:a16="http://schemas.microsoft.com/office/drawing/2014/main" id="{CC73228E-12E8-4648-8E02-7A9E461112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757238"/>
          <a:ext cx="4038600" cy="814388"/>
        </a:xfrm>
        <a:prstGeom prst="rect">
          <a:avLst/>
        </a:prstGeom>
      </xdr:spPr>
    </xdr:pic>
    <xdr:clientData/>
  </xdr:oneCellAnchor>
  <xdr:twoCellAnchor>
    <xdr:from>
      <xdr:col>25</xdr:col>
      <xdr:colOff>171450</xdr:colOff>
      <xdr:row>35</xdr:row>
      <xdr:rowOff>19050</xdr:rowOff>
    </xdr:from>
    <xdr:to>
      <xdr:col>47</xdr:col>
      <xdr:colOff>135739</xdr:colOff>
      <xdr:row>39</xdr:row>
      <xdr:rowOff>92652</xdr:rowOff>
    </xdr:to>
    <xdr:sp macro="" textlink="">
      <xdr:nvSpPr>
        <xdr:cNvPr id="7" name="Text Box 45">
          <a:extLst>
            <a:ext uri="{FF2B5EF4-FFF2-40B4-BE49-F238E27FC236}">
              <a16:creationId xmlns:a16="http://schemas.microsoft.com/office/drawing/2014/main" id="{73C600D3-EEE4-45F7-86CD-CB523EA16416}"/>
            </a:ext>
          </a:extLst>
        </xdr:cNvPr>
        <xdr:cNvSpPr txBox="1">
          <a:spLocks noChangeArrowheads="1"/>
        </xdr:cNvSpPr>
      </xdr:nvSpPr>
      <xdr:spPr bwMode="auto">
        <a:xfrm>
          <a:off x="29794200" y="16478250"/>
          <a:ext cx="5212564" cy="1321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2</xdr:col>
      <xdr:colOff>47624</xdr:colOff>
      <xdr:row>6</xdr:row>
      <xdr:rowOff>99156</xdr:rowOff>
    </xdr:to>
    <xdr:pic>
      <xdr:nvPicPr>
        <xdr:cNvPr id="4" name="Imagen 3">
          <a:extLst>
            <a:ext uri="{FF2B5EF4-FFF2-40B4-BE49-F238E27FC236}">
              <a16:creationId xmlns:a16="http://schemas.microsoft.com/office/drawing/2014/main" id="{CA2E0EBA-A417-40D1-9F3A-4ED6BBDB1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9575"/>
          <a:ext cx="4010024" cy="842106"/>
        </a:xfrm>
        <a:prstGeom prst="rect">
          <a:avLst/>
        </a:prstGeom>
      </xdr:spPr>
    </xdr:pic>
    <xdr:clientData/>
  </xdr:twoCellAnchor>
  <xdr:twoCellAnchor>
    <xdr:from>
      <xdr:col>4</xdr:col>
      <xdr:colOff>114300</xdr:colOff>
      <xdr:row>30</xdr:row>
      <xdr:rowOff>19050</xdr:rowOff>
    </xdr:from>
    <xdr:to>
      <xdr:col>7</xdr:col>
      <xdr:colOff>173839</xdr:colOff>
      <xdr:row>39</xdr:row>
      <xdr:rowOff>35502</xdr:rowOff>
    </xdr:to>
    <xdr:sp macro="" textlink="">
      <xdr:nvSpPr>
        <xdr:cNvPr id="7" name="Text Box 45">
          <a:extLst>
            <a:ext uri="{FF2B5EF4-FFF2-40B4-BE49-F238E27FC236}">
              <a16:creationId xmlns:a16="http://schemas.microsoft.com/office/drawing/2014/main" id="{D9976805-65F1-4B4B-9E6E-176DA45415F3}"/>
            </a:ext>
          </a:extLst>
        </xdr:cNvPr>
        <xdr:cNvSpPr txBox="1">
          <a:spLocks noChangeArrowheads="1"/>
        </xdr:cNvSpPr>
      </xdr:nvSpPr>
      <xdr:spPr bwMode="auto">
        <a:xfrm>
          <a:off x="7667625" y="15744825"/>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27</xdr:col>
      <xdr:colOff>161925</xdr:colOff>
      <xdr:row>30</xdr:row>
      <xdr:rowOff>19050</xdr:rowOff>
    </xdr:from>
    <xdr:to>
      <xdr:col>49</xdr:col>
      <xdr:colOff>135739</xdr:colOff>
      <xdr:row>39</xdr:row>
      <xdr:rowOff>35502</xdr:rowOff>
    </xdr:to>
    <xdr:sp macro="" textlink="">
      <xdr:nvSpPr>
        <xdr:cNvPr id="8" name="Text Box 45">
          <a:extLst>
            <a:ext uri="{FF2B5EF4-FFF2-40B4-BE49-F238E27FC236}">
              <a16:creationId xmlns:a16="http://schemas.microsoft.com/office/drawing/2014/main" id="{1A27E9F7-40D3-424B-9E5E-3786729B7F4D}"/>
            </a:ext>
          </a:extLst>
        </xdr:cNvPr>
        <xdr:cNvSpPr txBox="1">
          <a:spLocks noChangeArrowheads="1"/>
        </xdr:cNvSpPr>
      </xdr:nvSpPr>
      <xdr:spPr bwMode="auto">
        <a:xfrm>
          <a:off x="27012900" y="15744825"/>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47625</xdr:colOff>
      <xdr:row>38</xdr:row>
      <xdr:rowOff>0</xdr:rowOff>
    </xdr:from>
    <xdr:to>
      <xdr:col>49</xdr:col>
      <xdr:colOff>46361</xdr:colOff>
      <xdr:row>42</xdr:row>
      <xdr:rowOff>68046</xdr:rowOff>
    </xdr:to>
    <xdr:sp macro="" textlink="">
      <xdr:nvSpPr>
        <xdr:cNvPr id="2" name="Text Box 45">
          <a:extLst>
            <a:ext uri="{FF2B5EF4-FFF2-40B4-BE49-F238E27FC236}">
              <a16:creationId xmlns:a16="http://schemas.microsoft.com/office/drawing/2014/main" id="{A0554521-BD2F-4FE5-A1B0-02F2A76003E3}"/>
            </a:ext>
          </a:extLst>
        </xdr:cNvPr>
        <xdr:cNvSpPr txBox="1">
          <a:spLocks noChangeArrowheads="1"/>
        </xdr:cNvSpPr>
      </xdr:nvSpPr>
      <xdr:spPr bwMode="auto">
        <a:xfrm>
          <a:off x="28765500" y="18992850"/>
          <a:ext cx="3570611" cy="715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12123</xdr:rowOff>
    </xdr:from>
    <xdr:to>
      <xdr:col>2</xdr:col>
      <xdr:colOff>142875</xdr:colOff>
      <xdr:row>6</xdr:row>
      <xdr:rowOff>9525</xdr:rowOff>
    </xdr:to>
    <xdr:pic>
      <xdr:nvPicPr>
        <xdr:cNvPr id="4" name="Imagen 3">
          <a:extLst>
            <a:ext uri="{FF2B5EF4-FFF2-40B4-BE49-F238E27FC236}">
              <a16:creationId xmlns:a16="http://schemas.microsoft.com/office/drawing/2014/main" id="{F1F39401-897D-4178-A291-1EC2D8855C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0748"/>
          <a:ext cx="3933825" cy="759402"/>
        </a:xfrm>
        <a:prstGeom prst="rect">
          <a:avLst/>
        </a:prstGeom>
      </xdr:spPr>
    </xdr:pic>
    <xdr:clientData/>
  </xdr:twoCellAnchor>
  <xdr:twoCellAnchor>
    <xdr:from>
      <xdr:col>3</xdr:col>
      <xdr:colOff>2457450</xdr:colOff>
      <xdr:row>38</xdr:row>
      <xdr:rowOff>0</xdr:rowOff>
    </xdr:from>
    <xdr:to>
      <xdr:col>6</xdr:col>
      <xdr:colOff>2040739</xdr:colOff>
      <xdr:row>47</xdr:row>
      <xdr:rowOff>16452</xdr:rowOff>
    </xdr:to>
    <xdr:sp macro="" textlink="">
      <xdr:nvSpPr>
        <xdr:cNvPr id="5" name="Text Box 45">
          <a:extLst>
            <a:ext uri="{FF2B5EF4-FFF2-40B4-BE49-F238E27FC236}">
              <a16:creationId xmlns:a16="http://schemas.microsoft.com/office/drawing/2014/main" id="{6F1D2668-D4A2-45DB-A93E-118C5CA6D9EA}"/>
            </a:ext>
          </a:extLst>
        </xdr:cNvPr>
        <xdr:cNvSpPr txBox="1">
          <a:spLocks noChangeArrowheads="1"/>
        </xdr:cNvSpPr>
      </xdr:nvSpPr>
      <xdr:spPr bwMode="auto">
        <a:xfrm>
          <a:off x="7572375" y="18992850"/>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29</xdr:row>
      <xdr:rowOff>0</xdr:rowOff>
    </xdr:from>
    <xdr:to>
      <xdr:col>48</xdr:col>
      <xdr:colOff>294011</xdr:colOff>
      <xdr:row>33</xdr:row>
      <xdr:rowOff>61696</xdr:rowOff>
    </xdr:to>
    <xdr:sp macro="" textlink="">
      <xdr:nvSpPr>
        <xdr:cNvPr id="2" name="Text Box 45">
          <a:extLst>
            <a:ext uri="{FF2B5EF4-FFF2-40B4-BE49-F238E27FC236}">
              <a16:creationId xmlns:a16="http://schemas.microsoft.com/office/drawing/2014/main" id="{CD1B58E1-8514-49C5-8C0B-6CC1B4A80B6B}"/>
            </a:ext>
          </a:extLst>
        </xdr:cNvPr>
        <xdr:cNvSpPr txBox="1">
          <a:spLocks noChangeArrowheads="1"/>
        </xdr:cNvSpPr>
      </xdr:nvSpPr>
      <xdr:spPr bwMode="auto">
        <a:xfrm>
          <a:off x="27327225" y="14097000"/>
          <a:ext cx="3570611"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28574</xdr:rowOff>
    </xdr:from>
    <xdr:to>
      <xdr:col>2</xdr:col>
      <xdr:colOff>276225</xdr:colOff>
      <xdr:row>5</xdr:row>
      <xdr:rowOff>190500</xdr:rowOff>
    </xdr:to>
    <xdr:pic>
      <xdr:nvPicPr>
        <xdr:cNvPr id="5" name="Imagen 4">
          <a:extLst>
            <a:ext uri="{FF2B5EF4-FFF2-40B4-BE49-F238E27FC236}">
              <a16:creationId xmlns:a16="http://schemas.microsoft.com/office/drawing/2014/main" id="{22911AD6-FC88-40B5-89D5-EDA37276F36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199"/>
          <a:ext cx="3552825" cy="1047751"/>
        </a:xfrm>
        <a:prstGeom prst="rect">
          <a:avLst/>
        </a:prstGeom>
      </xdr:spPr>
    </xdr:pic>
    <xdr:clientData/>
  </xdr:twoCellAnchor>
  <xdr:twoCellAnchor>
    <xdr:from>
      <xdr:col>4</xdr:col>
      <xdr:colOff>28575</xdr:colOff>
      <xdr:row>29</xdr:row>
      <xdr:rowOff>0</xdr:rowOff>
    </xdr:from>
    <xdr:to>
      <xdr:col>6</xdr:col>
      <xdr:colOff>2364589</xdr:colOff>
      <xdr:row>38</xdr:row>
      <xdr:rowOff>16452</xdr:rowOff>
    </xdr:to>
    <xdr:sp macro="" textlink="">
      <xdr:nvSpPr>
        <xdr:cNvPr id="6" name="Text Box 45">
          <a:extLst>
            <a:ext uri="{FF2B5EF4-FFF2-40B4-BE49-F238E27FC236}">
              <a16:creationId xmlns:a16="http://schemas.microsoft.com/office/drawing/2014/main" id="{CCB618E9-0329-4B1C-B297-5B1F66A55E64}"/>
            </a:ext>
          </a:extLst>
        </xdr:cNvPr>
        <xdr:cNvSpPr txBox="1">
          <a:spLocks noChangeArrowheads="1"/>
        </xdr:cNvSpPr>
      </xdr:nvSpPr>
      <xdr:spPr bwMode="auto">
        <a:xfrm>
          <a:off x="6896100" y="13830300"/>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34</xdr:col>
      <xdr:colOff>35718</xdr:colOff>
      <xdr:row>25</xdr:row>
      <xdr:rowOff>0</xdr:rowOff>
    </xdr:from>
    <xdr:to>
      <xdr:col>49</xdr:col>
      <xdr:colOff>20166</xdr:colOff>
      <xdr:row>29</xdr:row>
      <xdr:rowOff>61696</xdr:rowOff>
    </xdr:to>
    <xdr:sp macro="" textlink="">
      <xdr:nvSpPr>
        <xdr:cNvPr id="2" name="Text Box 45">
          <a:extLst>
            <a:ext uri="{FF2B5EF4-FFF2-40B4-BE49-F238E27FC236}">
              <a16:creationId xmlns:a16="http://schemas.microsoft.com/office/drawing/2014/main" id="{670AE098-1E2B-4A98-AFA7-EF5CEFDFC7AE}"/>
            </a:ext>
          </a:extLst>
        </xdr:cNvPr>
        <xdr:cNvSpPr txBox="1">
          <a:spLocks noChangeArrowheads="1"/>
        </xdr:cNvSpPr>
      </xdr:nvSpPr>
      <xdr:spPr bwMode="auto">
        <a:xfrm>
          <a:off x="35802093" y="13406438"/>
          <a:ext cx="4627886" cy="728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23811</xdr:rowOff>
    </xdr:from>
    <xdr:to>
      <xdr:col>2</xdr:col>
      <xdr:colOff>247650</xdr:colOff>
      <xdr:row>5</xdr:row>
      <xdr:rowOff>142969</xdr:rowOff>
    </xdr:to>
    <xdr:pic>
      <xdr:nvPicPr>
        <xdr:cNvPr id="4" name="Imagen 3">
          <a:extLst>
            <a:ext uri="{FF2B5EF4-FFF2-40B4-BE49-F238E27FC236}">
              <a16:creationId xmlns:a16="http://schemas.microsoft.com/office/drawing/2014/main" id="{5AF468FA-8FF6-4343-B6B3-405F7C9A6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2436"/>
          <a:ext cx="4819650" cy="1012127"/>
        </a:xfrm>
        <a:prstGeom prst="rect">
          <a:avLst/>
        </a:prstGeom>
      </xdr:spPr>
    </xdr:pic>
    <xdr:clientData/>
  </xdr:twoCellAnchor>
  <xdr:twoCellAnchor>
    <xdr:from>
      <xdr:col>3</xdr:col>
      <xdr:colOff>1928813</xdr:colOff>
      <xdr:row>25</xdr:row>
      <xdr:rowOff>35718</xdr:rowOff>
    </xdr:from>
    <xdr:to>
      <xdr:col>6</xdr:col>
      <xdr:colOff>1676408</xdr:colOff>
      <xdr:row>34</xdr:row>
      <xdr:rowOff>9308</xdr:rowOff>
    </xdr:to>
    <xdr:sp macro="" textlink="">
      <xdr:nvSpPr>
        <xdr:cNvPr id="5" name="Text Box 45">
          <a:extLst>
            <a:ext uri="{FF2B5EF4-FFF2-40B4-BE49-F238E27FC236}">
              <a16:creationId xmlns:a16="http://schemas.microsoft.com/office/drawing/2014/main" id="{8A02C79C-9F28-4627-BC3E-590841984FE5}"/>
            </a:ext>
          </a:extLst>
        </xdr:cNvPr>
        <xdr:cNvSpPr txBox="1">
          <a:spLocks noChangeArrowheads="1"/>
        </xdr:cNvSpPr>
      </xdr:nvSpPr>
      <xdr:spPr bwMode="auto">
        <a:xfrm>
          <a:off x="7822407" y="13442156"/>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166008</xdr:colOff>
      <xdr:row>26</xdr:row>
      <xdr:rowOff>295274</xdr:rowOff>
    </xdr:from>
    <xdr:to>
      <xdr:col>48</xdr:col>
      <xdr:colOff>157940</xdr:colOff>
      <xdr:row>31</xdr:row>
      <xdr:rowOff>52170</xdr:rowOff>
    </xdr:to>
    <xdr:sp macro="" textlink="">
      <xdr:nvSpPr>
        <xdr:cNvPr id="2" name="Text Box 45">
          <a:extLst>
            <a:ext uri="{FF2B5EF4-FFF2-40B4-BE49-F238E27FC236}">
              <a16:creationId xmlns:a16="http://schemas.microsoft.com/office/drawing/2014/main" id="{AAE0F425-F983-46A6-954C-EF0C0AA5A1B4}"/>
            </a:ext>
          </a:extLst>
        </xdr:cNvPr>
        <xdr:cNvSpPr txBox="1">
          <a:spLocks noChangeArrowheads="1"/>
        </xdr:cNvSpPr>
      </xdr:nvSpPr>
      <xdr:spPr bwMode="auto">
        <a:xfrm>
          <a:off x="25664433" y="13192124"/>
          <a:ext cx="356380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0</xdr:col>
      <xdr:colOff>228600</xdr:colOff>
      <xdr:row>2</xdr:row>
      <xdr:rowOff>136729</xdr:rowOff>
    </xdr:from>
    <xdr:to>
      <xdr:col>2</xdr:col>
      <xdr:colOff>348766</xdr:colOff>
      <xdr:row>6</xdr:row>
      <xdr:rowOff>19050</xdr:rowOff>
    </xdr:to>
    <xdr:pic>
      <xdr:nvPicPr>
        <xdr:cNvPr id="4" name="Imagen 1" descr="image003">
          <a:extLst>
            <a:ext uri="{FF2B5EF4-FFF2-40B4-BE49-F238E27FC236}">
              <a16:creationId xmlns:a16="http://schemas.microsoft.com/office/drawing/2014/main" id="{AE0C186E-501C-4D1D-815E-BA8D5A04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565354"/>
          <a:ext cx="2939566" cy="644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26</xdr:row>
      <xdr:rowOff>285750</xdr:rowOff>
    </xdr:from>
    <xdr:to>
      <xdr:col>7</xdr:col>
      <xdr:colOff>1602589</xdr:colOff>
      <xdr:row>35</xdr:row>
      <xdr:rowOff>159327</xdr:rowOff>
    </xdr:to>
    <xdr:sp macro="" textlink="">
      <xdr:nvSpPr>
        <xdr:cNvPr id="5" name="Text Box 45">
          <a:extLst>
            <a:ext uri="{FF2B5EF4-FFF2-40B4-BE49-F238E27FC236}">
              <a16:creationId xmlns:a16="http://schemas.microsoft.com/office/drawing/2014/main" id="{BF9B5EDE-315D-45CD-A8B0-14DD1E44CFB6}"/>
            </a:ext>
          </a:extLst>
        </xdr:cNvPr>
        <xdr:cNvSpPr txBox="1">
          <a:spLocks noChangeArrowheads="1"/>
        </xdr:cNvSpPr>
      </xdr:nvSpPr>
      <xdr:spPr bwMode="auto">
        <a:xfrm>
          <a:off x="6619875" y="13182600"/>
          <a:ext cx="4993489"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2</xdr:col>
      <xdr:colOff>104775</xdr:colOff>
      <xdr:row>6</xdr:row>
      <xdr:rowOff>111156</xdr:rowOff>
    </xdr:to>
    <xdr:pic>
      <xdr:nvPicPr>
        <xdr:cNvPr id="4" name="Imagen 3">
          <a:extLst>
            <a:ext uri="{FF2B5EF4-FFF2-40B4-BE49-F238E27FC236}">
              <a16:creationId xmlns:a16="http://schemas.microsoft.com/office/drawing/2014/main" id="{BE94F636-735D-4FEA-8F74-5426D65A95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7674"/>
          <a:ext cx="4067175" cy="854107"/>
        </a:xfrm>
        <a:prstGeom prst="rect">
          <a:avLst/>
        </a:prstGeom>
      </xdr:spPr>
    </xdr:pic>
    <xdr:clientData/>
  </xdr:twoCellAnchor>
  <xdr:twoCellAnchor>
    <xdr:from>
      <xdr:col>4</xdr:col>
      <xdr:colOff>1314450</xdr:colOff>
      <xdr:row>32</xdr:row>
      <xdr:rowOff>19050</xdr:rowOff>
    </xdr:from>
    <xdr:to>
      <xdr:col>7</xdr:col>
      <xdr:colOff>1373989</xdr:colOff>
      <xdr:row>41</xdr:row>
      <xdr:rowOff>25977</xdr:rowOff>
    </xdr:to>
    <xdr:sp macro="" textlink="">
      <xdr:nvSpPr>
        <xdr:cNvPr id="7" name="Text Box 45">
          <a:extLst>
            <a:ext uri="{FF2B5EF4-FFF2-40B4-BE49-F238E27FC236}">
              <a16:creationId xmlns:a16="http://schemas.microsoft.com/office/drawing/2014/main" id="{A827CE40-3CFF-4BCE-90DF-69DC423C0D43}"/>
            </a:ext>
          </a:extLst>
        </xdr:cNvPr>
        <xdr:cNvSpPr txBox="1">
          <a:spLocks noChangeArrowheads="1"/>
        </xdr:cNvSpPr>
      </xdr:nvSpPr>
      <xdr:spPr bwMode="auto">
        <a:xfrm>
          <a:off x="8867775" y="19383375"/>
          <a:ext cx="5212564" cy="1464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20</xdr:col>
      <xdr:colOff>266700</xdr:colOff>
      <xdr:row>32</xdr:row>
      <xdr:rowOff>28575</xdr:rowOff>
    </xdr:from>
    <xdr:to>
      <xdr:col>34</xdr:col>
      <xdr:colOff>278614</xdr:colOff>
      <xdr:row>41</xdr:row>
      <xdr:rowOff>35502</xdr:rowOff>
    </xdr:to>
    <xdr:sp macro="" textlink="">
      <xdr:nvSpPr>
        <xdr:cNvPr id="8" name="Text Box 45">
          <a:extLst>
            <a:ext uri="{FF2B5EF4-FFF2-40B4-BE49-F238E27FC236}">
              <a16:creationId xmlns:a16="http://schemas.microsoft.com/office/drawing/2014/main" id="{B3ABED47-7D93-490E-828F-2D3DDD9519EA}"/>
            </a:ext>
          </a:extLst>
        </xdr:cNvPr>
        <xdr:cNvSpPr txBox="1">
          <a:spLocks noChangeArrowheads="1"/>
        </xdr:cNvSpPr>
      </xdr:nvSpPr>
      <xdr:spPr bwMode="auto">
        <a:xfrm>
          <a:off x="25317450" y="19392900"/>
          <a:ext cx="5212564" cy="1464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156483</xdr:colOff>
      <xdr:row>46</xdr:row>
      <xdr:rowOff>9524</xdr:rowOff>
    </xdr:from>
    <xdr:to>
      <xdr:col>48</xdr:col>
      <xdr:colOff>148415</xdr:colOff>
      <xdr:row>50</xdr:row>
      <xdr:rowOff>71220</xdr:rowOff>
    </xdr:to>
    <xdr:sp macro="" textlink="">
      <xdr:nvSpPr>
        <xdr:cNvPr id="2" name="Text Box 45">
          <a:extLst>
            <a:ext uri="{FF2B5EF4-FFF2-40B4-BE49-F238E27FC236}">
              <a16:creationId xmlns:a16="http://schemas.microsoft.com/office/drawing/2014/main" id="{50F3243F-62D7-4ED2-B39F-E6A3CF614DE5}"/>
            </a:ext>
          </a:extLst>
        </xdr:cNvPr>
        <xdr:cNvSpPr txBox="1">
          <a:spLocks noChangeArrowheads="1"/>
        </xdr:cNvSpPr>
      </xdr:nvSpPr>
      <xdr:spPr bwMode="auto">
        <a:xfrm>
          <a:off x="29741133" y="28308299"/>
          <a:ext cx="5030657" cy="709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contactenos@orgsolidarias.gov.co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0</xdr:colOff>
      <xdr:row>2</xdr:row>
      <xdr:rowOff>34017</xdr:rowOff>
    </xdr:from>
    <xdr:to>
      <xdr:col>2</xdr:col>
      <xdr:colOff>57150</xdr:colOff>
      <xdr:row>6</xdr:row>
      <xdr:rowOff>140814</xdr:rowOff>
    </xdr:to>
    <xdr:pic>
      <xdr:nvPicPr>
        <xdr:cNvPr id="4" name="Imagen 3">
          <a:extLst>
            <a:ext uri="{FF2B5EF4-FFF2-40B4-BE49-F238E27FC236}">
              <a16:creationId xmlns:a16="http://schemas.microsoft.com/office/drawing/2014/main" id="{87776A50-7A92-4AF8-A474-64E319E3CEF3}"/>
            </a:ext>
          </a:extLst>
        </xdr:cNvPr>
        <xdr:cNvPicPr>
          <a:picLocks noChangeAspect="1"/>
        </xdr:cNvPicPr>
      </xdr:nvPicPr>
      <xdr:blipFill>
        <a:blip xmlns:r="http://schemas.openxmlformats.org/officeDocument/2006/relationships" r:embed="rId1"/>
        <a:stretch>
          <a:fillRect/>
        </a:stretch>
      </xdr:blipFill>
      <xdr:spPr>
        <a:xfrm>
          <a:off x="0" y="462642"/>
          <a:ext cx="4143375" cy="868797"/>
        </a:xfrm>
        <a:prstGeom prst="rect">
          <a:avLst/>
        </a:prstGeom>
      </xdr:spPr>
    </xdr:pic>
    <xdr:clientData/>
  </xdr:twoCellAnchor>
  <xdr:twoCellAnchor>
    <xdr:from>
      <xdr:col>5</xdr:col>
      <xdr:colOff>57150</xdr:colOff>
      <xdr:row>45</xdr:row>
      <xdr:rowOff>152400</xdr:rowOff>
    </xdr:from>
    <xdr:to>
      <xdr:col>7</xdr:col>
      <xdr:colOff>1126339</xdr:colOff>
      <xdr:row>54</xdr:row>
      <xdr:rowOff>159327</xdr:rowOff>
    </xdr:to>
    <xdr:sp macro="" textlink="">
      <xdr:nvSpPr>
        <xdr:cNvPr id="5" name="Text Box 45">
          <a:extLst>
            <a:ext uri="{FF2B5EF4-FFF2-40B4-BE49-F238E27FC236}">
              <a16:creationId xmlns:a16="http://schemas.microsoft.com/office/drawing/2014/main" id="{C4FB3B9B-41B0-4AF4-A203-15ECD180935A}"/>
            </a:ext>
          </a:extLst>
        </xdr:cNvPr>
        <xdr:cNvSpPr txBox="1">
          <a:spLocks noChangeArrowheads="1"/>
        </xdr:cNvSpPr>
      </xdr:nvSpPr>
      <xdr:spPr bwMode="auto">
        <a:xfrm>
          <a:off x="8810625" y="28289250"/>
          <a:ext cx="5212564" cy="1464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39310</xdr:rowOff>
    </xdr:from>
    <xdr:to>
      <xdr:col>2</xdr:col>
      <xdr:colOff>35438</xdr:colOff>
      <xdr:row>6</xdr:row>
      <xdr:rowOff>116416</xdr:rowOff>
    </xdr:to>
    <xdr:pic>
      <xdr:nvPicPr>
        <xdr:cNvPr id="4" name="Imagen 1" descr="image003">
          <a:extLst>
            <a:ext uri="{FF2B5EF4-FFF2-40B4-BE49-F238E27FC236}">
              <a16:creationId xmlns:a16="http://schemas.microsoft.com/office/drawing/2014/main" id="{02EE127F-8F3C-46D6-A0D1-8FB44814D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227"/>
          <a:ext cx="3993605" cy="839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42</xdr:row>
      <xdr:rowOff>0</xdr:rowOff>
    </xdr:from>
    <xdr:to>
      <xdr:col>7</xdr:col>
      <xdr:colOff>1593064</xdr:colOff>
      <xdr:row>51</xdr:row>
      <xdr:rowOff>45027</xdr:rowOff>
    </xdr:to>
    <xdr:sp macro="" textlink="">
      <xdr:nvSpPr>
        <xdr:cNvPr id="5" name="Text Box 45">
          <a:extLst>
            <a:ext uri="{FF2B5EF4-FFF2-40B4-BE49-F238E27FC236}">
              <a16:creationId xmlns:a16="http://schemas.microsoft.com/office/drawing/2014/main" id="{05348218-4D0F-4F0B-B255-02AF57CAAD2F}"/>
            </a:ext>
          </a:extLst>
        </xdr:cNvPr>
        <xdr:cNvSpPr txBox="1">
          <a:spLocks noChangeArrowheads="1"/>
        </xdr:cNvSpPr>
      </xdr:nvSpPr>
      <xdr:spPr bwMode="auto">
        <a:xfrm>
          <a:off x="8932333" y="26553583"/>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36</xdr:col>
      <xdr:colOff>0</xdr:colOff>
      <xdr:row>42</xdr:row>
      <xdr:rowOff>0</xdr:rowOff>
    </xdr:from>
    <xdr:to>
      <xdr:col>57</xdr:col>
      <xdr:colOff>100814</xdr:colOff>
      <xdr:row>51</xdr:row>
      <xdr:rowOff>45027</xdr:rowOff>
    </xdr:to>
    <xdr:sp macro="" textlink="">
      <xdr:nvSpPr>
        <xdr:cNvPr id="6" name="Text Box 45">
          <a:extLst>
            <a:ext uri="{FF2B5EF4-FFF2-40B4-BE49-F238E27FC236}">
              <a16:creationId xmlns:a16="http://schemas.microsoft.com/office/drawing/2014/main" id="{9D894485-350B-477F-AA50-F0857D300850}"/>
            </a:ext>
          </a:extLst>
        </xdr:cNvPr>
        <xdr:cNvSpPr txBox="1">
          <a:spLocks noChangeArrowheads="1"/>
        </xdr:cNvSpPr>
      </xdr:nvSpPr>
      <xdr:spPr bwMode="auto">
        <a:xfrm>
          <a:off x="30321250" y="26553583"/>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2</xdr:col>
      <xdr:colOff>180975</xdr:colOff>
      <xdr:row>6</xdr:row>
      <xdr:rowOff>51625</xdr:rowOff>
    </xdr:to>
    <xdr:pic>
      <xdr:nvPicPr>
        <xdr:cNvPr id="2" name="Imagen 1">
          <a:extLst>
            <a:ext uri="{FF2B5EF4-FFF2-40B4-BE49-F238E27FC236}">
              <a16:creationId xmlns:a16="http://schemas.microsoft.com/office/drawing/2014/main" id="{8850B3AB-2565-4761-87CF-3DE506424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8149"/>
          <a:ext cx="3829050" cy="804101"/>
        </a:xfrm>
        <a:prstGeom prst="rect">
          <a:avLst/>
        </a:prstGeom>
      </xdr:spPr>
    </xdr:pic>
    <xdr:clientData/>
  </xdr:twoCellAnchor>
  <xdr:twoCellAnchor>
    <xdr:from>
      <xdr:col>5</xdr:col>
      <xdr:colOff>0</xdr:colOff>
      <xdr:row>42</xdr:row>
      <xdr:rowOff>19050</xdr:rowOff>
    </xdr:from>
    <xdr:to>
      <xdr:col>8</xdr:col>
      <xdr:colOff>488164</xdr:colOff>
      <xdr:row>51</xdr:row>
      <xdr:rowOff>35502</xdr:rowOff>
    </xdr:to>
    <xdr:sp macro="" textlink="">
      <xdr:nvSpPr>
        <xdr:cNvPr id="3" name="Text Box 45">
          <a:extLst>
            <a:ext uri="{FF2B5EF4-FFF2-40B4-BE49-F238E27FC236}">
              <a16:creationId xmlns:a16="http://schemas.microsoft.com/office/drawing/2014/main" id="{B3C5E0AD-370D-43A8-9D6F-1608C1F0653C}"/>
            </a:ext>
          </a:extLst>
        </xdr:cNvPr>
        <xdr:cNvSpPr txBox="1">
          <a:spLocks noChangeArrowheads="1"/>
        </xdr:cNvSpPr>
      </xdr:nvSpPr>
      <xdr:spPr bwMode="auto">
        <a:xfrm>
          <a:off x="8772525" y="26098500"/>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xdr:from>
      <xdr:col>28</xdr:col>
      <xdr:colOff>0</xdr:colOff>
      <xdr:row>43</xdr:row>
      <xdr:rowOff>0</xdr:rowOff>
    </xdr:from>
    <xdr:to>
      <xdr:col>49</xdr:col>
      <xdr:colOff>211939</xdr:colOff>
      <xdr:row>52</xdr:row>
      <xdr:rowOff>16452</xdr:rowOff>
    </xdr:to>
    <xdr:sp macro="" textlink="">
      <xdr:nvSpPr>
        <xdr:cNvPr id="4" name="Text Box 45">
          <a:extLst>
            <a:ext uri="{FF2B5EF4-FFF2-40B4-BE49-F238E27FC236}">
              <a16:creationId xmlns:a16="http://schemas.microsoft.com/office/drawing/2014/main" id="{C4476C9F-6CA3-4BCE-9A30-F132D20B9013}"/>
            </a:ext>
          </a:extLst>
        </xdr:cNvPr>
        <xdr:cNvSpPr txBox="1">
          <a:spLocks noChangeArrowheads="1"/>
        </xdr:cNvSpPr>
      </xdr:nvSpPr>
      <xdr:spPr bwMode="auto">
        <a:xfrm>
          <a:off x="25869900" y="26241375"/>
          <a:ext cx="5212564" cy="1473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algn="ctr">
            <a:lnSpc>
              <a:spcPct val="115000"/>
            </a:lnSpc>
            <a:spcAft>
              <a:spcPts val="0"/>
            </a:spcAft>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000" u="sng">
              <a:solidFill>
                <a:srgbClr val="0000FF"/>
              </a:solidFill>
              <a:effectLst/>
              <a:latin typeface="Calibri"/>
              <a:ea typeface="Calibri"/>
              <a:cs typeface="Times New Roman"/>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AE196"/>
  <sheetViews>
    <sheetView topLeftCell="O109" zoomScaleNormal="100" zoomScaleSheetLayoutView="50" workbookViewId="0">
      <selection activeCell="X121" sqref="X121:X122"/>
    </sheetView>
  </sheetViews>
  <sheetFormatPr baseColWidth="10" defaultColWidth="23" defaultRowHeight="12.75" x14ac:dyDescent="0.2"/>
  <cols>
    <col min="1" max="4" width="23" style="298"/>
    <col min="5" max="5" width="39.140625" style="160" customWidth="1"/>
    <col min="6" max="6" width="23" style="41"/>
    <col min="7" max="8" width="23" style="298"/>
    <col min="9" max="10" width="23" style="41"/>
    <col min="11" max="12" width="23" style="298"/>
    <col min="13" max="15" width="23" style="41"/>
    <col min="16" max="19" width="23" style="298"/>
    <col min="20" max="21" width="0" style="41" hidden="1" customWidth="1"/>
    <col min="22" max="23" width="0" style="162" hidden="1" customWidth="1"/>
    <col min="24" max="24" width="23" style="41"/>
    <col min="25" max="26" width="23" style="302"/>
    <col min="27" max="28" width="23" style="298"/>
    <col min="29" max="30" width="23" style="302"/>
    <col min="31" max="31" width="23" style="298"/>
    <col min="32" max="16384" width="23" style="41"/>
  </cols>
  <sheetData>
    <row r="2" spans="1:31" ht="13.5" thickBot="1" x14ac:dyDescent="0.25"/>
    <row r="3" spans="1:31" ht="23.25" customHeight="1" x14ac:dyDescent="0.2">
      <c r="A3" s="836" t="s">
        <v>892</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9"/>
    </row>
    <row r="4" spans="1:31" ht="23.25" customHeight="1" x14ac:dyDescent="0.2">
      <c r="A4" s="840"/>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2"/>
      <c r="AC4" s="841"/>
      <c r="AD4" s="841"/>
      <c r="AE4" s="843"/>
    </row>
    <row r="5" spans="1:31" ht="16.5" customHeight="1" thickBot="1" x14ac:dyDescent="0.25">
      <c r="A5" s="844"/>
      <c r="B5" s="845"/>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6"/>
      <c r="AC5" s="845"/>
      <c r="AD5" s="845"/>
      <c r="AE5" s="847"/>
    </row>
    <row r="6" spans="1:31" ht="23.25" hidden="1" customHeight="1" x14ac:dyDescent="0.2">
      <c r="A6" s="840"/>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8"/>
    </row>
    <row r="7" spans="1:31" ht="11.25" customHeight="1" x14ac:dyDescent="0.2">
      <c r="A7" s="836"/>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8"/>
      <c r="AC7" s="837"/>
      <c r="AD7" s="837"/>
      <c r="AE7" s="839"/>
    </row>
    <row r="8" spans="1:31" ht="24.75" customHeight="1" thickBot="1" x14ac:dyDescent="0.25">
      <c r="A8" s="844"/>
      <c r="B8" s="845"/>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6"/>
      <c r="AC8" s="845"/>
      <c r="AD8" s="845"/>
      <c r="AE8" s="847"/>
    </row>
    <row r="9" spans="1:31" ht="27.75" customHeight="1" x14ac:dyDescent="0.2">
      <c r="A9" s="892" t="s">
        <v>610</v>
      </c>
      <c r="B9" s="893"/>
      <c r="C9" s="893"/>
      <c r="D9" s="903" t="s">
        <v>996</v>
      </c>
      <c r="E9" s="896" t="s">
        <v>611</v>
      </c>
      <c r="F9" s="896"/>
      <c r="G9" s="896"/>
      <c r="H9" s="897"/>
      <c r="I9" s="900" t="s">
        <v>893</v>
      </c>
      <c r="J9" s="896"/>
      <c r="K9" s="896"/>
      <c r="L9" s="897"/>
      <c r="M9" s="832" t="s">
        <v>1101</v>
      </c>
      <c r="N9" s="833"/>
      <c r="O9" s="833"/>
      <c r="P9" s="833"/>
      <c r="Q9" s="833"/>
      <c r="R9" s="833"/>
      <c r="S9" s="833"/>
      <c r="T9" s="833"/>
      <c r="U9" s="833"/>
      <c r="V9" s="833"/>
      <c r="W9" s="833"/>
      <c r="X9" s="833"/>
      <c r="Y9" s="833"/>
      <c r="Z9" s="833"/>
      <c r="AA9" s="833"/>
      <c r="AB9" s="833"/>
      <c r="AC9" s="833"/>
      <c r="AD9" s="833"/>
      <c r="AE9" s="833"/>
    </row>
    <row r="10" spans="1:31" ht="36" customHeight="1" thickBot="1" x14ac:dyDescent="0.25">
      <c r="A10" s="894"/>
      <c r="B10" s="895"/>
      <c r="C10" s="895"/>
      <c r="D10" s="904"/>
      <c r="E10" s="898"/>
      <c r="F10" s="898"/>
      <c r="G10" s="898"/>
      <c r="H10" s="899"/>
      <c r="I10" s="901"/>
      <c r="J10" s="898"/>
      <c r="K10" s="898"/>
      <c r="L10" s="899"/>
      <c r="M10" s="834"/>
      <c r="N10" s="835"/>
      <c r="O10" s="835"/>
      <c r="P10" s="835"/>
      <c r="Q10" s="835"/>
      <c r="R10" s="835"/>
      <c r="S10" s="835"/>
      <c r="T10" s="835"/>
      <c r="U10" s="835"/>
      <c r="V10" s="835"/>
      <c r="W10" s="835"/>
      <c r="X10" s="835"/>
      <c r="Y10" s="835"/>
      <c r="Z10" s="835"/>
      <c r="AA10" s="835"/>
      <c r="AB10" s="835"/>
      <c r="AC10" s="835"/>
      <c r="AD10" s="835"/>
      <c r="AE10" s="835"/>
    </row>
    <row r="11" spans="1:31" s="283" customFormat="1" ht="62.25" customHeight="1" thickBot="1" x14ac:dyDescent="0.25">
      <c r="A11" s="261" t="s">
        <v>454</v>
      </c>
      <c r="B11" s="262" t="s">
        <v>447</v>
      </c>
      <c r="C11" s="679" t="s">
        <v>455</v>
      </c>
      <c r="D11" s="681" t="s">
        <v>1048</v>
      </c>
      <c r="E11" s="680" t="s">
        <v>448</v>
      </c>
      <c r="F11" s="166" t="s">
        <v>482</v>
      </c>
      <c r="G11" s="166" t="s">
        <v>449</v>
      </c>
      <c r="H11" s="166" t="s">
        <v>450</v>
      </c>
      <c r="I11" s="167" t="s">
        <v>451</v>
      </c>
      <c r="J11" s="167" t="s">
        <v>520</v>
      </c>
      <c r="K11" s="167" t="s">
        <v>452</v>
      </c>
      <c r="L11" s="168" t="s">
        <v>453</v>
      </c>
      <c r="M11" s="289" t="s">
        <v>13</v>
      </c>
      <c r="N11" s="290" t="s">
        <v>14</v>
      </c>
      <c r="O11" s="291" t="s">
        <v>581</v>
      </c>
      <c r="P11" s="292" t="s">
        <v>518</v>
      </c>
      <c r="Q11" s="292" t="s">
        <v>587</v>
      </c>
      <c r="R11" s="292" t="s">
        <v>126</v>
      </c>
      <c r="S11" s="292" t="s">
        <v>54</v>
      </c>
      <c r="T11" s="293" t="s">
        <v>612</v>
      </c>
      <c r="U11" s="294" t="s">
        <v>60</v>
      </c>
      <c r="V11" s="295" t="s">
        <v>446</v>
      </c>
      <c r="W11" s="296" t="s">
        <v>55</v>
      </c>
      <c r="X11" s="294" t="s">
        <v>56</v>
      </c>
      <c r="Y11" s="294" t="s">
        <v>57</v>
      </c>
      <c r="Z11" s="294" t="s">
        <v>58</v>
      </c>
      <c r="AA11" s="294" t="s">
        <v>59</v>
      </c>
      <c r="AB11" s="297" t="s">
        <v>61</v>
      </c>
      <c r="AC11" s="297" t="s">
        <v>62</v>
      </c>
      <c r="AD11" s="297" t="s">
        <v>63</v>
      </c>
      <c r="AE11" s="294" t="s">
        <v>64</v>
      </c>
    </row>
    <row r="12" spans="1:31" s="163" customFormat="1" ht="110.25" hidden="1" customHeight="1" x14ac:dyDescent="0.2">
      <c r="A12" s="309" t="s">
        <v>472</v>
      </c>
      <c r="B12" s="306" t="s">
        <v>461</v>
      </c>
      <c r="C12" s="306" t="s">
        <v>489</v>
      </c>
      <c r="D12" s="678"/>
      <c r="E12" s="169" t="s">
        <v>621</v>
      </c>
      <c r="F12" s="169" t="s">
        <v>483</v>
      </c>
      <c r="G12" s="310" t="s">
        <v>556</v>
      </c>
      <c r="H12" s="310" t="s">
        <v>556</v>
      </c>
      <c r="I12" s="169" t="s">
        <v>502</v>
      </c>
      <c r="J12" s="169" t="s">
        <v>507</v>
      </c>
      <c r="K12" s="306" t="s">
        <v>515</v>
      </c>
      <c r="L12" s="306">
        <v>90</v>
      </c>
      <c r="M12" s="263" t="s">
        <v>523</v>
      </c>
      <c r="N12" s="263" t="s">
        <v>127</v>
      </c>
      <c r="O12" s="263" t="s">
        <v>546</v>
      </c>
      <c r="P12" s="303" t="s">
        <v>515</v>
      </c>
      <c r="Q12" s="300">
        <v>90</v>
      </c>
      <c r="R12" s="299" t="s">
        <v>593</v>
      </c>
      <c r="S12" s="304" t="s">
        <v>605</v>
      </c>
      <c r="T12" s="273" t="s">
        <v>625</v>
      </c>
      <c r="U12" s="734" t="s">
        <v>413</v>
      </c>
      <c r="V12" s="865">
        <v>0.25</v>
      </c>
      <c r="W12" s="868" t="s">
        <v>78</v>
      </c>
      <c r="X12" s="686" t="s">
        <v>414</v>
      </c>
      <c r="Y12" s="687" t="s">
        <v>415</v>
      </c>
      <c r="Z12" s="688" t="s">
        <v>997</v>
      </c>
      <c r="AA12" s="689">
        <v>0.04</v>
      </c>
      <c r="AB12" s="690" t="s">
        <v>970</v>
      </c>
      <c r="AC12" s="689" t="s">
        <v>971</v>
      </c>
      <c r="AD12" s="689" t="s">
        <v>417</v>
      </c>
      <c r="AE12" s="691" t="s">
        <v>71</v>
      </c>
    </row>
    <row r="13" spans="1:31" s="163" customFormat="1" ht="118.5" hidden="1" customHeight="1" x14ac:dyDescent="0.2">
      <c r="A13" s="307" t="s">
        <v>472</v>
      </c>
      <c r="B13" s="185" t="s">
        <v>461</v>
      </c>
      <c r="C13" s="185" t="s">
        <v>489</v>
      </c>
      <c r="D13" s="678"/>
      <c r="E13" s="161" t="s">
        <v>621</v>
      </c>
      <c r="F13" s="161" t="s">
        <v>483</v>
      </c>
      <c r="G13" s="311" t="s">
        <v>556</v>
      </c>
      <c r="H13" s="311" t="s">
        <v>556</v>
      </c>
      <c r="I13" s="161" t="s">
        <v>502</v>
      </c>
      <c r="J13" s="161" t="s">
        <v>507</v>
      </c>
      <c r="K13" s="185" t="s">
        <v>515</v>
      </c>
      <c r="L13" s="185">
        <v>90</v>
      </c>
      <c r="M13" s="107" t="s">
        <v>523</v>
      </c>
      <c r="N13" s="107" t="s">
        <v>127</v>
      </c>
      <c r="O13" s="107" t="s">
        <v>546</v>
      </c>
      <c r="P13" s="64" t="s">
        <v>515</v>
      </c>
      <c r="Q13" s="301">
        <v>90</v>
      </c>
      <c r="R13" s="284" t="s">
        <v>593</v>
      </c>
      <c r="S13" s="186" t="s">
        <v>605</v>
      </c>
      <c r="T13" s="164" t="s">
        <v>625</v>
      </c>
      <c r="U13" s="735" t="s">
        <v>413</v>
      </c>
      <c r="V13" s="866"/>
      <c r="W13" s="856"/>
      <c r="X13" s="871" t="s">
        <v>418</v>
      </c>
      <c r="Y13" s="693" t="s">
        <v>998</v>
      </c>
      <c r="Z13" s="693" t="s">
        <v>999</v>
      </c>
      <c r="AA13" s="718">
        <v>0.02</v>
      </c>
      <c r="AB13" s="863" t="s">
        <v>972</v>
      </c>
      <c r="AC13" s="864" t="s">
        <v>416</v>
      </c>
      <c r="AD13" s="864" t="s">
        <v>417</v>
      </c>
      <c r="AE13" s="874" t="s">
        <v>71</v>
      </c>
    </row>
    <row r="14" spans="1:31" s="163" customFormat="1" ht="80.25" hidden="1" customHeight="1" x14ac:dyDescent="0.2">
      <c r="A14" s="307" t="s">
        <v>472</v>
      </c>
      <c r="B14" s="185" t="s">
        <v>461</v>
      </c>
      <c r="C14" s="185" t="s">
        <v>489</v>
      </c>
      <c r="D14" s="683"/>
      <c r="E14" s="161" t="s">
        <v>621</v>
      </c>
      <c r="F14" s="161" t="s">
        <v>483</v>
      </c>
      <c r="G14" s="311" t="s">
        <v>556</v>
      </c>
      <c r="H14" s="311" t="s">
        <v>556</v>
      </c>
      <c r="I14" s="161" t="s">
        <v>502</v>
      </c>
      <c r="J14" s="161" t="s">
        <v>507</v>
      </c>
      <c r="K14" s="185" t="s">
        <v>515</v>
      </c>
      <c r="L14" s="185">
        <v>90</v>
      </c>
      <c r="M14" s="685" t="s">
        <v>523</v>
      </c>
      <c r="N14" s="685" t="s">
        <v>127</v>
      </c>
      <c r="O14" s="685" t="s">
        <v>546</v>
      </c>
      <c r="P14" s="64" t="s">
        <v>515</v>
      </c>
      <c r="Q14" s="301">
        <v>90</v>
      </c>
      <c r="R14" s="284" t="s">
        <v>593</v>
      </c>
      <c r="S14" s="476" t="s">
        <v>605</v>
      </c>
      <c r="T14" s="684" t="s">
        <v>625</v>
      </c>
      <c r="U14" s="735" t="s">
        <v>413</v>
      </c>
      <c r="V14" s="866"/>
      <c r="W14" s="856"/>
      <c r="X14" s="871"/>
      <c r="Y14" s="695" t="s">
        <v>1000</v>
      </c>
      <c r="Z14" s="695" t="s">
        <v>1001</v>
      </c>
      <c r="AA14" s="718">
        <v>0.01</v>
      </c>
      <c r="AB14" s="863"/>
      <c r="AC14" s="864"/>
      <c r="AD14" s="864"/>
      <c r="AE14" s="874"/>
    </row>
    <row r="15" spans="1:31" s="163" customFormat="1" ht="80.25" hidden="1" customHeight="1" x14ac:dyDescent="0.2">
      <c r="A15" s="307" t="s">
        <v>472</v>
      </c>
      <c r="B15" s="185" t="s">
        <v>461</v>
      </c>
      <c r="C15" s="185" t="s">
        <v>489</v>
      </c>
      <c r="D15" s="683"/>
      <c r="E15" s="161" t="s">
        <v>621</v>
      </c>
      <c r="F15" s="161" t="s">
        <v>483</v>
      </c>
      <c r="G15" s="311" t="s">
        <v>556</v>
      </c>
      <c r="H15" s="311" t="s">
        <v>556</v>
      </c>
      <c r="I15" s="161" t="s">
        <v>502</v>
      </c>
      <c r="J15" s="161" t="s">
        <v>507</v>
      </c>
      <c r="K15" s="185" t="s">
        <v>515</v>
      </c>
      <c r="L15" s="185">
        <v>90</v>
      </c>
      <c r="M15" s="685" t="s">
        <v>523</v>
      </c>
      <c r="N15" s="685" t="s">
        <v>127</v>
      </c>
      <c r="O15" s="685" t="s">
        <v>546</v>
      </c>
      <c r="P15" s="64" t="s">
        <v>515</v>
      </c>
      <c r="Q15" s="301">
        <v>90</v>
      </c>
      <c r="R15" s="284" t="s">
        <v>593</v>
      </c>
      <c r="S15" s="476" t="s">
        <v>605</v>
      </c>
      <c r="T15" s="684" t="s">
        <v>625</v>
      </c>
      <c r="U15" s="735" t="s">
        <v>413</v>
      </c>
      <c r="V15" s="866"/>
      <c r="W15" s="856"/>
      <c r="X15" s="871"/>
      <c r="Y15" s="696" t="s">
        <v>1002</v>
      </c>
      <c r="Z15" s="696" t="s">
        <v>1003</v>
      </c>
      <c r="AA15" s="718">
        <v>0.02</v>
      </c>
      <c r="AB15" s="863" t="s">
        <v>972</v>
      </c>
      <c r="AC15" s="864" t="s">
        <v>1004</v>
      </c>
      <c r="AD15" s="864" t="s">
        <v>417</v>
      </c>
      <c r="AE15" s="874" t="s">
        <v>71</v>
      </c>
    </row>
    <row r="16" spans="1:31" s="163" customFormat="1" ht="80.25" hidden="1" customHeight="1" x14ac:dyDescent="0.2">
      <c r="A16" s="307" t="s">
        <v>472</v>
      </c>
      <c r="B16" s="185" t="s">
        <v>461</v>
      </c>
      <c r="C16" s="185" t="s">
        <v>489</v>
      </c>
      <c r="D16" s="683"/>
      <c r="E16" s="161" t="s">
        <v>621</v>
      </c>
      <c r="F16" s="161" t="s">
        <v>483</v>
      </c>
      <c r="G16" s="311" t="s">
        <v>556</v>
      </c>
      <c r="H16" s="311" t="s">
        <v>556</v>
      </c>
      <c r="I16" s="161" t="s">
        <v>502</v>
      </c>
      <c r="J16" s="161" t="s">
        <v>507</v>
      </c>
      <c r="K16" s="185" t="s">
        <v>515</v>
      </c>
      <c r="L16" s="185">
        <v>90</v>
      </c>
      <c r="M16" s="685" t="s">
        <v>523</v>
      </c>
      <c r="N16" s="685" t="s">
        <v>127</v>
      </c>
      <c r="O16" s="685" t="s">
        <v>546</v>
      </c>
      <c r="P16" s="64" t="s">
        <v>515</v>
      </c>
      <c r="Q16" s="301">
        <v>90</v>
      </c>
      <c r="R16" s="284" t="s">
        <v>593</v>
      </c>
      <c r="S16" s="476" t="s">
        <v>605</v>
      </c>
      <c r="T16" s="684" t="s">
        <v>625</v>
      </c>
      <c r="U16" s="735" t="s">
        <v>413</v>
      </c>
      <c r="V16" s="866"/>
      <c r="W16" s="856"/>
      <c r="X16" s="871"/>
      <c r="Y16" s="697" t="s">
        <v>1005</v>
      </c>
      <c r="Z16" s="697" t="s">
        <v>1006</v>
      </c>
      <c r="AA16" s="718">
        <v>0.01</v>
      </c>
      <c r="AB16" s="863"/>
      <c r="AC16" s="864"/>
      <c r="AD16" s="864"/>
      <c r="AE16" s="874"/>
    </row>
    <row r="17" spans="1:31" s="163" customFormat="1" ht="80.25" hidden="1" customHeight="1" x14ac:dyDescent="0.2">
      <c r="A17" s="307" t="s">
        <v>472</v>
      </c>
      <c r="B17" s="185" t="s">
        <v>461</v>
      </c>
      <c r="C17" s="185" t="s">
        <v>489</v>
      </c>
      <c r="D17" s="683"/>
      <c r="E17" s="161" t="s">
        <v>621</v>
      </c>
      <c r="F17" s="161" t="s">
        <v>483</v>
      </c>
      <c r="G17" s="311" t="s">
        <v>556</v>
      </c>
      <c r="H17" s="311" t="s">
        <v>556</v>
      </c>
      <c r="I17" s="161" t="s">
        <v>502</v>
      </c>
      <c r="J17" s="161" t="s">
        <v>507</v>
      </c>
      <c r="K17" s="185" t="s">
        <v>515</v>
      </c>
      <c r="L17" s="185">
        <v>90</v>
      </c>
      <c r="M17" s="685" t="s">
        <v>523</v>
      </c>
      <c r="N17" s="685" t="s">
        <v>127</v>
      </c>
      <c r="O17" s="685" t="s">
        <v>546</v>
      </c>
      <c r="P17" s="64" t="s">
        <v>515</v>
      </c>
      <c r="Q17" s="301">
        <v>90</v>
      </c>
      <c r="R17" s="284" t="s">
        <v>593</v>
      </c>
      <c r="S17" s="476" t="s">
        <v>605</v>
      </c>
      <c r="T17" s="684" t="s">
        <v>625</v>
      </c>
      <c r="U17" s="735" t="s">
        <v>413</v>
      </c>
      <c r="V17" s="866"/>
      <c r="W17" s="856"/>
      <c r="X17" s="871"/>
      <c r="Y17" s="696" t="s">
        <v>1007</v>
      </c>
      <c r="Z17" s="696" t="s">
        <v>1008</v>
      </c>
      <c r="AA17" s="718">
        <v>0.01</v>
      </c>
      <c r="AB17" s="863" t="s">
        <v>972</v>
      </c>
      <c r="AC17" s="875" t="s">
        <v>1004</v>
      </c>
      <c r="AD17" s="864" t="s">
        <v>417</v>
      </c>
      <c r="AE17" s="874" t="s">
        <v>71</v>
      </c>
    </row>
    <row r="18" spans="1:31" s="163" customFormat="1" ht="80.25" hidden="1" customHeight="1" x14ac:dyDescent="0.2">
      <c r="A18" s="307" t="s">
        <v>472</v>
      </c>
      <c r="B18" s="185" t="s">
        <v>461</v>
      </c>
      <c r="C18" s="185" t="s">
        <v>489</v>
      </c>
      <c r="D18" s="683"/>
      <c r="E18" s="161" t="s">
        <v>621</v>
      </c>
      <c r="F18" s="161" t="s">
        <v>483</v>
      </c>
      <c r="G18" s="311" t="s">
        <v>556</v>
      </c>
      <c r="H18" s="311" t="s">
        <v>556</v>
      </c>
      <c r="I18" s="161" t="s">
        <v>502</v>
      </c>
      <c r="J18" s="161" t="s">
        <v>507</v>
      </c>
      <c r="K18" s="185" t="s">
        <v>515</v>
      </c>
      <c r="L18" s="185">
        <v>90</v>
      </c>
      <c r="M18" s="685" t="s">
        <v>523</v>
      </c>
      <c r="N18" s="685" t="s">
        <v>127</v>
      </c>
      <c r="O18" s="685" t="s">
        <v>546</v>
      </c>
      <c r="P18" s="64" t="s">
        <v>515</v>
      </c>
      <c r="Q18" s="301">
        <v>90</v>
      </c>
      <c r="R18" s="284" t="s">
        <v>593</v>
      </c>
      <c r="S18" s="476" t="s">
        <v>605</v>
      </c>
      <c r="T18" s="684" t="s">
        <v>625</v>
      </c>
      <c r="U18" s="735" t="s">
        <v>413</v>
      </c>
      <c r="V18" s="866"/>
      <c r="W18" s="856"/>
      <c r="X18" s="871"/>
      <c r="Y18" s="697" t="s">
        <v>1009</v>
      </c>
      <c r="Z18" s="697" t="s">
        <v>1010</v>
      </c>
      <c r="AA18" s="718">
        <v>0.02</v>
      </c>
      <c r="AB18" s="863"/>
      <c r="AC18" s="864"/>
      <c r="AD18" s="864"/>
      <c r="AE18" s="874"/>
    </row>
    <row r="19" spans="1:31" s="163" customFormat="1" ht="80.25" hidden="1" customHeight="1" x14ac:dyDescent="0.2">
      <c r="A19" s="307" t="s">
        <v>472</v>
      </c>
      <c r="B19" s="185" t="s">
        <v>461</v>
      </c>
      <c r="C19" s="185" t="s">
        <v>489</v>
      </c>
      <c r="D19" s="683"/>
      <c r="E19" s="161" t="s">
        <v>621</v>
      </c>
      <c r="F19" s="161" t="s">
        <v>483</v>
      </c>
      <c r="G19" s="311" t="s">
        <v>556</v>
      </c>
      <c r="H19" s="311" t="s">
        <v>556</v>
      </c>
      <c r="I19" s="161" t="s">
        <v>502</v>
      </c>
      <c r="J19" s="161" t="s">
        <v>507</v>
      </c>
      <c r="K19" s="185" t="s">
        <v>515</v>
      </c>
      <c r="L19" s="185">
        <v>90</v>
      </c>
      <c r="M19" s="685" t="s">
        <v>523</v>
      </c>
      <c r="N19" s="685" t="s">
        <v>127</v>
      </c>
      <c r="O19" s="685" t="s">
        <v>546</v>
      </c>
      <c r="P19" s="64" t="s">
        <v>515</v>
      </c>
      <c r="Q19" s="301">
        <v>90</v>
      </c>
      <c r="R19" s="284" t="s">
        <v>593</v>
      </c>
      <c r="S19" s="476" t="s">
        <v>605</v>
      </c>
      <c r="T19" s="684" t="s">
        <v>625</v>
      </c>
      <c r="U19" s="735" t="s">
        <v>413</v>
      </c>
      <c r="V19" s="866"/>
      <c r="W19" s="856"/>
      <c r="X19" s="871"/>
      <c r="Y19" s="697" t="s">
        <v>1011</v>
      </c>
      <c r="Z19" s="697" t="s">
        <v>1012</v>
      </c>
      <c r="AA19" s="718">
        <v>0.01</v>
      </c>
      <c r="AB19" s="863"/>
      <c r="AC19" s="864"/>
      <c r="AD19" s="864"/>
      <c r="AE19" s="874"/>
    </row>
    <row r="20" spans="1:31" s="163" customFormat="1" ht="89.25" hidden="1" customHeight="1" x14ac:dyDescent="0.2">
      <c r="A20" s="307" t="s">
        <v>474</v>
      </c>
      <c r="B20" s="185" t="s">
        <v>461</v>
      </c>
      <c r="C20" s="185" t="s">
        <v>489</v>
      </c>
      <c r="D20" s="678"/>
      <c r="E20" s="161" t="s">
        <v>621</v>
      </c>
      <c r="F20" s="161" t="s">
        <v>483</v>
      </c>
      <c r="G20" s="311" t="s">
        <v>556</v>
      </c>
      <c r="H20" s="311" t="s">
        <v>556</v>
      </c>
      <c r="I20" s="161" t="s">
        <v>502</v>
      </c>
      <c r="J20" s="161" t="s">
        <v>507</v>
      </c>
      <c r="K20" s="185" t="s">
        <v>515</v>
      </c>
      <c r="L20" s="185">
        <v>90</v>
      </c>
      <c r="M20" s="107" t="s">
        <v>523</v>
      </c>
      <c r="N20" s="107" t="s">
        <v>127</v>
      </c>
      <c r="O20" s="107" t="s">
        <v>546</v>
      </c>
      <c r="P20" s="64" t="s">
        <v>515</v>
      </c>
      <c r="Q20" s="301">
        <v>90</v>
      </c>
      <c r="R20" s="284" t="s">
        <v>593</v>
      </c>
      <c r="S20" s="186" t="s">
        <v>605</v>
      </c>
      <c r="T20" s="164" t="s">
        <v>625</v>
      </c>
      <c r="U20" s="735" t="s">
        <v>413</v>
      </c>
      <c r="V20" s="866"/>
      <c r="W20" s="856"/>
      <c r="X20" s="871"/>
      <c r="Y20" s="696" t="s">
        <v>1013</v>
      </c>
      <c r="Z20" s="696" t="s">
        <v>1014</v>
      </c>
      <c r="AA20" s="718">
        <v>0.04</v>
      </c>
      <c r="AB20" s="863" t="s">
        <v>973</v>
      </c>
      <c r="AC20" s="864" t="s">
        <v>416</v>
      </c>
      <c r="AD20" s="864" t="s">
        <v>417</v>
      </c>
      <c r="AE20" s="874" t="s">
        <v>71</v>
      </c>
    </row>
    <row r="21" spans="1:31" s="163" customFormat="1" ht="89.25" hidden="1" customHeight="1" x14ac:dyDescent="0.2">
      <c r="A21" s="307" t="s">
        <v>473</v>
      </c>
      <c r="B21" s="185" t="s">
        <v>461</v>
      </c>
      <c r="C21" s="185" t="s">
        <v>489</v>
      </c>
      <c r="D21" s="678"/>
      <c r="E21" s="161" t="s">
        <v>621</v>
      </c>
      <c r="F21" s="161" t="s">
        <v>483</v>
      </c>
      <c r="G21" s="311" t="s">
        <v>556</v>
      </c>
      <c r="H21" s="311" t="s">
        <v>556</v>
      </c>
      <c r="I21" s="161" t="s">
        <v>502</v>
      </c>
      <c r="J21" s="161" t="s">
        <v>507</v>
      </c>
      <c r="K21" s="185" t="s">
        <v>515</v>
      </c>
      <c r="L21" s="185">
        <v>90</v>
      </c>
      <c r="M21" s="107" t="s">
        <v>523</v>
      </c>
      <c r="N21" s="107" t="s">
        <v>127</v>
      </c>
      <c r="O21" s="107" t="s">
        <v>546</v>
      </c>
      <c r="P21" s="64" t="s">
        <v>515</v>
      </c>
      <c r="Q21" s="301">
        <v>90</v>
      </c>
      <c r="R21" s="284" t="s">
        <v>593</v>
      </c>
      <c r="S21" s="186" t="s">
        <v>605</v>
      </c>
      <c r="T21" s="164" t="s">
        <v>626</v>
      </c>
      <c r="U21" s="735" t="s">
        <v>413</v>
      </c>
      <c r="V21" s="866"/>
      <c r="W21" s="856"/>
      <c r="X21" s="871"/>
      <c r="Y21" s="697" t="s">
        <v>1015</v>
      </c>
      <c r="Z21" s="697" t="s">
        <v>1016</v>
      </c>
      <c r="AA21" s="718">
        <v>0.01</v>
      </c>
      <c r="AB21" s="863"/>
      <c r="AC21" s="864"/>
      <c r="AD21" s="864"/>
      <c r="AE21" s="874"/>
    </row>
    <row r="22" spans="1:31" s="163" customFormat="1" ht="102.75" hidden="1" thickBot="1" x14ac:dyDescent="0.25">
      <c r="A22" s="307" t="s">
        <v>472</v>
      </c>
      <c r="B22" s="185" t="s">
        <v>461</v>
      </c>
      <c r="C22" s="185" t="s">
        <v>489</v>
      </c>
      <c r="D22" s="678"/>
      <c r="E22" s="161" t="s">
        <v>621</v>
      </c>
      <c r="F22" s="161" t="s">
        <v>483</v>
      </c>
      <c r="G22" s="311" t="s">
        <v>556</v>
      </c>
      <c r="H22" s="311" t="s">
        <v>556</v>
      </c>
      <c r="I22" s="161" t="s">
        <v>502</v>
      </c>
      <c r="J22" s="161" t="s">
        <v>507</v>
      </c>
      <c r="K22" s="185" t="s">
        <v>515</v>
      </c>
      <c r="L22" s="185">
        <v>90</v>
      </c>
      <c r="M22" s="107" t="s">
        <v>523</v>
      </c>
      <c r="N22" s="107" t="s">
        <v>127</v>
      </c>
      <c r="O22" s="107" t="s">
        <v>546</v>
      </c>
      <c r="P22" s="64" t="s">
        <v>515</v>
      </c>
      <c r="Q22" s="301">
        <v>90</v>
      </c>
      <c r="R22" s="284" t="s">
        <v>593</v>
      </c>
      <c r="S22" s="186" t="s">
        <v>605</v>
      </c>
      <c r="T22" s="164" t="s">
        <v>625</v>
      </c>
      <c r="U22" s="735" t="s">
        <v>413</v>
      </c>
      <c r="V22" s="866"/>
      <c r="W22" s="856"/>
      <c r="X22" s="870" t="s">
        <v>419</v>
      </c>
      <c r="Y22" s="698" t="s">
        <v>1017</v>
      </c>
      <c r="Z22" s="698" t="s">
        <v>420</v>
      </c>
      <c r="AA22" s="718">
        <v>0.02</v>
      </c>
      <c r="AB22" s="699" t="s">
        <v>974</v>
      </c>
      <c r="AC22" s="718" t="s">
        <v>416</v>
      </c>
      <c r="AD22" s="718" t="s">
        <v>417</v>
      </c>
      <c r="AE22" s="701" t="s">
        <v>71</v>
      </c>
    </row>
    <row r="23" spans="1:31" s="163" customFormat="1" ht="71.25" hidden="1" customHeight="1" x14ac:dyDescent="0.2">
      <c r="A23" s="307" t="s">
        <v>472</v>
      </c>
      <c r="B23" s="185" t="s">
        <v>461</v>
      </c>
      <c r="C23" s="185" t="s">
        <v>489</v>
      </c>
      <c r="D23" s="678"/>
      <c r="E23" s="161" t="s">
        <v>621</v>
      </c>
      <c r="F23" s="161" t="s">
        <v>483</v>
      </c>
      <c r="G23" s="311" t="s">
        <v>556</v>
      </c>
      <c r="H23" s="311" t="s">
        <v>556</v>
      </c>
      <c r="I23" s="161" t="s">
        <v>502</v>
      </c>
      <c r="J23" s="161" t="s">
        <v>507</v>
      </c>
      <c r="K23" s="185" t="s">
        <v>515</v>
      </c>
      <c r="L23" s="185">
        <v>90</v>
      </c>
      <c r="M23" s="107" t="s">
        <v>523</v>
      </c>
      <c r="N23" s="107" t="s">
        <v>127</v>
      </c>
      <c r="O23" s="107" t="s">
        <v>546</v>
      </c>
      <c r="P23" s="64" t="s">
        <v>515</v>
      </c>
      <c r="Q23" s="301">
        <v>90</v>
      </c>
      <c r="R23" s="284" t="s">
        <v>593</v>
      </c>
      <c r="S23" s="186" t="s">
        <v>605</v>
      </c>
      <c r="T23" s="164" t="s">
        <v>625</v>
      </c>
      <c r="U23" s="735" t="s">
        <v>413</v>
      </c>
      <c r="V23" s="866"/>
      <c r="W23" s="856"/>
      <c r="X23" s="870"/>
      <c r="Y23" s="719" t="s">
        <v>1018</v>
      </c>
      <c r="Z23" s="703" t="s">
        <v>1019</v>
      </c>
      <c r="AA23" s="718">
        <v>0.02</v>
      </c>
      <c r="AB23" s="699" t="s">
        <v>974</v>
      </c>
      <c r="AC23" s="718" t="s">
        <v>975</v>
      </c>
      <c r="AD23" s="718" t="s">
        <v>417</v>
      </c>
      <c r="AE23" s="701" t="s">
        <v>71</v>
      </c>
    </row>
    <row r="24" spans="1:31" s="163" customFormat="1" ht="102.75" hidden="1" thickBot="1" x14ac:dyDescent="0.25">
      <c r="A24" s="307" t="s">
        <v>472</v>
      </c>
      <c r="B24" s="185" t="s">
        <v>461</v>
      </c>
      <c r="C24" s="185" t="s">
        <v>489</v>
      </c>
      <c r="D24" s="678"/>
      <c r="E24" s="161" t="s">
        <v>621</v>
      </c>
      <c r="F24" s="161" t="s">
        <v>483</v>
      </c>
      <c r="G24" s="311" t="s">
        <v>556</v>
      </c>
      <c r="H24" s="311" t="s">
        <v>556</v>
      </c>
      <c r="I24" s="161" t="s">
        <v>502</v>
      </c>
      <c r="J24" s="161" t="s">
        <v>507</v>
      </c>
      <c r="K24" s="185" t="s">
        <v>515</v>
      </c>
      <c r="L24" s="185">
        <v>90</v>
      </c>
      <c r="M24" s="107" t="s">
        <v>523</v>
      </c>
      <c r="N24" s="107" t="s">
        <v>127</v>
      </c>
      <c r="O24" s="107" t="s">
        <v>546</v>
      </c>
      <c r="P24" s="64" t="s">
        <v>515</v>
      </c>
      <c r="Q24" s="301">
        <v>90</v>
      </c>
      <c r="R24" s="284" t="s">
        <v>593</v>
      </c>
      <c r="S24" s="186" t="s">
        <v>605</v>
      </c>
      <c r="T24" s="164" t="s">
        <v>625</v>
      </c>
      <c r="U24" s="735" t="s">
        <v>413</v>
      </c>
      <c r="V24" s="867"/>
      <c r="W24" s="869"/>
      <c r="X24" s="739" t="s">
        <v>421</v>
      </c>
      <c r="Y24" s="724" t="s">
        <v>976</v>
      </c>
      <c r="Z24" s="724" t="s">
        <v>1020</v>
      </c>
      <c r="AA24" s="732">
        <v>0.02</v>
      </c>
      <c r="AB24" s="740" t="s">
        <v>977</v>
      </c>
      <c r="AC24" s="732" t="s">
        <v>1004</v>
      </c>
      <c r="AD24" s="732" t="s">
        <v>423</v>
      </c>
      <c r="AE24" s="730" t="s">
        <v>71</v>
      </c>
    </row>
    <row r="25" spans="1:31" s="163" customFormat="1" ht="51" hidden="1" customHeight="1" x14ac:dyDescent="0.2">
      <c r="A25" s="307" t="s">
        <v>472</v>
      </c>
      <c r="B25" s="185" t="s">
        <v>461</v>
      </c>
      <c r="C25" s="185" t="s">
        <v>497</v>
      </c>
      <c r="D25" s="678"/>
      <c r="E25" s="161" t="s">
        <v>621</v>
      </c>
      <c r="F25" s="161" t="s">
        <v>483</v>
      </c>
      <c r="G25" s="311" t="s">
        <v>556</v>
      </c>
      <c r="H25" s="311" t="s">
        <v>556</v>
      </c>
      <c r="I25" s="161" t="s">
        <v>502</v>
      </c>
      <c r="J25" s="161" t="s">
        <v>507</v>
      </c>
      <c r="K25" s="185" t="s">
        <v>515</v>
      </c>
      <c r="L25" s="185">
        <v>90</v>
      </c>
      <c r="M25" s="107" t="s">
        <v>523</v>
      </c>
      <c r="N25" s="107" t="s">
        <v>127</v>
      </c>
      <c r="O25" s="107" t="s">
        <v>546</v>
      </c>
      <c r="P25" s="64" t="s">
        <v>515</v>
      </c>
      <c r="Q25" s="301">
        <v>90</v>
      </c>
      <c r="R25" s="284" t="s">
        <v>593</v>
      </c>
      <c r="S25" s="186" t="s">
        <v>605</v>
      </c>
      <c r="T25" s="164" t="s">
        <v>625</v>
      </c>
      <c r="U25" s="107" t="s">
        <v>424</v>
      </c>
      <c r="V25" s="872">
        <v>0.15</v>
      </c>
      <c r="W25" s="872" t="s">
        <v>78</v>
      </c>
      <c r="X25" s="873" t="s">
        <v>425</v>
      </c>
      <c r="Y25" s="736" t="s">
        <v>1021</v>
      </c>
      <c r="Z25" s="737" t="s">
        <v>1022</v>
      </c>
      <c r="AA25" s="738">
        <v>0.05</v>
      </c>
      <c r="AB25" s="705" t="s">
        <v>979</v>
      </c>
      <c r="AC25" s="700" t="s">
        <v>422</v>
      </c>
      <c r="AD25" s="700" t="s">
        <v>423</v>
      </c>
      <c r="AE25" s="733" t="s">
        <v>71</v>
      </c>
    </row>
    <row r="26" spans="1:31" s="163" customFormat="1" ht="51" hidden="1" customHeight="1" x14ac:dyDescent="0.2">
      <c r="A26" s="307" t="s">
        <v>472</v>
      </c>
      <c r="B26" s="185" t="s">
        <v>461</v>
      </c>
      <c r="C26" s="185" t="s">
        <v>497</v>
      </c>
      <c r="D26" s="678"/>
      <c r="E26" s="161" t="s">
        <v>621</v>
      </c>
      <c r="F26" s="161" t="s">
        <v>483</v>
      </c>
      <c r="G26" s="311" t="s">
        <v>556</v>
      </c>
      <c r="H26" s="311" t="s">
        <v>556</v>
      </c>
      <c r="I26" s="161" t="s">
        <v>502</v>
      </c>
      <c r="J26" s="161" t="s">
        <v>507</v>
      </c>
      <c r="K26" s="185" t="s">
        <v>515</v>
      </c>
      <c r="L26" s="185">
        <v>90</v>
      </c>
      <c r="M26" s="107" t="s">
        <v>523</v>
      </c>
      <c r="N26" s="107" t="s">
        <v>127</v>
      </c>
      <c r="O26" s="107" t="s">
        <v>546</v>
      </c>
      <c r="P26" s="64" t="s">
        <v>515</v>
      </c>
      <c r="Q26" s="301">
        <v>90</v>
      </c>
      <c r="R26" s="284" t="s">
        <v>593</v>
      </c>
      <c r="S26" s="186" t="s">
        <v>605</v>
      </c>
      <c r="T26" s="164" t="s">
        <v>625</v>
      </c>
      <c r="U26" s="107" t="s">
        <v>424</v>
      </c>
      <c r="V26" s="856"/>
      <c r="W26" s="856"/>
      <c r="X26" s="870"/>
      <c r="Y26" s="719" t="s">
        <v>426</v>
      </c>
      <c r="Z26" s="719" t="s">
        <v>1023</v>
      </c>
      <c r="AA26" s="709">
        <v>0.05</v>
      </c>
      <c r="AB26" s="699" t="s">
        <v>970</v>
      </c>
      <c r="AC26" s="718" t="s">
        <v>978</v>
      </c>
      <c r="AD26" s="700" t="s">
        <v>417</v>
      </c>
      <c r="AE26" s="701" t="s">
        <v>71</v>
      </c>
    </row>
    <row r="27" spans="1:31" s="163" customFormat="1" ht="153.75" hidden="1" thickBot="1" x14ac:dyDescent="0.25">
      <c r="A27" s="307" t="s">
        <v>472</v>
      </c>
      <c r="B27" s="185" t="s">
        <v>461</v>
      </c>
      <c r="C27" s="185" t="s">
        <v>497</v>
      </c>
      <c r="D27" s="678"/>
      <c r="E27" s="161" t="s">
        <v>621</v>
      </c>
      <c r="F27" s="161" t="s">
        <v>483</v>
      </c>
      <c r="G27" s="311" t="s">
        <v>556</v>
      </c>
      <c r="H27" s="311" t="s">
        <v>556</v>
      </c>
      <c r="I27" s="161" t="s">
        <v>502</v>
      </c>
      <c r="J27" s="161" t="s">
        <v>507</v>
      </c>
      <c r="K27" s="185" t="s">
        <v>515</v>
      </c>
      <c r="L27" s="185">
        <v>90</v>
      </c>
      <c r="M27" s="107" t="s">
        <v>523</v>
      </c>
      <c r="N27" s="107" t="s">
        <v>127</v>
      </c>
      <c r="O27" s="107" t="s">
        <v>546</v>
      </c>
      <c r="P27" s="64" t="s">
        <v>515</v>
      </c>
      <c r="Q27" s="301">
        <v>90</v>
      </c>
      <c r="R27" s="284" t="s">
        <v>593</v>
      </c>
      <c r="S27" s="186" t="s">
        <v>605</v>
      </c>
      <c r="T27" s="164" t="s">
        <v>625</v>
      </c>
      <c r="U27" s="107" t="s">
        <v>424</v>
      </c>
      <c r="V27" s="856"/>
      <c r="W27" s="856"/>
      <c r="X27" s="704" t="s">
        <v>427</v>
      </c>
      <c r="Y27" s="704" t="s">
        <v>1024</v>
      </c>
      <c r="Z27" s="704" t="s">
        <v>1025</v>
      </c>
      <c r="AA27" s="709">
        <v>0.05</v>
      </c>
      <c r="AB27" s="699" t="s">
        <v>970</v>
      </c>
      <c r="AC27" s="718" t="s">
        <v>1004</v>
      </c>
      <c r="AD27" s="700" t="s">
        <v>417</v>
      </c>
      <c r="AE27" s="701" t="s">
        <v>71</v>
      </c>
    </row>
    <row r="28" spans="1:31" s="163" customFormat="1" ht="38.25" hidden="1" customHeight="1" x14ac:dyDescent="0.2">
      <c r="A28" s="307" t="s">
        <v>474</v>
      </c>
      <c r="B28" s="185" t="s">
        <v>461</v>
      </c>
      <c r="C28" s="185" t="s">
        <v>490</v>
      </c>
      <c r="D28" s="678"/>
      <c r="E28" s="161" t="s">
        <v>621</v>
      </c>
      <c r="F28" s="161" t="s">
        <v>483</v>
      </c>
      <c r="G28" s="311" t="s">
        <v>556</v>
      </c>
      <c r="H28" s="311" t="s">
        <v>556</v>
      </c>
      <c r="I28" s="161" t="s">
        <v>502</v>
      </c>
      <c r="J28" s="161" t="s">
        <v>507</v>
      </c>
      <c r="K28" s="185" t="s">
        <v>515</v>
      </c>
      <c r="L28" s="185">
        <v>90</v>
      </c>
      <c r="M28" s="107" t="s">
        <v>523</v>
      </c>
      <c r="N28" s="107" t="s">
        <v>127</v>
      </c>
      <c r="O28" s="107" t="s">
        <v>546</v>
      </c>
      <c r="P28" s="64" t="s">
        <v>515</v>
      </c>
      <c r="Q28" s="301">
        <v>90</v>
      </c>
      <c r="R28" s="284" t="s">
        <v>593</v>
      </c>
      <c r="S28" s="186" t="s">
        <v>605</v>
      </c>
      <c r="T28" s="164" t="s">
        <v>625</v>
      </c>
      <c r="U28" s="107" t="s">
        <v>428</v>
      </c>
      <c r="V28" s="856">
        <v>0.4</v>
      </c>
      <c r="W28" s="856" t="s">
        <v>78</v>
      </c>
      <c r="X28" s="704" t="s">
        <v>429</v>
      </c>
      <c r="Y28" s="711" t="s">
        <v>981</v>
      </c>
      <c r="Z28" s="708" t="s">
        <v>430</v>
      </c>
      <c r="AA28" s="718">
        <v>7.0000000000000007E-2</v>
      </c>
      <c r="AB28" s="699" t="s">
        <v>982</v>
      </c>
      <c r="AC28" s="712" t="s">
        <v>1026</v>
      </c>
      <c r="AD28" s="712" t="s">
        <v>417</v>
      </c>
      <c r="AE28" s="701" t="s">
        <v>71</v>
      </c>
    </row>
    <row r="29" spans="1:31" s="163" customFormat="1" ht="48" hidden="1" customHeight="1" x14ac:dyDescent="0.2">
      <c r="A29" s="307"/>
      <c r="B29" s="185"/>
      <c r="C29" s="185"/>
      <c r="D29" s="678"/>
      <c r="E29" s="161"/>
      <c r="F29" s="161"/>
      <c r="G29" s="311"/>
      <c r="H29" s="311"/>
      <c r="I29" s="161"/>
      <c r="J29" s="161"/>
      <c r="K29" s="185"/>
      <c r="L29" s="185"/>
      <c r="M29" s="376"/>
      <c r="N29" s="376"/>
      <c r="O29" s="376"/>
      <c r="P29" s="64"/>
      <c r="Q29" s="301"/>
      <c r="R29" s="284"/>
      <c r="S29" s="476"/>
      <c r="T29" s="378"/>
      <c r="U29" s="376"/>
      <c r="V29" s="856"/>
      <c r="W29" s="856"/>
      <c r="X29" s="713" t="s">
        <v>431</v>
      </c>
      <c r="Y29" s="719" t="s">
        <v>432</v>
      </c>
      <c r="Z29" s="708" t="s">
        <v>430</v>
      </c>
      <c r="AA29" s="718">
        <v>0.06</v>
      </c>
      <c r="AB29" s="714" t="s">
        <v>983</v>
      </c>
      <c r="AC29" s="715">
        <v>44105</v>
      </c>
      <c r="AD29" s="712" t="s">
        <v>417</v>
      </c>
      <c r="AE29" s="701" t="s">
        <v>71</v>
      </c>
    </row>
    <row r="30" spans="1:31" s="163" customFormat="1" ht="60" hidden="1" customHeight="1" x14ac:dyDescent="0.2">
      <c r="A30" s="307" t="s">
        <v>474</v>
      </c>
      <c r="B30" s="185" t="s">
        <v>461</v>
      </c>
      <c r="C30" s="185" t="s">
        <v>490</v>
      </c>
      <c r="D30" s="678"/>
      <c r="E30" s="161" t="s">
        <v>621</v>
      </c>
      <c r="F30" s="161" t="s">
        <v>483</v>
      </c>
      <c r="G30" s="311" t="s">
        <v>556</v>
      </c>
      <c r="H30" s="311" t="s">
        <v>556</v>
      </c>
      <c r="I30" s="161" t="s">
        <v>502</v>
      </c>
      <c r="J30" s="161" t="s">
        <v>507</v>
      </c>
      <c r="K30" s="185" t="s">
        <v>515</v>
      </c>
      <c r="L30" s="185">
        <v>90</v>
      </c>
      <c r="M30" s="107" t="s">
        <v>523</v>
      </c>
      <c r="N30" s="107" t="s">
        <v>127</v>
      </c>
      <c r="O30" s="107" t="s">
        <v>546</v>
      </c>
      <c r="P30" s="64" t="s">
        <v>515</v>
      </c>
      <c r="Q30" s="301">
        <v>90</v>
      </c>
      <c r="R30" s="284" t="s">
        <v>593</v>
      </c>
      <c r="S30" s="186" t="s">
        <v>605</v>
      </c>
      <c r="T30" s="164" t="s">
        <v>625</v>
      </c>
      <c r="U30" s="107" t="s">
        <v>428</v>
      </c>
      <c r="V30" s="856"/>
      <c r="W30" s="375" t="s">
        <v>78</v>
      </c>
      <c r="X30" s="859" t="s">
        <v>433</v>
      </c>
      <c r="Y30" s="719" t="s">
        <v>434</v>
      </c>
      <c r="Z30" s="719" t="s">
        <v>1027</v>
      </c>
      <c r="AA30" s="718">
        <v>0.1</v>
      </c>
      <c r="AB30" s="699" t="s">
        <v>984</v>
      </c>
      <c r="AC30" s="718" t="s">
        <v>422</v>
      </c>
      <c r="AD30" s="718" t="s">
        <v>423</v>
      </c>
      <c r="AE30" s="701" t="s">
        <v>71</v>
      </c>
    </row>
    <row r="31" spans="1:31" s="163" customFormat="1" ht="102.75" hidden="1" thickBot="1" x14ac:dyDescent="0.25">
      <c r="A31" s="307" t="s">
        <v>474</v>
      </c>
      <c r="B31" s="185" t="s">
        <v>461</v>
      </c>
      <c r="C31" s="185" t="s">
        <v>490</v>
      </c>
      <c r="D31" s="678"/>
      <c r="E31" s="161" t="s">
        <v>621</v>
      </c>
      <c r="F31" s="161" t="s">
        <v>483</v>
      </c>
      <c r="G31" s="311" t="s">
        <v>556</v>
      </c>
      <c r="H31" s="311" t="s">
        <v>556</v>
      </c>
      <c r="I31" s="161" t="s">
        <v>502</v>
      </c>
      <c r="J31" s="161" t="s">
        <v>507</v>
      </c>
      <c r="K31" s="185" t="s">
        <v>515</v>
      </c>
      <c r="L31" s="185">
        <v>90</v>
      </c>
      <c r="M31" s="107" t="s">
        <v>523</v>
      </c>
      <c r="N31" s="107" t="s">
        <v>127</v>
      </c>
      <c r="O31" s="107" t="s">
        <v>546</v>
      </c>
      <c r="P31" s="64" t="s">
        <v>515</v>
      </c>
      <c r="Q31" s="301">
        <v>90</v>
      </c>
      <c r="R31" s="284" t="s">
        <v>593</v>
      </c>
      <c r="S31" s="186" t="s">
        <v>605</v>
      </c>
      <c r="T31" s="164" t="s">
        <v>625</v>
      </c>
      <c r="U31" s="107" t="s">
        <v>428</v>
      </c>
      <c r="V31" s="856"/>
      <c r="W31" s="856" t="s">
        <v>78</v>
      </c>
      <c r="X31" s="860"/>
      <c r="Y31" s="719" t="s">
        <v>1028</v>
      </c>
      <c r="Z31" s="719" t="s">
        <v>1029</v>
      </c>
      <c r="AA31" s="718">
        <v>0.06</v>
      </c>
      <c r="AB31" s="699" t="s">
        <v>973</v>
      </c>
      <c r="AC31" s="718" t="s">
        <v>1030</v>
      </c>
      <c r="AD31" s="718" t="s">
        <v>423</v>
      </c>
      <c r="AE31" s="701" t="s">
        <v>71</v>
      </c>
    </row>
    <row r="32" spans="1:31" s="163" customFormat="1" ht="115.5" hidden="1" thickBot="1" x14ac:dyDescent="0.25">
      <c r="A32" s="307" t="s">
        <v>474</v>
      </c>
      <c r="B32" s="185" t="s">
        <v>461</v>
      </c>
      <c r="C32" s="185" t="s">
        <v>490</v>
      </c>
      <c r="D32" s="678"/>
      <c r="E32" s="161" t="s">
        <v>621</v>
      </c>
      <c r="F32" s="161" t="s">
        <v>483</v>
      </c>
      <c r="G32" s="311" t="s">
        <v>556</v>
      </c>
      <c r="H32" s="311" t="s">
        <v>556</v>
      </c>
      <c r="I32" s="161" t="s">
        <v>502</v>
      </c>
      <c r="J32" s="161" t="s">
        <v>507</v>
      </c>
      <c r="K32" s="185" t="s">
        <v>515</v>
      </c>
      <c r="L32" s="185">
        <v>90</v>
      </c>
      <c r="M32" s="107" t="s">
        <v>523</v>
      </c>
      <c r="N32" s="107" t="s">
        <v>127</v>
      </c>
      <c r="O32" s="107" t="s">
        <v>546</v>
      </c>
      <c r="P32" s="64" t="s">
        <v>515</v>
      </c>
      <c r="Q32" s="301">
        <v>90</v>
      </c>
      <c r="R32" s="284" t="s">
        <v>593</v>
      </c>
      <c r="S32" s="186" t="s">
        <v>605</v>
      </c>
      <c r="T32" s="164" t="s">
        <v>625</v>
      </c>
      <c r="U32" s="107" t="s">
        <v>428</v>
      </c>
      <c r="V32" s="856"/>
      <c r="W32" s="856"/>
      <c r="X32" s="713" t="s">
        <v>1031</v>
      </c>
      <c r="Y32" s="719" t="s">
        <v>985</v>
      </c>
      <c r="Z32" s="719" t="s">
        <v>1032</v>
      </c>
      <c r="AA32" s="718">
        <v>0.08</v>
      </c>
      <c r="AB32" s="699" t="s">
        <v>986</v>
      </c>
      <c r="AC32" s="718" t="s">
        <v>422</v>
      </c>
      <c r="AD32" s="718" t="s">
        <v>423</v>
      </c>
      <c r="AE32" s="701" t="s">
        <v>71</v>
      </c>
    </row>
    <row r="33" spans="1:31" s="163" customFormat="1" ht="102.75" hidden="1" thickBot="1" x14ac:dyDescent="0.25">
      <c r="A33" s="307" t="s">
        <v>474</v>
      </c>
      <c r="B33" s="185" t="s">
        <v>461</v>
      </c>
      <c r="C33" s="185" t="s">
        <v>490</v>
      </c>
      <c r="D33" s="678"/>
      <c r="E33" s="161" t="s">
        <v>621</v>
      </c>
      <c r="F33" s="161" t="s">
        <v>483</v>
      </c>
      <c r="G33" s="311" t="s">
        <v>556</v>
      </c>
      <c r="H33" s="311" t="s">
        <v>556</v>
      </c>
      <c r="I33" s="161" t="s">
        <v>502</v>
      </c>
      <c r="J33" s="161" t="s">
        <v>507</v>
      </c>
      <c r="K33" s="185" t="s">
        <v>515</v>
      </c>
      <c r="L33" s="185">
        <v>90</v>
      </c>
      <c r="M33" s="107" t="s">
        <v>523</v>
      </c>
      <c r="N33" s="107" t="s">
        <v>127</v>
      </c>
      <c r="O33" s="107" t="s">
        <v>546</v>
      </c>
      <c r="P33" s="64" t="s">
        <v>515</v>
      </c>
      <c r="Q33" s="301">
        <v>90</v>
      </c>
      <c r="R33" s="284" t="s">
        <v>593</v>
      </c>
      <c r="S33" s="186" t="s">
        <v>605</v>
      </c>
      <c r="T33" s="164" t="s">
        <v>625</v>
      </c>
      <c r="U33" s="107" t="s">
        <v>428</v>
      </c>
      <c r="V33" s="856"/>
      <c r="W33" s="477" t="s">
        <v>78</v>
      </c>
      <c r="X33" s="717" t="s">
        <v>1033</v>
      </c>
      <c r="Y33" s="719" t="s">
        <v>1034</v>
      </c>
      <c r="Z33" s="719" t="s">
        <v>1035</v>
      </c>
      <c r="AA33" s="718">
        <v>0.03</v>
      </c>
      <c r="AB33" s="699" t="s">
        <v>982</v>
      </c>
      <c r="AC33" s="700" t="s">
        <v>416</v>
      </c>
      <c r="AD33" s="700" t="s">
        <v>417</v>
      </c>
      <c r="AE33" s="701" t="s">
        <v>71</v>
      </c>
    </row>
    <row r="34" spans="1:31" s="163" customFormat="1" ht="102.75" hidden="1" thickBot="1" x14ac:dyDescent="0.25">
      <c r="A34" s="307" t="s">
        <v>478</v>
      </c>
      <c r="B34" s="185" t="s">
        <v>461</v>
      </c>
      <c r="C34" s="185" t="s">
        <v>489</v>
      </c>
      <c r="D34" s="678"/>
      <c r="E34" s="161" t="s">
        <v>621</v>
      </c>
      <c r="F34" s="161" t="s">
        <v>483</v>
      </c>
      <c r="G34" s="311" t="s">
        <v>556</v>
      </c>
      <c r="H34" s="311" t="s">
        <v>556</v>
      </c>
      <c r="I34" s="161" t="s">
        <v>502</v>
      </c>
      <c r="J34" s="161" t="s">
        <v>507</v>
      </c>
      <c r="K34" s="185" t="s">
        <v>515</v>
      </c>
      <c r="L34" s="185">
        <v>90</v>
      </c>
      <c r="M34" s="107" t="s">
        <v>523</v>
      </c>
      <c r="N34" s="107" t="s">
        <v>127</v>
      </c>
      <c r="O34" s="107" t="s">
        <v>546</v>
      </c>
      <c r="P34" s="64" t="s">
        <v>515</v>
      </c>
      <c r="Q34" s="301">
        <v>90</v>
      </c>
      <c r="R34" s="284" t="s">
        <v>593</v>
      </c>
      <c r="S34" s="186" t="s">
        <v>605</v>
      </c>
      <c r="T34" s="164" t="s">
        <v>625</v>
      </c>
      <c r="U34" s="107" t="s">
        <v>437</v>
      </c>
      <c r="V34" s="861">
        <v>0.15</v>
      </c>
      <c r="W34" s="703" t="s">
        <v>78</v>
      </c>
      <c r="X34" s="713" t="s">
        <v>438</v>
      </c>
      <c r="Y34" s="719" t="s">
        <v>439</v>
      </c>
      <c r="Z34" s="719" t="s">
        <v>1036</v>
      </c>
      <c r="AA34" s="718">
        <v>0.05</v>
      </c>
      <c r="AB34" s="699" t="s">
        <v>987</v>
      </c>
      <c r="AC34" s="718" t="s">
        <v>422</v>
      </c>
      <c r="AD34" s="718" t="s">
        <v>423</v>
      </c>
      <c r="AE34" s="701" t="s">
        <v>71</v>
      </c>
    </row>
    <row r="35" spans="1:31" s="163" customFormat="1" ht="112.5" hidden="1" customHeight="1" x14ac:dyDescent="0.2">
      <c r="A35" s="307" t="s">
        <v>472</v>
      </c>
      <c r="B35" s="185" t="s">
        <v>461</v>
      </c>
      <c r="C35" s="185" t="s">
        <v>489</v>
      </c>
      <c r="D35" s="678"/>
      <c r="E35" s="161" t="s">
        <v>621</v>
      </c>
      <c r="F35" s="161" t="s">
        <v>483</v>
      </c>
      <c r="G35" s="311" t="s">
        <v>556</v>
      </c>
      <c r="H35" s="311" t="s">
        <v>556</v>
      </c>
      <c r="I35" s="161" t="s">
        <v>502</v>
      </c>
      <c r="J35" s="161" t="s">
        <v>507</v>
      </c>
      <c r="K35" s="185" t="s">
        <v>515</v>
      </c>
      <c r="L35" s="185">
        <v>90</v>
      </c>
      <c r="M35" s="107" t="s">
        <v>523</v>
      </c>
      <c r="N35" s="107" t="s">
        <v>127</v>
      </c>
      <c r="O35" s="107" t="s">
        <v>546</v>
      </c>
      <c r="P35" s="64" t="s">
        <v>515</v>
      </c>
      <c r="Q35" s="301">
        <v>90</v>
      </c>
      <c r="R35" s="284" t="s">
        <v>593</v>
      </c>
      <c r="S35" s="186" t="s">
        <v>605</v>
      </c>
      <c r="T35" s="164" t="s">
        <v>625</v>
      </c>
      <c r="U35" s="107" t="s">
        <v>437</v>
      </c>
      <c r="V35" s="862"/>
      <c r="W35" s="720" t="s">
        <v>78</v>
      </c>
      <c r="X35" s="721" t="s">
        <v>440</v>
      </c>
      <c r="Y35" s="698" t="s">
        <v>1037</v>
      </c>
      <c r="Z35" s="698" t="s">
        <v>1038</v>
      </c>
      <c r="AA35" s="718">
        <v>0.03</v>
      </c>
      <c r="AB35" s="699" t="s">
        <v>1039</v>
      </c>
      <c r="AC35" s="718" t="s">
        <v>422</v>
      </c>
      <c r="AD35" s="718" t="s">
        <v>423</v>
      </c>
      <c r="AE35" s="701" t="s">
        <v>71</v>
      </c>
    </row>
    <row r="36" spans="1:31" s="163" customFormat="1" ht="102.75" hidden="1" thickBot="1" x14ac:dyDescent="0.25">
      <c r="A36" s="307" t="s">
        <v>472</v>
      </c>
      <c r="B36" s="185" t="s">
        <v>461</v>
      </c>
      <c r="C36" s="185" t="s">
        <v>489</v>
      </c>
      <c r="D36" s="678"/>
      <c r="E36" s="161" t="s">
        <v>621</v>
      </c>
      <c r="F36" s="161" t="s">
        <v>483</v>
      </c>
      <c r="G36" s="311" t="s">
        <v>556</v>
      </c>
      <c r="H36" s="311" t="s">
        <v>556</v>
      </c>
      <c r="I36" s="161" t="s">
        <v>502</v>
      </c>
      <c r="J36" s="161" t="s">
        <v>507</v>
      </c>
      <c r="K36" s="185" t="s">
        <v>515</v>
      </c>
      <c r="L36" s="185">
        <v>90</v>
      </c>
      <c r="M36" s="107" t="s">
        <v>523</v>
      </c>
      <c r="N36" s="107" t="s">
        <v>127</v>
      </c>
      <c r="O36" s="107" t="s">
        <v>546</v>
      </c>
      <c r="P36" s="64" t="s">
        <v>515</v>
      </c>
      <c r="Q36" s="301">
        <v>90</v>
      </c>
      <c r="R36" s="284" t="s">
        <v>593</v>
      </c>
      <c r="S36" s="186" t="s">
        <v>605</v>
      </c>
      <c r="T36" s="164" t="s">
        <v>625</v>
      </c>
      <c r="U36" s="107" t="s">
        <v>437</v>
      </c>
      <c r="V36" s="862"/>
      <c r="W36" s="703" t="s">
        <v>78</v>
      </c>
      <c r="X36" s="713" t="s">
        <v>441</v>
      </c>
      <c r="Y36" s="722" t="s">
        <v>1040</v>
      </c>
      <c r="Z36" s="719" t="s">
        <v>442</v>
      </c>
      <c r="AA36" s="718">
        <v>7.0000000000000007E-2</v>
      </c>
      <c r="AB36" s="699" t="s">
        <v>980</v>
      </c>
      <c r="AC36" s="718" t="s">
        <v>422</v>
      </c>
      <c r="AD36" s="718" t="s">
        <v>423</v>
      </c>
      <c r="AE36" s="701" t="s">
        <v>71</v>
      </c>
    </row>
    <row r="37" spans="1:31" s="163" customFormat="1" ht="102.75" hidden="1" thickBot="1" x14ac:dyDescent="0.25">
      <c r="A37" s="307" t="s">
        <v>472</v>
      </c>
      <c r="B37" s="185" t="s">
        <v>457</v>
      </c>
      <c r="C37" s="185" t="s">
        <v>484</v>
      </c>
      <c r="D37" s="678"/>
      <c r="E37" s="161" t="s">
        <v>621</v>
      </c>
      <c r="F37" s="161" t="s">
        <v>483</v>
      </c>
      <c r="G37" s="311" t="s">
        <v>556</v>
      </c>
      <c r="H37" s="311" t="s">
        <v>556</v>
      </c>
      <c r="I37" s="161" t="s">
        <v>502</v>
      </c>
      <c r="J37" s="161" t="s">
        <v>507</v>
      </c>
      <c r="K37" s="185" t="s">
        <v>515</v>
      </c>
      <c r="L37" s="185">
        <v>90</v>
      </c>
      <c r="M37" s="107" t="s">
        <v>523</v>
      </c>
      <c r="N37" s="107" t="s">
        <v>127</v>
      </c>
      <c r="O37" s="107" t="s">
        <v>546</v>
      </c>
      <c r="P37" s="64" t="s">
        <v>515</v>
      </c>
      <c r="Q37" s="301">
        <v>90</v>
      </c>
      <c r="R37" s="284" t="s">
        <v>593</v>
      </c>
      <c r="S37" s="186" t="s">
        <v>595</v>
      </c>
      <c r="T37" s="164" t="s">
        <v>622</v>
      </c>
      <c r="U37" s="107" t="s">
        <v>443</v>
      </c>
      <c r="V37" s="726">
        <v>0.05</v>
      </c>
      <c r="W37" s="703" t="s">
        <v>78</v>
      </c>
      <c r="X37" s="723" t="s">
        <v>444</v>
      </c>
      <c r="Y37" s="725" t="s">
        <v>44</v>
      </c>
      <c r="Z37" s="725" t="s">
        <v>43</v>
      </c>
      <c r="AA37" s="728">
        <v>0.05</v>
      </c>
      <c r="AB37" s="729" t="s">
        <v>987</v>
      </c>
      <c r="AC37" s="726" t="s">
        <v>1043</v>
      </c>
      <c r="AD37" s="726" t="s">
        <v>423</v>
      </c>
      <c r="AE37" s="730" t="s">
        <v>1044</v>
      </c>
    </row>
    <row r="38" spans="1:31" s="165" customFormat="1" ht="102.75" hidden="1" thickBot="1" x14ac:dyDescent="0.25">
      <c r="A38" s="307" t="s">
        <v>471</v>
      </c>
      <c r="B38" s="185" t="s">
        <v>465</v>
      </c>
      <c r="C38" s="185" t="s">
        <v>497</v>
      </c>
      <c r="D38" s="678"/>
      <c r="E38" s="161" t="s">
        <v>621</v>
      </c>
      <c r="F38" s="161" t="s">
        <v>483</v>
      </c>
      <c r="G38" s="311" t="s">
        <v>556</v>
      </c>
      <c r="H38" s="311" t="s">
        <v>556</v>
      </c>
      <c r="I38" s="161" t="s">
        <v>502</v>
      </c>
      <c r="J38" s="161" t="s">
        <v>507</v>
      </c>
      <c r="K38" s="185" t="s">
        <v>515</v>
      </c>
      <c r="L38" s="185">
        <v>90</v>
      </c>
      <c r="M38" s="161" t="s">
        <v>523</v>
      </c>
      <c r="N38" s="164" t="s">
        <v>127</v>
      </c>
      <c r="O38" s="164" t="s">
        <v>547</v>
      </c>
      <c r="P38" s="64" t="s">
        <v>575</v>
      </c>
      <c r="Q38" s="268">
        <v>4</v>
      </c>
      <c r="R38" s="284" t="s">
        <v>590</v>
      </c>
      <c r="S38" s="186" t="s">
        <v>606</v>
      </c>
      <c r="T38" s="64" t="s">
        <v>622</v>
      </c>
      <c r="U38" s="107" t="s">
        <v>358</v>
      </c>
      <c r="V38" s="879">
        <v>0.35</v>
      </c>
      <c r="W38" s="191" t="s">
        <v>78</v>
      </c>
      <c r="X38" s="164" t="s">
        <v>360</v>
      </c>
      <c r="Y38" s="106" t="s">
        <v>361</v>
      </c>
      <c r="Z38" s="105" t="s">
        <v>362</v>
      </c>
      <c r="AA38" s="179">
        <v>0.1</v>
      </c>
      <c r="AB38" s="194" t="s">
        <v>363</v>
      </c>
      <c r="AC38" s="312">
        <v>43862</v>
      </c>
      <c r="AD38" s="312">
        <v>44196</v>
      </c>
      <c r="AE38" s="264" t="s">
        <v>359</v>
      </c>
    </row>
    <row r="39" spans="1:31" s="165" customFormat="1" ht="102.75" hidden="1" thickBot="1" x14ac:dyDescent="0.25">
      <c r="A39" s="307" t="s">
        <v>471</v>
      </c>
      <c r="B39" s="185" t="s">
        <v>465</v>
      </c>
      <c r="C39" s="185" t="s">
        <v>497</v>
      </c>
      <c r="D39" s="678"/>
      <c r="E39" s="161" t="s">
        <v>621</v>
      </c>
      <c r="F39" s="161" t="s">
        <v>483</v>
      </c>
      <c r="G39" s="311" t="s">
        <v>556</v>
      </c>
      <c r="H39" s="311" t="s">
        <v>556</v>
      </c>
      <c r="I39" s="161" t="s">
        <v>502</v>
      </c>
      <c r="J39" s="161" t="s">
        <v>507</v>
      </c>
      <c r="K39" s="185" t="s">
        <v>515</v>
      </c>
      <c r="L39" s="185">
        <v>90</v>
      </c>
      <c r="M39" s="161" t="s">
        <v>523</v>
      </c>
      <c r="N39" s="164" t="s">
        <v>127</v>
      </c>
      <c r="O39" s="164" t="s">
        <v>547</v>
      </c>
      <c r="P39" s="64" t="s">
        <v>575</v>
      </c>
      <c r="Q39" s="268">
        <v>4</v>
      </c>
      <c r="R39" s="284" t="s">
        <v>590</v>
      </c>
      <c r="S39" s="186" t="s">
        <v>606</v>
      </c>
      <c r="T39" s="64" t="s">
        <v>622</v>
      </c>
      <c r="U39" s="107" t="s">
        <v>358</v>
      </c>
      <c r="V39" s="880"/>
      <c r="W39" s="191" t="s">
        <v>78</v>
      </c>
      <c r="X39" s="889" t="s">
        <v>364</v>
      </c>
      <c r="Y39" s="106" t="s">
        <v>365</v>
      </c>
      <c r="Z39" s="105" t="s">
        <v>366</v>
      </c>
      <c r="AA39" s="179">
        <v>0.1</v>
      </c>
      <c r="AB39" s="194" t="s">
        <v>367</v>
      </c>
      <c r="AC39" s="312">
        <v>43922</v>
      </c>
      <c r="AD39" s="312" t="s">
        <v>66</v>
      </c>
      <c r="AE39" s="264" t="s">
        <v>359</v>
      </c>
    </row>
    <row r="40" spans="1:31" s="165" customFormat="1" ht="102.75" hidden="1" thickBot="1" x14ac:dyDescent="0.25">
      <c r="A40" s="307" t="s">
        <v>471</v>
      </c>
      <c r="B40" s="185" t="s">
        <v>465</v>
      </c>
      <c r="C40" s="185" t="s">
        <v>497</v>
      </c>
      <c r="D40" s="678"/>
      <c r="E40" s="161" t="s">
        <v>621</v>
      </c>
      <c r="F40" s="161" t="s">
        <v>483</v>
      </c>
      <c r="G40" s="311" t="s">
        <v>556</v>
      </c>
      <c r="H40" s="311" t="s">
        <v>556</v>
      </c>
      <c r="I40" s="161" t="s">
        <v>502</v>
      </c>
      <c r="J40" s="161" t="s">
        <v>507</v>
      </c>
      <c r="K40" s="185" t="s">
        <v>515</v>
      </c>
      <c r="L40" s="185">
        <v>90</v>
      </c>
      <c r="M40" s="161" t="s">
        <v>521</v>
      </c>
      <c r="N40" s="164" t="s">
        <v>526</v>
      </c>
      <c r="O40" s="164" t="s">
        <v>535</v>
      </c>
      <c r="P40" s="64" t="s">
        <v>561</v>
      </c>
      <c r="Q40" s="186">
        <v>40</v>
      </c>
      <c r="R40" s="284" t="s">
        <v>590</v>
      </c>
      <c r="S40" s="186" t="s">
        <v>606</v>
      </c>
      <c r="T40" s="64" t="s">
        <v>622</v>
      </c>
      <c r="U40" s="107" t="s">
        <v>358</v>
      </c>
      <c r="V40" s="880"/>
      <c r="W40" s="191" t="s">
        <v>78</v>
      </c>
      <c r="X40" s="889"/>
      <c r="Y40" s="106" t="s">
        <v>368</v>
      </c>
      <c r="Z40" s="105" t="s">
        <v>369</v>
      </c>
      <c r="AA40" s="179">
        <v>0.05</v>
      </c>
      <c r="AB40" s="194" t="s">
        <v>370</v>
      </c>
      <c r="AC40" s="312">
        <v>43983</v>
      </c>
      <c r="AD40" s="312">
        <v>44196</v>
      </c>
      <c r="AE40" s="264"/>
    </row>
    <row r="41" spans="1:31" s="165" customFormat="1" ht="102.75" hidden="1" thickBot="1" x14ac:dyDescent="0.25">
      <c r="A41" s="307" t="s">
        <v>471</v>
      </c>
      <c r="B41" s="185" t="s">
        <v>465</v>
      </c>
      <c r="C41" s="185" t="s">
        <v>497</v>
      </c>
      <c r="D41" s="678"/>
      <c r="E41" s="161" t="s">
        <v>621</v>
      </c>
      <c r="F41" s="161" t="s">
        <v>483</v>
      </c>
      <c r="G41" s="311" t="s">
        <v>556</v>
      </c>
      <c r="H41" s="311" t="s">
        <v>556</v>
      </c>
      <c r="I41" s="161" t="s">
        <v>502</v>
      </c>
      <c r="J41" s="161" t="s">
        <v>507</v>
      </c>
      <c r="K41" s="185" t="s">
        <v>515</v>
      </c>
      <c r="L41" s="185">
        <v>90</v>
      </c>
      <c r="M41" s="161" t="s">
        <v>523</v>
      </c>
      <c r="N41" s="164" t="s">
        <v>526</v>
      </c>
      <c r="O41" s="164" t="s">
        <v>534</v>
      </c>
      <c r="P41" s="64" t="s">
        <v>560</v>
      </c>
      <c r="Q41" s="186">
        <v>200</v>
      </c>
      <c r="R41" s="284" t="s">
        <v>590</v>
      </c>
      <c r="S41" s="186" t="s">
        <v>606</v>
      </c>
      <c r="T41" s="64" t="s">
        <v>622</v>
      </c>
      <c r="U41" s="107" t="s">
        <v>358</v>
      </c>
      <c r="V41" s="872"/>
      <c r="W41" s="191" t="s">
        <v>78</v>
      </c>
      <c r="X41" s="107" t="s">
        <v>371</v>
      </c>
      <c r="Y41" s="106" t="s">
        <v>372</v>
      </c>
      <c r="Z41" s="106" t="s">
        <v>373</v>
      </c>
      <c r="AA41" s="179">
        <v>0.1</v>
      </c>
      <c r="AB41" s="194" t="s">
        <v>374</v>
      </c>
      <c r="AC41" s="312">
        <v>43983</v>
      </c>
      <c r="AD41" s="312">
        <v>44196</v>
      </c>
      <c r="AE41" s="264" t="s">
        <v>359</v>
      </c>
    </row>
    <row r="42" spans="1:31" s="165" customFormat="1" ht="102.75" hidden="1" thickBot="1" x14ac:dyDescent="0.25">
      <c r="A42" s="307" t="s">
        <v>471</v>
      </c>
      <c r="B42" s="185" t="s">
        <v>465</v>
      </c>
      <c r="C42" s="185" t="s">
        <v>497</v>
      </c>
      <c r="D42" s="678"/>
      <c r="E42" s="161" t="s">
        <v>621</v>
      </c>
      <c r="F42" s="161" t="s">
        <v>483</v>
      </c>
      <c r="G42" s="311" t="s">
        <v>556</v>
      </c>
      <c r="H42" s="311" t="s">
        <v>556</v>
      </c>
      <c r="I42" s="161" t="s">
        <v>502</v>
      </c>
      <c r="J42" s="161" t="s">
        <v>507</v>
      </c>
      <c r="K42" s="185" t="s">
        <v>515</v>
      </c>
      <c r="L42" s="185">
        <v>90</v>
      </c>
      <c r="M42" s="161" t="s">
        <v>523</v>
      </c>
      <c r="N42" s="164" t="s">
        <v>127</v>
      </c>
      <c r="O42" s="164" t="s">
        <v>547</v>
      </c>
      <c r="P42" s="64" t="s">
        <v>575</v>
      </c>
      <c r="Q42" s="186">
        <v>4</v>
      </c>
      <c r="R42" s="284" t="s">
        <v>590</v>
      </c>
      <c r="S42" s="186" t="s">
        <v>606</v>
      </c>
      <c r="T42" s="64" t="s">
        <v>622</v>
      </c>
      <c r="U42" s="107" t="s">
        <v>375</v>
      </c>
      <c r="V42" s="856">
        <v>0.35</v>
      </c>
      <c r="W42" s="191" t="s">
        <v>78</v>
      </c>
      <c r="X42" s="855" t="s">
        <v>376</v>
      </c>
      <c r="Y42" s="106" t="s">
        <v>629</v>
      </c>
      <c r="Z42" s="106" t="s">
        <v>377</v>
      </c>
      <c r="AA42" s="179">
        <v>0.1</v>
      </c>
      <c r="AB42" s="853" t="s">
        <v>378</v>
      </c>
      <c r="AC42" s="312">
        <v>43862</v>
      </c>
      <c r="AD42" s="312">
        <v>44196</v>
      </c>
      <c r="AE42" s="854" t="s">
        <v>359</v>
      </c>
    </row>
    <row r="43" spans="1:31" s="165" customFormat="1" ht="102.75" hidden="1" thickBot="1" x14ac:dyDescent="0.25">
      <c r="A43" s="307" t="s">
        <v>471</v>
      </c>
      <c r="B43" s="185" t="s">
        <v>465</v>
      </c>
      <c r="C43" s="185" t="s">
        <v>497</v>
      </c>
      <c r="D43" s="678"/>
      <c r="E43" s="161" t="s">
        <v>621</v>
      </c>
      <c r="F43" s="161" t="s">
        <v>483</v>
      </c>
      <c r="G43" s="311" t="s">
        <v>556</v>
      </c>
      <c r="H43" s="311" t="s">
        <v>556</v>
      </c>
      <c r="I43" s="161" t="s">
        <v>502</v>
      </c>
      <c r="J43" s="161" t="s">
        <v>507</v>
      </c>
      <c r="K43" s="185" t="s">
        <v>515</v>
      </c>
      <c r="L43" s="185">
        <v>90</v>
      </c>
      <c r="M43" s="161" t="s">
        <v>523</v>
      </c>
      <c r="N43" s="164" t="s">
        <v>526</v>
      </c>
      <c r="O43" s="164" t="s">
        <v>536</v>
      </c>
      <c r="P43" s="64" t="s">
        <v>562</v>
      </c>
      <c r="Q43" s="186">
        <v>84</v>
      </c>
      <c r="R43" s="284" t="s">
        <v>590</v>
      </c>
      <c r="S43" s="186" t="s">
        <v>606</v>
      </c>
      <c r="T43" s="64" t="s">
        <v>622</v>
      </c>
      <c r="U43" s="107" t="s">
        <v>375</v>
      </c>
      <c r="V43" s="856"/>
      <c r="W43" s="191" t="s">
        <v>78</v>
      </c>
      <c r="X43" s="855"/>
      <c r="Y43" s="106" t="s">
        <v>379</v>
      </c>
      <c r="Z43" s="106" t="s">
        <v>380</v>
      </c>
      <c r="AA43" s="179">
        <v>0.05</v>
      </c>
      <c r="AB43" s="853"/>
      <c r="AC43" s="312">
        <v>43831</v>
      </c>
      <c r="AD43" s="312">
        <v>44196</v>
      </c>
      <c r="AE43" s="854"/>
    </row>
    <row r="44" spans="1:31" s="165" customFormat="1" ht="102.75" hidden="1" thickBot="1" x14ac:dyDescent="0.25">
      <c r="A44" s="307" t="s">
        <v>471</v>
      </c>
      <c r="B44" s="185" t="s">
        <v>465</v>
      </c>
      <c r="C44" s="185" t="s">
        <v>497</v>
      </c>
      <c r="D44" s="678"/>
      <c r="E44" s="161" t="s">
        <v>621</v>
      </c>
      <c r="F44" s="161" t="s">
        <v>483</v>
      </c>
      <c r="G44" s="311" t="s">
        <v>556</v>
      </c>
      <c r="H44" s="311" t="s">
        <v>556</v>
      </c>
      <c r="I44" s="161" t="s">
        <v>502</v>
      </c>
      <c r="J44" s="161" t="s">
        <v>507</v>
      </c>
      <c r="K44" s="185" t="s">
        <v>515</v>
      </c>
      <c r="L44" s="185">
        <v>90</v>
      </c>
      <c r="M44" s="161" t="s">
        <v>523</v>
      </c>
      <c r="N44" s="164" t="s">
        <v>127</v>
      </c>
      <c r="O44" s="164" t="s">
        <v>547</v>
      </c>
      <c r="P44" s="64" t="s">
        <v>575</v>
      </c>
      <c r="Q44" s="186">
        <v>4</v>
      </c>
      <c r="R44" s="284" t="s">
        <v>590</v>
      </c>
      <c r="S44" s="186" t="s">
        <v>606</v>
      </c>
      <c r="T44" s="64" t="s">
        <v>622</v>
      </c>
      <c r="U44" s="107" t="s">
        <v>375</v>
      </c>
      <c r="V44" s="856"/>
      <c r="W44" s="191" t="s">
        <v>78</v>
      </c>
      <c r="X44" s="107" t="s">
        <v>381</v>
      </c>
      <c r="Y44" s="106" t="s">
        <v>382</v>
      </c>
      <c r="Z44" s="106" t="s">
        <v>383</v>
      </c>
      <c r="AA44" s="179">
        <v>0.1</v>
      </c>
      <c r="AB44" s="194" t="s">
        <v>384</v>
      </c>
      <c r="AC44" s="312">
        <v>43831</v>
      </c>
      <c r="AD44" s="312">
        <v>44196</v>
      </c>
      <c r="AE44" s="264" t="s">
        <v>359</v>
      </c>
    </row>
    <row r="45" spans="1:31" s="165" customFormat="1" ht="102.75" hidden="1" thickBot="1" x14ac:dyDescent="0.25">
      <c r="A45" s="307" t="s">
        <v>471</v>
      </c>
      <c r="B45" s="185" t="s">
        <v>465</v>
      </c>
      <c r="C45" s="185" t="s">
        <v>497</v>
      </c>
      <c r="D45" s="678"/>
      <c r="E45" s="161" t="s">
        <v>621</v>
      </c>
      <c r="F45" s="161" t="s">
        <v>483</v>
      </c>
      <c r="G45" s="311" t="s">
        <v>556</v>
      </c>
      <c r="H45" s="311" t="s">
        <v>556</v>
      </c>
      <c r="I45" s="161" t="s">
        <v>502</v>
      </c>
      <c r="J45" s="161" t="s">
        <v>507</v>
      </c>
      <c r="K45" s="185" t="s">
        <v>515</v>
      </c>
      <c r="L45" s="185">
        <v>90</v>
      </c>
      <c r="M45" s="161" t="s">
        <v>523</v>
      </c>
      <c r="N45" s="164" t="s">
        <v>127</v>
      </c>
      <c r="O45" s="164" t="s">
        <v>547</v>
      </c>
      <c r="P45" s="64" t="s">
        <v>575</v>
      </c>
      <c r="Q45" s="186">
        <v>4</v>
      </c>
      <c r="R45" s="284" t="s">
        <v>590</v>
      </c>
      <c r="S45" s="186" t="s">
        <v>606</v>
      </c>
      <c r="T45" s="64" t="s">
        <v>622</v>
      </c>
      <c r="U45" s="107" t="s">
        <v>375</v>
      </c>
      <c r="V45" s="856"/>
      <c r="W45" s="191" t="s">
        <v>78</v>
      </c>
      <c r="X45" s="107" t="s">
        <v>385</v>
      </c>
      <c r="Y45" s="106" t="s">
        <v>386</v>
      </c>
      <c r="Z45" s="106" t="s">
        <v>387</v>
      </c>
      <c r="AA45" s="179">
        <v>0.1</v>
      </c>
      <c r="AB45" s="194" t="s">
        <v>374</v>
      </c>
      <c r="AC45" s="312">
        <v>43862</v>
      </c>
      <c r="AD45" s="312">
        <v>44196</v>
      </c>
      <c r="AE45" s="264" t="s">
        <v>359</v>
      </c>
    </row>
    <row r="46" spans="1:31" s="165" customFormat="1" ht="102.75" hidden="1" thickBot="1" x14ac:dyDescent="0.25">
      <c r="A46" s="307" t="s">
        <v>471</v>
      </c>
      <c r="B46" s="185" t="s">
        <v>465</v>
      </c>
      <c r="C46" s="185" t="s">
        <v>497</v>
      </c>
      <c r="D46" s="678"/>
      <c r="E46" s="161" t="s">
        <v>621</v>
      </c>
      <c r="F46" s="161" t="s">
        <v>483</v>
      </c>
      <c r="G46" s="311" t="s">
        <v>556</v>
      </c>
      <c r="H46" s="311" t="s">
        <v>556</v>
      </c>
      <c r="I46" s="161" t="s">
        <v>502</v>
      </c>
      <c r="J46" s="161" t="s">
        <v>507</v>
      </c>
      <c r="K46" s="185" t="s">
        <v>515</v>
      </c>
      <c r="L46" s="185">
        <v>90</v>
      </c>
      <c r="M46" s="161" t="s">
        <v>523</v>
      </c>
      <c r="N46" s="164" t="s">
        <v>127</v>
      </c>
      <c r="O46" s="164" t="s">
        <v>547</v>
      </c>
      <c r="P46" s="64" t="s">
        <v>575</v>
      </c>
      <c r="Q46" s="186">
        <v>4</v>
      </c>
      <c r="R46" s="284" t="s">
        <v>590</v>
      </c>
      <c r="S46" s="186" t="s">
        <v>606</v>
      </c>
      <c r="T46" s="64" t="s">
        <v>622</v>
      </c>
      <c r="U46" s="107" t="s">
        <v>388</v>
      </c>
      <c r="V46" s="853">
        <v>0.25</v>
      </c>
      <c r="W46" s="191" t="s">
        <v>78</v>
      </c>
      <c r="X46" s="107" t="s">
        <v>389</v>
      </c>
      <c r="Y46" s="106" t="s">
        <v>390</v>
      </c>
      <c r="Z46" s="106" t="s">
        <v>391</v>
      </c>
      <c r="AA46" s="192">
        <v>0.09</v>
      </c>
      <c r="AB46" s="194" t="s">
        <v>392</v>
      </c>
      <c r="AC46" s="312">
        <v>43862</v>
      </c>
      <c r="AD46" s="312">
        <v>44196</v>
      </c>
      <c r="AE46" s="264" t="s">
        <v>359</v>
      </c>
    </row>
    <row r="47" spans="1:31" s="165" customFormat="1" ht="102.75" hidden="1" thickBot="1" x14ac:dyDescent="0.25">
      <c r="A47" s="307" t="s">
        <v>471</v>
      </c>
      <c r="B47" s="185" t="s">
        <v>465</v>
      </c>
      <c r="C47" s="185" t="s">
        <v>497</v>
      </c>
      <c r="D47" s="678"/>
      <c r="E47" s="161" t="s">
        <v>621</v>
      </c>
      <c r="F47" s="161" t="s">
        <v>483</v>
      </c>
      <c r="G47" s="311" t="s">
        <v>556</v>
      </c>
      <c r="H47" s="311" t="s">
        <v>556</v>
      </c>
      <c r="I47" s="161" t="s">
        <v>502</v>
      </c>
      <c r="J47" s="161" t="s">
        <v>507</v>
      </c>
      <c r="K47" s="185" t="s">
        <v>515</v>
      </c>
      <c r="L47" s="185">
        <v>90</v>
      </c>
      <c r="M47" s="161" t="s">
        <v>523</v>
      </c>
      <c r="N47" s="164" t="s">
        <v>127</v>
      </c>
      <c r="O47" s="164" t="s">
        <v>547</v>
      </c>
      <c r="P47" s="64" t="s">
        <v>575</v>
      </c>
      <c r="Q47" s="186">
        <v>4</v>
      </c>
      <c r="R47" s="284" t="s">
        <v>590</v>
      </c>
      <c r="S47" s="186" t="s">
        <v>606</v>
      </c>
      <c r="T47" s="64" t="s">
        <v>622</v>
      </c>
      <c r="U47" s="107" t="s">
        <v>388</v>
      </c>
      <c r="V47" s="853"/>
      <c r="W47" s="191" t="s">
        <v>78</v>
      </c>
      <c r="X47" s="107" t="s">
        <v>393</v>
      </c>
      <c r="Y47" s="106" t="s">
        <v>394</v>
      </c>
      <c r="Z47" s="106" t="s">
        <v>395</v>
      </c>
      <c r="AA47" s="192">
        <v>0.08</v>
      </c>
      <c r="AB47" s="194" t="s">
        <v>396</v>
      </c>
      <c r="AC47" s="312">
        <v>43831</v>
      </c>
      <c r="AD47" s="312">
        <v>44196</v>
      </c>
      <c r="AE47" s="264" t="s">
        <v>359</v>
      </c>
    </row>
    <row r="48" spans="1:31" s="165" customFormat="1" ht="102.75" hidden="1" thickBot="1" x14ac:dyDescent="0.25">
      <c r="A48" s="307" t="s">
        <v>471</v>
      </c>
      <c r="B48" s="185" t="s">
        <v>465</v>
      </c>
      <c r="C48" s="185" t="s">
        <v>497</v>
      </c>
      <c r="D48" s="678"/>
      <c r="E48" s="161" t="s">
        <v>621</v>
      </c>
      <c r="F48" s="161" t="s">
        <v>483</v>
      </c>
      <c r="G48" s="311" t="s">
        <v>556</v>
      </c>
      <c r="H48" s="311" t="s">
        <v>556</v>
      </c>
      <c r="I48" s="161" t="s">
        <v>502</v>
      </c>
      <c r="J48" s="161" t="s">
        <v>507</v>
      </c>
      <c r="K48" s="185" t="s">
        <v>515</v>
      </c>
      <c r="L48" s="185">
        <v>90</v>
      </c>
      <c r="M48" s="161" t="s">
        <v>523</v>
      </c>
      <c r="N48" s="164" t="s">
        <v>127</v>
      </c>
      <c r="O48" s="164" t="s">
        <v>547</v>
      </c>
      <c r="P48" s="64" t="s">
        <v>575</v>
      </c>
      <c r="Q48" s="186">
        <v>4</v>
      </c>
      <c r="R48" s="284" t="s">
        <v>590</v>
      </c>
      <c r="S48" s="186" t="s">
        <v>606</v>
      </c>
      <c r="T48" s="64" t="s">
        <v>622</v>
      </c>
      <c r="U48" s="107" t="s">
        <v>388</v>
      </c>
      <c r="V48" s="853"/>
      <c r="W48" s="191" t="s">
        <v>78</v>
      </c>
      <c r="X48" s="107" t="s">
        <v>397</v>
      </c>
      <c r="Y48" s="106" t="s">
        <v>398</v>
      </c>
      <c r="Z48" s="106" t="s">
        <v>399</v>
      </c>
      <c r="AA48" s="192">
        <v>0.04</v>
      </c>
      <c r="AB48" s="194" t="s">
        <v>400</v>
      </c>
      <c r="AC48" s="312">
        <v>43831</v>
      </c>
      <c r="AD48" s="312">
        <v>44196</v>
      </c>
      <c r="AE48" s="264" t="s">
        <v>359</v>
      </c>
    </row>
    <row r="49" spans="1:31" s="165" customFormat="1" ht="102.75" hidden="1" thickBot="1" x14ac:dyDescent="0.25">
      <c r="A49" s="307" t="s">
        <v>471</v>
      </c>
      <c r="B49" s="185" t="s">
        <v>465</v>
      </c>
      <c r="C49" s="185" t="s">
        <v>497</v>
      </c>
      <c r="D49" s="678"/>
      <c r="E49" s="161" t="s">
        <v>621</v>
      </c>
      <c r="F49" s="161" t="s">
        <v>483</v>
      </c>
      <c r="G49" s="311" t="s">
        <v>556</v>
      </c>
      <c r="H49" s="311" t="s">
        <v>556</v>
      </c>
      <c r="I49" s="161" t="s">
        <v>502</v>
      </c>
      <c r="J49" s="161" t="s">
        <v>507</v>
      </c>
      <c r="K49" s="185" t="s">
        <v>515</v>
      </c>
      <c r="L49" s="185">
        <v>90</v>
      </c>
      <c r="M49" s="161" t="s">
        <v>523</v>
      </c>
      <c r="N49" s="164" t="s">
        <v>127</v>
      </c>
      <c r="O49" s="164" t="s">
        <v>547</v>
      </c>
      <c r="P49" s="64" t="s">
        <v>575</v>
      </c>
      <c r="Q49" s="186">
        <v>4</v>
      </c>
      <c r="R49" s="284" t="s">
        <v>590</v>
      </c>
      <c r="S49" s="186" t="s">
        <v>606</v>
      </c>
      <c r="T49" s="64" t="s">
        <v>622</v>
      </c>
      <c r="U49" s="107" t="s">
        <v>388</v>
      </c>
      <c r="V49" s="853"/>
      <c r="W49" s="191" t="s">
        <v>78</v>
      </c>
      <c r="X49" s="107" t="s">
        <v>401</v>
      </c>
      <c r="Y49" s="106" t="s">
        <v>402</v>
      </c>
      <c r="Z49" s="106" t="s">
        <v>403</v>
      </c>
      <c r="AA49" s="192">
        <v>0.04</v>
      </c>
      <c r="AB49" s="194" t="s">
        <v>400</v>
      </c>
      <c r="AC49" s="312">
        <v>43831</v>
      </c>
      <c r="AD49" s="312">
        <v>44196</v>
      </c>
      <c r="AE49" s="264" t="s">
        <v>359</v>
      </c>
    </row>
    <row r="50" spans="1:31" s="165" customFormat="1" ht="102.75" hidden="1" thickBot="1" x14ac:dyDescent="0.25">
      <c r="A50" s="307" t="s">
        <v>471</v>
      </c>
      <c r="B50" s="185" t="s">
        <v>457</v>
      </c>
      <c r="C50" s="185" t="s">
        <v>484</v>
      </c>
      <c r="D50" s="678"/>
      <c r="E50" s="161" t="s">
        <v>621</v>
      </c>
      <c r="F50" s="161" t="s">
        <v>483</v>
      </c>
      <c r="G50" s="311" t="s">
        <v>556</v>
      </c>
      <c r="H50" s="311" t="s">
        <v>556</v>
      </c>
      <c r="I50" s="161" t="s">
        <v>502</v>
      </c>
      <c r="J50" s="161" t="s">
        <v>507</v>
      </c>
      <c r="K50" s="185" t="s">
        <v>515</v>
      </c>
      <c r="L50" s="185">
        <v>90</v>
      </c>
      <c r="M50" s="161" t="s">
        <v>523</v>
      </c>
      <c r="N50" s="164" t="s">
        <v>127</v>
      </c>
      <c r="O50" s="164" t="s">
        <v>547</v>
      </c>
      <c r="P50" s="64" t="s">
        <v>515</v>
      </c>
      <c r="Q50" s="186">
        <v>90</v>
      </c>
      <c r="R50" s="284" t="s">
        <v>590</v>
      </c>
      <c r="S50" s="186" t="s">
        <v>595</v>
      </c>
      <c r="T50" s="64" t="s">
        <v>622</v>
      </c>
      <c r="U50" s="107" t="s">
        <v>405</v>
      </c>
      <c r="V50" s="194">
        <v>0.05</v>
      </c>
      <c r="W50" s="191" t="s">
        <v>406</v>
      </c>
      <c r="X50" s="107" t="s">
        <v>407</v>
      </c>
      <c r="Y50" s="106" t="s">
        <v>44</v>
      </c>
      <c r="Z50" s="106" t="s">
        <v>43</v>
      </c>
      <c r="AA50" s="192">
        <v>0.05</v>
      </c>
      <c r="AB50" s="194" t="s">
        <v>408</v>
      </c>
      <c r="AC50" s="312">
        <v>43831</v>
      </c>
      <c r="AD50" s="312">
        <v>44196</v>
      </c>
      <c r="AE50" s="264" t="s">
        <v>359</v>
      </c>
    </row>
    <row r="51" spans="1:31" s="163" customFormat="1" ht="102.75" hidden="1" thickBot="1" x14ac:dyDescent="0.25">
      <c r="A51" s="307"/>
      <c r="B51" s="185" t="s">
        <v>461</v>
      </c>
      <c r="C51" s="185" t="s">
        <v>492</v>
      </c>
      <c r="D51" s="678"/>
      <c r="E51" s="161" t="s">
        <v>621</v>
      </c>
      <c r="F51" s="161" t="s">
        <v>483</v>
      </c>
      <c r="G51" s="311" t="s">
        <v>556</v>
      </c>
      <c r="H51" s="311" t="s">
        <v>556</v>
      </c>
      <c r="I51" s="161" t="s">
        <v>502</v>
      </c>
      <c r="J51" s="161" t="s">
        <v>507</v>
      </c>
      <c r="K51" s="185" t="s">
        <v>515</v>
      </c>
      <c r="L51" s="185">
        <v>90</v>
      </c>
      <c r="M51" s="186" t="s">
        <v>523</v>
      </c>
      <c r="N51" s="186" t="s">
        <v>127</v>
      </c>
      <c r="O51" s="266" t="s">
        <v>546</v>
      </c>
      <c r="P51" s="64" t="s">
        <v>515</v>
      </c>
      <c r="Q51" s="186">
        <v>90</v>
      </c>
      <c r="R51" s="284" t="s">
        <v>588</v>
      </c>
      <c r="S51" s="186" t="s">
        <v>607</v>
      </c>
      <c r="T51" s="64" t="s">
        <v>622</v>
      </c>
      <c r="U51" s="107" t="s">
        <v>313</v>
      </c>
      <c r="V51" s="366">
        <v>0.15</v>
      </c>
      <c r="W51" s="191" t="s">
        <v>26</v>
      </c>
      <c r="X51" s="164" t="s">
        <v>314</v>
      </c>
      <c r="Y51" s="106" t="s">
        <v>315</v>
      </c>
      <c r="Z51" s="105" t="s">
        <v>316</v>
      </c>
      <c r="AA51" s="372">
        <v>0.15</v>
      </c>
      <c r="AB51" s="190" t="s">
        <v>317</v>
      </c>
      <c r="AC51" s="272" t="s">
        <v>318</v>
      </c>
      <c r="AD51" s="272" t="s">
        <v>280</v>
      </c>
      <c r="AE51" s="264" t="s">
        <v>71</v>
      </c>
    </row>
    <row r="52" spans="1:31" s="163" customFormat="1" ht="102.75" hidden="1" thickBot="1" x14ac:dyDescent="0.25">
      <c r="A52" s="307"/>
      <c r="B52" s="185" t="s">
        <v>461</v>
      </c>
      <c r="C52" s="185" t="s">
        <v>493</v>
      </c>
      <c r="D52" s="678"/>
      <c r="E52" s="161" t="s">
        <v>621</v>
      </c>
      <c r="F52" s="161" t="s">
        <v>483</v>
      </c>
      <c r="G52" s="311" t="s">
        <v>556</v>
      </c>
      <c r="H52" s="311" t="s">
        <v>556</v>
      </c>
      <c r="I52" s="161" t="s">
        <v>502</v>
      </c>
      <c r="J52" s="161" t="s">
        <v>507</v>
      </c>
      <c r="K52" s="185" t="s">
        <v>515</v>
      </c>
      <c r="L52" s="185">
        <v>90</v>
      </c>
      <c r="M52" s="186" t="s">
        <v>523</v>
      </c>
      <c r="N52" s="186" t="s">
        <v>127</v>
      </c>
      <c r="O52" s="266" t="s">
        <v>546</v>
      </c>
      <c r="P52" s="64" t="s">
        <v>515</v>
      </c>
      <c r="Q52" s="186">
        <v>90</v>
      </c>
      <c r="R52" s="284" t="s">
        <v>588</v>
      </c>
      <c r="S52" s="186" t="s">
        <v>607</v>
      </c>
      <c r="T52" s="64" t="s">
        <v>622</v>
      </c>
      <c r="U52" s="107" t="s">
        <v>319</v>
      </c>
      <c r="V52" s="367">
        <v>0.15</v>
      </c>
      <c r="W52" s="191" t="s">
        <v>26</v>
      </c>
      <c r="X52" s="164" t="s">
        <v>320</v>
      </c>
      <c r="Y52" s="106" t="s">
        <v>321</v>
      </c>
      <c r="Z52" s="106" t="s">
        <v>322</v>
      </c>
      <c r="AA52" s="373">
        <v>0.15</v>
      </c>
      <c r="AB52" s="190" t="s">
        <v>323</v>
      </c>
      <c r="AC52" s="272" t="s">
        <v>318</v>
      </c>
      <c r="AD52" s="272" t="s">
        <v>280</v>
      </c>
      <c r="AE52" s="264" t="s">
        <v>71</v>
      </c>
    </row>
    <row r="53" spans="1:31" s="163" customFormat="1" ht="102.75" hidden="1" thickBot="1" x14ac:dyDescent="0.25">
      <c r="A53" s="307"/>
      <c r="B53" s="185" t="s">
        <v>461</v>
      </c>
      <c r="C53" s="185" t="s">
        <v>492</v>
      </c>
      <c r="D53" s="678"/>
      <c r="E53" s="161" t="s">
        <v>621</v>
      </c>
      <c r="F53" s="161" t="s">
        <v>483</v>
      </c>
      <c r="G53" s="311" t="s">
        <v>556</v>
      </c>
      <c r="H53" s="311" t="s">
        <v>556</v>
      </c>
      <c r="I53" s="161" t="s">
        <v>502</v>
      </c>
      <c r="J53" s="161" t="s">
        <v>507</v>
      </c>
      <c r="K53" s="185" t="s">
        <v>515</v>
      </c>
      <c r="L53" s="185">
        <v>90</v>
      </c>
      <c r="M53" s="186" t="s">
        <v>523</v>
      </c>
      <c r="N53" s="186" t="s">
        <v>127</v>
      </c>
      <c r="O53" s="266" t="s">
        <v>546</v>
      </c>
      <c r="P53" s="64" t="s">
        <v>515</v>
      </c>
      <c r="Q53" s="186">
        <v>90</v>
      </c>
      <c r="R53" s="284" t="s">
        <v>588</v>
      </c>
      <c r="S53" s="186" t="s">
        <v>607</v>
      </c>
      <c r="T53" s="64" t="s">
        <v>622</v>
      </c>
      <c r="U53" s="855" t="s">
        <v>324</v>
      </c>
      <c r="V53" s="890">
        <v>0.1</v>
      </c>
      <c r="W53" s="191" t="s">
        <v>179</v>
      </c>
      <c r="X53" s="164" t="s">
        <v>325</v>
      </c>
      <c r="Y53" s="106" t="s">
        <v>326</v>
      </c>
      <c r="Z53" s="106" t="s">
        <v>327</v>
      </c>
      <c r="AA53" s="373">
        <v>0.05</v>
      </c>
      <c r="AB53" s="190" t="s">
        <v>317</v>
      </c>
      <c r="AC53" s="272" t="s">
        <v>318</v>
      </c>
      <c r="AD53" s="272" t="s">
        <v>280</v>
      </c>
      <c r="AE53" s="264" t="s">
        <v>71</v>
      </c>
    </row>
    <row r="54" spans="1:31" s="163" customFormat="1" ht="102.75" hidden="1" thickBot="1" x14ac:dyDescent="0.25">
      <c r="A54" s="307"/>
      <c r="B54" s="185" t="s">
        <v>461</v>
      </c>
      <c r="C54" s="185" t="s">
        <v>492</v>
      </c>
      <c r="D54" s="678"/>
      <c r="E54" s="161" t="s">
        <v>621</v>
      </c>
      <c r="F54" s="161" t="s">
        <v>483</v>
      </c>
      <c r="G54" s="311" t="s">
        <v>556</v>
      </c>
      <c r="H54" s="311" t="s">
        <v>556</v>
      </c>
      <c r="I54" s="161" t="s">
        <v>502</v>
      </c>
      <c r="J54" s="161" t="s">
        <v>507</v>
      </c>
      <c r="K54" s="185" t="s">
        <v>515</v>
      </c>
      <c r="L54" s="185">
        <v>90</v>
      </c>
      <c r="M54" s="186" t="s">
        <v>523</v>
      </c>
      <c r="N54" s="186" t="s">
        <v>127</v>
      </c>
      <c r="O54" s="266" t="s">
        <v>546</v>
      </c>
      <c r="P54" s="64" t="s">
        <v>515</v>
      </c>
      <c r="Q54" s="186">
        <v>90</v>
      </c>
      <c r="R54" s="284" t="s">
        <v>588</v>
      </c>
      <c r="S54" s="186" t="s">
        <v>607</v>
      </c>
      <c r="T54" s="64" t="s">
        <v>622</v>
      </c>
      <c r="U54" s="855"/>
      <c r="V54" s="891"/>
      <c r="W54" s="191" t="s">
        <v>179</v>
      </c>
      <c r="X54" s="164" t="s">
        <v>328</v>
      </c>
      <c r="Y54" s="106" t="s">
        <v>329</v>
      </c>
      <c r="Z54" s="106" t="s">
        <v>330</v>
      </c>
      <c r="AA54" s="373">
        <v>0.05</v>
      </c>
      <c r="AB54" s="190" t="s">
        <v>323</v>
      </c>
      <c r="AC54" s="272" t="s">
        <v>318</v>
      </c>
      <c r="AD54" s="272" t="s">
        <v>280</v>
      </c>
      <c r="AE54" s="264" t="s">
        <v>71</v>
      </c>
    </row>
    <row r="55" spans="1:31" s="163" customFormat="1" ht="102.75" hidden="1" thickBot="1" x14ac:dyDescent="0.25">
      <c r="A55" s="307"/>
      <c r="B55" s="185" t="s">
        <v>461</v>
      </c>
      <c r="C55" s="185" t="s">
        <v>491</v>
      </c>
      <c r="D55" s="678"/>
      <c r="E55" s="161" t="s">
        <v>621</v>
      </c>
      <c r="F55" s="161" t="s">
        <v>483</v>
      </c>
      <c r="G55" s="311" t="s">
        <v>556</v>
      </c>
      <c r="H55" s="311" t="s">
        <v>556</v>
      </c>
      <c r="I55" s="161" t="s">
        <v>502</v>
      </c>
      <c r="J55" s="161" t="s">
        <v>507</v>
      </c>
      <c r="K55" s="185" t="s">
        <v>515</v>
      </c>
      <c r="L55" s="185">
        <v>90</v>
      </c>
      <c r="M55" s="186" t="s">
        <v>523</v>
      </c>
      <c r="N55" s="186" t="s">
        <v>127</v>
      </c>
      <c r="O55" s="266" t="s">
        <v>546</v>
      </c>
      <c r="P55" s="64" t="s">
        <v>515</v>
      </c>
      <c r="Q55" s="186">
        <v>90</v>
      </c>
      <c r="R55" s="284" t="s">
        <v>588</v>
      </c>
      <c r="S55" s="186" t="s">
        <v>607</v>
      </c>
      <c r="T55" s="64" t="s">
        <v>622</v>
      </c>
      <c r="U55" s="107" t="s">
        <v>331</v>
      </c>
      <c r="V55" s="890">
        <v>0.2</v>
      </c>
      <c r="W55" s="191" t="s">
        <v>179</v>
      </c>
      <c r="X55" s="164" t="s">
        <v>332</v>
      </c>
      <c r="Y55" s="106" t="s">
        <v>333</v>
      </c>
      <c r="Z55" s="106" t="s">
        <v>334</v>
      </c>
      <c r="AA55" s="373">
        <v>0.05</v>
      </c>
      <c r="AB55" s="190" t="s">
        <v>323</v>
      </c>
      <c r="AC55" s="272" t="s">
        <v>318</v>
      </c>
      <c r="AD55" s="272" t="s">
        <v>280</v>
      </c>
      <c r="AE55" s="264" t="s">
        <v>71</v>
      </c>
    </row>
    <row r="56" spans="1:31" s="163" customFormat="1" ht="102.75" hidden="1" thickBot="1" x14ac:dyDescent="0.25">
      <c r="A56" s="307"/>
      <c r="B56" s="185" t="s">
        <v>461</v>
      </c>
      <c r="C56" s="185" t="s">
        <v>491</v>
      </c>
      <c r="D56" s="678"/>
      <c r="E56" s="161" t="s">
        <v>621</v>
      </c>
      <c r="F56" s="161" t="s">
        <v>483</v>
      </c>
      <c r="G56" s="311" t="s">
        <v>556</v>
      </c>
      <c r="H56" s="311" t="s">
        <v>556</v>
      </c>
      <c r="I56" s="161" t="s">
        <v>502</v>
      </c>
      <c r="J56" s="161" t="s">
        <v>507</v>
      </c>
      <c r="K56" s="185" t="s">
        <v>515</v>
      </c>
      <c r="L56" s="185">
        <v>90</v>
      </c>
      <c r="M56" s="186" t="s">
        <v>523</v>
      </c>
      <c r="N56" s="186" t="s">
        <v>127</v>
      </c>
      <c r="O56" s="266" t="s">
        <v>546</v>
      </c>
      <c r="P56" s="64" t="s">
        <v>515</v>
      </c>
      <c r="Q56" s="186">
        <v>90</v>
      </c>
      <c r="R56" s="284" t="s">
        <v>588</v>
      </c>
      <c r="S56" s="186" t="s">
        <v>607</v>
      </c>
      <c r="T56" s="64" t="s">
        <v>622</v>
      </c>
      <c r="U56" s="107" t="s">
        <v>331</v>
      </c>
      <c r="V56" s="877"/>
      <c r="W56" s="856" t="s">
        <v>179</v>
      </c>
      <c r="X56" s="164" t="s">
        <v>335</v>
      </c>
      <c r="Y56" s="106" t="s">
        <v>336</v>
      </c>
      <c r="Z56" s="106" t="s">
        <v>337</v>
      </c>
      <c r="AA56" s="373">
        <v>0.05</v>
      </c>
      <c r="AB56" s="190" t="s">
        <v>338</v>
      </c>
      <c r="AC56" s="272" t="s">
        <v>318</v>
      </c>
      <c r="AD56" s="272" t="s">
        <v>280</v>
      </c>
      <c r="AE56" s="264" t="s">
        <v>71</v>
      </c>
    </row>
    <row r="57" spans="1:31" s="163" customFormat="1" ht="102.75" hidden="1" thickBot="1" x14ac:dyDescent="0.25">
      <c r="A57" s="307"/>
      <c r="B57" s="185" t="s">
        <v>461</v>
      </c>
      <c r="C57" s="185" t="s">
        <v>491</v>
      </c>
      <c r="D57" s="678"/>
      <c r="E57" s="161" t="s">
        <v>621</v>
      </c>
      <c r="F57" s="161" t="s">
        <v>483</v>
      </c>
      <c r="G57" s="311" t="s">
        <v>556</v>
      </c>
      <c r="H57" s="311" t="s">
        <v>556</v>
      </c>
      <c r="I57" s="161" t="s">
        <v>502</v>
      </c>
      <c r="J57" s="161" t="s">
        <v>507</v>
      </c>
      <c r="K57" s="185" t="s">
        <v>515</v>
      </c>
      <c r="L57" s="185">
        <v>90</v>
      </c>
      <c r="M57" s="186" t="s">
        <v>523</v>
      </c>
      <c r="N57" s="186" t="s">
        <v>127</v>
      </c>
      <c r="O57" s="266" t="s">
        <v>546</v>
      </c>
      <c r="P57" s="64" t="s">
        <v>515</v>
      </c>
      <c r="Q57" s="186">
        <v>90</v>
      </c>
      <c r="R57" s="284" t="s">
        <v>588</v>
      </c>
      <c r="S57" s="186" t="s">
        <v>607</v>
      </c>
      <c r="T57" s="64" t="s">
        <v>622</v>
      </c>
      <c r="U57" s="107" t="s">
        <v>331</v>
      </c>
      <c r="V57" s="877"/>
      <c r="W57" s="856"/>
      <c r="X57" s="164" t="s">
        <v>335</v>
      </c>
      <c r="Y57" s="106" t="s">
        <v>339</v>
      </c>
      <c r="Z57" s="106" t="s">
        <v>340</v>
      </c>
      <c r="AA57" s="373">
        <v>0.05</v>
      </c>
      <c r="AB57" s="190" t="s">
        <v>323</v>
      </c>
      <c r="AC57" s="272" t="s">
        <v>318</v>
      </c>
      <c r="AD57" s="272" t="s">
        <v>280</v>
      </c>
      <c r="AE57" s="264" t="s">
        <v>71</v>
      </c>
    </row>
    <row r="58" spans="1:31" s="163" customFormat="1" ht="102.75" hidden="1" thickBot="1" x14ac:dyDescent="0.25">
      <c r="A58" s="307"/>
      <c r="B58" s="185" t="s">
        <v>461</v>
      </c>
      <c r="C58" s="185" t="s">
        <v>491</v>
      </c>
      <c r="D58" s="678"/>
      <c r="E58" s="161" t="s">
        <v>621</v>
      </c>
      <c r="F58" s="161" t="s">
        <v>483</v>
      </c>
      <c r="G58" s="311" t="s">
        <v>556</v>
      </c>
      <c r="H58" s="311" t="s">
        <v>556</v>
      </c>
      <c r="I58" s="161" t="s">
        <v>502</v>
      </c>
      <c r="J58" s="161" t="s">
        <v>507</v>
      </c>
      <c r="K58" s="185" t="s">
        <v>515</v>
      </c>
      <c r="L58" s="185">
        <v>90</v>
      </c>
      <c r="M58" s="186" t="s">
        <v>523</v>
      </c>
      <c r="N58" s="186" t="s">
        <v>127</v>
      </c>
      <c r="O58" s="266" t="s">
        <v>546</v>
      </c>
      <c r="P58" s="64" t="s">
        <v>515</v>
      </c>
      <c r="Q58" s="186">
        <v>90</v>
      </c>
      <c r="R58" s="284" t="s">
        <v>588</v>
      </c>
      <c r="S58" s="186" t="s">
        <v>607</v>
      </c>
      <c r="T58" s="64" t="s">
        <v>622</v>
      </c>
      <c r="U58" s="107" t="s">
        <v>331</v>
      </c>
      <c r="V58" s="891"/>
      <c r="W58" s="856" t="s">
        <v>179</v>
      </c>
      <c r="X58" s="164" t="s">
        <v>341</v>
      </c>
      <c r="Y58" s="106" t="s">
        <v>342</v>
      </c>
      <c r="Z58" s="106" t="s">
        <v>343</v>
      </c>
      <c r="AA58" s="373">
        <v>0.05</v>
      </c>
      <c r="AB58" s="190" t="s">
        <v>344</v>
      </c>
      <c r="AC58" s="272" t="s">
        <v>318</v>
      </c>
      <c r="AD58" s="272" t="s">
        <v>280</v>
      </c>
      <c r="AE58" s="264" t="s">
        <v>71</v>
      </c>
    </row>
    <row r="59" spans="1:31" s="163" customFormat="1" ht="115.5" hidden="1" thickBot="1" x14ac:dyDescent="0.25">
      <c r="A59" s="307"/>
      <c r="B59" s="185" t="s">
        <v>461</v>
      </c>
      <c r="C59" s="185" t="s">
        <v>491</v>
      </c>
      <c r="D59" s="678"/>
      <c r="E59" s="161" t="s">
        <v>621</v>
      </c>
      <c r="F59" s="161" t="s">
        <v>483</v>
      </c>
      <c r="G59" s="311" t="s">
        <v>556</v>
      </c>
      <c r="H59" s="311" t="s">
        <v>556</v>
      </c>
      <c r="I59" s="161" t="s">
        <v>502</v>
      </c>
      <c r="J59" s="161" t="s">
        <v>507</v>
      </c>
      <c r="K59" s="185" t="s">
        <v>515</v>
      </c>
      <c r="L59" s="185">
        <v>90</v>
      </c>
      <c r="M59" s="186" t="s">
        <v>523</v>
      </c>
      <c r="N59" s="186" t="s">
        <v>127</v>
      </c>
      <c r="O59" s="266" t="s">
        <v>546</v>
      </c>
      <c r="P59" s="64" t="s">
        <v>515</v>
      </c>
      <c r="Q59" s="186">
        <v>90</v>
      </c>
      <c r="R59" s="284" t="s">
        <v>588</v>
      </c>
      <c r="S59" s="186" t="s">
        <v>600</v>
      </c>
      <c r="T59" s="64" t="s">
        <v>622</v>
      </c>
      <c r="U59" s="318" t="s">
        <v>906</v>
      </c>
      <c r="V59" s="902">
        <v>0.25</v>
      </c>
      <c r="W59" s="856"/>
      <c r="X59" s="318" t="s">
        <v>905</v>
      </c>
      <c r="Y59" s="316" t="s">
        <v>345</v>
      </c>
      <c r="Z59" s="316" t="s">
        <v>346</v>
      </c>
      <c r="AA59" s="374">
        <v>0.08</v>
      </c>
      <c r="AB59" s="315" t="s">
        <v>323</v>
      </c>
      <c r="AC59" s="272" t="s">
        <v>318</v>
      </c>
      <c r="AD59" s="272" t="s">
        <v>280</v>
      </c>
      <c r="AE59" s="317" t="s">
        <v>71</v>
      </c>
    </row>
    <row r="60" spans="1:31" s="163" customFormat="1" ht="115.5" hidden="1" thickBot="1" x14ac:dyDescent="0.25">
      <c r="A60" s="307"/>
      <c r="B60" s="185" t="s">
        <v>461</v>
      </c>
      <c r="C60" s="185" t="s">
        <v>491</v>
      </c>
      <c r="D60" s="678"/>
      <c r="E60" s="161" t="s">
        <v>621</v>
      </c>
      <c r="F60" s="161" t="s">
        <v>483</v>
      </c>
      <c r="G60" s="311" t="s">
        <v>556</v>
      </c>
      <c r="H60" s="311" t="s">
        <v>556</v>
      </c>
      <c r="I60" s="161" t="s">
        <v>502</v>
      </c>
      <c r="J60" s="161" t="s">
        <v>507</v>
      </c>
      <c r="K60" s="185" t="s">
        <v>515</v>
      </c>
      <c r="L60" s="185">
        <v>90</v>
      </c>
      <c r="M60" s="186" t="s">
        <v>523</v>
      </c>
      <c r="N60" s="186" t="s">
        <v>127</v>
      </c>
      <c r="O60" s="266" t="s">
        <v>546</v>
      </c>
      <c r="P60" s="64" t="s">
        <v>515</v>
      </c>
      <c r="Q60" s="186">
        <v>90</v>
      </c>
      <c r="R60" s="284" t="s">
        <v>588</v>
      </c>
      <c r="S60" s="186" t="s">
        <v>600</v>
      </c>
      <c r="T60" s="64" t="s">
        <v>622</v>
      </c>
      <c r="U60" s="318" t="s">
        <v>906</v>
      </c>
      <c r="V60" s="902"/>
      <c r="W60" s="856"/>
      <c r="X60" s="318" t="s">
        <v>907</v>
      </c>
      <c r="Y60" s="316" t="s">
        <v>900</v>
      </c>
      <c r="Z60" s="316" t="s">
        <v>901</v>
      </c>
      <c r="AA60" s="374">
        <v>0.08</v>
      </c>
      <c r="AB60" s="315" t="s">
        <v>323</v>
      </c>
      <c r="AC60" s="272" t="s">
        <v>318</v>
      </c>
      <c r="AD60" s="272" t="s">
        <v>280</v>
      </c>
      <c r="AE60" s="317" t="s">
        <v>71</v>
      </c>
    </row>
    <row r="61" spans="1:31" s="163" customFormat="1" ht="115.5" hidden="1" thickBot="1" x14ac:dyDescent="0.25">
      <c r="A61" s="307"/>
      <c r="B61" s="185" t="s">
        <v>461</v>
      </c>
      <c r="C61" s="185" t="s">
        <v>491</v>
      </c>
      <c r="D61" s="678"/>
      <c r="E61" s="161" t="s">
        <v>621</v>
      </c>
      <c r="F61" s="161" t="s">
        <v>483</v>
      </c>
      <c r="G61" s="311" t="s">
        <v>556</v>
      </c>
      <c r="H61" s="311" t="s">
        <v>556</v>
      </c>
      <c r="I61" s="161" t="s">
        <v>502</v>
      </c>
      <c r="J61" s="161" t="s">
        <v>507</v>
      </c>
      <c r="K61" s="185" t="s">
        <v>515</v>
      </c>
      <c r="L61" s="185">
        <v>90</v>
      </c>
      <c r="M61" s="186" t="s">
        <v>523</v>
      </c>
      <c r="N61" s="186" t="s">
        <v>127</v>
      </c>
      <c r="O61" s="266" t="s">
        <v>546</v>
      </c>
      <c r="P61" s="64" t="s">
        <v>515</v>
      </c>
      <c r="Q61" s="186">
        <v>90</v>
      </c>
      <c r="R61" s="284" t="s">
        <v>588</v>
      </c>
      <c r="S61" s="186" t="s">
        <v>600</v>
      </c>
      <c r="T61" s="64" t="s">
        <v>622</v>
      </c>
      <c r="U61" s="318" t="s">
        <v>906</v>
      </c>
      <c r="V61" s="902"/>
      <c r="W61" s="856"/>
      <c r="X61" s="318" t="s">
        <v>908</v>
      </c>
      <c r="Y61" s="316" t="s">
        <v>902</v>
      </c>
      <c r="Z61" s="316" t="s">
        <v>903</v>
      </c>
      <c r="AA61" s="374">
        <v>0.09</v>
      </c>
      <c r="AB61" s="315" t="s">
        <v>323</v>
      </c>
      <c r="AC61" s="272" t="s">
        <v>318</v>
      </c>
      <c r="AD61" s="272" t="s">
        <v>280</v>
      </c>
      <c r="AE61" s="317" t="s">
        <v>71</v>
      </c>
    </row>
    <row r="62" spans="1:31" s="163" customFormat="1" ht="166.5" hidden="1" thickBot="1" x14ac:dyDescent="0.25">
      <c r="A62" s="307"/>
      <c r="B62" s="185" t="s">
        <v>461</v>
      </c>
      <c r="C62" s="185" t="s">
        <v>492</v>
      </c>
      <c r="D62" s="678"/>
      <c r="E62" s="161" t="s">
        <v>621</v>
      </c>
      <c r="F62" s="161" t="s">
        <v>483</v>
      </c>
      <c r="G62" s="311" t="s">
        <v>556</v>
      </c>
      <c r="H62" s="311" t="s">
        <v>556</v>
      </c>
      <c r="I62" s="161" t="s">
        <v>502</v>
      </c>
      <c r="J62" s="161" t="s">
        <v>507</v>
      </c>
      <c r="K62" s="185" t="s">
        <v>515</v>
      </c>
      <c r="L62" s="185">
        <v>90</v>
      </c>
      <c r="M62" s="186" t="s">
        <v>523</v>
      </c>
      <c r="N62" s="186" t="s">
        <v>127</v>
      </c>
      <c r="O62" s="266" t="s">
        <v>550</v>
      </c>
      <c r="P62" s="64" t="s">
        <v>351</v>
      </c>
      <c r="Q62" s="186">
        <v>1</v>
      </c>
      <c r="R62" s="284" t="s">
        <v>588</v>
      </c>
      <c r="S62" s="186" t="s">
        <v>595</v>
      </c>
      <c r="T62" s="64" t="s">
        <v>622</v>
      </c>
      <c r="U62" s="107" t="s">
        <v>348</v>
      </c>
      <c r="V62" s="367">
        <v>0.1</v>
      </c>
      <c r="W62" s="856"/>
      <c r="X62" s="107" t="s">
        <v>349</v>
      </c>
      <c r="Y62" s="106" t="s">
        <v>350</v>
      </c>
      <c r="Z62" s="106" t="s">
        <v>351</v>
      </c>
      <c r="AA62" s="373">
        <v>0.1</v>
      </c>
      <c r="AB62" s="190" t="s">
        <v>352</v>
      </c>
      <c r="AC62" s="272" t="s">
        <v>318</v>
      </c>
      <c r="AD62" s="272" t="s">
        <v>280</v>
      </c>
      <c r="AE62" s="264" t="s">
        <v>71</v>
      </c>
    </row>
    <row r="63" spans="1:31" s="163" customFormat="1" ht="102.75" hidden="1" thickBot="1" x14ac:dyDescent="0.25">
      <c r="A63" s="307"/>
      <c r="B63" s="185" t="s">
        <v>457</v>
      </c>
      <c r="C63" s="185" t="s">
        <v>484</v>
      </c>
      <c r="D63" s="678"/>
      <c r="E63" s="161" t="s">
        <v>621</v>
      </c>
      <c r="F63" s="161" t="s">
        <v>483</v>
      </c>
      <c r="G63" s="311" t="s">
        <v>556</v>
      </c>
      <c r="H63" s="311" t="s">
        <v>556</v>
      </c>
      <c r="I63" s="161" t="s">
        <v>502</v>
      </c>
      <c r="J63" s="161" t="s">
        <v>507</v>
      </c>
      <c r="K63" s="185" t="s">
        <v>515</v>
      </c>
      <c r="L63" s="185">
        <v>90</v>
      </c>
      <c r="M63" s="186" t="s">
        <v>523</v>
      </c>
      <c r="N63" s="186" t="s">
        <v>127</v>
      </c>
      <c r="O63" s="266" t="s">
        <v>546</v>
      </c>
      <c r="P63" s="64" t="s">
        <v>515</v>
      </c>
      <c r="Q63" s="186">
        <v>90</v>
      </c>
      <c r="R63" s="284" t="s">
        <v>588</v>
      </c>
      <c r="S63" s="186" t="s">
        <v>595</v>
      </c>
      <c r="T63" s="64" t="s">
        <v>622</v>
      </c>
      <c r="U63" s="107" t="s">
        <v>353</v>
      </c>
      <c r="V63" s="371">
        <v>0.05</v>
      </c>
      <c r="W63" s="191" t="s">
        <v>179</v>
      </c>
      <c r="X63" s="107" t="s">
        <v>354</v>
      </c>
      <c r="Y63" s="106" t="s">
        <v>74</v>
      </c>
      <c r="Z63" s="106" t="s">
        <v>43</v>
      </c>
      <c r="AA63" s="373">
        <v>0.05</v>
      </c>
      <c r="AB63" s="190" t="s">
        <v>352</v>
      </c>
      <c r="AC63" s="272" t="s">
        <v>318</v>
      </c>
      <c r="AD63" s="272" t="s">
        <v>280</v>
      </c>
      <c r="AE63" s="264" t="s">
        <v>71</v>
      </c>
    </row>
    <row r="64" spans="1:31" s="163" customFormat="1" ht="87.75" hidden="1" customHeight="1" x14ac:dyDescent="0.2">
      <c r="A64" s="307"/>
      <c r="B64" s="185" t="s">
        <v>469</v>
      </c>
      <c r="C64" s="185" t="s">
        <v>469</v>
      </c>
      <c r="D64" s="678"/>
      <c r="E64" s="161" t="s">
        <v>621</v>
      </c>
      <c r="F64" s="161" t="s">
        <v>615</v>
      </c>
      <c r="G64" s="311" t="s">
        <v>556</v>
      </c>
      <c r="H64" s="311" t="s">
        <v>556</v>
      </c>
      <c r="I64" s="184" t="s">
        <v>502</v>
      </c>
      <c r="J64" s="184" t="s">
        <v>507</v>
      </c>
      <c r="K64" s="185" t="s">
        <v>515</v>
      </c>
      <c r="L64" s="185">
        <v>90</v>
      </c>
      <c r="M64" s="186" t="s">
        <v>523</v>
      </c>
      <c r="N64" s="186" t="s">
        <v>127</v>
      </c>
      <c r="O64" s="186" t="s">
        <v>546</v>
      </c>
      <c r="P64" s="186" t="s">
        <v>515</v>
      </c>
      <c r="Q64" s="186">
        <v>0.9</v>
      </c>
      <c r="R64" s="284" t="s">
        <v>479</v>
      </c>
      <c r="S64" s="186" t="s">
        <v>608</v>
      </c>
      <c r="T64" s="64" t="s">
        <v>627</v>
      </c>
      <c r="U64" s="106" t="s">
        <v>274</v>
      </c>
      <c r="V64" s="856">
        <v>0.55000000000000004</v>
      </c>
      <c r="W64" s="188" t="s">
        <v>26</v>
      </c>
      <c r="X64" s="106" t="s">
        <v>275</v>
      </c>
      <c r="Y64" s="106" t="s">
        <v>276</v>
      </c>
      <c r="Z64" s="106" t="s">
        <v>277</v>
      </c>
      <c r="AA64" s="208">
        <v>0.2</v>
      </c>
      <c r="AB64" s="190" t="s">
        <v>278</v>
      </c>
      <c r="AC64" s="274" t="s">
        <v>279</v>
      </c>
      <c r="AD64" s="274" t="s">
        <v>280</v>
      </c>
      <c r="AE64" s="264" t="s">
        <v>71</v>
      </c>
    </row>
    <row r="65" spans="1:31" s="163" customFormat="1" ht="126.75" hidden="1" customHeight="1" x14ac:dyDescent="0.2">
      <c r="A65" s="307"/>
      <c r="B65" s="185" t="s">
        <v>469</v>
      </c>
      <c r="C65" s="185" t="s">
        <v>469</v>
      </c>
      <c r="D65" s="678"/>
      <c r="E65" s="161" t="s">
        <v>621</v>
      </c>
      <c r="F65" s="161" t="s">
        <v>615</v>
      </c>
      <c r="G65" s="311" t="s">
        <v>556</v>
      </c>
      <c r="H65" s="311" t="s">
        <v>556</v>
      </c>
      <c r="I65" s="184" t="s">
        <v>502</v>
      </c>
      <c r="J65" s="184" t="s">
        <v>507</v>
      </c>
      <c r="K65" s="185" t="s">
        <v>515</v>
      </c>
      <c r="L65" s="185">
        <v>90</v>
      </c>
      <c r="M65" s="186" t="s">
        <v>523</v>
      </c>
      <c r="N65" s="186" t="s">
        <v>127</v>
      </c>
      <c r="O65" s="186" t="s">
        <v>546</v>
      </c>
      <c r="P65" s="186" t="s">
        <v>515</v>
      </c>
      <c r="Q65" s="186">
        <v>0.9</v>
      </c>
      <c r="R65" s="284" t="s">
        <v>479</v>
      </c>
      <c r="S65" s="186" t="s">
        <v>608</v>
      </c>
      <c r="T65" s="64" t="s">
        <v>627</v>
      </c>
      <c r="U65" s="106" t="s">
        <v>274</v>
      </c>
      <c r="V65" s="856"/>
      <c r="W65" s="188" t="s">
        <v>26</v>
      </c>
      <c r="X65" s="106" t="s">
        <v>281</v>
      </c>
      <c r="Y65" s="106" t="s">
        <v>282</v>
      </c>
      <c r="Z65" s="106" t="s">
        <v>283</v>
      </c>
      <c r="AA65" s="208">
        <v>0.2</v>
      </c>
      <c r="AB65" s="190" t="s">
        <v>284</v>
      </c>
      <c r="AC65" s="274" t="s">
        <v>279</v>
      </c>
      <c r="AD65" s="274" t="s">
        <v>280</v>
      </c>
      <c r="AE65" s="264" t="s">
        <v>71</v>
      </c>
    </row>
    <row r="66" spans="1:31" s="163" customFormat="1" ht="147" hidden="1" customHeight="1" x14ac:dyDescent="0.2">
      <c r="A66" s="307"/>
      <c r="B66" s="185" t="s">
        <v>469</v>
      </c>
      <c r="C66" s="185" t="s">
        <v>469</v>
      </c>
      <c r="D66" s="678"/>
      <c r="E66" s="161" t="s">
        <v>621</v>
      </c>
      <c r="F66" s="161" t="s">
        <v>615</v>
      </c>
      <c r="G66" s="311" t="s">
        <v>556</v>
      </c>
      <c r="H66" s="311" t="s">
        <v>556</v>
      </c>
      <c r="I66" s="184" t="s">
        <v>502</v>
      </c>
      <c r="J66" s="184" t="s">
        <v>507</v>
      </c>
      <c r="K66" s="185" t="s">
        <v>515</v>
      </c>
      <c r="L66" s="185">
        <v>90</v>
      </c>
      <c r="M66" s="186" t="s">
        <v>523</v>
      </c>
      <c r="N66" s="186" t="s">
        <v>127</v>
      </c>
      <c r="O66" s="186" t="s">
        <v>546</v>
      </c>
      <c r="P66" s="186" t="s">
        <v>515</v>
      </c>
      <c r="Q66" s="186">
        <v>0.9</v>
      </c>
      <c r="R66" s="284" t="s">
        <v>479</v>
      </c>
      <c r="S66" s="186" t="s">
        <v>608</v>
      </c>
      <c r="T66" s="64" t="s">
        <v>627</v>
      </c>
      <c r="U66" s="106" t="s">
        <v>274</v>
      </c>
      <c r="V66" s="856"/>
      <c r="W66" s="188" t="s">
        <v>26</v>
      </c>
      <c r="X66" s="106" t="s">
        <v>285</v>
      </c>
      <c r="Y66" s="106" t="s">
        <v>286</v>
      </c>
      <c r="Z66" s="106" t="s">
        <v>287</v>
      </c>
      <c r="AA66" s="208">
        <v>0.2</v>
      </c>
      <c r="AB66" s="190" t="s">
        <v>284</v>
      </c>
      <c r="AC66" s="274" t="s">
        <v>279</v>
      </c>
      <c r="AD66" s="274" t="s">
        <v>280</v>
      </c>
      <c r="AE66" s="264" t="s">
        <v>71</v>
      </c>
    </row>
    <row r="67" spans="1:31" s="163" customFormat="1" ht="89.25" hidden="1" customHeight="1" x14ac:dyDescent="0.2">
      <c r="A67" s="307"/>
      <c r="B67" s="185" t="s">
        <v>469</v>
      </c>
      <c r="C67" s="185" t="s">
        <v>469</v>
      </c>
      <c r="D67" s="678"/>
      <c r="E67" s="161" t="s">
        <v>621</v>
      </c>
      <c r="F67" s="161" t="s">
        <v>615</v>
      </c>
      <c r="G67" s="311" t="s">
        <v>556</v>
      </c>
      <c r="H67" s="311" t="s">
        <v>556</v>
      </c>
      <c r="I67" s="184" t="s">
        <v>502</v>
      </c>
      <c r="J67" s="184" t="s">
        <v>507</v>
      </c>
      <c r="K67" s="185" t="s">
        <v>515</v>
      </c>
      <c r="L67" s="185">
        <v>90</v>
      </c>
      <c r="M67" s="186" t="s">
        <v>523</v>
      </c>
      <c r="N67" s="186" t="s">
        <v>127</v>
      </c>
      <c r="O67" s="186" t="s">
        <v>546</v>
      </c>
      <c r="P67" s="186" t="s">
        <v>515</v>
      </c>
      <c r="Q67" s="186">
        <v>0.9</v>
      </c>
      <c r="R67" s="284" t="s">
        <v>479</v>
      </c>
      <c r="S67" s="186" t="s">
        <v>608</v>
      </c>
      <c r="T67" s="64" t="s">
        <v>627</v>
      </c>
      <c r="U67" s="106" t="s">
        <v>288</v>
      </c>
      <c r="V67" s="191">
        <v>0.05</v>
      </c>
      <c r="W67" s="188" t="s">
        <v>26</v>
      </c>
      <c r="X67" s="64" t="s">
        <v>289</v>
      </c>
      <c r="Y67" s="106" t="s">
        <v>290</v>
      </c>
      <c r="Z67" s="105" t="s">
        <v>291</v>
      </c>
      <c r="AA67" s="208">
        <v>0.1</v>
      </c>
      <c r="AB67" s="190" t="s">
        <v>284</v>
      </c>
      <c r="AC67" s="274" t="s">
        <v>279</v>
      </c>
      <c r="AD67" s="274" t="s">
        <v>280</v>
      </c>
      <c r="AE67" s="264" t="s">
        <v>71</v>
      </c>
    </row>
    <row r="68" spans="1:31" s="163" customFormat="1" ht="89.25" hidden="1" customHeight="1" x14ac:dyDescent="0.2">
      <c r="A68" s="307"/>
      <c r="B68" s="185" t="s">
        <v>469</v>
      </c>
      <c r="C68" s="185" t="s">
        <v>469</v>
      </c>
      <c r="D68" s="678"/>
      <c r="E68" s="161" t="s">
        <v>621</v>
      </c>
      <c r="F68" s="161" t="s">
        <v>483</v>
      </c>
      <c r="G68" s="311" t="s">
        <v>556</v>
      </c>
      <c r="H68" s="311" t="s">
        <v>556</v>
      </c>
      <c r="I68" s="184" t="s">
        <v>502</v>
      </c>
      <c r="J68" s="184" t="s">
        <v>507</v>
      </c>
      <c r="K68" s="185" t="s">
        <v>515</v>
      </c>
      <c r="L68" s="185">
        <v>90</v>
      </c>
      <c r="M68" s="186" t="s">
        <v>523</v>
      </c>
      <c r="N68" s="186" t="s">
        <v>127</v>
      </c>
      <c r="O68" s="186" t="s">
        <v>546</v>
      </c>
      <c r="P68" s="186" t="s">
        <v>515</v>
      </c>
      <c r="Q68" s="186">
        <v>0.9</v>
      </c>
      <c r="R68" s="284" t="s">
        <v>479</v>
      </c>
      <c r="S68" s="186" t="s">
        <v>608</v>
      </c>
      <c r="T68" s="64" t="s">
        <v>627</v>
      </c>
      <c r="U68" s="106" t="s">
        <v>292</v>
      </c>
      <c r="V68" s="191">
        <v>0.15</v>
      </c>
      <c r="W68" s="188" t="s">
        <v>26</v>
      </c>
      <c r="X68" s="64" t="s">
        <v>293</v>
      </c>
      <c r="Y68" s="106" t="s">
        <v>294</v>
      </c>
      <c r="Z68" s="105" t="s">
        <v>295</v>
      </c>
      <c r="AA68" s="208">
        <v>0.1</v>
      </c>
      <c r="AB68" s="190" t="s">
        <v>284</v>
      </c>
      <c r="AC68" s="274" t="s">
        <v>279</v>
      </c>
      <c r="AD68" s="274" t="s">
        <v>280</v>
      </c>
      <c r="AE68" s="264" t="s">
        <v>71</v>
      </c>
    </row>
    <row r="69" spans="1:31" s="163" customFormat="1" ht="89.25" hidden="1" customHeight="1" x14ac:dyDescent="0.2">
      <c r="A69" s="307" t="s">
        <v>471</v>
      </c>
      <c r="B69" s="185" t="s">
        <v>469</v>
      </c>
      <c r="C69" s="185" t="s">
        <v>469</v>
      </c>
      <c r="D69" s="678"/>
      <c r="E69" s="161" t="s">
        <v>621</v>
      </c>
      <c r="F69" s="161" t="s">
        <v>483</v>
      </c>
      <c r="G69" s="311" t="s">
        <v>556</v>
      </c>
      <c r="H69" s="311" t="s">
        <v>556</v>
      </c>
      <c r="I69" s="184" t="s">
        <v>502</v>
      </c>
      <c r="J69" s="184" t="s">
        <v>507</v>
      </c>
      <c r="K69" s="185" t="s">
        <v>515</v>
      </c>
      <c r="L69" s="185">
        <v>90</v>
      </c>
      <c r="M69" s="186" t="s">
        <v>523</v>
      </c>
      <c r="N69" s="186" t="s">
        <v>127</v>
      </c>
      <c r="O69" s="186" t="s">
        <v>546</v>
      </c>
      <c r="P69" s="186" t="s">
        <v>515</v>
      </c>
      <c r="Q69" s="186">
        <v>0.9</v>
      </c>
      <c r="R69" s="284" t="s">
        <v>479</v>
      </c>
      <c r="S69" s="186" t="s">
        <v>608</v>
      </c>
      <c r="T69" s="64" t="s">
        <v>626</v>
      </c>
      <c r="U69" s="106" t="s">
        <v>296</v>
      </c>
      <c r="V69" s="191">
        <v>0.1</v>
      </c>
      <c r="W69" s="188" t="s">
        <v>26</v>
      </c>
      <c r="X69" s="106" t="s">
        <v>297</v>
      </c>
      <c r="Y69" s="106" t="s">
        <v>298</v>
      </c>
      <c r="Z69" s="106" t="s">
        <v>299</v>
      </c>
      <c r="AA69" s="208">
        <v>0.05</v>
      </c>
      <c r="AB69" s="190" t="s">
        <v>284</v>
      </c>
      <c r="AC69" s="274" t="s">
        <v>279</v>
      </c>
      <c r="AD69" s="274" t="s">
        <v>280</v>
      </c>
      <c r="AE69" s="264" t="s">
        <v>71</v>
      </c>
    </row>
    <row r="70" spans="1:31" s="163" customFormat="1" ht="89.25" hidden="1" customHeight="1" x14ac:dyDescent="0.2">
      <c r="A70" s="307"/>
      <c r="B70" s="185" t="s">
        <v>469</v>
      </c>
      <c r="C70" s="185" t="s">
        <v>469</v>
      </c>
      <c r="D70" s="678"/>
      <c r="E70" s="161" t="s">
        <v>621</v>
      </c>
      <c r="F70" s="161" t="s">
        <v>483</v>
      </c>
      <c r="G70" s="311" t="s">
        <v>556</v>
      </c>
      <c r="H70" s="311" t="s">
        <v>556</v>
      </c>
      <c r="I70" s="184" t="s">
        <v>502</v>
      </c>
      <c r="J70" s="184" t="s">
        <v>507</v>
      </c>
      <c r="K70" s="185" t="s">
        <v>515</v>
      </c>
      <c r="L70" s="185">
        <v>90</v>
      </c>
      <c r="M70" s="186" t="s">
        <v>523</v>
      </c>
      <c r="N70" s="186" t="s">
        <v>127</v>
      </c>
      <c r="O70" s="186" t="s">
        <v>546</v>
      </c>
      <c r="P70" s="186" t="s">
        <v>515</v>
      </c>
      <c r="Q70" s="186">
        <v>0.9</v>
      </c>
      <c r="R70" s="284" t="s">
        <v>479</v>
      </c>
      <c r="S70" s="186" t="s">
        <v>608</v>
      </c>
      <c r="T70" s="64" t="s">
        <v>627</v>
      </c>
      <c r="U70" s="858" t="s">
        <v>300</v>
      </c>
      <c r="V70" s="856">
        <v>0.1</v>
      </c>
      <c r="W70" s="188" t="s">
        <v>26</v>
      </c>
      <c r="X70" s="64" t="s">
        <v>301</v>
      </c>
      <c r="Y70" s="106" t="s">
        <v>302</v>
      </c>
      <c r="Z70" s="105" t="s">
        <v>303</v>
      </c>
      <c r="AA70" s="208">
        <v>0.05</v>
      </c>
      <c r="AB70" s="190" t="s">
        <v>284</v>
      </c>
      <c r="AC70" s="274" t="s">
        <v>279</v>
      </c>
      <c r="AD70" s="274" t="s">
        <v>280</v>
      </c>
      <c r="AE70" s="264" t="s">
        <v>71</v>
      </c>
    </row>
    <row r="71" spans="1:31" s="163" customFormat="1" ht="89.25" hidden="1" customHeight="1" x14ac:dyDescent="0.2">
      <c r="A71" s="307"/>
      <c r="B71" s="185" t="s">
        <v>469</v>
      </c>
      <c r="C71" s="185" t="s">
        <v>469</v>
      </c>
      <c r="D71" s="678"/>
      <c r="E71" s="161" t="s">
        <v>621</v>
      </c>
      <c r="F71" s="161" t="s">
        <v>483</v>
      </c>
      <c r="G71" s="311" t="s">
        <v>556</v>
      </c>
      <c r="H71" s="311" t="s">
        <v>556</v>
      </c>
      <c r="I71" s="184" t="s">
        <v>502</v>
      </c>
      <c r="J71" s="184" t="s">
        <v>507</v>
      </c>
      <c r="K71" s="185" t="s">
        <v>515</v>
      </c>
      <c r="L71" s="185">
        <v>90</v>
      </c>
      <c r="M71" s="186" t="s">
        <v>523</v>
      </c>
      <c r="N71" s="186" t="s">
        <v>127</v>
      </c>
      <c r="O71" s="186" t="s">
        <v>546</v>
      </c>
      <c r="P71" s="186" t="s">
        <v>515</v>
      </c>
      <c r="Q71" s="186">
        <v>0.9</v>
      </c>
      <c r="R71" s="284" t="s">
        <v>479</v>
      </c>
      <c r="S71" s="186" t="s">
        <v>608</v>
      </c>
      <c r="T71" s="64" t="s">
        <v>627</v>
      </c>
      <c r="U71" s="858"/>
      <c r="V71" s="856"/>
      <c r="W71" s="188" t="s">
        <v>26</v>
      </c>
      <c r="X71" s="64" t="s">
        <v>304</v>
      </c>
      <c r="Y71" s="106" t="s">
        <v>305</v>
      </c>
      <c r="Z71" s="105" t="s">
        <v>306</v>
      </c>
      <c r="AA71" s="208">
        <v>0.05</v>
      </c>
      <c r="AB71" s="190" t="s">
        <v>284</v>
      </c>
      <c r="AC71" s="274" t="s">
        <v>279</v>
      </c>
      <c r="AD71" s="274" t="s">
        <v>280</v>
      </c>
      <c r="AE71" s="264" t="s">
        <v>71</v>
      </c>
    </row>
    <row r="72" spans="1:31" s="163" customFormat="1" ht="90" hidden="1" customHeight="1" x14ac:dyDescent="0.2">
      <c r="A72" s="307"/>
      <c r="B72" s="185" t="s">
        <v>457</v>
      </c>
      <c r="C72" s="185" t="s">
        <v>484</v>
      </c>
      <c r="D72" s="678"/>
      <c r="E72" s="161" t="s">
        <v>621</v>
      </c>
      <c r="F72" s="161" t="s">
        <v>483</v>
      </c>
      <c r="G72" s="311" t="s">
        <v>556</v>
      </c>
      <c r="H72" s="311" t="s">
        <v>556</v>
      </c>
      <c r="I72" s="184" t="s">
        <v>502</v>
      </c>
      <c r="J72" s="184" t="s">
        <v>507</v>
      </c>
      <c r="K72" s="185" t="s">
        <v>515</v>
      </c>
      <c r="L72" s="185">
        <v>90</v>
      </c>
      <c r="M72" s="186" t="s">
        <v>523</v>
      </c>
      <c r="N72" s="186" t="s">
        <v>127</v>
      </c>
      <c r="O72" s="186" t="s">
        <v>546</v>
      </c>
      <c r="P72" s="186" t="s">
        <v>515</v>
      </c>
      <c r="Q72" s="186">
        <v>0.9</v>
      </c>
      <c r="R72" s="284" t="s">
        <v>479</v>
      </c>
      <c r="S72" s="186" t="s">
        <v>595</v>
      </c>
      <c r="T72" s="64" t="s">
        <v>622</v>
      </c>
      <c r="U72" s="106" t="s">
        <v>307</v>
      </c>
      <c r="V72" s="191">
        <v>0.05</v>
      </c>
      <c r="W72" s="188" t="s">
        <v>26</v>
      </c>
      <c r="X72" s="106" t="s">
        <v>308</v>
      </c>
      <c r="Y72" s="106" t="s">
        <v>74</v>
      </c>
      <c r="Z72" s="106" t="s">
        <v>309</v>
      </c>
      <c r="AA72" s="208">
        <v>0.05</v>
      </c>
      <c r="AB72" s="190" t="s">
        <v>284</v>
      </c>
      <c r="AC72" s="274" t="s">
        <v>279</v>
      </c>
      <c r="AD72" s="274" t="s">
        <v>280</v>
      </c>
      <c r="AE72" s="264" t="s">
        <v>71</v>
      </c>
    </row>
    <row r="73" spans="1:31" s="163" customFormat="1" ht="89.25" hidden="1" customHeight="1" x14ac:dyDescent="0.2">
      <c r="A73" s="307" t="s">
        <v>464</v>
      </c>
      <c r="B73" s="185" t="s">
        <v>459</v>
      </c>
      <c r="C73" s="185" t="s">
        <v>486</v>
      </c>
      <c r="D73" s="678"/>
      <c r="E73" s="161" t="s">
        <v>621</v>
      </c>
      <c r="F73" s="161" t="s">
        <v>483</v>
      </c>
      <c r="G73" s="311" t="s">
        <v>556</v>
      </c>
      <c r="H73" s="311" t="s">
        <v>556</v>
      </c>
      <c r="I73" s="161" t="s">
        <v>502</v>
      </c>
      <c r="J73" s="161" t="s">
        <v>507</v>
      </c>
      <c r="K73" s="185" t="s">
        <v>515</v>
      </c>
      <c r="L73" s="185">
        <v>90</v>
      </c>
      <c r="M73" s="64" t="s">
        <v>523</v>
      </c>
      <c r="N73" s="186" t="s">
        <v>127</v>
      </c>
      <c r="O73" s="3" t="s">
        <v>546</v>
      </c>
      <c r="P73" s="64" t="s">
        <v>515</v>
      </c>
      <c r="Q73" s="265">
        <v>0.9</v>
      </c>
      <c r="R73" s="284" t="s">
        <v>204</v>
      </c>
      <c r="S73" s="186" t="s">
        <v>601</v>
      </c>
      <c r="T73" s="64" t="s">
        <v>622</v>
      </c>
      <c r="U73" s="106" t="s">
        <v>741</v>
      </c>
      <c r="V73" s="856">
        <v>0.05</v>
      </c>
      <c r="W73" s="191" t="s">
        <v>26</v>
      </c>
      <c r="X73" s="164" t="s">
        <v>205</v>
      </c>
      <c r="Y73" s="106" t="s">
        <v>206</v>
      </c>
      <c r="Z73" s="105" t="s">
        <v>207</v>
      </c>
      <c r="AA73" s="29">
        <v>0.03</v>
      </c>
      <c r="AB73" s="208" t="s">
        <v>208</v>
      </c>
      <c r="AC73" s="313">
        <v>43831</v>
      </c>
      <c r="AD73" s="313">
        <v>44196</v>
      </c>
      <c r="AE73" s="264" t="s">
        <v>209</v>
      </c>
    </row>
    <row r="74" spans="1:31" s="163" customFormat="1" ht="149.25" hidden="1" customHeight="1" x14ac:dyDescent="0.2">
      <c r="A74" s="307" t="s">
        <v>464</v>
      </c>
      <c r="B74" s="185" t="s">
        <v>459</v>
      </c>
      <c r="C74" s="185" t="s">
        <v>486</v>
      </c>
      <c r="D74" s="678"/>
      <c r="E74" s="161" t="s">
        <v>621</v>
      </c>
      <c r="F74" s="161" t="s">
        <v>483</v>
      </c>
      <c r="G74" s="311" t="s">
        <v>556</v>
      </c>
      <c r="H74" s="311" t="s">
        <v>556</v>
      </c>
      <c r="I74" s="161" t="s">
        <v>502</v>
      </c>
      <c r="J74" s="161" t="s">
        <v>507</v>
      </c>
      <c r="K74" s="185" t="s">
        <v>515</v>
      </c>
      <c r="L74" s="185">
        <v>90</v>
      </c>
      <c r="M74" s="64" t="s">
        <v>523</v>
      </c>
      <c r="N74" s="186" t="s">
        <v>127</v>
      </c>
      <c r="O74" s="3" t="s">
        <v>546</v>
      </c>
      <c r="P74" s="64" t="s">
        <v>515</v>
      </c>
      <c r="Q74" s="265">
        <v>0.9</v>
      </c>
      <c r="R74" s="284" t="s">
        <v>204</v>
      </c>
      <c r="S74" s="186" t="s">
        <v>601</v>
      </c>
      <c r="T74" s="64" t="s">
        <v>622</v>
      </c>
      <c r="U74" s="106" t="s">
        <v>741</v>
      </c>
      <c r="V74" s="856"/>
      <c r="W74" s="191" t="s">
        <v>26</v>
      </c>
      <c r="X74" s="164" t="s">
        <v>210</v>
      </c>
      <c r="Y74" s="106" t="s">
        <v>211</v>
      </c>
      <c r="Z74" s="105" t="s">
        <v>212</v>
      </c>
      <c r="AA74" s="29">
        <v>0.02</v>
      </c>
      <c r="AB74" s="208" t="s">
        <v>208</v>
      </c>
      <c r="AC74" s="313">
        <v>43831</v>
      </c>
      <c r="AD74" s="313">
        <v>44196</v>
      </c>
      <c r="AE74" s="264" t="s">
        <v>209</v>
      </c>
    </row>
    <row r="75" spans="1:31" s="163" customFormat="1" ht="149.25" hidden="1" customHeight="1" x14ac:dyDescent="0.2">
      <c r="A75" s="307" t="s">
        <v>460</v>
      </c>
      <c r="B75" s="185" t="s">
        <v>459</v>
      </c>
      <c r="C75" s="185" t="s">
        <v>486</v>
      </c>
      <c r="D75" s="678"/>
      <c r="E75" s="161" t="s">
        <v>621</v>
      </c>
      <c r="F75" s="161" t="s">
        <v>483</v>
      </c>
      <c r="G75" s="311" t="s">
        <v>556</v>
      </c>
      <c r="H75" s="311" t="s">
        <v>556</v>
      </c>
      <c r="I75" s="161" t="s">
        <v>502</v>
      </c>
      <c r="J75" s="161" t="s">
        <v>507</v>
      </c>
      <c r="K75" s="185" t="s">
        <v>515</v>
      </c>
      <c r="L75" s="185">
        <v>90</v>
      </c>
      <c r="M75" s="64" t="s">
        <v>523</v>
      </c>
      <c r="N75" s="186" t="s">
        <v>127</v>
      </c>
      <c r="O75" s="3" t="s">
        <v>546</v>
      </c>
      <c r="P75" s="64" t="s">
        <v>515</v>
      </c>
      <c r="Q75" s="265">
        <v>0.9</v>
      </c>
      <c r="R75" s="284" t="s">
        <v>204</v>
      </c>
      <c r="S75" s="186" t="s">
        <v>601</v>
      </c>
      <c r="T75" s="64" t="s">
        <v>622</v>
      </c>
      <c r="U75" s="106" t="s">
        <v>742</v>
      </c>
      <c r="V75" s="856">
        <v>0.2</v>
      </c>
      <c r="W75" s="191" t="s">
        <v>26</v>
      </c>
      <c r="X75" s="164" t="s">
        <v>213</v>
      </c>
      <c r="Y75" s="106" t="s">
        <v>214</v>
      </c>
      <c r="Z75" s="106" t="s">
        <v>215</v>
      </c>
      <c r="AA75" s="29">
        <v>3.3300000000000003E-2</v>
      </c>
      <c r="AB75" s="208" t="s">
        <v>208</v>
      </c>
      <c r="AC75" s="313">
        <v>43831</v>
      </c>
      <c r="AD75" s="313">
        <v>44196</v>
      </c>
      <c r="AE75" s="264" t="s">
        <v>209</v>
      </c>
    </row>
    <row r="76" spans="1:31" s="163" customFormat="1" ht="149.25" hidden="1" customHeight="1" x14ac:dyDescent="0.2">
      <c r="A76" s="307" t="s">
        <v>462</v>
      </c>
      <c r="B76" s="185" t="s">
        <v>459</v>
      </c>
      <c r="C76" s="185" t="s">
        <v>486</v>
      </c>
      <c r="D76" s="678"/>
      <c r="E76" s="161" t="s">
        <v>621</v>
      </c>
      <c r="F76" s="161" t="s">
        <v>483</v>
      </c>
      <c r="G76" s="311" t="s">
        <v>556</v>
      </c>
      <c r="H76" s="311" t="s">
        <v>556</v>
      </c>
      <c r="I76" s="161" t="s">
        <v>502</v>
      </c>
      <c r="J76" s="161" t="s">
        <v>507</v>
      </c>
      <c r="K76" s="185" t="s">
        <v>515</v>
      </c>
      <c r="L76" s="185">
        <v>90</v>
      </c>
      <c r="M76" s="64" t="s">
        <v>523</v>
      </c>
      <c r="N76" s="186" t="s">
        <v>127</v>
      </c>
      <c r="O76" s="3" t="s">
        <v>546</v>
      </c>
      <c r="P76" s="64" t="s">
        <v>515</v>
      </c>
      <c r="Q76" s="265">
        <v>0.9</v>
      </c>
      <c r="R76" s="284" t="s">
        <v>204</v>
      </c>
      <c r="S76" s="186" t="s">
        <v>601</v>
      </c>
      <c r="T76" s="64" t="s">
        <v>622</v>
      </c>
      <c r="U76" s="106" t="s">
        <v>742</v>
      </c>
      <c r="V76" s="856"/>
      <c r="W76" s="191" t="s">
        <v>26</v>
      </c>
      <c r="X76" s="164" t="s">
        <v>216</v>
      </c>
      <c r="Y76" s="106" t="s">
        <v>217</v>
      </c>
      <c r="Z76" s="106" t="s">
        <v>215</v>
      </c>
      <c r="AA76" s="29">
        <v>3.3300000000000003E-2</v>
      </c>
      <c r="AB76" s="208" t="s">
        <v>208</v>
      </c>
      <c r="AC76" s="313">
        <v>43831</v>
      </c>
      <c r="AD76" s="313">
        <v>44196</v>
      </c>
      <c r="AE76" s="264" t="s">
        <v>209</v>
      </c>
    </row>
    <row r="77" spans="1:31" s="163" customFormat="1" ht="149.25" hidden="1" customHeight="1" x14ac:dyDescent="0.2">
      <c r="A77" s="307" t="s">
        <v>464</v>
      </c>
      <c r="B77" s="185" t="s">
        <v>459</v>
      </c>
      <c r="C77" s="185" t="s">
        <v>486</v>
      </c>
      <c r="D77" s="678"/>
      <c r="E77" s="161" t="s">
        <v>621</v>
      </c>
      <c r="F77" s="161" t="s">
        <v>483</v>
      </c>
      <c r="G77" s="311" t="s">
        <v>556</v>
      </c>
      <c r="H77" s="311" t="s">
        <v>556</v>
      </c>
      <c r="I77" s="161" t="s">
        <v>502</v>
      </c>
      <c r="J77" s="161" t="s">
        <v>507</v>
      </c>
      <c r="K77" s="185" t="s">
        <v>515</v>
      </c>
      <c r="L77" s="185">
        <v>90</v>
      </c>
      <c r="M77" s="64" t="s">
        <v>523</v>
      </c>
      <c r="N77" s="186" t="s">
        <v>127</v>
      </c>
      <c r="O77" s="3" t="s">
        <v>546</v>
      </c>
      <c r="P77" s="64" t="s">
        <v>515</v>
      </c>
      <c r="Q77" s="265">
        <v>0.9</v>
      </c>
      <c r="R77" s="284" t="s">
        <v>204</v>
      </c>
      <c r="S77" s="186" t="s">
        <v>601</v>
      </c>
      <c r="T77" s="64" t="s">
        <v>622</v>
      </c>
      <c r="U77" s="106" t="s">
        <v>742</v>
      </c>
      <c r="V77" s="856"/>
      <c r="W77" s="191" t="s">
        <v>26</v>
      </c>
      <c r="X77" s="164" t="s">
        <v>218</v>
      </c>
      <c r="Y77" s="106" t="s">
        <v>219</v>
      </c>
      <c r="Z77" s="106" t="s">
        <v>215</v>
      </c>
      <c r="AA77" s="29">
        <v>3.3300000000000003E-2</v>
      </c>
      <c r="AB77" s="208" t="s">
        <v>208</v>
      </c>
      <c r="AC77" s="313">
        <v>43831</v>
      </c>
      <c r="AD77" s="313">
        <v>44196</v>
      </c>
      <c r="AE77" s="264" t="s">
        <v>209</v>
      </c>
    </row>
    <row r="78" spans="1:31" s="163" customFormat="1" ht="149.25" hidden="1" customHeight="1" x14ac:dyDescent="0.2">
      <c r="A78" s="307" t="s">
        <v>466</v>
      </c>
      <c r="B78" s="185" t="s">
        <v>459</v>
      </c>
      <c r="C78" s="185" t="s">
        <v>486</v>
      </c>
      <c r="D78" s="678"/>
      <c r="E78" s="161" t="s">
        <v>621</v>
      </c>
      <c r="F78" s="161" t="s">
        <v>483</v>
      </c>
      <c r="G78" s="311" t="s">
        <v>556</v>
      </c>
      <c r="H78" s="311" t="s">
        <v>556</v>
      </c>
      <c r="I78" s="161" t="s">
        <v>502</v>
      </c>
      <c r="J78" s="161" t="s">
        <v>507</v>
      </c>
      <c r="K78" s="185" t="s">
        <v>515</v>
      </c>
      <c r="L78" s="185">
        <v>90</v>
      </c>
      <c r="M78" s="64" t="s">
        <v>523</v>
      </c>
      <c r="N78" s="186" t="s">
        <v>127</v>
      </c>
      <c r="O78" s="3" t="s">
        <v>546</v>
      </c>
      <c r="P78" s="64" t="s">
        <v>515</v>
      </c>
      <c r="Q78" s="265">
        <v>0.9</v>
      </c>
      <c r="R78" s="284" t="s">
        <v>204</v>
      </c>
      <c r="S78" s="186" t="s">
        <v>601</v>
      </c>
      <c r="T78" s="64" t="s">
        <v>622</v>
      </c>
      <c r="U78" s="106" t="s">
        <v>742</v>
      </c>
      <c r="V78" s="856"/>
      <c r="W78" s="191" t="s">
        <v>26</v>
      </c>
      <c r="X78" s="164" t="s">
        <v>220</v>
      </c>
      <c r="Y78" s="106" t="s">
        <v>221</v>
      </c>
      <c r="Z78" s="106" t="s">
        <v>215</v>
      </c>
      <c r="AA78" s="29">
        <v>3.3300000000000003E-2</v>
      </c>
      <c r="AB78" s="208" t="s">
        <v>208</v>
      </c>
      <c r="AC78" s="313">
        <v>43831</v>
      </c>
      <c r="AD78" s="313">
        <v>44196</v>
      </c>
      <c r="AE78" s="264" t="s">
        <v>209</v>
      </c>
    </row>
    <row r="79" spans="1:31" s="163" customFormat="1" ht="149.25" hidden="1" customHeight="1" x14ac:dyDescent="0.2">
      <c r="A79" s="307" t="s">
        <v>468</v>
      </c>
      <c r="B79" s="185" t="s">
        <v>459</v>
      </c>
      <c r="C79" s="185" t="s">
        <v>486</v>
      </c>
      <c r="D79" s="678"/>
      <c r="E79" s="161" t="s">
        <v>621</v>
      </c>
      <c r="F79" s="161" t="s">
        <v>483</v>
      </c>
      <c r="G79" s="311" t="s">
        <v>556</v>
      </c>
      <c r="H79" s="311" t="s">
        <v>556</v>
      </c>
      <c r="I79" s="161" t="s">
        <v>502</v>
      </c>
      <c r="J79" s="161" t="s">
        <v>507</v>
      </c>
      <c r="K79" s="185" t="s">
        <v>515</v>
      </c>
      <c r="L79" s="185">
        <v>90</v>
      </c>
      <c r="M79" s="64" t="s">
        <v>523</v>
      </c>
      <c r="N79" s="186" t="s">
        <v>127</v>
      </c>
      <c r="O79" s="3" t="s">
        <v>546</v>
      </c>
      <c r="P79" s="64" t="s">
        <v>515</v>
      </c>
      <c r="Q79" s="265">
        <v>0.9</v>
      </c>
      <c r="R79" s="284" t="s">
        <v>204</v>
      </c>
      <c r="S79" s="186" t="s">
        <v>601</v>
      </c>
      <c r="T79" s="64" t="s">
        <v>622</v>
      </c>
      <c r="U79" s="106" t="s">
        <v>742</v>
      </c>
      <c r="V79" s="856"/>
      <c r="W79" s="191" t="s">
        <v>26</v>
      </c>
      <c r="X79" s="164" t="s">
        <v>223</v>
      </c>
      <c r="Y79" s="106" t="s">
        <v>224</v>
      </c>
      <c r="Z79" s="106" t="s">
        <v>215</v>
      </c>
      <c r="AA79" s="29">
        <v>3.3300000000000003E-2</v>
      </c>
      <c r="AB79" s="208" t="s">
        <v>208</v>
      </c>
      <c r="AC79" s="313">
        <v>43831</v>
      </c>
      <c r="AD79" s="313">
        <v>44196</v>
      </c>
      <c r="AE79" s="264" t="s">
        <v>209</v>
      </c>
    </row>
    <row r="80" spans="1:31" s="163" customFormat="1" ht="149.25" hidden="1" customHeight="1" x14ac:dyDescent="0.2">
      <c r="A80" s="307" t="s">
        <v>470</v>
      </c>
      <c r="B80" s="185" t="s">
        <v>459</v>
      </c>
      <c r="C80" s="185" t="s">
        <v>486</v>
      </c>
      <c r="D80" s="678"/>
      <c r="E80" s="161" t="s">
        <v>621</v>
      </c>
      <c r="F80" s="161" t="s">
        <v>483</v>
      </c>
      <c r="G80" s="311" t="s">
        <v>556</v>
      </c>
      <c r="H80" s="311" t="s">
        <v>556</v>
      </c>
      <c r="I80" s="161" t="s">
        <v>502</v>
      </c>
      <c r="J80" s="161" t="s">
        <v>507</v>
      </c>
      <c r="K80" s="185" t="s">
        <v>515</v>
      </c>
      <c r="L80" s="185">
        <v>90</v>
      </c>
      <c r="M80" s="64" t="s">
        <v>523</v>
      </c>
      <c r="N80" s="186" t="s">
        <v>127</v>
      </c>
      <c r="O80" s="3" t="s">
        <v>546</v>
      </c>
      <c r="P80" s="64" t="s">
        <v>515</v>
      </c>
      <c r="Q80" s="265">
        <v>0.9</v>
      </c>
      <c r="R80" s="284" t="s">
        <v>204</v>
      </c>
      <c r="S80" s="186" t="s">
        <v>601</v>
      </c>
      <c r="T80" s="64" t="s">
        <v>622</v>
      </c>
      <c r="U80" s="106" t="s">
        <v>742</v>
      </c>
      <c r="V80" s="856"/>
      <c r="W80" s="191" t="s">
        <v>26</v>
      </c>
      <c r="X80" s="164" t="s">
        <v>226</v>
      </c>
      <c r="Y80" s="106" t="s">
        <v>227</v>
      </c>
      <c r="Z80" s="106" t="s">
        <v>215</v>
      </c>
      <c r="AA80" s="29">
        <v>3.3300000000000003E-2</v>
      </c>
      <c r="AB80" s="208" t="s">
        <v>208</v>
      </c>
      <c r="AC80" s="313">
        <v>43831</v>
      </c>
      <c r="AD80" s="313">
        <v>44196</v>
      </c>
      <c r="AE80" s="264" t="s">
        <v>209</v>
      </c>
    </row>
    <row r="81" spans="1:31" s="163" customFormat="1" ht="149.25" hidden="1" customHeight="1" x14ac:dyDescent="0.2">
      <c r="A81" s="307" t="s">
        <v>464</v>
      </c>
      <c r="B81" s="185" t="s">
        <v>459</v>
      </c>
      <c r="C81" s="185" t="s">
        <v>486</v>
      </c>
      <c r="D81" s="678"/>
      <c r="E81" s="161" t="s">
        <v>621</v>
      </c>
      <c r="F81" s="161" t="s">
        <v>483</v>
      </c>
      <c r="G81" s="311" t="s">
        <v>556</v>
      </c>
      <c r="H81" s="311" t="s">
        <v>556</v>
      </c>
      <c r="I81" s="161" t="s">
        <v>502</v>
      </c>
      <c r="J81" s="161" t="s">
        <v>507</v>
      </c>
      <c r="K81" s="185" t="s">
        <v>515</v>
      </c>
      <c r="L81" s="185">
        <v>90</v>
      </c>
      <c r="M81" s="64" t="s">
        <v>523</v>
      </c>
      <c r="N81" s="186" t="s">
        <v>127</v>
      </c>
      <c r="O81" s="3" t="s">
        <v>546</v>
      </c>
      <c r="P81" s="64" t="s">
        <v>515</v>
      </c>
      <c r="Q81" s="265">
        <v>0.9</v>
      </c>
      <c r="R81" s="284" t="s">
        <v>204</v>
      </c>
      <c r="S81" s="186" t="s">
        <v>601</v>
      </c>
      <c r="T81" s="64" t="s">
        <v>622</v>
      </c>
      <c r="U81" s="106" t="s">
        <v>743</v>
      </c>
      <c r="V81" s="856">
        <v>0.1</v>
      </c>
      <c r="W81" s="191" t="s">
        <v>26</v>
      </c>
      <c r="X81" s="164" t="s">
        <v>229</v>
      </c>
      <c r="Y81" s="106" t="s">
        <v>230</v>
      </c>
      <c r="Z81" s="106" t="s">
        <v>231</v>
      </c>
      <c r="AA81" s="29">
        <v>3.3300000000000003E-2</v>
      </c>
      <c r="AB81" s="208" t="s">
        <v>208</v>
      </c>
      <c r="AC81" s="313">
        <v>43831</v>
      </c>
      <c r="AD81" s="313">
        <v>44196</v>
      </c>
      <c r="AE81" s="264" t="s">
        <v>209</v>
      </c>
    </row>
    <row r="82" spans="1:31" s="163" customFormat="1" ht="149.25" hidden="1" customHeight="1" x14ac:dyDescent="0.2">
      <c r="A82" s="307" t="s">
        <v>464</v>
      </c>
      <c r="B82" s="185" t="s">
        <v>459</v>
      </c>
      <c r="C82" s="185" t="s">
        <v>486</v>
      </c>
      <c r="D82" s="678"/>
      <c r="E82" s="161" t="s">
        <v>621</v>
      </c>
      <c r="F82" s="161" t="s">
        <v>483</v>
      </c>
      <c r="G82" s="311" t="s">
        <v>556</v>
      </c>
      <c r="H82" s="311" t="s">
        <v>556</v>
      </c>
      <c r="I82" s="161" t="s">
        <v>502</v>
      </c>
      <c r="J82" s="161" t="s">
        <v>507</v>
      </c>
      <c r="K82" s="185" t="s">
        <v>515</v>
      </c>
      <c r="L82" s="185">
        <v>90</v>
      </c>
      <c r="M82" s="64" t="s">
        <v>523</v>
      </c>
      <c r="N82" s="186" t="s">
        <v>127</v>
      </c>
      <c r="O82" s="3" t="s">
        <v>546</v>
      </c>
      <c r="P82" s="64" t="s">
        <v>515</v>
      </c>
      <c r="Q82" s="265">
        <v>0.9</v>
      </c>
      <c r="R82" s="284" t="s">
        <v>204</v>
      </c>
      <c r="S82" s="186" t="s">
        <v>601</v>
      </c>
      <c r="T82" s="64" t="s">
        <v>622</v>
      </c>
      <c r="U82" s="106" t="s">
        <v>743</v>
      </c>
      <c r="V82" s="856"/>
      <c r="W82" s="191" t="s">
        <v>26</v>
      </c>
      <c r="X82" s="164" t="s">
        <v>232</v>
      </c>
      <c r="Y82" s="106" t="s">
        <v>233</v>
      </c>
      <c r="Z82" s="106" t="s">
        <v>234</v>
      </c>
      <c r="AA82" s="29">
        <v>3.3300000000000003E-2</v>
      </c>
      <c r="AB82" s="208" t="s">
        <v>208</v>
      </c>
      <c r="AC82" s="313">
        <v>43831</v>
      </c>
      <c r="AD82" s="313">
        <v>44196</v>
      </c>
      <c r="AE82" s="264" t="s">
        <v>209</v>
      </c>
    </row>
    <row r="83" spans="1:31" s="163" customFormat="1" ht="149.25" hidden="1" customHeight="1" x14ac:dyDescent="0.2">
      <c r="A83" s="307" t="s">
        <v>464</v>
      </c>
      <c r="B83" s="185" t="s">
        <v>459</v>
      </c>
      <c r="C83" s="185" t="s">
        <v>486</v>
      </c>
      <c r="D83" s="678"/>
      <c r="E83" s="161" t="s">
        <v>621</v>
      </c>
      <c r="F83" s="161" t="s">
        <v>483</v>
      </c>
      <c r="G83" s="311" t="s">
        <v>556</v>
      </c>
      <c r="H83" s="311" t="s">
        <v>556</v>
      </c>
      <c r="I83" s="161" t="s">
        <v>502</v>
      </c>
      <c r="J83" s="161" t="s">
        <v>507</v>
      </c>
      <c r="K83" s="185" t="s">
        <v>515</v>
      </c>
      <c r="L83" s="185">
        <v>90</v>
      </c>
      <c r="M83" s="64" t="s">
        <v>523</v>
      </c>
      <c r="N83" s="186" t="s">
        <v>127</v>
      </c>
      <c r="O83" s="3" t="s">
        <v>546</v>
      </c>
      <c r="P83" s="64" t="s">
        <v>515</v>
      </c>
      <c r="Q83" s="265">
        <v>0.9</v>
      </c>
      <c r="R83" s="284" t="s">
        <v>204</v>
      </c>
      <c r="S83" s="186" t="s">
        <v>601</v>
      </c>
      <c r="T83" s="64" t="s">
        <v>622</v>
      </c>
      <c r="U83" s="106" t="s">
        <v>743</v>
      </c>
      <c r="V83" s="856"/>
      <c r="W83" s="191" t="s">
        <v>26</v>
      </c>
      <c r="X83" s="164" t="s">
        <v>235</v>
      </c>
      <c r="Y83" s="106" t="s">
        <v>230</v>
      </c>
      <c r="Z83" s="106" t="s">
        <v>236</v>
      </c>
      <c r="AA83" s="29">
        <v>3.3300000000000003E-2</v>
      </c>
      <c r="AB83" s="208" t="s">
        <v>208</v>
      </c>
      <c r="AC83" s="313">
        <v>43831</v>
      </c>
      <c r="AD83" s="313">
        <v>44196</v>
      </c>
      <c r="AE83" s="264" t="s">
        <v>209</v>
      </c>
    </row>
    <row r="84" spans="1:31" s="163" customFormat="1" ht="149.25" hidden="1" customHeight="1" x14ac:dyDescent="0.2">
      <c r="A84" s="307" t="s">
        <v>466</v>
      </c>
      <c r="B84" s="185" t="s">
        <v>459</v>
      </c>
      <c r="C84" s="185" t="s">
        <v>486</v>
      </c>
      <c r="D84" s="678"/>
      <c r="E84" s="161" t="s">
        <v>621</v>
      </c>
      <c r="F84" s="161" t="s">
        <v>483</v>
      </c>
      <c r="G84" s="311" t="s">
        <v>556</v>
      </c>
      <c r="H84" s="311" t="s">
        <v>556</v>
      </c>
      <c r="I84" s="161" t="s">
        <v>502</v>
      </c>
      <c r="J84" s="161" t="s">
        <v>507</v>
      </c>
      <c r="K84" s="185" t="s">
        <v>515</v>
      </c>
      <c r="L84" s="185">
        <v>90</v>
      </c>
      <c r="M84" s="64" t="s">
        <v>523</v>
      </c>
      <c r="N84" s="186" t="s">
        <v>127</v>
      </c>
      <c r="O84" s="3" t="s">
        <v>546</v>
      </c>
      <c r="P84" s="64" t="s">
        <v>515</v>
      </c>
      <c r="Q84" s="265">
        <v>0.9</v>
      </c>
      <c r="R84" s="284" t="s">
        <v>204</v>
      </c>
      <c r="S84" s="186" t="s">
        <v>601</v>
      </c>
      <c r="T84" s="64" t="s">
        <v>622</v>
      </c>
      <c r="U84" s="106" t="s">
        <v>744</v>
      </c>
      <c r="V84" s="856">
        <v>0.1</v>
      </c>
      <c r="W84" s="191" t="s">
        <v>26</v>
      </c>
      <c r="X84" s="164" t="s">
        <v>237</v>
      </c>
      <c r="Y84" s="106" t="s">
        <v>238</v>
      </c>
      <c r="Z84" s="105" t="s">
        <v>239</v>
      </c>
      <c r="AA84" s="29">
        <v>0.05</v>
      </c>
      <c r="AB84" s="208" t="s">
        <v>208</v>
      </c>
      <c r="AC84" s="313">
        <v>43831</v>
      </c>
      <c r="AD84" s="313">
        <v>44196</v>
      </c>
      <c r="AE84" s="264" t="s">
        <v>209</v>
      </c>
    </row>
    <row r="85" spans="1:31" s="163" customFormat="1" ht="149.25" hidden="1" customHeight="1" x14ac:dyDescent="0.2">
      <c r="A85" s="307" t="s">
        <v>466</v>
      </c>
      <c r="B85" s="185" t="s">
        <v>459</v>
      </c>
      <c r="C85" s="185" t="s">
        <v>486</v>
      </c>
      <c r="D85" s="678"/>
      <c r="E85" s="161" t="s">
        <v>621</v>
      </c>
      <c r="F85" s="161" t="s">
        <v>483</v>
      </c>
      <c r="G85" s="311" t="s">
        <v>556</v>
      </c>
      <c r="H85" s="311" t="s">
        <v>556</v>
      </c>
      <c r="I85" s="161" t="s">
        <v>502</v>
      </c>
      <c r="J85" s="161" t="s">
        <v>507</v>
      </c>
      <c r="K85" s="185" t="s">
        <v>515</v>
      </c>
      <c r="L85" s="185">
        <v>90</v>
      </c>
      <c r="M85" s="64" t="s">
        <v>523</v>
      </c>
      <c r="N85" s="186" t="s">
        <v>127</v>
      </c>
      <c r="O85" s="3" t="s">
        <v>546</v>
      </c>
      <c r="P85" s="64" t="s">
        <v>515</v>
      </c>
      <c r="Q85" s="265">
        <v>0.9</v>
      </c>
      <c r="R85" s="284" t="s">
        <v>204</v>
      </c>
      <c r="S85" s="186" t="s">
        <v>601</v>
      </c>
      <c r="T85" s="64" t="s">
        <v>622</v>
      </c>
      <c r="U85" s="106" t="s">
        <v>744</v>
      </c>
      <c r="V85" s="856"/>
      <c r="W85" s="191" t="s">
        <v>26</v>
      </c>
      <c r="X85" s="164" t="s">
        <v>240</v>
      </c>
      <c r="Y85" s="106" t="s">
        <v>241</v>
      </c>
      <c r="Z85" s="105" t="s">
        <v>242</v>
      </c>
      <c r="AA85" s="29">
        <v>0.05</v>
      </c>
      <c r="AB85" s="208" t="s">
        <v>208</v>
      </c>
      <c r="AC85" s="313">
        <v>43831</v>
      </c>
      <c r="AD85" s="313">
        <v>44196</v>
      </c>
      <c r="AE85" s="264" t="s">
        <v>209</v>
      </c>
    </row>
    <row r="86" spans="1:31" s="163" customFormat="1" ht="149.25" hidden="1" customHeight="1" x14ac:dyDescent="0.2">
      <c r="A86" s="307" t="s">
        <v>466</v>
      </c>
      <c r="B86" s="185" t="s">
        <v>459</v>
      </c>
      <c r="C86" s="185" t="s">
        <v>486</v>
      </c>
      <c r="D86" s="678"/>
      <c r="E86" s="161" t="s">
        <v>621</v>
      </c>
      <c r="F86" s="161" t="s">
        <v>483</v>
      </c>
      <c r="G86" s="311" t="s">
        <v>556</v>
      </c>
      <c r="H86" s="311" t="s">
        <v>556</v>
      </c>
      <c r="I86" s="161" t="s">
        <v>502</v>
      </c>
      <c r="J86" s="161" t="s">
        <v>507</v>
      </c>
      <c r="K86" s="185" t="s">
        <v>515</v>
      </c>
      <c r="L86" s="185">
        <v>90</v>
      </c>
      <c r="M86" s="64" t="s">
        <v>523</v>
      </c>
      <c r="N86" s="186" t="s">
        <v>127</v>
      </c>
      <c r="O86" s="3" t="s">
        <v>546</v>
      </c>
      <c r="P86" s="64" t="s">
        <v>515</v>
      </c>
      <c r="Q86" s="265">
        <v>0.9</v>
      </c>
      <c r="R86" s="284" t="s">
        <v>204</v>
      </c>
      <c r="S86" s="186" t="s">
        <v>601</v>
      </c>
      <c r="T86" s="64" t="s">
        <v>622</v>
      </c>
      <c r="U86" s="188" t="s">
        <v>745</v>
      </c>
      <c r="V86" s="191">
        <v>0.1</v>
      </c>
      <c r="W86" s="191" t="s">
        <v>26</v>
      </c>
      <c r="X86" s="107" t="s">
        <v>243</v>
      </c>
      <c r="Y86" s="106" t="s">
        <v>244</v>
      </c>
      <c r="Z86" s="106" t="s">
        <v>245</v>
      </c>
      <c r="AA86" s="29">
        <v>10</v>
      </c>
      <c r="AB86" s="208" t="s">
        <v>208</v>
      </c>
      <c r="AC86" s="313">
        <v>43831</v>
      </c>
      <c r="AD86" s="313">
        <v>44196</v>
      </c>
      <c r="AE86" s="264" t="s">
        <v>209</v>
      </c>
    </row>
    <row r="87" spans="1:31" s="163" customFormat="1" ht="149.25" hidden="1" customHeight="1" x14ac:dyDescent="0.2">
      <c r="A87" s="307" t="s">
        <v>468</v>
      </c>
      <c r="B87" s="185" t="s">
        <v>459</v>
      </c>
      <c r="C87" s="185" t="s">
        <v>486</v>
      </c>
      <c r="D87" s="678"/>
      <c r="E87" s="161" t="s">
        <v>621</v>
      </c>
      <c r="F87" s="161" t="s">
        <v>483</v>
      </c>
      <c r="G87" s="311" t="s">
        <v>556</v>
      </c>
      <c r="H87" s="311" t="s">
        <v>556</v>
      </c>
      <c r="I87" s="161" t="s">
        <v>502</v>
      </c>
      <c r="J87" s="161" t="s">
        <v>507</v>
      </c>
      <c r="K87" s="185" t="s">
        <v>515</v>
      </c>
      <c r="L87" s="185">
        <v>90</v>
      </c>
      <c r="M87" s="64" t="s">
        <v>523</v>
      </c>
      <c r="N87" s="186" t="s">
        <v>127</v>
      </c>
      <c r="O87" s="3" t="s">
        <v>546</v>
      </c>
      <c r="P87" s="64" t="s">
        <v>515</v>
      </c>
      <c r="Q87" s="265">
        <v>0.9</v>
      </c>
      <c r="R87" s="284" t="s">
        <v>204</v>
      </c>
      <c r="S87" s="186" t="s">
        <v>601</v>
      </c>
      <c r="T87" s="64" t="s">
        <v>622</v>
      </c>
      <c r="U87" s="188" t="s">
        <v>746</v>
      </c>
      <c r="V87" s="191">
        <v>0.1</v>
      </c>
      <c r="W87" s="191" t="s">
        <v>26</v>
      </c>
      <c r="X87" s="107" t="s">
        <v>246</v>
      </c>
      <c r="Y87" s="106" t="s">
        <v>247</v>
      </c>
      <c r="Z87" s="106" t="s">
        <v>248</v>
      </c>
      <c r="AA87" s="29">
        <v>0.1</v>
      </c>
      <c r="AB87" s="208" t="s">
        <v>208</v>
      </c>
      <c r="AC87" s="313">
        <v>43831</v>
      </c>
      <c r="AD87" s="313">
        <v>44196</v>
      </c>
      <c r="AE87" s="264" t="s">
        <v>209</v>
      </c>
    </row>
    <row r="88" spans="1:31" s="163" customFormat="1" ht="149.25" hidden="1" customHeight="1" x14ac:dyDescent="0.2">
      <c r="A88" s="307" t="s">
        <v>470</v>
      </c>
      <c r="B88" s="185" t="s">
        <v>459</v>
      </c>
      <c r="C88" s="185" t="s">
        <v>486</v>
      </c>
      <c r="D88" s="678"/>
      <c r="E88" s="161" t="s">
        <v>621</v>
      </c>
      <c r="F88" s="161" t="s">
        <v>483</v>
      </c>
      <c r="G88" s="311" t="s">
        <v>556</v>
      </c>
      <c r="H88" s="311" t="s">
        <v>556</v>
      </c>
      <c r="I88" s="161" t="s">
        <v>502</v>
      </c>
      <c r="J88" s="161" t="s">
        <v>507</v>
      </c>
      <c r="K88" s="185" t="s">
        <v>515</v>
      </c>
      <c r="L88" s="185">
        <v>90</v>
      </c>
      <c r="M88" s="64" t="s">
        <v>523</v>
      </c>
      <c r="N88" s="186" t="s">
        <v>127</v>
      </c>
      <c r="O88" s="3" t="s">
        <v>546</v>
      </c>
      <c r="P88" s="64" t="s">
        <v>515</v>
      </c>
      <c r="Q88" s="265">
        <v>0.9</v>
      </c>
      <c r="R88" s="284" t="s">
        <v>204</v>
      </c>
      <c r="S88" s="186" t="s">
        <v>601</v>
      </c>
      <c r="T88" s="64" t="s">
        <v>622</v>
      </c>
      <c r="U88" s="106" t="s">
        <v>747</v>
      </c>
      <c r="V88" s="856">
        <v>0.1</v>
      </c>
      <c r="W88" s="191" t="s">
        <v>26</v>
      </c>
      <c r="X88" s="275" t="s">
        <v>249</v>
      </c>
      <c r="Y88" s="314" t="s">
        <v>250</v>
      </c>
      <c r="Z88" s="314" t="s">
        <v>251</v>
      </c>
      <c r="AA88" s="29">
        <v>0.08</v>
      </c>
      <c r="AB88" s="208" t="s">
        <v>208</v>
      </c>
      <c r="AC88" s="313">
        <v>43831</v>
      </c>
      <c r="AD88" s="313">
        <v>44196</v>
      </c>
      <c r="AE88" s="264" t="s">
        <v>209</v>
      </c>
    </row>
    <row r="89" spans="1:31" s="163" customFormat="1" ht="149.25" hidden="1" customHeight="1" x14ac:dyDescent="0.2">
      <c r="A89" s="307" t="s">
        <v>470</v>
      </c>
      <c r="B89" s="185" t="s">
        <v>459</v>
      </c>
      <c r="C89" s="185" t="s">
        <v>486</v>
      </c>
      <c r="D89" s="678"/>
      <c r="E89" s="161" t="s">
        <v>621</v>
      </c>
      <c r="F89" s="161" t="s">
        <v>483</v>
      </c>
      <c r="G89" s="311" t="s">
        <v>556</v>
      </c>
      <c r="H89" s="311" t="s">
        <v>556</v>
      </c>
      <c r="I89" s="161" t="s">
        <v>502</v>
      </c>
      <c r="J89" s="161" t="s">
        <v>507</v>
      </c>
      <c r="K89" s="185" t="s">
        <v>515</v>
      </c>
      <c r="L89" s="185">
        <v>90</v>
      </c>
      <c r="M89" s="64" t="s">
        <v>523</v>
      </c>
      <c r="N89" s="186" t="s">
        <v>127</v>
      </c>
      <c r="O89" s="3" t="s">
        <v>546</v>
      </c>
      <c r="P89" s="64" t="s">
        <v>515</v>
      </c>
      <c r="Q89" s="265">
        <v>0.9</v>
      </c>
      <c r="R89" s="284" t="s">
        <v>204</v>
      </c>
      <c r="S89" s="186" t="s">
        <v>601</v>
      </c>
      <c r="T89" s="64" t="s">
        <v>622</v>
      </c>
      <c r="U89" s="106" t="s">
        <v>747</v>
      </c>
      <c r="V89" s="856"/>
      <c r="W89" s="191" t="s">
        <v>26</v>
      </c>
      <c r="X89" s="275" t="s">
        <v>252</v>
      </c>
      <c r="Y89" s="314" t="s">
        <v>253</v>
      </c>
      <c r="Z89" s="314" t="s">
        <v>254</v>
      </c>
      <c r="AA89" s="29">
        <v>0.02</v>
      </c>
      <c r="AB89" s="208" t="s">
        <v>208</v>
      </c>
      <c r="AC89" s="313">
        <v>43831</v>
      </c>
      <c r="AD89" s="313">
        <v>44196</v>
      </c>
      <c r="AE89" s="264" t="s">
        <v>209</v>
      </c>
    </row>
    <row r="90" spans="1:31" s="163" customFormat="1" ht="149.25" hidden="1" customHeight="1" x14ac:dyDescent="0.2">
      <c r="A90" s="307" t="s">
        <v>464</v>
      </c>
      <c r="B90" s="185" t="s">
        <v>459</v>
      </c>
      <c r="C90" s="185" t="s">
        <v>487</v>
      </c>
      <c r="D90" s="678"/>
      <c r="E90" s="161" t="s">
        <v>621</v>
      </c>
      <c r="F90" s="161" t="s">
        <v>483</v>
      </c>
      <c r="G90" s="311" t="s">
        <v>556</v>
      </c>
      <c r="H90" s="311" t="s">
        <v>556</v>
      </c>
      <c r="I90" s="161" t="s">
        <v>502</v>
      </c>
      <c r="J90" s="161" t="s">
        <v>507</v>
      </c>
      <c r="K90" s="185" t="s">
        <v>515</v>
      </c>
      <c r="L90" s="185">
        <v>90</v>
      </c>
      <c r="M90" s="64" t="s">
        <v>523</v>
      </c>
      <c r="N90" s="186" t="s">
        <v>127</v>
      </c>
      <c r="O90" s="3" t="s">
        <v>546</v>
      </c>
      <c r="P90" s="64" t="s">
        <v>515</v>
      </c>
      <c r="Q90" s="265">
        <v>0.9</v>
      </c>
      <c r="R90" s="284" t="s">
        <v>204</v>
      </c>
      <c r="S90" s="186" t="s">
        <v>601</v>
      </c>
      <c r="T90" s="64" t="s">
        <v>622</v>
      </c>
      <c r="U90" s="188" t="s">
        <v>748</v>
      </c>
      <c r="V90" s="191">
        <v>0.05</v>
      </c>
      <c r="W90" s="191" t="s">
        <v>26</v>
      </c>
      <c r="X90" s="275" t="s">
        <v>255</v>
      </c>
      <c r="Y90" s="314" t="s">
        <v>256</v>
      </c>
      <c r="Z90" s="314" t="s">
        <v>257</v>
      </c>
      <c r="AA90" s="29">
        <v>0.05</v>
      </c>
      <c r="AB90" s="208" t="s">
        <v>208</v>
      </c>
      <c r="AC90" s="313">
        <v>43831</v>
      </c>
      <c r="AD90" s="313">
        <v>44196</v>
      </c>
      <c r="AE90" s="264" t="s">
        <v>209</v>
      </c>
    </row>
    <row r="91" spans="1:31" s="163" customFormat="1" ht="149.25" hidden="1" customHeight="1" x14ac:dyDescent="0.2">
      <c r="A91" s="307" t="s">
        <v>464</v>
      </c>
      <c r="B91" s="185" t="s">
        <v>459</v>
      </c>
      <c r="C91" s="185" t="s">
        <v>486</v>
      </c>
      <c r="D91" s="678"/>
      <c r="E91" s="161" t="s">
        <v>621</v>
      </c>
      <c r="F91" s="161" t="s">
        <v>483</v>
      </c>
      <c r="G91" s="311" t="s">
        <v>556</v>
      </c>
      <c r="H91" s="311" t="s">
        <v>556</v>
      </c>
      <c r="I91" s="161" t="s">
        <v>502</v>
      </c>
      <c r="J91" s="161" t="s">
        <v>507</v>
      </c>
      <c r="K91" s="185" t="s">
        <v>515</v>
      </c>
      <c r="L91" s="185">
        <v>90</v>
      </c>
      <c r="M91" s="64" t="s">
        <v>523</v>
      </c>
      <c r="N91" s="186" t="s">
        <v>127</v>
      </c>
      <c r="O91" s="3" t="s">
        <v>546</v>
      </c>
      <c r="P91" s="64" t="s">
        <v>515</v>
      </c>
      <c r="Q91" s="265">
        <v>0.9</v>
      </c>
      <c r="R91" s="284" t="s">
        <v>204</v>
      </c>
      <c r="S91" s="186" t="s">
        <v>601</v>
      </c>
      <c r="T91" s="64" t="s">
        <v>622</v>
      </c>
      <c r="U91" s="106" t="s">
        <v>749</v>
      </c>
      <c r="V91" s="856">
        <v>0.15</v>
      </c>
      <c r="W91" s="191" t="s">
        <v>26</v>
      </c>
      <c r="X91" s="857" t="s">
        <v>258</v>
      </c>
      <c r="Y91" s="106" t="s">
        <v>259</v>
      </c>
      <c r="Z91" s="106" t="s">
        <v>260</v>
      </c>
      <c r="AA91" s="29">
        <v>0.05</v>
      </c>
      <c r="AB91" s="208" t="s">
        <v>208</v>
      </c>
      <c r="AC91" s="313">
        <v>43831</v>
      </c>
      <c r="AD91" s="313">
        <v>44196</v>
      </c>
      <c r="AE91" s="264" t="s">
        <v>209</v>
      </c>
    </row>
    <row r="92" spans="1:31" s="163" customFormat="1" ht="149.25" hidden="1" customHeight="1" x14ac:dyDescent="0.2">
      <c r="A92" s="307" t="s">
        <v>464</v>
      </c>
      <c r="B92" s="185" t="s">
        <v>459</v>
      </c>
      <c r="C92" s="185" t="s">
        <v>486</v>
      </c>
      <c r="D92" s="678"/>
      <c r="E92" s="161" t="s">
        <v>621</v>
      </c>
      <c r="F92" s="161" t="s">
        <v>483</v>
      </c>
      <c r="G92" s="311" t="s">
        <v>556</v>
      </c>
      <c r="H92" s="311" t="s">
        <v>556</v>
      </c>
      <c r="I92" s="161" t="s">
        <v>502</v>
      </c>
      <c r="J92" s="161" t="s">
        <v>507</v>
      </c>
      <c r="K92" s="185" t="s">
        <v>515</v>
      </c>
      <c r="L92" s="185">
        <v>90</v>
      </c>
      <c r="M92" s="64" t="s">
        <v>523</v>
      </c>
      <c r="N92" s="186" t="s">
        <v>127</v>
      </c>
      <c r="O92" s="3" t="s">
        <v>546</v>
      </c>
      <c r="P92" s="64" t="s">
        <v>515</v>
      </c>
      <c r="Q92" s="265">
        <v>0.9</v>
      </c>
      <c r="R92" s="284" t="s">
        <v>204</v>
      </c>
      <c r="S92" s="186" t="s">
        <v>601</v>
      </c>
      <c r="T92" s="64" t="s">
        <v>622</v>
      </c>
      <c r="U92" s="106" t="s">
        <v>749</v>
      </c>
      <c r="V92" s="856"/>
      <c r="W92" s="191" t="s">
        <v>26</v>
      </c>
      <c r="X92" s="857"/>
      <c r="Y92" s="314" t="s">
        <v>261</v>
      </c>
      <c r="Z92" s="314" t="s">
        <v>262</v>
      </c>
      <c r="AA92" s="29">
        <v>0.05</v>
      </c>
      <c r="AB92" s="208" t="s">
        <v>208</v>
      </c>
      <c r="AC92" s="313">
        <v>43831</v>
      </c>
      <c r="AD92" s="313">
        <v>44196</v>
      </c>
      <c r="AE92" s="264" t="s">
        <v>209</v>
      </c>
    </row>
    <row r="93" spans="1:31" s="163" customFormat="1" ht="149.25" hidden="1" customHeight="1" x14ac:dyDescent="0.2">
      <c r="A93" s="307" t="s">
        <v>464</v>
      </c>
      <c r="B93" s="185" t="s">
        <v>459</v>
      </c>
      <c r="C93" s="185" t="s">
        <v>486</v>
      </c>
      <c r="D93" s="678"/>
      <c r="E93" s="161" t="s">
        <v>621</v>
      </c>
      <c r="F93" s="161" t="s">
        <v>483</v>
      </c>
      <c r="G93" s="311" t="s">
        <v>556</v>
      </c>
      <c r="H93" s="311" t="s">
        <v>556</v>
      </c>
      <c r="I93" s="161" t="s">
        <v>502</v>
      </c>
      <c r="J93" s="161" t="s">
        <v>507</v>
      </c>
      <c r="K93" s="185" t="s">
        <v>515</v>
      </c>
      <c r="L93" s="185">
        <v>90</v>
      </c>
      <c r="M93" s="64" t="s">
        <v>523</v>
      </c>
      <c r="N93" s="186" t="s">
        <v>127</v>
      </c>
      <c r="O93" s="3" t="s">
        <v>546</v>
      </c>
      <c r="P93" s="64" t="s">
        <v>515</v>
      </c>
      <c r="Q93" s="265">
        <v>0.9</v>
      </c>
      <c r="R93" s="284" t="s">
        <v>204</v>
      </c>
      <c r="S93" s="186" t="s">
        <v>601</v>
      </c>
      <c r="T93" s="64" t="s">
        <v>622</v>
      </c>
      <c r="U93" s="106" t="s">
        <v>749</v>
      </c>
      <c r="V93" s="856"/>
      <c r="W93" s="191" t="s">
        <v>26</v>
      </c>
      <c r="X93" s="164" t="s">
        <v>263</v>
      </c>
      <c r="Y93" s="106" t="s">
        <v>264</v>
      </c>
      <c r="Z93" s="105" t="s">
        <v>265</v>
      </c>
      <c r="AA93" s="29">
        <v>0.05</v>
      </c>
      <c r="AB93" s="208" t="s">
        <v>208</v>
      </c>
      <c r="AC93" s="313">
        <v>43831</v>
      </c>
      <c r="AD93" s="313">
        <v>44196</v>
      </c>
      <c r="AE93" s="264" t="s">
        <v>209</v>
      </c>
    </row>
    <row r="94" spans="1:31" s="163" customFormat="1" ht="149.25" hidden="1" customHeight="1" x14ac:dyDescent="0.2">
      <c r="A94" s="307"/>
      <c r="B94" s="185" t="s">
        <v>457</v>
      </c>
      <c r="C94" s="185" t="s">
        <v>484</v>
      </c>
      <c r="D94" s="678"/>
      <c r="E94" s="161" t="s">
        <v>621</v>
      </c>
      <c r="F94" s="161" t="s">
        <v>483</v>
      </c>
      <c r="G94" s="311" t="s">
        <v>556</v>
      </c>
      <c r="H94" s="311" t="s">
        <v>556</v>
      </c>
      <c r="I94" s="161" t="s">
        <v>502</v>
      </c>
      <c r="J94" s="161" t="s">
        <v>507</v>
      </c>
      <c r="K94" s="185" t="s">
        <v>515</v>
      </c>
      <c r="L94" s="185">
        <v>90</v>
      </c>
      <c r="M94" s="64" t="s">
        <v>523</v>
      </c>
      <c r="N94" s="186" t="s">
        <v>127</v>
      </c>
      <c r="O94" s="3" t="s">
        <v>546</v>
      </c>
      <c r="P94" s="64" t="s">
        <v>515</v>
      </c>
      <c r="Q94" s="265">
        <v>0.9</v>
      </c>
      <c r="R94" s="284" t="s">
        <v>204</v>
      </c>
      <c r="S94" s="186" t="s">
        <v>595</v>
      </c>
      <c r="T94" s="64" t="s">
        <v>622</v>
      </c>
      <c r="U94" s="188" t="s">
        <v>266</v>
      </c>
      <c r="V94" s="305">
        <v>0.05</v>
      </c>
      <c r="W94" s="188" t="s">
        <v>26</v>
      </c>
      <c r="X94" s="107" t="s">
        <v>267</v>
      </c>
      <c r="Y94" s="106" t="s">
        <v>74</v>
      </c>
      <c r="Z94" s="106" t="s">
        <v>268</v>
      </c>
      <c r="AA94" s="208">
        <v>0.05</v>
      </c>
      <c r="AB94" s="208" t="s">
        <v>208</v>
      </c>
      <c r="AC94" s="313">
        <v>43831</v>
      </c>
      <c r="AD94" s="313">
        <v>44196</v>
      </c>
      <c r="AE94" s="264" t="s">
        <v>209</v>
      </c>
    </row>
    <row r="95" spans="1:31" s="163" customFormat="1" ht="89.25" hidden="1" customHeight="1" x14ac:dyDescent="0.2">
      <c r="A95" s="307" t="s">
        <v>477</v>
      </c>
      <c r="B95" s="185" t="s">
        <v>457</v>
      </c>
      <c r="C95" s="185" t="s">
        <v>485</v>
      </c>
      <c r="D95" s="678"/>
      <c r="E95" s="161" t="s">
        <v>621</v>
      </c>
      <c r="F95" s="161" t="s">
        <v>483</v>
      </c>
      <c r="G95" s="311" t="s">
        <v>556</v>
      </c>
      <c r="H95" s="311" t="s">
        <v>556</v>
      </c>
      <c r="I95" s="161" t="s">
        <v>502</v>
      </c>
      <c r="J95" s="161" t="s">
        <v>507</v>
      </c>
      <c r="K95" s="185" t="s">
        <v>515</v>
      </c>
      <c r="L95" s="185">
        <v>90</v>
      </c>
      <c r="M95" s="64" t="s">
        <v>523</v>
      </c>
      <c r="N95" s="186" t="s">
        <v>127</v>
      </c>
      <c r="O95" s="266" t="s">
        <v>546</v>
      </c>
      <c r="P95" s="64" t="s">
        <v>515</v>
      </c>
      <c r="Q95" s="268">
        <v>90</v>
      </c>
      <c r="R95" s="284" t="s">
        <v>589</v>
      </c>
      <c r="S95" s="186" t="s">
        <v>604</v>
      </c>
      <c r="T95" s="64" t="s">
        <v>622</v>
      </c>
      <c r="U95" s="107" t="s">
        <v>151</v>
      </c>
      <c r="V95" s="887">
        <v>0.12</v>
      </c>
      <c r="W95" s="888" t="s">
        <v>26</v>
      </c>
      <c r="X95" s="107" t="s">
        <v>152</v>
      </c>
      <c r="Y95" s="106" t="s">
        <v>153</v>
      </c>
      <c r="Z95" s="105" t="s">
        <v>154</v>
      </c>
      <c r="AA95" s="208">
        <v>0.1</v>
      </c>
      <c r="AB95" s="190" t="s">
        <v>155</v>
      </c>
      <c r="AC95" s="313">
        <v>43862</v>
      </c>
      <c r="AD95" s="313">
        <v>43921</v>
      </c>
      <c r="AE95" s="264" t="s">
        <v>71</v>
      </c>
    </row>
    <row r="96" spans="1:31" s="163" customFormat="1" ht="115.5" hidden="1" customHeight="1" x14ac:dyDescent="0.2">
      <c r="A96" s="307" t="s">
        <v>477</v>
      </c>
      <c r="B96" s="185" t="s">
        <v>457</v>
      </c>
      <c r="C96" s="185" t="s">
        <v>485</v>
      </c>
      <c r="D96" s="678"/>
      <c r="E96" s="161" t="s">
        <v>621</v>
      </c>
      <c r="F96" s="161" t="s">
        <v>483</v>
      </c>
      <c r="G96" s="311" t="s">
        <v>556</v>
      </c>
      <c r="H96" s="311" t="s">
        <v>556</v>
      </c>
      <c r="I96" s="161" t="s">
        <v>502</v>
      </c>
      <c r="J96" s="161" t="s">
        <v>507</v>
      </c>
      <c r="K96" s="185" t="s">
        <v>515</v>
      </c>
      <c r="L96" s="185">
        <v>90</v>
      </c>
      <c r="M96" s="64" t="s">
        <v>523</v>
      </c>
      <c r="N96" s="186" t="s">
        <v>127</v>
      </c>
      <c r="O96" s="266" t="s">
        <v>546</v>
      </c>
      <c r="P96" s="64" t="s">
        <v>515</v>
      </c>
      <c r="Q96" s="268">
        <v>90</v>
      </c>
      <c r="R96" s="284" t="s">
        <v>589</v>
      </c>
      <c r="S96" s="186" t="s">
        <v>604</v>
      </c>
      <c r="T96" s="64" t="s">
        <v>622</v>
      </c>
      <c r="U96" s="107" t="s">
        <v>151</v>
      </c>
      <c r="V96" s="887"/>
      <c r="W96" s="888"/>
      <c r="X96" s="107" t="s">
        <v>156</v>
      </c>
      <c r="Y96" s="106" t="s">
        <v>157</v>
      </c>
      <c r="Z96" s="105" t="s">
        <v>158</v>
      </c>
      <c r="AA96" s="208">
        <v>0.02</v>
      </c>
      <c r="AB96" s="190" t="s">
        <v>155</v>
      </c>
      <c r="AC96" s="313">
        <v>43922</v>
      </c>
      <c r="AD96" s="313">
        <v>43936</v>
      </c>
      <c r="AE96" s="264" t="s">
        <v>71</v>
      </c>
    </row>
    <row r="97" spans="1:31" s="163" customFormat="1" ht="115.5" hidden="1" customHeight="1" x14ac:dyDescent="0.2">
      <c r="A97" s="307" t="s">
        <v>477</v>
      </c>
      <c r="B97" s="185" t="s">
        <v>457</v>
      </c>
      <c r="C97" s="185" t="s">
        <v>485</v>
      </c>
      <c r="D97" s="678"/>
      <c r="E97" s="161" t="s">
        <v>621</v>
      </c>
      <c r="F97" s="161" t="s">
        <v>483</v>
      </c>
      <c r="G97" s="311" t="s">
        <v>556</v>
      </c>
      <c r="H97" s="311" t="s">
        <v>556</v>
      </c>
      <c r="I97" s="161" t="s">
        <v>502</v>
      </c>
      <c r="J97" s="161" t="s">
        <v>507</v>
      </c>
      <c r="K97" s="185" t="s">
        <v>515</v>
      </c>
      <c r="L97" s="185">
        <v>90</v>
      </c>
      <c r="M97" s="64" t="s">
        <v>523</v>
      </c>
      <c r="N97" s="186" t="s">
        <v>127</v>
      </c>
      <c r="O97" s="266" t="s">
        <v>546</v>
      </c>
      <c r="P97" s="64" t="s">
        <v>515</v>
      </c>
      <c r="Q97" s="268">
        <v>90</v>
      </c>
      <c r="R97" s="284" t="s">
        <v>589</v>
      </c>
      <c r="S97" s="186" t="s">
        <v>604</v>
      </c>
      <c r="T97" s="64" t="s">
        <v>622</v>
      </c>
      <c r="U97" s="107" t="s">
        <v>159</v>
      </c>
      <c r="V97" s="887">
        <v>0.28000000000000003</v>
      </c>
      <c r="W97" s="888" t="s">
        <v>26</v>
      </c>
      <c r="X97" s="107" t="s">
        <v>160</v>
      </c>
      <c r="Y97" s="106" t="s">
        <v>161</v>
      </c>
      <c r="Z97" s="105" t="s">
        <v>162</v>
      </c>
      <c r="AA97" s="208">
        <v>0.05</v>
      </c>
      <c r="AB97" s="190" t="s">
        <v>163</v>
      </c>
      <c r="AC97" s="313">
        <v>43831</v>
      </c>
      <c r="AD97" s="313">
        <v>43936</v>
      </c>
      <c r="AE97" s="264" t="s">
        <v>71</v>
      </c>
    </row>
    <row r="98" spans="1:31" s="163" customFormat="1" ht="115.5" hidden="1" customHeight="1" x14ac:dyDescent="0.2">
      <c r="A98" s="307" t="s">
        <v>477</v>
      </c>
      <c r="B98" s="185" t="s">
        <v>457</v>
      </c>
      <c r="C98" s="185" t="s">
        <v>485</v>
      </c>
      <c r="D98" s="678"/>
      <c r="E98" s="161" t="s">
        <v>621</v>
      </c>
      <c r="F98" s="161" t="s">
        <v>483</v>
      </c>
      <c r="G98" s="311" t="s">
        <v>556</v>
      </c>
      <c r="H98" s="311" t="s">
        <v>556</v>
      </c>
      <c r="I98" s="161" t="s">
        <v>502</v>
      </c>
      <c r="J98" s="161" t="s">
        <v>507</v>
      </c>
      <c r="K98" s="185" t="s">
        <v>515</v>
      </c>
      <c r="L98" s="185">
        <v>90</v>
      </c>
      <c r="M98" s="64" t="s">
        <v>523</v>
      </c>
      <c r="N98" s="186" t="s">
        <v>127</v>
      </c>
      <c r="O98" s="266" t="s">
        <v>546</v>
      </c>
      <c r="P98" s="64" t="s">
        <v>515</v>
      </c>
      <c r="Q98" s="268">
        <v>90</v>
      </c>
      <c r="R98" s="284" t="s">
        <v>589</v>
      </c>
      <c r="S98" s="186" t="s">
        <v>604</v>
      </c>
      <c r="T98" s="64" t="s">
        <v>622</v>
      </c>
      <c r="U98" s="107" t="s">
        <v>159</v>
      </c>
      <c r="V98" s="887"/>
      <c r="W98" s="888"/>
      <c r="X98" s="107" t="s">
        <v>164</v>
      </c>
      <c r="Y98" s="106" t="s">
        <v>165</v>
      </c>
      <c r="Z98" s="106" t="s">
        <v>166</v>
      </c>
      <c r="AA98" s="208">
        <v>0.05</v>
      </c>
      <c r="AB98" s="190" t="s">
        <v>163</v>
      </c>
      <c r="AC98" s="313">
        <v>43831</v>
      </c>
      <c r="AD98" s="313">
        <v>44135</v>
      </c>
      <c r="AE98" s="264" t="s">
        <v>71</v>
      </c>
    </row>
    <row r="99" spans="1:31" s="163" customFormat="1" ht="115.5" hidden="1" customHeight="1" x14ac:dyDescent="0.2">
      <c r="A99" s="307" t="s">
        <v>477</v>
      </c>
      <c r="B99" s="185" t="s">
        <v>457</v>
      </c>
      <c r="C99" s="185" t="s">
        <v>485</v>
      </c>
      <c r="D99" s="678"/>
      <c r="E99" s="161" t="s">
        <v>621</v>
      </c>
      <c r="F99" s="161" t="s">
        <v>483</v>
      </c>
      <c r="G99" s="311" t="s">
        <v>556</v>
      </c>
      <c r="H99" s="311" t="s">
        <v>556</v>
      </c>
      <c r="I99" s="161" t="s">
        <v>502</v>
      </c>
      <c r="J99" s="161" t="s">
        <v>507</v>
      </c>
      <c r="K99" s="185" t="s">
        <v>515</v>
      </c>
      <c r="L99" s="185">
        <v>90</v>
      </c>
      <c r="M99" s="64" t="s">
        <v>523</v>
      </c>
      <c r="N99" s="186" t="s">
        <v>127</v>
      </c>
      <c r="O99" s="266" t="s">
        <v>546</v>
      </c>
      <c r="P99" s="64" t="s">
        <v>515</v>
      </c>
      <c r="Q99" s="268">
        <v>90</v>
      </c>
      <c r="R99" s="284" t="s">
        <v>589</v>
      </c>
      <c r="S99" s="186" t="s">
        <v>604</v>
      </c>
      <c r="T99" s="64" t="s">
        <v>622</v>
      </c>
      <c r="U99" s="107" t="s">
        <v>159</v>
      </c>
      <c r="V99" s="887"/>
      <c r="W99" s="888"/>
      <c r="X99" s="855" t="s">
        <v>167</v>
      </c>
      <c r="Y99" s="106" t="s">
        <v>168</v>
      </c>
      <c r="Z99" s="106" t="s">
        <v>169</v>
      </c>
      <c r="AA99" s="208">
        <v>0.05</v>
      </c>
      <c r="AB99" s="190" t="s">
        <v>163</v>
      </c>
      <c r="AC99" s="313">
        <v>43831</v>
      </c>
      <c r="AD99" s="313">
        <v>44135</v>
      </c>
      <c r="AE99" s="264" t="s">
        <v>71</v>
      </c>
    </row>
    <row r="100" spans="1:31" s="163" customFormat="1" ht="115.5" hidden="1" customHeight="1" x14ac:dyDescent="0.2">
      <c r="A100" s="307" t="s">
        <v>477</v>
      </c>
      <c r="B100" s="185" t="s">
        <v>457</v>
      </c>
      <c r="C100" s="185" t="s">
        <v>485</v>
      </c>
      <c r="D100" s="678"/>
      <c r="E100" s="161" t="s">
        <v>621</v>
      </c>
      <c r="F100" s="161" t="s">
        <v>483</v>
      </c>
      <c r="G100" s="311" t="s">
        <v>556</v>
      </c>
      <c r="H100" s="311" t="s">
        <v>556</v>
      </c>
      <c r="I100" s="161" t="s">
        <v>502</v>
      </c>
      <c r="J100" s="161" t="s">
        <v>507</v>
      </c>
      <c r="K100" s="185" t="s">
        <v>515</v>
      </c>
      <c r="L100" s="185">
        <v>90</v>
      </c>
      <c r="M100" s="64" t="s">
        <v>523</v>
      </c>
      <c r="N100" s="186" t="s">
        <v>127</v>
      </c>
      <c r="O100" s="266" t="s">
        <v>546</v>
      </c>
      <c r="P100" s="64" t="s">
        <v>515</v>
      </c>
      <c r="Q100" s="268">
        <v>90</v>
      </c>
      <c r="R100" s="284" t="s">
        <v>589</v>
      </c>
      <c r="S100" s="186" t="s">
        <v>604</v>
      </c>
      <c r="T100" s="64" t="s">
        <v>622</v>
      </c>
      <c r="U100" s="107" t="s">
        <v>159</v>
      </c>
      <c r="V100" s="887"/>
      <c r="W100" s="888"/>
      <c r="X100" s="855"/>
      <c r="Y100" s="106" t="s">
        <v>170</v>
      </c>
      <c r="Z100" s="106" t="s">
        <v>171</v>
      </c>
      <c r="AA100" s="208">
        <v>3.5000000000000003E-2</v>
      </c>
      <c r="AB100" s="190" t="s">
        <v>163</v>
      </c>
      <c r="AC100" s="313">
        <v>43831</v>
      </c>
      <c r="AD100" s="313">
        <v>44196</v>
      </c>
      <c r="AE100" s="264" t="s">
        <v>71</v>
      </c>
    </row>
    <row r="101" spans="1:31" s="163" customFormat="1" ht="115.5" hidden="1" customHeight="1" x14ac:dyDescent="0.2">
      <c r="A101" s="307" t="s">
        <v>477</v>
      </c>
      <c r="B101" s="185" t="s">
        <v>457</v>
      </c>
      <c r="C101" s="185" t="s">
        <v>485</v>
      </c>
      <c r="D101" s="678"/>
      <c r="E101" s="161" t="s">
        <v>621</v>
      </c>
      <c r="F101" s="161" t="s">
        <v>483</v>
      </c>
      <c r="G101" s="311" t="s">
        <v>556</v>
      </c>
      <c r="H101" s="311" t="s">
        <v>556</v>
      </c>
      <c r="I101" s="161" t="s">
        <v>502</v>
      </c>
      <c r="J101" s="161" t="s">
        <v>507</v>
      </c>
      <c r="K101" s="185" t="s">
        <v>515</v>
      </c>
      <c r="L101" s="185">
        <v>90</v>
      </c>
      <c r="M101" s="64" t="s">
        <v>523</v>
      </c>
      <c r="N101" s="186" t="s">
        <v>127</v>
      </c>
      <c r="O101" s="266" t="s">
        <v>546</v>
      </c>
      <c r="P101" s="64" t="s">
        <v>515</v>
      </c>
      <c r="Q101" s="268">
        <v>90</v>
      </c>
      <c r="R101" s="284" t="s">
        <v>589</v>
      </c>
      <c r="S101" s="186" t="s">
        <v>604</v>
      </c>
      <c r="T101" s="64" t="s">
        <v>622</v>
      </c>
      <c r="U101" s="107" t="s">
        <v>159</v>
      </c>
      <c r="V101" s="887"/>
      <c r="W101" s="888"/>
      <c r="X101" s="855" t="s">
        <v>172</v>
      </c>
      <c r="Y101" s="106" t="s">
        <v>173</v>
      </c>
      <c r="Z101" s="106" t="s">
        <v>174</v>
      </c>
      <c r="AA101" s="208">
        <v>0.04</v>
      </c>
      <c r="AB101" s="190" t="s">
        <v>175</v>
      </c>
      <c r="AC101" s="313">
        <v>43831</v>
      </c>
      <c r="AD101" s="313">
        <v>44196</v>
      </c>
      <c r="AE101" s="264" t="s">
        <v>71</v>
      </c>
    </row>
    <row r="102" spans="1:31" s="163" customFormat="1" ht="115.5" hidden="1" customHeight="1" x14ac:dyDescent="0.2">
      <c r="A102" s="307" t="s">
        <v>477</v>
      </c>
      <c r="B102" s="185" t="s">
        <v>457</v>
      </c>
      <c r="C102" s="185" t="s">
        <v>485</v>
      </c>
      <c r="D102" s="678"/>
      <c r="E102" s="161" t="s">
        <v>621</v>
      </c>
      <c r="F102" s="161" t="s">
        <v>483</v>
      </c>
      <c r="G102" s="311" t="s">
        <v>556</v>
      </c>
      <c r="H102" s="311" t="s">
        <v>556</v>
      </c>
      <c r="I102" s="161" t="s">
        <v>502</v>
      </c>
      <c r="J102" s="161" t="s">
        <v>507</v>
      </c>
      <c r="K102" s="185" t="s">
        <v>515</v>
      </c>
      <c r="L102" s="185">
        <v>90</v>
      </c>
      <c r="M102" s="64" t="s">
        <v>523</v>
      </c>
      <c r="N102" s="186" t="s">
        <v>127</v>
      </c>
      <c r="O102" s="266" t="s">
        <v>546</v>
      </c>
      <c r="P102" s="64" t="s">
        <v>515</v>
      </c>
      <c r="Q102" s="268">
        <v>90</v>
      </c>
      <c r="R102" s="284" t="s">
        <v>589</v>
      </c>
      <c r="S102" s="186" t="s">
        <v>604</v>
      </c>
      <c r="T102" s="64" t="s">
        <v>622</v>
      </c>
      <c r="U102" s="107" t="s">
        <v>159</v>
      </c>
      <c r="V102" s="887"/>
      <c r="W102" s="888"/>
      <c r="X102" s="855"/>
      <c r="Y102" s="106" t="s">
        <v>176</v>
      </c>
      <c r="Z102" s="106" t="s">
        <v>177</v>
      </c>
      <c r="AA102" s="208">
        <v>0.02</v>
      </c>
      <c r="AB102" s="190" t="s">
        <v>175</v>
      </c>
      <c r="AC102" s="313">
        <v>43952</v>
      </c>
      <c r="AD102" s="313">
        <v>44135</v>
      </c>
      <c r="AE102" s="264" t="s">
        <v>71</v>
      </c>
    </row>
    <row r="103" spans="1:31" s="163" customFormat="1" ht="115.5" hidden="1" customHeight="1" x14ac:dyDescent="0.2">
      <c r="A103" s="307" t="s">
        <v>477</v>
      </c>
      <c r="B103" s="185" t="s">
        <v>457</v>
      </c>
      <c r="C103" s="185" t="s">
        <v>485</v>
      </c>
      <c r="D103" s="678"/>
      <c r="E103" s="161" t="s">
        <v>621</v>
      </c>
      <c r="F103" s="161" t="s">
        <v>483</v>
      </c>
      <c r="G103" s="311" t="s">
        <v>556</v>
      </c>
      <c r="H103" s="311" t="s">
        <v>556</v>
      </c>
      <c r="I103" s="161" t="s">
        <v>502</v>
      </c>
      <c r="J103" s="161" t="s">
        <v>507</v>
      </c>
      <c r="K103" s="185" t="s">
        <v>515</v>
      </c>
      <c r="L103" s="185">
        <v>90</v>
      </c>
      <c r="M103" s="64" t="s">
        <v>523</v>
      </c>
      <c r="N103" s="186" t="s">
        <v>127</v>
      </c>
      <c r="O103" s="266" t="s">
        <v>546</v>
      </c>
      <c r="P103" s="64" t="s">
        <v>515</v>
      </c>
      <c r="Q103" s="268">
        <v>90</v>
      </c>
      <c r="R103" s="284" t="s">
        <v>589</v>
      </c>
      <c r="S103" s="186" t="s">
        <v>604</v>
      </c>
      <c r="T103" s="64" t="s">
        <v>622</v>
      </c>
      <c r="U103" s="107" t="s">
        <v>178</v>
      </c>
      <c r="V103" s="887">
        <v>0.3</v>
      </c>
      <c r="W103" s="888" t="s">
        <v>179</v>
      </c>
      <c r="X103" s="107" t="s">
        <v>180</v>
      </c>
      <c r="Y103" s="106" t="s">
        <v>181</v>
      </c>
      <c r="Z103" s="106" t="s">
        <v>182</v>
      </c>
      <c r="AA103" s="208">
        <v>0.1</v>
      </c>
      <c r="AB103" s="190" t="s">
        <v>183</v>
      </c>
      <c r="AC103" s="313">
        <v>43831</v>
      </c>
      <c r="AD103" s="313">
        <v>44196</v>
      </c>
      <c r="AE103" s="264" t="s">
        <v>71</v>
      </c>
    </row>
    <row r="104" spans="1:31" s="163" customFormat="1" ht="115.5" hidden="1" customHeight="1" x14ac:dyDescent="0.2">
      <c r="A104" s="307" t="s">
        <v>477</v>
      </c>
      <c r="B104" s="185" t="s">
        <v>457</v>
      </c>
      <c r="C104" s="185" t="s">
        <v>485</v>
      </c>
      <c r="D104" s="678"/>
      <c r="E104" s="161" t="s">
        <v>621</v>
      </c>
      <c r="F104" s="161" t="s">
        <v>483</v>
      </c>
      <c r="G104" s="311" t="s">
        <v>556</v>
      </c>
      <c r="H104" s="311" t="s">
        <v>556</v>
      </c>
      <c r="I104" s="161" t="s">
        <v>502</v>
      </c>
      <c r="J104" s="161" t="s">
        <v>507</v>
      </c>
      <c r="K104" s="185" t="s">
        <v>515</v>
      </c>
      <c r="L104" s="185">
        <v>90</v>
      </c>
      <c r="M104" s="64" t="s">
        <v>523</v>
      </c>
      <c r="N104" s="186" t="s">
        <v>127</v>
      </c>
      <c r="O104" s="266" t="s">
        <v>546</v>
      </c>
      <c r="P104" s="64" t="s">
        <v>515</v>
      </c>
      <c r="Q104" s="268">
        <v>90</v>
      </c>
      <c r="R104" s="284" t="s">
        <v>589</v>
      </c>
      <c r="S104" s="186" t="s">
        <v>604</v>
      </c>
      <c r="T104" s="64" t="s">
        <v>622</v>
      </c>
      <c r="U104" s="107" t="s">
        <v>178</v>
      </c>
      <c r="V104" s="887"/>
      <c r="W104" s="888"/>
      <c r="X104" s="107" t="s">
        <v>184</v>
      </c>
      <c r="Y104" s="106" t="s">
        <v>185</v>
      </c>
      <c r="Z104" s="106" t="s">
        <v>186</v>
      </c>
      <c r="AA104" s="208">
        <v>0.1</v>
      </c>
      <c r="AB104" s="190" t="s">
        <v>183</v>
      </c>
      <c r="AC104" s="313">
        <v>43831</v>
      </c>
      <c r="AD104" s="313">
        <v>44114</v>
      </c>
      <c r="AE104" s="264" t="s">
        <v>71</v>
      </c>
    </row>
    <row r="105" spans="1:31" s="163" customFormat="1" ht="115.5" hidden="1" customHeight="1" x14ac:dyDescent="0.2">
      <c r="A105" s="307" t="s">
        <v>477</v>
      </c>
      <c r="B105" s="185" t="s">
        <v>457</v>
      </c>
      <c r="C105" s="185" t="s">
        <v>485</v>
      </c>
      <c r="D105" s="678"/>
      <c r="E105" s="161" t="s">
        <v>621</v>
      </c>
      <c r="F105" s="161" t="s">
        <v>483</v>
      </c>
      <c r="G105" s="311" t="s">
        <v>556</v>
      </c>
      <c r="H105" s="311" t="s">
        <v>556</v>
      </c>
      <c r="I105" s="161" t="s">
        <v>502</v>
      </c>
      <c r="J105" s="161" t="s">
        <v>507</v>
      </c>
      <c r="K105" s="185" t="s">
        <v>515</v>
      </c>
      <c r="L105" s="185">
        <v>90</v>
      </c>
      <c r="M105" s="64" t="s">
        <v>523</v>
      </c>
      <c r="N105" s="186" t="s">
        <v>127</v>
      </c>
      <c r="O105" s="266" t="s">
        <v>546</v>
      </c>
      <c r="P105" s="64" t="s">
        <v>515</v>
      </c>
      <c r="Q105" s="268">
        <v>90</v>
      </c>
      <c r="R105" s="284" t="s">
        <v>589</v>
      </c>
      <c r="S105" s="186" t="s">
        <v>604</v>
      </c>
      <c r="T105" s="64" t="s">
        <v>622</v>
      </c>
      <c r="U105" s="107" t="s">
        <v>178</v>
      </c>
      <c r="V105" s="887"/>
      <c r="W105" s="888"/>
      <c r="X105" s="107" t="s">
        <v>187</v>
      </c>
      <c r="Y105" s="106" t="s">
        <v>188</v>
      </c>
      <c r="Z105" s="106" t="s">
        <v>189</v>
      </c>
      <c r="AA105" s="208">
        <v>0.1</v>
      </c>
      <c r="AB105" s="190" t="s">
        <v>190</v>
      </c>
      <c r="AC105" s="313">
        <v>43831</v>
      </c>
      <c r="AD105" s="313">
        <v>44196</v>
      </c>
      <c r="AE105" s="264" t="s">
        <v>71</v>
      </c>
    </row>
    <row r="106" spans="1:31" s="163" customFormat="1" ht="115.5" hidden="1" customHeight="1" x14ac:dyDescent="0.2">
      <c r="A106" s="307" t="s">
        <v>477</v>
      </c>
      <c r="B106" s="185" t="s">
        <v>457</v>
      </c>
      <c r="C106" s="185" t="s">
        <v>485</v>
      </c>
      <c r="D106" s="678"/>
      <c r="E106" s="161" t="s">
        <v>621</v>
      </c>
      <c r="F106" s="161" t="s">
        <v>483</v>
      </c>
      <c r="G106" s="311" t="s">
        <v>556</v>
      </c>
      <c r="H106" s="311" t="s">
        <v>556</v>
      </c>
      <c r="I106" s="161" t="s">
        <v>502</v>
      </c>
      <c r="J106" s="161" t="s">
        <v>507</v>
      </c>
      <c r="K106" s="185" t="s">
        <v>515</v>
      </c>
      <c r="L106" s="185">
        <v>90</v>
      </c>
      <c r="M106" s="64" t="s">
        <v>523</v>
      </c>
      <c r="N106" s="186" t="s">
        <v>127</v>
      </c>
      <c r="O106" s="266" t="s">
        <v>546</v>
      </c>
      <c r="P106" s="64" t="s">
        <v>515</v>
      </c>
      <c r="Q106" s="268">
        <v>90</v>
      </c>
      <c r="R106" s="284" t="s">
        <v>589</v>
      </c>
      <c r="S106" s="186" t="s">
        <v>604</v>
      </c>
      <c r="T106" s="64" t="s">
        <v>622</v>
      </c>
      <c r="U106" s="855" t="s">
        <v>191</v>
      </c>
      <c r="V106" s="887">
        <v>0.25</v>
      </c>
      <c r="W106" s="888" t="s">
        <v>26</v>
      </c>
      <c r="X106" s="107" t="s">
        <v>192</v>
      </c>
      <c r="Y106" s="106" t="s">
        <v>193</v>
      </c>
      <c r="Z106" s="106" t="s">
        <v>194</v>
      </c>
      <c r="AA106" s="29">
        <v>0.125</v>
      </c>
      <c r="AB106" s="190" t="s">
        <v>195</v>
      </c>
      <c r="AC106" s="313">
        <v>43831</v>
      </c>
      <c r="AD106" s="313">
        <v>44196</v>
      </c>
      <c r="AE106" s="264" t="s">
        <v>71</v>
      </c>
    </row>
    <row r="107" spans="1:31" s="163" customFormat="1" ht="115.5" hidden="1" customHeight="1" x14ac:dyDescent="0.2">
      <c r="A107" s="307" t="s">
        <v>477</v>
      </c>
      <c r="B107" s="185" t="s">
        <v>457</v>
      </c>
      <c r="C107" s="185" t="s">
        <v>485</v>
      </c>
      <c r="D107" s="678"/>
      <c r="E107" s="161" t="s">
        <v>621</v>
      </c>
      <c r="F107" s="161" t="s">
        <v>483</v>
      </c>
      <c r="G107" s="311" t="s">
        <v>556</v>
      </c>
      <c r="H107" s="311" t="s">
        <v>556</v>
      </c>
      <c r="I107" s="161" t="s">
        <v>502</v>
      </c>
      <c r="J107" s="161" t="s">
        <v>507</v>
      </c>
      <c r="K107" s="185" t="s">
        <v>515</v>
      </c>
      <c r="L107" s="185">
        <v>90</v>
      </c>
      <c r="M107" s="64" t="s">
        <v>523</v>
      </c>
      <c r="N107" s="186" t="s">
        <v>127</v>
      </c>
      <c r="O107" s="266" t="s">
        <v>546</v>
      </c>
      <c r="P107" s="64" t="s">
        <v>515</v>
      </c>
      <c r="Q107" s="268">
        <v>90</v>
      </c>
      <c r="R107" s="284" t="s">
        <v>589</v>
      </c>
      <c r="S107" s="186" t="s">
        <v>604</v>
      </c>
      <c r="T107" s="64" t="s">
        <v>622</v>
      </c>
      <c r="U107" s="855"/>
      <c r="V107" s="887"/>
      <c r="W107" s="888"/>
      <c r="X107" s="107" t="s">
        <v>196</v>
      </c>
      <c r="Y107" s="106" t="s">
        <v>197</v>
      </c>
      <c r="Z107" s="106" t="s">
        <v>198</v>
      </c>
      <c r="AA107" s="29">
        <v>0.125</v>
      </c>
      <c r="AB107" s="190" t="s">
        <v>195</v>
      </c>
      <c r="AC107" s="313">
        <v>43831</v>
      </c>
      <c r="AD107" s="313">
        <v>44196</v>
      </c>
      <c r="AE107" s="264" t="s">
        <v>71</v>
      </c>
    </row>
    <row r="108" spans="1:31" s="163" customFormat="1" ht="116.25" hidden="1" customHeight="1" thickBot="1" x14ac:dyDescent="0.25">
      <c r="A108" s="307"/>
      <c r="B108" s="185" t="s">
        <v>457</v>
      </c>
      <c r="C108" s="185" t="s">
        <v>484</v>
      </c>
      <c r="D108" s="678"/>
      <c r="E108" s="161" t="s">
        <v>621</v>
      </c>
      <c r="F108" s="161" t="s">
        <v>483</v>
      </c>
      <c r="G108" s="311" t="s">
        <v>556</v>
      </c>
      <c r="H108" s="311" t="s">
        <v>556</v>
      </c>
      <c r="I108" s="161" t="s">
        <v>502</v>
      </c>
      <c r="J108" s="161" t="s">
        <v>507</v>
      </c>
      <c r="K108" s="185" t="s">
        <v>515</v>
      </c>
      <c r="L108" s="185">
        <v>90</v>
      </c>
      <c r="M108" s="64" t="s">
        <v>523</v>
      </c>
      <c r="N108" s="186" t="s">
        <v>127</v>
      </c>
      <c r="O108" s="266" t="s">
        <v>546</v>
      </c>
      <c r="P108" s="64" t="s">
        <v>515</v>
      </c>
      <c r="Q108" s="268">
        <v>90</v>
      </c>
      <c r="R108" s="284" t="s">
        <v>589</v>
      </c>
      <c r="S108" s="186" t="s">
        <v>595</v>
      </c>
      <c r="T108" s="64" t="s">
        <v>622</v>
      </c>
      <c r="U108" s="107" t="s">
        <v>199</v>
      </c>
      <c r="V108" s="190">
        <v>0.05</v>
      </c>
      <c r="W108" s="188" t="s">
        <v>26</v>
      </c>
      <c r="X108" s="107" t="s">
        <v>200</v>
      </c>
      <c r="Y108" s="106" t="s">
        <v>74</v>
      </c>
      <c r="Z108" s="106" t="s">
        <v>43</v>
      </c>
      <c r="AA108" s="208">
        <v>0.05</v>
      </c>
      <c r="AB108" s="190" t="s">
        <v>190</v>
      </c>
      <c r="AC108" s="313">
        <v>43831</v>
      </c>
      <c r="AD108" s="313">
        <v>44196</v>
      </c>
      <c r="AE108" s="264" t="s">
        <v>71</v>
      </c>
    </row>
    <row r="109" spans="1:31" s="163" customFormat="1" ht="90" customHeight="1" x14ac:dyDescent="0.2">
      <c r="A109" s="307" t="s">
        <v>458</v>
      </c>
      <c r="B109" s="185" t="s">
        <v>461</v>
      </c>
      <c r="C109" s="185" t="s">
        <v>488</v>
      </c>
      <c r="D109" s="678"/>
      <c r="E109" s="161" t="s">
        <v>621</v>
      </c>
      <c r="F109" s="161" t="s">
        <v>483</v>
      </c>
      <c r="G109" s="311" t="s">
        <v>556</v>
      </c>
      <c r="H109" s="311" t="s">
        <v>556</v>
      </c>
      <c r="I109" s="161" t="s">
        <v>502</v>
      </c>
      <c r="J109" s="161" t="s">
        <v>507</v>
      </c>
      <c r="K109" s="185" t="s">
        <v>515</v>
      </c>
      <c r="L109" s="185">
        <v>90</v>
      </c>
      <c r="M109" s="276" t="s">
        <v>523</v>
      </c>
      <c r="N109" s="186" t="s">
        <v>127</v>
      </c>
      <c r="O109" s="266" t="s">
        <v>546</v>
      </c>
      <c r="P109" s="64" t="s">
        <v>515</v>
      </c>
      <c r="Q109" s="265">
        <v>0.9</v>
      </c>
      <c r="R109" s="284" t="s">
        <v>126</v>
      </c>
      <c r="S109" s="186" t="s">
        <v>602</v>
      </c>
      <c r="T109" s="64" t="s">
        <v>622</v>
      </c>
      <c r="U109" s="276" t="s">
        <v>894</v>
      </c>
      <c r="V109" s="884">
        <v>0.1</v>
      </c>
      <c r="W109" s="884" t="s">
        <v>26</v>
      </c>
      <c r="X109" s="339" t="s">
        <v>124</v>
      </c>
      <c r="Y109" s="24" t="s">
        <v>123</v>
      </c>
      <c r="Z109" s="23" t="s">
        <v>122</v>
      </c>
      <c r="AA109" s="22">
        <v>0.05</v>
      </c>
      <c r="AB109" s="22" t="s">
        <v>97</v>
      </c>
      <c r="AC109" s="26">
        <v>43831</v>
      </c>
      <c r="AD109" s="26">
        <v>43861</v>
      </c>
      <c r="AE109" s="30" t="s">
        <v>71</v>
      </c>
    </row>
    <row r="110" spans="1:31" s="163" customFormat="1" ht="48.75" customHeight="1" x14ac:dyDescent="0.2">
      <c r="A110" s="307" t="s">
        <v>458</v>
      </c>
      <c r="B110" s="185" t="s">
        <v>461</v>
      </c>
      <c r="C110" s="185" t="s">
        <v>488</v>
      </c>
      <c r="D110" s="678"/>
      <c r="E110" s="161" t="s">
        <v>621</v>
      </c>
      <c r="F110" s="161" t="s">
        <v>483</v>
      </c>
      <c r="G110" s="311" t="s">
        <v>556</v>
      </c>
      <c r="H110" s="311" t="s">
        <v>556</v>
      </c>
      <c r="I110" s="161" t="s">
        <v>502</v>
      </c>
      <c r="J110" s="161" t="s">
        <v>507</v>
      </c>
      <c r="K110" s="185" t="s">
        <v>515</v>
      </c>
      <c r="L110" s="185">
        <v>90</v>
      </c>
      <c r="M110" s="276" t="s">
        <v>523</v>
      </c>
      <c r="N110" s="186" t="s">
        <v>127</v>
      </c>
      <c r="O110" s="266" t="s">
        <v>546</v>
      </c>
      <c r="P110" s="64" t="s">
        <v>515</v>
      </c>
      <c r="Q110" s="265">
        <v>0.9</v>
      </c>
      <c r="R110" s="284" t="s">
        <v>126</v>
      </c>
      <c r="S110" s="186" t="s">
        <v>602</v>
      </c>
      <c r="T110" s="64" t="s">
        <v>622</v>
      </c>
      <c r="U110" s="276" t="s">
        <v>894</v>
      </c>
      <c r="V110" s="884"/>
      <c r="W110" s="884"/>
      <c r="X110" s="340" t="s">
        <v>121</v>
      </c>
      <c r="Y110" s="406" t="s">
        <v>120</v>
      </c>
      <c r="Z110" s="21" t="s">
        <v>119</v>
      </c>
      <c r="AA110" s="20">
        <v>0.05</v>
      </c>
      <c r="AB110" s="20" t="s">
        <v>97</v>
      </c>
      <c r="AC110" s="27">
        <v>44013</v>
      </c>
      <c r="AD110" s="27">
        <v>44165</v>
      </c>
      <c r="AE110" s="31" t="s">
        <v>71</v>
      </c>
    </row>
    <row r="111" spans="1:31" s="163" customFormat="1" ht="89.25" customHeight="1" x14ac:dyDescent="0.2">
      <c r="A111" s="307"/>
      <c r="B111" s="185" t="s">
        <v>461</v>
      </c>
      <c r="C111" s="185" t="s">
        <v>488</v>
      </c>
      <c r="D111" s="678"/>
      <c r="E111" s="161" t="s">
        <v>621</v>
      </c>
      <c r="F111" s="161" t="s">
        <v>483</v>
      </c>
      <c r="G111" s="311" t="s">
        <v>556</v>
      </c>
      <c r="H111" s="311" t="s">
        <v>556</v>
      </c>
      <c r="I111" s="161" t="s">
        <v>502</v>
      </c>
      <c r="J111" s="161" t="s">
        <v>507</v>
      </c>
      <c r="K111" s="185" t="s">
        <v>515</v>
      </c>
      <c r="L111" s="185">
        <v>90</v>
      </c>
      <c r="M111" s="276" t="s">
        <v>523</v>
      </c>
      <c r="N111" s="186" t="s">
        <v>127</v>
      </c>
      <c r="O111" s="266" t="s">
        <v>546</v>
      </c>
      <c r="P111" s="64" t="s">
        <v>515</v>
      </c>
      <c r="Q111" s="265">
        <v>0.9</v>
      </c>
      <c r="R111" s="284" t="s">
        <v>126</v>
      </c>
      <c r="S111" s="186" t="s">
        <v>602</v>
      </c>
      <c r="T111" s="64" t="s">
        <v>622</v>
      </c>
      <c r="U111" s="277" t="s">
        <v>118</v>
      </c>
      <c r="V111" s="884">
        <v>0.2</v>
      </c>
      <c r="W111" s="884" t="s">
        <v>26</v>
      </c>
      <c r="X111" s="19" t="s">
        <v>914</v>
      </c>
      <c r="Y111" s="18" t="s">
        <v>117</v>
      </c>
      <c r="Z111" s="18" t="s">
        <v>116</v>
      </c>
      <c r="AA111" s="20">
        <v>0.1</v>
      </c>
      <c r="AB111" s="7" t="s">
        <v>97</v>
      </c>
      <c r="AC111" s="27">
        <v>43831</v>
      </c>
      <c r="AD111" s="27">
        <v>44165</v>
      </c>
      <c r="AE111" s="31" t="s">
        <v>71</v>
      </c>
    </row>
    <row r="112" spans="1:31" s="163" customFormat="1" ht="89.25" customHeight="1" x14ac:dyDescent="0.2">
      <c r="A112" s="307"/>
      <c r="B112" s="185" t="s">
        <v>461</v>
      </c>
      <c r="C112" s="185" t="s">
        <v>488</v>
      </c>
      <c r="D112" s="678"/>
      <c r="E112" s="161" t="s">
        <v>621</v>
      </c>
      <c r="F112" s="161" t="s">
        <v>483</v>
      </c>
      <c r="G112" s="311" t="s">
        <v>556</v>
      </c>
      <c r="H112" s="311" t="s">
        <v>556</v>
      </c>
      <c r="I112" s="161" t="s">
        <v>502</v>
      </c>
      <c r="J112" s="161" t="s">
        <v>507</v>
      </c>
      <c r="K112" s="185" t="s">
        <v>515</v>
      </c>
      <c r="L112" s="185">
        <v>90</v>
      </c>
      <c r="M112" s="276" t="s">
        <v>523</v>
      </c>
      <c r="N112" s="186" t="s">
        <v>127</v>
      </c>
      <c r="O112" s="266" t="s">
        <v>546</v>
      </c>
      <c r="P112" s="64" t="s">
        <v>515</v>
      </c>
      <c r="Q112" s="265">
        <v>0.9</v>
      </c>
      <c r="R112" s="284" t="s">
        <v>126</v>
      </c>
      <c r="S112" s="186" t="s">
        <v>602</v>
      </c>
      <c r="T112" s="64" t="s">
        <v>622</v>
      </c>
      <c r="U112" s="277" t="s">
        <v>118</v>
      </c>
      <c r="V112" s="884"/>
      <c r="W112" s="884"/>
      <c r="X112" s="19" t="s">
        <v>915</v>
      </c>
      <c r="Y112" s="18" t="s">
        <v>115</v>
      </c>
      <c r="Z112" s="18" t="s">
        <v>114</v>
      </c>
      <c r="AA112" s="13">
        <v>0.05</v>
      </c>
      <c r="AB112" s="7" t="s">
        <v>97</v>
      </c>
      <c r="AC112" s="27">
        <v>43831</v>
      </c>
      <c r="AD112" s="27">
        <v>44196</v>
      </c>
      <c r="AE112" s="31" t="s">
        <v>71</v>
      </c>
    </row>
    <row r="113" spans="1:31" s="163" customFormat="1" ht="89.25" customHeight="1" x14ac:dyDescent="0.2">
      <c r="A113" s="307"/>
      <c r="B113" s="185" t="s">
        <v>461</v>
      </c>
      <c r="C113" s="185" t="s">
        <v>488</v>
      </c>
      <c r="D113" s="678"/>
      <c r="E113" s="161" t="s">
        <v>621</v>
      </c>
      <c r="F113" s="161" t="s">
        <v>483</v>
      </c>
      <c r="G113" s="311" t="s">
        <v>556</v>
      </c>
      <c r="H113" s="311" t="s">
        <v>556</v>
      </c>
      <c r="I113" s="161" t="s">
        <v>502</v>
      </c>
      <c r="J113" s="161" t="s">
        <v>507</v>
      </c>
      <c r="K113" s="185" t="s">
        <v>515</v>
      </c>
      <c r="L113" s="185">
        <v>90</v>
      </c>
      <c r="M113" s="276" t="s">
        <v>523</v>
      </c>
      <c r="N113" s="186" t="s">
        <v>127</v>
      </c>
      <c r="O113" s="266" t="s">
        <v>546</v>
      </c>
      <c r="P113" s="64" t="s">
        <v>515</v>
      </c>
      <c r="Q113" s="265">
        <v>0.9</v>
      </c>
      <c r="R113" s="284" t="s">
        <v>126</v>
      </c>
      <c r="S113" s="186" t="s">
        <v>602</v>
      </c>
      <c r="T113" s="64" t="s">
        <v>622</v>
      </c>
      <c r="U113" s="277" t="s">
        <v>118</v>
      </c>
      <c r="V113" s="884"/>
      <c r="W113" s="884"/>
      <c r="X113" s="332" t="s">
        <v>916</v>
      </c>
      <c r="Y113" s="406" t="s">
        <v>113</v>
      </c>
      <c r="Z113" s="406" t="s">
        <v>112</v>
      </c>
      <c r="AA113" s="13">
        <v>0.05</v>
      </c>
      <c r="AB113" s="7" t="s">
        <v>97</v>
      </c>
      <c r="AC113" s="27">
        <v>43831</v>
      </c>
      <c r="AD113" s="27">
        <v>44196</v>
      </c>
      <c r="AE113" s="31" t="s">
        <v>71</v>
      </c>
    </row>
    <row r="114" spans="1:31" s="163" customFormat="1" ht="89.25" customHeight="1" x14ac:dyDescent="0.2">
      <c r="A114" s="307" t="s">
        <v>481</v>
      </c>
      <c r="B114" s="185" t="s">
        <v>461</v>
      </c>
      <c r="C114" s="185" t="s">
        <v>488</v>
      </c>
      <c r="D114" s="678"/>
      <c r="E114" s="161" t="s">
        <v>621</v>
      </c>
      <c r="F114" s="161" t="s">
        <v>483</v>
      </c>
      <c r="G114" s="311" t="s">
        <v>556</v>
      </c>
      <c r="H114" s="311" t="s">
        <v>556</v>
      </c>
      <c r="I114" s="161" t="s">
        <v>502</v>
      </c>
      <c r="J114" s="161" t="s">
        <v>507</v>
      </c>
      <c r="K114" s="185" t="s">
        <v>515</v>
      </c>
      <c r="L114" s="185">
        <v>90</v>
      </c>
      <c r="M114" s="276" t="s">
        <v>523</v>
      </c>
      <c r="N114" s="186" t="s">
        <v>127</v>
      </c>
      <c r="O114" s="266" t="s">
        <v>546</v>
      </c>
      <c r="P114" s="64" t="s">
        <v>515</v>
      </c>
      <c r="Q114" s="265">
        <v>0.9</v>
      </c>
      <c r="R114" s="284" t="s">
        <v>126</v>
      </c>
      <c r="S114" s="186" t="s">
        <v>602</v>
      </c>
      <c r="T114" s="64" t="s">
        <v>622</v>
      </c>
      <c r="U114" s="277" t="s">
        <v>895</v>
      </c>
      <c r="V114" s="884">
        <v>0.2</v>
      </c>
      <c r="W114" s="884" t="s">
        <v>26</v>
      </c>
      <c r="X114" s="380" t="s">
        <v>918</v>
      </c>
      <c r="Y114" s="381" t="s">
        <v>111</v>
      </c>
      <c r="Z114" s="381" t="s">
        <v>110</v>
      </c>
      <c r="AA114" s="13">
        <v>0.04</v>
      </c>
      <c r="AB114" s="7" t="s">
        <v>103</v>
      </c>
      <c r="AC114" s="27">
        <v>43831</v>
      </c>
      <c r="AD114" s="27">
        <v>44196</v>
      </c>
      <c r="AE114" s="31" t="s">
        <v>71</v>
      </c>
    </row>
    <row r="115" spans="1:31" s="163" customFormat="1" ht="89.25" customHeight="1" x14ac:dyDescent="0.2">
      <c r="A115" s="307" t="s">
        <v>481</v>
      </c>
      <c r="B115" s="185" t="s">
        <v>461</v>
      </c>
      <c r="C115" s="185" t="s">
        <v>488</v>
      </c>
      <c r="D115" s="678"/>
      <c r="E115" s="161" t="s">
        <v>621</v>
      </c>
      <c r="F115" s="161" t="s">
        <v>483</v>
      </c>
      <c r="G115" s="311" t="s">
        <v>556</v>
      </c>
      <c r="H115" s="311" t="s">
        <v>556</v>
      </c>
      <c r="I115" s="161" t="s">
        <v>502</v>
      </c>
      <c r="J115" s="161" t="s">
        <v>507</v>
      </c>
      <c r="K115" s="185" t="s">
        <v>515</v>
      </c>
      <c r="L115" s="185">
        <v>90</v>
      </c>
      <c r="M115" s="276" t="s">
        <v>523</v>
      </c>
      <c r="N115" s="186" t="s">
        <v>127</v>
      </c>
      <c r="O115" s="266" t="s">
        <v>546</v>
      </c>
      <c r="P115" s="64" t="s">
        <v>515</v>
      </c>
      <c r="Q115" s="265">
        <v>0.9</v>
      </c>
      <c r="R115" s="284" t="s">
        <v>126</v>
      </c>
      <c r="S115" s="186" t="s">
        <v>602</v>
      </c>
      <c r="T115" s="64" t="s">
        <v>622</v>
      </c>
      <c r="U115" s="277" t="s">
        <v>895</v>
      </c>
      <c r="V115" s="884"/>
      <c r="W115" s="884"/>
      <c r="X115" s="380" t="s">
        <v>919</v>
      </c>
      <c r="Y115" s="381" t="s">
        <v>109</v>
      </c>
      <c r="Z115" s="381" t="s">
        <v>108</v>
      </c>
      <c r="AA115" s="13">
        <v>0.04</v>
      </c>
      <c r="AB115" s="7" t="s">
        <v>103</v>
      </c>
      <c r="AC115" s="27">
        <v>43862</v>
      </c>
      <c r="AD115" s="27">
        <v>44196</v>
      </c>
      <c r="AE115" s="31" t="s">
        <v>71</v>
      </c>
    </row>
    <row r="116" spans="1:31" s="163" customFormat="1" ht="89.25" customHeight="1" x14ac:dyDescent="0.2">
      <c r="A116" s="307" t="s">
        <v>481</v>
      </c>
      <c r="B116" s="185" t="s">
        <v>461</v>
      </c>
      <c r="C116" s="185" t="s">
        <v>488</v>
      </c>
      <c r="D116" s="678"/>
      <c r="E116" s="161" t="s">
        <v>621</v>
      </c>
      <c r="F116" s="161" t="s">
        <v>483</v>
      </c>
      <c r="G116" s="311" t="s">
        <v>556</v>
      </c>
      <c r="H116" s="311" t="s">
        <v>556</v>
      </c>
      <c r="I116" s="161" t="s">
        <v>502</v>
      </c>
      <c r="J116" s="161" t="s">
        <v>507</v>
      </c>
      <c r="K116" s="185" t="s">
        <v>515</v>
      </c>
      <c r="L116" s="185">
        <v>90</v>
      </c>
      <c r="M116" s="276" t="s">
        <v>523</v>
      </c>
      <c r="N116" s="186" t="s">
        <v>127</v>
      </c>
      <c r="O116" s="266" t="s">
        <v>546</v>
      </c>
      <c r="P116" s="64" t="s">
        <v>515</v>
      </c>
      <c r="Q116" s="265">
        <v>0.9</v>
      </c>
      <c r="R116" s="284" t="s">
        <v>126</v>
      </c>
      <c r="S116" s="186" t="s">
        <v>602</v>
      </c>
      <c r="T116" s="64" t="s">
        <v>623</v>
      </c>
      <c r="U116" s="277" t="s">
        <v>895</v>
      </c>
      <c r="V116" s="884"/>
      <c r="W116" s="884"/>
      <c r="X116" s="340" t="s">
        <v>920</v>
      </c>
      <c r="Y116" s="405" t="s">
        <v>990</v>
      </c>
      <c r="Z116" s="16" t="s">
        <v>107</v>
      </c>
      <c r="AA116" s="15">
        <v>0.06</v>
      </c>
      <c r="AB116" s="7" t="s">
        <v>103</v>
      </c>
      <c r="AC116" s="27">
        <v>43831</v>
      </c>
      <c r="AD116" s="27">
        <v>44196</v>
      </c>
      <c r="AE116" s="32" t="s">
        <v>71</v>
      </c>
    </row>
    <row r="117" spans="1:31" s="163" customFormat="1" ht="89.25" customHeight="1" x14ac:dyDescent="0.2">
      <c r="A117" s="307" t="s">
        <v>481</v>
      </c>
      <c r="B117" s="185" t="s">
        <v>461</v>
      </c>
      <c r="C117" s="185" t="s">
        <v>488</v>
      </c>
      <c r="D117" s="678"/>
      <c r="E117" s="161" t="s">
        <v>621</v>
      </c>
      <c r="F117" s="161" t="s">
        <v>483</v>
      </c>
      <c r="G117" s="311" t="s">
        <v>556</v>
      </c>
      <c r="H117" s="311" t="s">
        <v>556</v>
      </c>
      <c r="I117" s="161" t="s">
        <v>502</v>
      </c>
      <c r="J117" s="161" t="s">
        <v>507</v>
      </c>
      <c r="K117" s="185" t="s">
        <v>515</v>
      </c>
      <c r="L117" s="185">
        <v>90</v>
      </c>
      <c r="M117" s="276" t="s">
        <v>523</v>
      </c>
      <c r="N117" s="186" t="s">
        <v>127</v>
      </c>
      <c r="O117" s="266" t="s">
        <v>546</v>
      </c>
      <c r="P117" s="64" t="s">
        <v>515</v>
      </c>
      <c r="Q117" s="265">
        <v>0.9</v>
      </c>
      <c r="R117" s="284" t="s">
        <v>126</v>
      </c>
      <c r="S117" s="186" t="s">
        <v>602</v>
      </c>
      <c r="T117" s="64" t="s">
        <v>623</v>
      </c>
      <c r="U117" s="277" t="s">
        <v>895</v>
      </c>
      <c r="V117" s="884"/>
      <c r="W117" s="884"/>
      <c r="X117" s="380" t="s">
        <v>921</v>
      </c>
      <c r="Y117" s="406" t="s">
        <v>991</v>
      </c>
      <c r="Z117" s="381" t="s">
        <v>106</v>
      </c>
      <c r="AA117" s="13">
        <v>0.03</v>
      </c>
      <c r="AB117" s="7" t="s">
        <v>103</v>
      </c>
      <c r="AC117" s="27">
        <v>43831</v>
      </c>
      <c r="AD117" s="27">
        <v>44196</v>
      </c>
      <c r="AE117" s="31" t="s">
        <v>71</v>
      </c>
    </row>
    <row r="118" spans="1:31" s="163" customFormat="1" ht="89.25" customHeight="1" x14ac:dyDescent="0.2">
      <c r="A118" s="307" t="s">
        <v>481</v>
      </c>
      <c r="B118" s="185" t="s">
        <v>461</v>
      </c>
      <c r="C118" s="185" t="s">
        <v>488</v>
      </c>
      <c r="D118" s="678"/>
      <c r="E118" s="161" t="s">
        <v>621</v>
      </c>
      <c r="F118" s="161" t="s">
        <v>483</v>
      </c>
      <c r="G118" s="311" t="s">
        <v>556</v>
      </c>
      <c r="H118" s="311" t="s">
        <v>556</v>
      </c>
      <c r="I118" s="161" t="s">
        <v>502</v>
      </c>
      <c r="J118" s="161" t="s">
        <v>507</v>
      </c>
      <c r="K118" s="185" t="s">
        <v>515</v>
      </c>
      <c r="L118" s="185">
        <v>90</v>
      </c>
      <c r="M118" s="276" t="s">
        <v>523</v>
      </c>
      <c r="N118" s="186" t="s">
        <v>127</v>
      </c>
      <c r="O118" s="266" t="s">
        <v>546</v>
      </c>
      <c r="P118" s="64" t="s">
        <v>515</v>
      </c>
      <c r="Q118" s="265">
        <v>0.9</v>
      </c>
      <c r="R118" s="284" t="s">
        <v>126</v>
      </c>
      <c r="S118" s="186" t="s">
        <v>602</v>
      </c>
      <c r="T118" s="64" t="s">
        <v>623</v>
      </c>
      <c r="U118" s="277" t="s">
        <v>895</v>
      </c>
      <c r="V118" s="884"/>
      <c r="W118" s="884"/>
      <c r="X118" s="380" t="s">
        <v>922</v>
      </c>
      <c r="Y118" s="381" t="s">
        <v>105</v>
      </c>
      <c r="Z118" s="381" t="s">
        <v>104</v>
      </c>
      <c r="AA118" s="13">
        <v>0.03</v>
      </c>
      <c r="AB118" s="7" t="s">
        <v>103</v>
      </c>
      <c r="AC118" s="27">
        <v>43831</v>
      </c>
      <c r="AD118" s="27">
        <v>44196</v>
      </c>
      <c r="AE118" s="31" t="s">
        <v>71</v>
      </c>
    </row>
    <row r="119" spans="1:31" s="163" customFormat="1" ht="89.25" customHeight="1" x14ac:dyDescent="0.2">
      <c r="A119" s="307"/>
      <c r="B119" s="185" t="s">
        <v>461</v>
      </c>
      <c r="C119" s="185" t="s">
        <v>488</v>
      </c>
      <c r="D119" s="678"/>
      <c r="E119" s="161" t="s">
        <v>621</v>
      </c>
      <c r="F119" s="161" t="s">
        <v>483</v>
      </c>
      <c r="G119" s="311" t="s">
        <v>556</v>
      </c>
      <c r="H119" s="311" t="s">
        <v>556</v>
      </c>
      <c r="I119" s="161" t="s">
        <v>502</v>
      </c>
      <c r="J119" s="161" t="s">
        <v>507</v>
      </c>
      <c r="K119" s="185" t="s">
        <v>515</v>
      </c>
      <c r="L119" s="185">
        <v>90</v>
      </c>
      <c r="M119" s="276" t="s">
        <v>523</v>
      </c>
      <c r="N119" s="186" t="s">
        <v>127</v>
      </c>
      <c r="O119" s="266" t="s">
        <v>546</v>
      </c>
      <c r="P119" s="64" t="s">
        <v>515</v>
      </c>
      <c r="Q119" s="265">
        <v>0.9</v>
      </c>
      <c r="R119" s="284" t="s">
        <v>126</v>
      </c>
      <c r="S119" s="186" t="s">
        <v>602</v>
      </c>
      <c r="T119" s="64" t="s">
        <v>622</v>
      </c>
      <c r="U119" s="277" t="s">
        <v>102</v>
      </c>
      <c r="V119" s="884">
        <v>0.2</v>
      </c>
      <c r="W119" s="884" t="s">
        <v>78</v>
      </c>
      <c r="X119" s="19" t="s">
        <v>924</v>
      </c>
      <c r="Y119" s="406" t="s">
        <v>101</v>
      </c>
      <c r="Z119" s="406" t="s">
        <v>100</v>
      </c>
      <c r="AA119" s="29">
        <v>0.05</v>
      </c>
      <c r="AB119" s="377" t="s">
        <v>97</v>
      </c>
      <c r="AC119" s="27">
        <v>43831</v>
      </c>
      <c r="AD119" s="27">
        <v>43951</v>
      </c>
      <c r="AE119" s="33" t="s">
        <v>71</v>
      </c>
    </row>
    <row r="120" spans="1:31" s="163" customFormat="1" ht="89.25" customHeight="1" x14ac:dyDescent="0.2">
      <c r="A120" s="307"/>
      <c r="B120" s="185" t="s">
        <v>461</v>
      </c>
      <c r="C120" s="185" t="s">
        <v>488</v>
      </c>
      <c r="D120" s="678"/>
      <c r="E120" s="161" t="s">
        <v>621</v>
      </c>
      <c r="F120" s="161" t="s">
        <v>483</v>
      </c>
      <c r="G120" s="311" t="s">
        <v>556</v>
      </c>
      <c r="H120" s="311" t="s">
        <v>556</v>
      </c>
      <c r="I120" s="161" t="s">
        <v>502</v>
      </c>
      <c r="J120" s="161" t="s">
        <v>507</v>
      </c>
      <c r="K120" s="185" t="s">
        <v>515</v>
      </c>
      <c r="L120" s="185">
        <v>90</v>
      </c>
      <c r="M120" s="276" t="s">
        <v>523</v>
      </c>
      <c r="N120" s="186" t="s">
        <v>127</v>
      </c>
      <c r="O120" s="266" t="s">
        <v>546</v>
      </c>
      <c r="P120" s="64" t="s">
        <v>515</v>
      </c>
      <c r="Q120" s="265">
        <v>0.9</v>
      </c>
      <c r="R120" s="284" t="s">
        <v>126</v>
      </c>
      <c r="S120" s="186" t="s">
        <v>602</v>
      </c>
      <c r="T120" s="64" t="s">
        <v>622</v>
      </c>
      <c r="U120" s="277" t="s">
        <v>102</v>
      </c>
      <c r="V120" s="884"/>
      <c r="W120" s="884"/>
      <c r="X120" s="332" t="s">
        <v>925</v>
      </c>
      <c r="Y120" s="406" t="s">
        <v>99</v>
      </c>
      <c r="Z120" s="406" t="s">
        <v>98</v>
      </c>
      <c r="AA120" s="29">
        <v>0.1</v>
      </c>
      <c r="AB120" s="377" t="s">
        <v>97</v>
      </c>
      <c r="AC120" s="27">
        <v>43952</v>
      </c>
      <c r="AD120" s="27">
        <v>44135</v>
      </c>
      <c r="AE120" s="33" t="s">
        <v>71</v>
      </c>
    </row>
    <row r="121" spans="1:31" s="163" customFormat="1" ht="89.25" customHeight="1" x14ac:dyDescent="0.2">
      <c r="A121" s="307" t="s">
        <v>456</v>
      </c>
      <c r="B121" s="185" t="s">
        <v>465</v>
      </c>
      <c r="C121" s="185" t="s">
        <v>498</v>
      </c>
      <c r="D121" s="678"/>
      <c r="E121" s="161" t="s">
        <v>621</v>
      </c>
      <c r="F121" s="161" t="s">
        <v>483</v>
      </c>
      <c r="G121" s="311" t="s">
        <v>556</v>
      </c>
      <c r="H121" s="311" t="s">
        <v>556</v>
      </c>
      <c r="I121" s="161" t="s">
        <v>502</v>
      </c>
      <c r="J121" s="161" t="s">
        <v>507</v>
      </c>
      <c r="K121" s="185" t="s">
        <v>515</v>
      </c>
      <c r="L121" s="185">
        <v>90</v>
      </c>
      <c r="M121" s="276" t="s">
        <v>523</v>
      </c>
      <c r="N121" s="186" t="s">
        <v>127</v>
      </c>
      <c r="O121" s="266" t="s">
        <v>546</v>
      </c>
      <c r="P121" s="64" t="s">
        <v>515</v>
      </c>
      <c r="Q121" s="265">
        <v>0.9</v>
      </c>
      <c r="R121" s="284" t="s">
        <v>126</v>
      </c>
      <c r="S121" s="186" t="s">
        <v>603</v>
      </c>
      <c r="T121" s="64" t="s">
        <v>622</v>
      </c>
      <c r="U121" s="277" t="s">
        <v>896</v>
      </c>
      <c r="V121" s="884">
        <v>0.25</v>
      </c>
      <c r="W121" s="884" t="s">
        <v>78</v>
      </c>
      <c r="X121" s="883" t="s">
        <v>95</v>
      </c>
      <c r="Y121" s="381" t="s">
        <v>94</v>
      </c>
      <c r="Z121" s="381" t="s">
        <v>93</v>
      </c>
      <c r="AA121" s="13">
        <v>0.02</v>
      </c>
      <c r="AB121" s="7" t="s">
        <v>72</v>
      </c>
      <c r="AC121" s="27">
        <v>43850</v>
      </c>
      <c r="AD121" s="27">
        <v>44196</v>
      </c>
      <c r="AE121" s="31" t="s">
        <v>71</v>
      </c>
    </row>
    <row r="122" spans="1:31" s="163" customFormat="1" ht="140.25" x14ac:dyDescent="0.2">
      <c r="A122" s="307" t="s">
        <v>456</v>
      </c>
      <c r="B122" s="185" t="s">
        <v>465</v>
      </c>
      <c r="C122" s="185" t="s">
        <v>498</v>
      </c>
      <c r="D122" s="678"/>
      <c r="E122" s="161" t="s">
        <v>621</v>
      </c>
      <c r="F122" s="161" t="s">
        <v>483</v>
      </c>
      <c r="G122" s="311" t="s">
        <v>556</v>
      </c>
      <c r="H122" s="311" t="s">
        <v>556</v>
      </c>
      <c r="I122" s="161" t="s">
        <v>502</v>
      </c>
      <c r="J122" s="161" t="s">
        <v>507</v>
      </c>
      <c r="K122" s="185" t="s">
        <v>515</v>
      </c>
      <c r="L122" s="185">
        <v>90</v>
      </c>
      <c r="M122" s="276" t="s">
        <v>523</v>
      </c>
      <c r="N122" s="186" t="s">
        <v>127</v>
      </c>
      <c r="O122" s="266" t="s">
        <v>546</v>
      </c>
      <c r="P122" s="64" t="s">
        <v>515</v>
      </c>
      <c r="Q122" s="265">
        <v>0.9</v>
      </c>
      <c r="R122" s="284" t="s">
        <v>126</v>
      </c>
      <c r="S122" s="186" t="s">
        <v>603</v>
      </c>
      <c r="T122" s="64" t="s">
        <v>622</v>
      </c>
      <c r="U122" s="277" t="s">
        <v>896</v>
      </c>
      <c r="V122" s="884"/>
      <c r="W122" s="884"/>
      <c r="X122" s="883"/>
      <c r="Y122" s="381" t="s">
        <v>92</v>
      </c>
      <c r="Z122" s="381" t="s">
        <v>91</v>
      </c>
      <c r="AA122" s="13">
        <v>0.04</v>
      </c>
      <c r="AB122" s="7" t="s">
        <v>72</v>
      </c>
      <c r="AC122" s="27">
        <v>43850</v>
      </c>
      <c r="AD122" s="27">
        <v>44043</v>
      </c>
      <c r="AE122" s="31" t="s">
        <v>71</v>
      </c>
    </row>
    <row r="123" spans="1:31" s="163" customFormat="1" ht="140.25" x14ac:dyDescent="0.2">
      <c r="A123" s="307" t="s">
        <v>476</v>
      </c>
      <c r="B123" s="185" t="s">
        <v>465</v>
      </c>
      <c r="C123" s="185" t="s">
        <v>498</v>
      </c>
      <c r="D123" s="678"/>
      <c r="E123" s="161" t="s">
        <v>621</v>
      </c>
      <c r="F123" s="161" t="s">
        <v>483</v>
      </c>
      <c r="G123" s="311" t="s">
        <v>556</v>
      </c>
      <c r="H123" s="311" t="s">
        <v>556</v>
      </c>
      <c r="I123" s="161" t="s">
        <v>502</v>
      </c>
      <c r="J123" s="161" t="s">
        <v>507</v>
      </c>
      <c r="K123" s="185" t="s">
        <v>515</v>
      </c>
      <c r="L123" s="185">
        <v>90</v>
      </c>
      <c r="M123" s="276" t="s">
        <v>523</v>
      </c>
      <c r="N123" s="186" t="s">
        <v>127</v>
      </c>
      <c r="O123" s="266" t="s">
        <v>546</v>
      </c>
      <c r="P123" s="64" t="s">
        <v>515</v>
      </c>
      <c r="Q123" s="265">
        <v>0.9</v>
      </c>
      <c r="R123" s="284" t="s">
        <v>126</v>
      </c>
      <c r="S123" s="186" t="s">
        <v>603</v>
      </c>
      <c r="T123" s="64" t="s">
        <v>622</v>
      </c>
      <c r="U123" s="277" t="s">
        <v>896</v>
      </c>
      <c r="V123" s="884"/>
      <c r="W123" s="884"/>
      <c r="X123" s="380" t="s">
        <v>90</v>
      </c>
      <c r="Y123" s="381" t="s">
        <v>1102</v>
      </c>
      <c r="Z123" s="381" t="s">
        <v>89</v>
      </c>
      <c r="AA123" s="13">
        <v>0.04</v>
      </c>
      <c r="AB123" s="7" t="s">
        <v>88</v>
      </c>
      <c r="AC123" s="27">
        <v>43891</v>
      </c>
      <c r="AD123" s="27">
        <v>44196</v>
      </c>
      <c r="AE123" s="31" t="s">
        <v>71</v>
      </c>
    </row>
    <row r="124" spans="1:31" s="163" customFormat="1" ht="140.25" x14ac:dyDescent="0.2">
      <c r="A124" s="307" t="s">
        <v>475</v>
      </c>
      <c r="B124" s="185" t="s">
        <v>465</v>
      </c>
      <c r="C124" s="185" t="s">
        <v>498</v>
      </c>
      <c r="D124" s="678"/>
      <c r="E124" s="161" t="s">
        <v>621</v>
      </c>
      <c r="F124" s="161" t="s">
        <v>483</v>
      </c>
      <c r="G124" s="311" t="s">
        <v>556</v>
      </c>
      <c r="H124" s="311" t="s">
        <v>556</v>
      </c>
      <c r="I124" s="161" t="s">
        <v>502</v>
      </c>
      <c r="J124" s="161" t="s">
        <v>507</v>
      </c>
      <c r="K124" s="185" t="s">
        <v>515</v>
      </c>
      <c r="L124" s="185">
        <v>90</v>
      </c>
      <c r="M124" s="276" t="s">
        <v>523</v>
      </c>
      <c r="N124" s="186" t="s">
        <v>127</v>
      </c>
      <c r="O124" s="266" t="s">
        <v>546</v>
      </c>
      <c r="P124" s="64" t="s">
        <v>515</v>
      </c>
      <c r="Q124" s="265">
        <v>0.9</v>
      </c>
      <c r="R124" s="284" t="s">
        <v>126</v>
      </c>
      <c r="S124" s="186" t="s">
        <v>603</v>
      </c>
      <c r="T124" s="64" t="s">
        <v>622</v>
      </c>
      <c r="U124" s="277" t="s">
        <v>896</v>
      </c>
      <c r="V124" s="884"/>
      <c r="W124" s="884"/>
      <c r="X124" s="380" t="s">
        <v>87</v>
      </c>
      <c r="Y124" s="381" t="s">
        <v>86</v>
      </c>
      <c r="Z124" s="381" t="s">
        <v>85</v>
      </c>
      <c r="AA124" s="13">
        <v>0.05</v>
      </c>
      <c r="AB124" s="7" t="s">
        <v>72</v>
      </c>
      <c r="AC124" s="27">
        <v>43881</v>
      </c>
      <c r="AD124" s="27">
        <v>44184</v>
      </c>
      <c r="AE124" s="31" t="s">
        <v>71</v>
      </c>
    </row>
    <row r="125" spans="1:31" s="163" customFormat="1" ht="140.25" x14ac:dyDescent="0.2">
      <c r="A125" s="307" t="s">
        <v>476</v>
      </c>
      <c r="B125" s="185" t="s">
        <v>465</v>
      </c>
      <c r="C125" s="185" t="s">
        <v>498</v>
      </c>
      <c r="D125" s="678"/>
      <c r="E125" s="161" t="s">
        <v>621</v>
      </c>
      <c r="F125" s="161" t="s">
        <v>483</v>
      </c>
      <c r="G125" s="311" t="s">
        <v>556</v>
      </c>
      <c r="H125" s="311" t="s">
        <v>556</v>
      </c>
      <c r="I125" s="161" t="s">
        <v>502</v>
      </c>
      <c r="J125" s="161" t="s">
        <v>507</v>
      </c>
      <c r="K125" s="185" t="s">
        <v>515</v>
      </c>
      <c r="L125" s="185">
        <v>90</v>
      </c>
      <c r="M125" s="276" t="s">
        <v>523</v>
      </c>
      <c r="N125" s="186" t="s">
        <v>127</v>
      </c>
      <c r="O125" s="266" t="s">
        <v>546</v>
      </c>
      <c r="P125" s="64" t="s">
        <v>515</v>
      </c>
      <c r="Q125" s="265">
        <v>0.9</v>
      </c>
      <c r="R125" s="284" t="s">
        <v>126</v>
      </c>
      <c r="S125" s="186" t="s">
        <v>603</v>
      </c>
      <c r="T125" s="64" t="s">
        <v>622</v>
      </c>
      <c r="U125" s="277" t="s">
        <v>896</v>
      </c>
      <c r="V125" s="884"/>
      <c r="W125" s="884"/>
      <c r="X125" s="380" t="s">
        <v>84</v>
      </c>
      <c r="Y125" s="381" t="s">
        <v>83</v>
      </c>
      <c r="Z125" s="381" t="s">
        <v>82</v>
      </c>
      <c r="AA125" s="13">
        <v>0.05</v>
      </c>
      <c r="AB125" s="7" t="s">
        <v>72</v>
      </c>
      <c r="AC125" s="27">
        <v>43850</v>
      </c>
      <c r="AD125" s="27">
        <v>44184</v>
      </c>
      <c r="AE125" s="31" t="s">
        <v>71</v>
      </c>
    </row>
    <row r="126" spans="1:31" s="163" customFormat="1" ht="140.25" x14ac:dyDescent="0.2">
      <c r="A126" s="307" t="s">
        <v>475</v>
      </c>
      <c r="B126" s="185" t="s">
        <v>465</v>
      </c>
      <c r="C126" s="185" t="s">
        <v>498</v>
      </c>
      <c r="D126" s="678"/>
      <c r="E126" s="161" t="s">
        <v>621</v>
      </c>
      <c r="F126" s="161" t="s">
        <v>483</v>
      </c>
      <c r="G126" s="311" t="s">
        <v>556</v>
      </c>
      <c r="H126" s="311" t="s">
        <v>556</v>
      </c>
      <c r="I126" s="161" t="s">
        <v>502</v>
      </c>
      <c r="J126" s="161" t="s">
        <v>507</v>
      </c>
      <c r="K126" s="185" t="s">
        <v>515</v>
      </c>
      <c r="L126" s="185">
        <v>90</v>
      </c>
      <c r="M126" s="276" t="s">
        <v>523</v>
      </c>
      <c r="N126" s="186" t="s">
        <v>127</v>
      </c>
      <c r="O126" s="266" t="s">
        <v>546</v>
      </c>
      <c r="P126" s="64" t="s">
        <v>515</v>
      </c>
      <c r="Q126" s="265">
        <v>0.9</v>
      </c>
      <c r="R126" s="284" t="s">
        <v>126</v>
      </c>
      <c r="S126" s="186" t="s">
        <v>603</v>
      </c>
      <c r="T126" s="64" t="s">
        <v>622</v>
      </c>
      <c r="U126" s="277" t="s">
        <v>896</v>
      </c>
      <c r="V126" s="884"/>
      <c r="W126" s="884"/>
      <c r="X126" s="380" t="s">
        <v>81</v>
      </c>
      <c r="Y126" s="381" t="s">
        <v>80</v>
      </c>
      <c r="Z126" s="381" t="s">
        <v>79</v>
      </c>
      <c r="AA126" s="13">
        <v>0.05</v>
      </c>
      <c r="AB126" s="7" t="s">
        <v>72</v>
      </c>
      <c r="AC126" s="27">
        <v>43850</v>
      </c>
      <c r="AD126" s="27">
        <v>44184</v>
      </c>
      <c r="AE126" s="31" t="s">
        <v>71</v>
      </c>
    </row>
    <row r="127" spans="1:31" s="163" customFormat="1" ht="102.75" thickBot="1" x14ac:dyDescent="0.25">
      <c r="A127" s="307"/>
      <c r="B127" s="185" t="s">
        <v>457</v>
      </c>
      <c r="C127" s="185" t="s">
        <v>484</v>
      </c>
      <c r="D127" s="678"/>
      <c r="E127" s="161" t="s">
        <v>621</v>
      </c>
      <c r="F127" s="161" t="s">
        <v>483</v>
      </c>
      <c r="G127" s="311" t="s">
        <v>556</v>
      </c>
      <c r="H127" s="311" t="s">
        <v>556</v>
      </c>
      <c r="I127" s="161" t="s">
        <v>502</v>
      </c>
      <c r="J127" s="161" t="s">
        <v>507</v>
      </c>
      <c r="K127" s="185" t="s">
        <v>515</v>
      </c>
      <c r="L127" s="185">
        <v>90</v>
      </c>
      <c r="M127" s="276" t="s">
        <v>523</v>
      </c>
      <c r="N127" s="186" t="s">
        <v>127</v>
      </c>
      <c r="O127" s="266" t="s">
        <v>546</v>
      </c>
      <c r="P127" s="64" t="s">
        <v>515</v>
      </c>
      <c r="Q127" s="265">
        <v>0.9</v>
      </c>
      <c r="R127" s="284" t="s">
        <v>126</v>
      </c>
      <c r="S127" s="186" t="s">
        <v>595</v>
      </c>
      <c r="T127" s="64" t="s">
        <v>622</v>
      </c>
      <c r="U127" s="107" t="s">
        <v>77</v>
      </c>
      <c r="V127" s="191">
        <v>0.05</v>
      </c>
      <c r="W127" s="188" t="s">
        <v>76</v>
      </c>
      <c r="X127" s="9" t="s">
        <v>75</v>
      </c>
      <c r="Y127" s="385" t="s">
        <v>74</v>
      </c>
      <c r="Z127" s="520" t="s">
        <v>73</v>
      </c>
      <c r="AA127" s="8">
        <v>0.05</v>
      </c>
      <c r="AB127" s="34" t="s">
        <v>72</v>
      </c>
      <c r="AC127" s="28">
        <v>43840</v>
      </c>
      <c r="AD127" s="28">
        <v>43831</v>
      </c>
      <c r="AE127" s="35" t="s">
        <v>71</v>
      </c>
    </row>
    <row r="128" spans="1:31" ht="102" hidden="1" x14ac:dyDescent="0.2">
      <c r="A128" s="307"/>
      <c r="B128" s="185" t="s">
        <v>463</v>
      </c>
      <c r="C128" s="185" t="s">
        <v>496</v>
      </c>
      <c r="D128" s="678"/>
      <c r="E128" s="185" t="s">
        <v>621</v>
      </c>
      <c r="F128" s="185" t="s">
        <v>615</v>
      </c>
      <c r="G128" s="311" t="s">
        <v>556</v>
      </c>
      <c r="H128" s="311" t="s">
        <v>556</v>
      </c>
      <c r="I128" s="185" t="s">
        <v>502</v>
      </c>
      <c r="J128" s="185" t="s">
        <v>507</v>
      </c>
      <c r="K128" s="185" t="s">
        <v>515</v>
      </c>
      <c r="L128" s="185">
        <v>90</v>
      </c>
      <c r="M128" s="186" t="s">
        <v>523</v>
      </c>
      <c r="N128" s="186" t="s">
        <v>127</v>
      </c>
      <c r="O128" s="3" t="s">
        <v>546</v>
      </c>
      <c r="P128" s="186" t="s">
        <v>515</v>
      </c>
      <c r="Q128" s="186">
        <v>90</v>
      </c>
      <c r="R128" s="284" t="s">
        <v>592</v>
      </c>
      <c r="S128" s="186" t="s">
        <v>595</v>
      </c>
      <c r="T128" s="64" t="s">
        <v>622</v>
      </c>
      <c r="U128" s="106" t="s">
        <v>634</v>
      </c>
      <c r="V128" s="856">
        <v>0.2</v>
      </c>
      <c r="W128" s="856" t="s">
        <v>26</v>
      </c>
      <c r="X128" s="187" t="s">
        <v>635</v>
      </c>
      <c r="Y128" s="187" t="s">
        <v>636</v>
      </c>
      <c r="Z128" s="187" t="s">
        <v>637</v>
      </c>
      <c r="AA128" s="191">
        <v>0.03</v>
      </c>
      <c r="AB128" s="194" t="s">
        <v>638</v>
      </c>
      <c r="AC128" s="2">
        <v>43845</v>
      </c>
      <c r="AD128" s="2">
        <v>44196</v>
      </c>
      <c r="AE128" s="264" t="s">
        <v>51</v>
      </c>
    </row>
    <row r="129" spans="1:31" ht="102" hidden="1" x14ac:dyDescent="0.2">
      <c r="A129" s="307"/>
      <c r="B129" s="185" t="s">
        <v>463</v>
      </c>
      <c r="C129" s="185" t="s">
        <v>496</v>
      </c>
      <c r="D129" s="678"/>
      <c r="E129" s="185" t="s">
        <v>621</v>
      </c>
      <c r="F129" s="185" t="s">
        <v>615</v>
      </c>
      <c r="G129" s="311" t="s">
        <v>556</v>
      </c>
      <c r="H129" s="311" t="s">
        <v>556</v>
      </c>
      <c r="I129" s="185" t="s">
        <v>502</v>
      </c>
      <c r="J129" s="185" t="s">
        <v>507</v>
      </c>
      <c r="K129" s="185" t="s">
        <v>515</v>
      </c>
      <c r="L129" s="185">
        <v>90</v>
      </c>
      <c r="M129" s="186" t="s">
        <v>523</v>
      </c>
      <c r="N129" s="186" t="s">
        <v>127</v>
      </c>
      <c r="O129" s="3" t="s">
        <v>546</v>
      </c>
      <c r="P129" s="186" t="s">
        <v>515</v>
      </c>
      <c r="Q129" s="186">
        <v>90</v>
      </c>
      <c r="R129" s="284" t="s">
        <v>592</v>
      </c>
      <c r="S129" s="186" t="s">
        <v>595</v>
      </c>
      <c r="T129" s="64" t="s">
        <v>622</v>
      </c>
      <c r="U129" s="106" t="s">
        <v>750</v>
      </c>
      <c r="V129" s="856"/>
      <c r="W129" s="856"/>
      <c r="X129" s="187" t="s">
        <v>639</v>
      </c>
      <c r="Y129" s="187" t="s">
        <v>640</v>
      </c>
      <c r="Z129" s="187" t="s">
        <v>641</v>
      </c>
      <c r="AA129" s="191">
        <v>0.05</v>
      </c>
      <c r="AB129" s="194" t="s">
        <v>642</v>
      </c>
      <c r="AC129" s="2">
        <v>43831</v>
      </c>
      <c r="AD129" s="2">
        <v>44166</v>
      </c>
      <c r="AE129" s="264" t="s">
        <v>51</v>
      </c>
    </row>
    <row r="130" spans="1:31" ht="102" hidden="1" x14ac:dyDescent="0.2">
      <c r="A130" s="307"/>
      <c r="B130" s="185" t="s">
        <v>457</v>
      </c>
      <c r="C130" s="185" t="s">
        <v>484</v>
      </c>
      <c r="D130" s="678"/>
      <c r="E130" s="185" t="s">
        <v>621</v>
      </c>
      <c r="F130" s="185" t="s">
        <v>615</v>
      </c>
      <c r="G130" s="311" t="s">
        <v>556</v>
      </c>
      <c r="H130" s="311" t="s">
        <v>556</v>
      </c>
      <c r="I130" s="185" t="s">
        <v>502</v>
      </c>
      <c r="J130" s="185" t="s">
        <v>507</v>
      </c>
      <c r="K130" s="185" t="s">
        <v>515</v>
      </c>
      <c r="L130" s="185">
        <v>90</v>
      </c>
      <c r="M130" s="186" t="s">
        <v>523</v>
      </c>
      <c r="N130" s="186" t="s">
        <v>127</v>
      </c>
      <c r="O130" s="3" t="s">
        <v>546</v>
      </c>
      <c r="P130" s="186" t="s">
        <v>515</v>
      </c>
      <c r="Q130" s="186">
        <v>90</v>
      </c>
      <c r="R130" s="284" t="s">
        <v>592</v>
      </c>
      <c r="S130" s="186" t="s">
        <v>595</v>
      </c>
      <c r="T130" s="64" t="s">
        <v>622</v>
      </c>
      <c r="U130" s="106" t="s">
        <v>751</v>
      </c>
      <c r="V130" s="856"/>
      <c r="W130" s="856"/>
      <c r="X130" s="106" t="s">
        <v>643</v>
      </c>
      <c r="Y130" s="187" t="s">
        <v>644</v>
      </c>
      <c r="Z130" s="187" t="s">
        <v>645</v>
      </c>
      <c r="AA130" s="191">
        <v>0.06</v>
      </c>
      <c r="AB130" s="194" t="s">
        <v>646</v>
      </c>
      <c r="AC130" s="2">
        <v>44136</v>
      </c>
      <c r="AD130" s="2" t="s">
        <v>66</v>
      </c>
      <c r="AE130" s="264" t="s">
        <v>51</v>
      </c>
    </row>
    <row r="131" spans="1:31" ht="102" hidden="1" x14ac:dyDescent="0.2">
      <c r="A131" s="307" t="s">
        <v>477</v>
      </c>
      <c r="B131" s="185" t="s">
        <v>457</v>
      </c>
      <c r="C131" s="185" t="s">
        <v>485</v>
      </c>
      <c r="D131" s="678"/>
      <c r="E131" s="185" t="s">
        <v>621</v>
      </c>
      <c r="F131" s="185" t="s">
        <v>615</v>
      </c>
      <c r="G131" s="311" t="s">
        <v>556</v>
      </c>
      <c r="H131" s="311" t="s">
        <v>556</v>
      </c>
      <c r="I131" s="185" t="s">
        <v>502</v>
      </c>
      <c r="J131" s="185" t="s">
        <v>507</v>
      </c>
      <c r="K131" s="185" t="s">
        <v>515</v>
      </c>
      <c r="L131" s="185">
        <v>90</v>
      </c>
      <c r="M131" s="186" t="s">
        <v>523</v>
      </c>
      <c r="N131" s="186" t="s">
        <v>127</v>
      </c>
      <c r="O131" s="3" t="s">
        <v>546</v>
      </c>
      <c r="P131" s="186" t="s">
        <v>515</v>
      </c>
      <c r="Q131" s="186">
        <v>90</v>
      </c>
      <c r="R131" s="284" t="s">
        <v>592</v>
      </c>
      <c r="S131" s="186" t="s">
        <v>595</v>
      </c>
      <c r="T131" s="64" t="s">
        <v>622</v>
      </c>
      <c r="U131" s="106" t="s">
        <v>752</v>
      </c>
      <c r="V131" s="856"/>
      <c r="W131" s="856"/>
      <c r="X131" s="106" t="s">
        <v>648</v>
      </c>
      <c r="Y131" s="187" t="s">
        <v>649</v>
      </c>
      <c r="Z131" s="187" t="s">
        <v>650</v>
      </c>
      <c r="AA131" s="191">
        <v>0.06</v>
      </c>
      <c r="AB131" s="194" t="s">
        <v>651</v>
      </c>
      <c r="AC131" s="2">
        <v>43831</v>
      </c>
      <c r="AD131" s="2">
        <v>44166</v>
      </c>
      <c r="AE131" s="264" t="s">
        <v>51</v>
      </c>
    </row>
    <row r="132" spans="1:31" ht="153" hidden="1" x14ac:dyDescent="0.2">
      <c r="A132" s="307"/>
      <c r="B132" s="185" t="s">
        <v>463</v>
      </c>
      <c r="C132" s="185" t="s">
        <v>496</v>
      </c>
      <c r="D132" s="678"/>
      <c r="E132" s="185" t="s">
        <v>621</v>
      </c>
      <c r="F132" s="185" t="s">
        <v>615</v>
      </c>
      <c r="G132" s="311" t="s">
        <v>556</v>
      </c>
      <c r="H132" s="311" t="s">
        <v>556</v>
      </c>
      <c r="I132" s="185" t="s">
        <v>502</v>
      </c>
      <c r="J132" s="185" t="s">
        <v>507</v>
      </c>
      <c r="K132" s="185" t="s">
        <v>515</v>
      </c>
      <c r="L132" s="185">
        <v>90</v>
      </c>
      <c r="M132" s="186" t="s">
        <v>523</v>
      </c>
      <c r="N132" s="186" t="s">
        <v>127</v>
      </c>
      <c r="O132" s="3" t="s">
        <v>546</v>
      </c>
      <c r="P132" s="186" t="s">
        <v>515</v>
      </c>
      <c r="Q132" s="186">
        <v>90</v>
      </c>
      <c r="R132" s="284" t="s">
        <v>592</v>
      </c>
      <c r="S132" s="186" t="s">
        <v>595</v>
      </c>
      <c r="T132" s="64" t="s">
        <v>622</v>
      </c>
      <c r="U132" s="106" t="s">
        <v>652</v>
      </c>
      <c r="V132" s="856">
        <v>0.25</v>
      </c>
      <c r="W132" s="856" t="s">
        <v>653</v>
      </c>
      <c r="X132" s="187" t="s">
        <v>654</v>
      </c>
      <c r="Y132" s="187" t="s">
        <v>655</v>
      </c>
      <c r="Z132" s="187" t="s">
        <v>656</v>
      </c>
      <c r="AA132" s="191">
        <v>0.03</v>
      </c>
      <c r="AB132" s="194" t="s">
        <v>651</v>
      </c>
      <c r="AC132" s="2">
        <v>43831</v>
      </c>
      <c r="AD132" s="2">
        <v>44166</v>
      </c>
      <c r="AE132" s="264" t="s">
        <v>51</v>
      </c>
    </row>
    <row r="133" spans="1:31" ht="102" hidden="1" x14ac:dyDescent="0.2">
      <c r="A133" s="307"/>
      <c r="B133" s="185" t="s">
        <v>457</v>
      </c>
      <c r="C133" s="185" t="s">
        <v>484</v>
      </c>
      <c r="D133" s="678"/>
      <c r="E133" s="185" t="s">
        <v>621</v>
      </c>
      <c r="F133" s="185" t="s">
        <v>615</v>
      </c>
      <c r="G133" s="311" t="s">
        <v>556</v>
      </c>
      <c r="H133" s="311" t="s">
        <v>556</v>
      </c>
      <c r="I133" s="185" t="s">
        <v>502</v>
      </c>
      <c r="J133" s="185" t="s">
        <v>507</v>
      </c>
      <c r="K133" s="185" t="s">
        <v>515</v>
      </c>
      <c r="L133" s="185">
        <v>90</v>
      </c>
      <c r="M133" s="186" t="s">
        <v>523</v>
      </c>
      <c r="N133" s="186" t="s">
        <v>127</v>
      </c>
      <c r="O133" s="3" t="s">
        <v>546</v>
      </c>
      <c r="P133" s="186" t="s">
        <v>515</v>
      </c>
      <c r="Q133" s="186">
        <v>90</v>
      </c>
      <c r="R133" s="284" t="s">
        <v>592</v>
      </c>
      <c r="S133" s="186" t="s">
        <v>595</v>
      </c>
      <c r="T133" s="64" t="s">
        <v>622</v>
      </c>
      <c r="U133" s="106" t="s">
        <v>652</v>
      </c>
      <c r="V133" s="856"/>
      <c r="W133" s="856"/>
      <c r="X133" s="106" t="s">
        <v>657</v>
      </c>
      <c r="Y133" s="187" t="s">
        <v>658</v>
      </c>
      <c r="Z133" s="187" t="s">
        <v>659</v>
      </c>
      <c r="AA133" s="179">
        <v>2.5000000000000001E-2</v>
      </c>
      <c r="AB133" s="194" t="s">
        <v>660</v>
      </c>
      <c r="AC133" s="2">
        <v>43831</v>
      </c>
      <c r="AD133" s="2">
        <v>43861</v>
      </c>
      <c r="AE133" s="264" t="s">
        <v>51</v>
      </c>
    </row>
    <row r="134" spans="1:31" ht="102" hidden="1" x14ac:dyDescent="0.2">
      <c r="A134" s="307"/>
      <c r="B134" s="185" t="s">
        <v>463</v>
      </c>
      <c r="C134" s="185" t="s">
        <v>496</v>
      </c>
      <c r="D134" s="678"/>
      <c r="E134" s="185" t="s">
        <v>621</v>
      </c>
      <c r="F134" s="185" t="s">
        <v>615</v>
      </c>
      <c r="G134" s="311" t="s">
        <v>556</v>
      </c>
      <c r="H134" s="311" t="s">
        <v>556</v>
      </c>
      <c r="I134" s="185" t="s">
        <v>502</v>
      </c>
      <c r="J134" s="185" t="s">
        <v>507</v>
      </c>
      <c r="K134" s="185" t="s">
        <v>515</v>
      </c>
      <c r="L134" s="185">
        <v>90</v>
      </c>
      <c r="M134" s="186" t="s">
        <v>523</v>
      </c>
      <c r="N134" s="186" t="s">
        <v>127</v>
      </c>
      <c r="O134" s="3" t="s">
        <v>546</v>
      </c>
      <c r="P134" s="186" t="s">
        <v>515</v>
      </c>
      <c r="Q134" s="186">
        <v>90</v>
      </c>
      <c r="R134" s="284" t="s">
        <v>592</v>
      </c>
      <c r="S134" s="186" t="s">
        <v>595</v>
      </c>
      <c r="T134" s="64" t="s">
        <v>622</v>
      </c>
      <c r="U134" s="106" t="s">
        <v>652</v>
      </c>
      <c r="V134" s="856"/>
      <c r="W134" s="856"/>
      <c r="X134" s="106" t="s">
        <v>657</v>
      </c>
      <c r="Y134" s="187" t="s">
        <v>661</v>
      </c>
      <c r="Z134" s="187" t="s">
        <v>662</v>
      </c>
      <c r="AA134" s="179">
        <v>2.5000000000000001E-2</v>
      </c>
      <c r="AB134" s="194" t="s">
        <v>660</v>
      </c>
      <c r="AC134" s="2">
        <v>43831</v>
      </c>
      <c r="AD134" s="2">
        <v>43861</v>
      </c>
      <c r="AE134" s="264" t="s">
        <v>51</v>
      </c>
    </row>
    <row r="135" spans="1:31" ht="102" hidden="1" x14ac:dyDescent="0.2">
      <c r="A135" s="307"/>
      <c r="B135" s="185" t="s">
        <v>463</v>
      </c>
      <c r="C135" s="185" t="s">
        <v>496</v>
      </c>
      <c r="D135" s="678"/>
      <c r="E135" s="185" t="s">
        <v>621</v>
      </c>
      <c r="F135" s="185" t="s">
        <v>615</v>
      </c>
      <c r="G135" s="311" t="s">
        <v>556</v>
      </c>
      <c r="H135" s="311" t="s">
        <v>556</v>
      </c>
      <c r="I135" s="185" t="s">
        <v>502</v>
      </c>
      <c r="J135" s="185" t="s">
        <v>507</v>
      </c>
      <c r="K135" s="185" t="s">
        <v>515</v>
      </c>
      <c r="L135" s="185">
        <v>90</v>
      </c>
      <c r="M135" s="186" t="s">
        <v>523</v>
      </c>
      <c r="N135" s="186" t="s">
        <v>127</v>
      </c>
      <c r="O135" s="3" t="s">
        <v>546</v>
      </c>
      <c r="P135" s="186" t="s">
        <v>515</v>
      </c>
      <c r="Q135" s="186">
        <v>90</v>
      </c>
      <c r="R135" s="284" t="s">
        <v>592</v>
      </c>
      <c r="S135" s="186" t="s">
        <v>595</v>
      </c>
      <c r="T135" s="64" t="s">
        <v>622</v>
      </c>
      <c r="U135" s="106" t="s">
        <v>652</v>
      </c>
      <c r="V135" s="856"/>
      <c r="W135" s="856"/>
      <c r="X135" s="106" t="s">
        <v>657</v>
      </c>
      <c r="Y135" s="187" t="s">
        <v>664</v>
      </c>
      <c r="Z135" s="187" t="s">
        <v>665</v>
      </c>
      <c r="AA135" s="179">
        <v>0.02</v>
      </c>
      <c r="AB135" s="194" t="s">
        <v>660</v>
      </c>
      <c r="AC135" s="2">
        <v>43831</v>
      </c>
      <c r="AD135" s="2">
        <v>44166</v>
      </c>
      <c r="AE135" s="264" t="s">
        <v>51</v>
      </c>
    </row>
    <row r="136" spans="1:31" ht="59.25" hidden="1" customHeight="1" x14ac:dyDescent="0.2">
      <c r="A136" s="307"/>
      <c r="B136" s="185" t="s">
        <v>457</v>
      </c>
      <c r="C136" s="185" t="s">
        <v>484</v>
      </c>
      <c r="D136" s="678"/>
      <c r="E136" s="185" t="s">
        <v>621</v>
      </c>
      <c r="F136" s="185" t="s">
        <v>615</v>
      </c>
      <c r="G136" s="311" t="s">
        <v>556</v>
      </c>
      <c r="H136" s="311" t="s">
        <v>556</v>
      </c>
      <c r="I136" s="185" t="s">
        <v>502</v>
      </c>
      <c r="J136" s="185" t="s">
        <v>507</v>
      </c>
      <c r="K136" s="185" t="s">
        <v>515</v>
      </c>
      <c r="L136" s="185">
        <v>90</v>
      </c>
      <c r="M136" s="186" t="s">
        <v>523</v>
      </c>
      <c r="N136" s="186" t="s">
        <v>127</v>
      </c>
      <c r="O136" s="3" t="s">
        <v>546</v>
      </c>
      <c r="P136" s="186" t="s">
        <v>515</v>
      </c>
      <c r="Q136" s="186">
        <v>90</v>
      </c>
      <c r="R136" s="284" t="s">
        <v>592</v>
      </c>
      <c r="S136" s="186" t="s">
        <v>595</v>
      </c>
      <c r="T136" s="64" t="s">
        <v>622</v>
      </c>
      <c r="U136" s="106" t="s">
        <v>652</v>
      </c>
      <c r="V136" s="856"/>
      <c r="W136" s="856"/>
      <c r="X136" s="106" t="s">
        <v>666</v>
      </c>
      <c r="Y136" s="187" t="s">
        <v>667</v>
      </c>
      <c r="Z136" s="187" t="s">
        <v>668</v>
      </c>
      <c r="AA136" s="191">
        <v>0.05</v>
      </c>
      <c r="AB136" s="194" t="s">
        <v>669</v>
      </c>
      <c r="AC136" s="2">
        <v>43831</v>
      </c>
      <c r="AD136" s="2">
        <v>43861</v>
      </c>
      <c r="AE136" s="264" t="s">
        <v>51</v>
      </c>
    </row>
    <row r="137" spans="1:31" ht="102" hidden="1" x14ac:dyDescent="0.2">
      <c r="A137" s="307"/>
      <c r="B137" s="185" t="s">
        <v>463</v>
      </c>
      <c r="C137" s="185" t="s">
        <v>496</v>
      </c>
      <c r="D137" s="678"/>
      <c r="E137" s="185" t="s">
        <v>621</v>
      </c>
      <c r="F137" s="185" t="s">
        <v>615</v>
      </c>
      <c r="G137" s="311" t="s">
        <v>556</v>
      </c>
      <c r="H137" s="311" t="s">
        <v>556</v>
      </c>
      <c r="I137" s="185" t="s">
        <v>502</v>
      </c>
      <c r="J137" s="185" t="s">
        <v>507</v>
      </c>
      <c r="K137" s="185" t="s">
        <v>515</v>
      </c>
      <c r="L137" s="185">
        <v>90</v>
      </c>
      <c r="M137" s="186" t="s">
        <v>523</v>
      </c>
      <c r="N137" s="186" t="s">
        <v>127</v>
      </c>
      <c r="O137" s="3" t="s">
        <v>546</v>
      </c>
      <c r="P137" s="186" t="s">
        <v>515</v>
      </c>
      <c r="Q137" s="186">
        <v>90</v>
      </c>
      <c r="R137" s="284" t="s">
        <v>592</v>
      </c>
      <c r="S137" s="186" t="s">
        <v>595</v>
      </c>
      <c r="T137" s="64" t="s">
        <v>622</v>
      </c>
      <c r="U137" s="106" t="s">
        <v>652</v>
      </c>
      <c r="V137" s="856"/>
      <c r="W137" s="856"/>
      <c r="X137" s="106" t="s">
        <v>666</v>
      </c>
      <c r="Y137" s="187" t="s">
        <v>670</v>
      </c>
      <c r="Z137" s="187" t="s">
        <v>671</v>
      </c>
      <c r="AA137" s="191">
        <v>0.04</v>
      </c>
      <c r="AB137" s="194" t="s">
        <v>660</v>
      </c>
      <c r="AC137" s="2">
        <v>43831</v>
      </c>
      <c r="AD137" s="2">
        <v>44166</v>
      </c>
      <c r="AE137" s="264" t="s">
        <v>51</v>
      </c>
    </row>
    <row r="138" spans="1:31" ht="38.25" hidden="1" customHeight="1" x14ac:dyDescent="0.2">
      <c r="A138" s="307" t="s">
        <v>471</v>
      </c>
      <c r="B138" s="185" t="s">
        <v>469</v>
      </c>
      <c r="C138" s="185" t="s">
        <v>469</v>
      </c>
      <c r="D138" s="678"/>
      <c r="E138" s="185" t="s">
        <v>621</v>
      </c>
      <c r="F138" s="185" t="s">
        <v>615</v>
      </c>
      <c r="G138" s="311" t="s">
        <v>556</v>
      </c>
      <c r="H138" s="311" t="s">
        <v>556</v>
      </c>
      <c r="I138" s="185" t="s">
        <v>502</v>
      </c>
      <c r="J138" s="185" t="s">
        <v>507</v>
      </c>
      <c r="K138" s="185" t="s">
        <v>515</v>
      </c>
      <c r="L138" s="185">
        <v>90</v>
      </c>
      <c r="M138" s="186" t="s">
        <v>523</v>
      </c>
      <c r="N138" s="186" t="s">
        <v>127</v>
      </c>
      <c r="O138" s="3" t="s">
        <v>546</v>
      </c>
      <c r="P138" s="186" t="s">
        <v>515</v>
      </c>
      <c r="Q138" s="186">
        <v>90</v>
      </c>
      <c r="R138" s="284" t="s">
        <v>592</v>
      </c>
      <c r="S138" s="186" t="s">
        <v>595</v>
      </c>
      <c r="T138" s="64" t="s">
        <v>626</v>
      </c>
      <c r="U138" s="106" t="s">
        <v>652</v>
      </c>
      <c r="V138" s="856"/>
      <c r="W138" s="856"/>
      <c r="X138" s="106" t="s">
        <v>672</v>
      </c>
      <c r="Y138" s="187" t="s">
        <v>673</v>
      </c>
      <c r="Z138" s="187" t="s">
        <v>674</v>
      </c>
      <c r="AA138" s="191">
        <v>0.03</v>
      </c>
      <c r="AB138" s="194" t="s">
        <v>675</v>
      </c>
      <c r="AC138" s="2">
        <v>43831</v>
      </c>
      <c r="AD138" s="2" t="s">
        <v>676</v>
      </c>
      <c r="AE138" s="264" t="s">
        <v>51</v>
      </c>
    </row>
    <row r="139" spans="1:31" ht="102" hidden="1" x14ac:dyDescent="0.2">
      <c r="A139" s="307" t="s">
        <v>471</v>
      </c>
      <c r="B139" s="185" t="s">
        <v>469</v>
      </c>
      <c r="C139" s="185" t="s">
        <v>469</v>
      </c>
      <c r="D139" s="678"/>
      <c r="E139" s="185" t="s">
        <v>621</v>
      </c>
      <c r="F139" s="185" t="s">
        <v>615</v>
      </c>
      <c r="G139" s="311" t="s">
        <v>556</v>
      </c>
      <c r="H139" s="311" t="s">
        <v>556</v>
      </c>
      <c r="I139" s="185" t="s">
        <v>502</v>
      </c>
      <c r="J139" s="185" t="s">
        <v>507</v>
      </c>
      <c r="K139" s="185" t="s">
        <v>515</v>
      </c>
      <c r="L139" s="185">
        <v>90</v>
      </c>
      <c r="M139" s="186" t="s">
        <v>523</v>
      </c>
      <c r="N139" s="186" t="s">
        <v>127</v>
      </c>
      <c r="O139" s="3" t="s">
        <v>546</v>
      </c>
      <c r="P139" s="186" t="s">
        <v>515</v>
      </c>
      <c r="Q139" s="186">
        <v>90</v>
      </c>
      <c r="R139" s="284" t="s">
        <v>592</v>
      </c>
      <c r="S139" s="186" t="s">
        <v>595</v>
      </c>
      <c r="T139" s="64" t="s">
        <v>626</v>
      </c>
      <c r="U139" s="106" t="s">
        <v>652</v>
      </c>
      <c r="V139" s="856"/>
      <c r="W139" s="856"/>
      <c r="X139" s="106" t="s">
        <v>672</v>
      </c>
      <c r="Y139" s="187" t="s">
        <v>677</v>
      </c>
      <c r="Z139" s="187" t="s">
        <v>678</v>
      </c>
      <c r="AA139" s="191">
        <v>0.03</v>
      </c>
      <c r="AB139" s="194" t="s">
        <v>675</v>
      </c>
      <c r="AC139" s="2">
        <v>43831</v>
      </c>
      <c r="AD139" s="2">
        <v>44166</v>
      </c>
      <c r="AE139" s="264" t="s">
        <v>51</v>
      </c>
    </row>
    <row r="140" spans="1:31" ht="63.75" hidden="1" customHeight="1" x14ac:dyDescent="0.2">
      <c r="A140" s="307" t="s">
        <v>471</v>
      </c>
      <c r="B140" s="185" t="s">
        <v>461</v>
      </c>
      <c r="C140" s="185" t="s">
        <v>497</v>
      </c>
      <c r="D140" s="678"/>
      <c r="E140" s="185" t="s">
        <v>621</v>
      </c>
      <c r="F140" s="185" t="s">
        <v>615</v>
      </c>
      <c r="G140" s="311" t="s">
        <v>556</v>
      </c>
      <c r="H140" s="311" t="s">
        <v>556</v>
      </c>
      <c r="I140" s="185" t="s">
        <v>502</v>
      </c>
      <c r="J140" s="185" t="s">
        <v>507</v>
      </c>
      <c r="K140" s="185" t="s">
        <v>515</v>
      </c>
      <c r="L140" s="185">
        <v>90</v>
      </c>
      <c r="M140" s="186" t="s">
        <v>523</v>
      </c>
      <c r="N140" s="186" t="s">
        <v>127</v>
      </c>
      <c r="O140" s="3" t="s">
        <v>546</v>
      </c>
      <c r="P140" s="186" t="s">
        <v>515</v>
      </c>
      <c r="Q140" s="186">
        <v>90</v>
      </c>
      <c r="R140" s="284" t="s">
        <v>592</v>
      </c>
      <c r="S140" s="186" t="s">
        <v>595</v>
      </c>
      <c r="T140" s="64" t="s">
        <v>622</v>
      </c>
      <c r="U140" s="106" t="s">
        <v>679</v>
      </c>
      <c r="V140" s="856">
        <v>0.08</v>
      </c>
      <c r="W140" s="856" t="s">
        <v>26</v>
      </c>
      <c r="X140" s="187" t="s">
        <v>680</v>
      </c>
      <c r="Y140" s="187" t="s">
        <v>681</v>
      </c>
      <c r="Z140" s="187" t="s">
        <v>682</v>
      </c>
      <c r="AA140" s="192">
        <v>0.02</v>
      </c>
      <c r="AB140" s="194" t="s">
        <v>638</v>
      </c>
      <c r="AC140" s="2">
        <v>43831</v>
      </c>
      <c r="AD140" s="2">
        <v>44166</v>
      </c>
      <c r="AE140" s="264" t="s">
        <v>51</v>
      </c>
    </row>
    <row r="141" spans="1:31" ht="102" hidden="1" x14ac:dyDescent="0.2">
      <c r="A141" s="307"/>
      <c r="B141" s="185" t="s">
        <v>463</v>
      </c>
      <c r="C141" s="185" t="s">
        <v>496</v>
      </c>
      <c r="D141" s="678"/>
      <c r="E141" s="185" t="s">
        <v>621</v>
      </c>
      <c r="F141" s="185" t="s">
        <v>615</v>
      </c>
      <c r="G141" s="311" t="s">
        <v>556</v>
      </c>
      <c r="H141" s="311" t="s">
        <v>556</v>
      </c>
      <c r="I141" s="185" t="s">
        <v>502</v>
      </c>
      <c r="J141" s="185" t="s">
        <v>507</v>
      </c>
      <c r="K141" s="185" t="s">
        <v>515</v>
      </c>
      <c r="L141" s="185">
        <v>90</v>
      </c>
      <c r="M141" s="186" t="s">
        <v>523</v>
      </c>
      <c r="N141" s="186" t="s">
        <v>127</v>
      </c>
      <c r="O141" s="3" t="s">
        <v>546</v>
      </c>
      <c r="P141" s="186" t="s">
        <v>515</v>
      </c>
      <c r="Q141" s="186">
        <v>90</v>
      </c>
      <c r="R141" s="284" t="s">
        <v>592</v>
      </c>
      <c r="S141" s="186" t="s">
        <v>595</v>
      </c>
      <c r="T141" s="64" t="s">
        <v>622</v>
      </c>
      <c r="U141" s="106" t="s">
        <v>679</v>
      </c>
      <c r="V141" s="856"/>
      <c r="W141" s="856"/>
      <c r="X141" s="187" t="s">
        <v>683</v>
      </c>
      <c r="Y141" s="187" t="s">
        <v>684</v>
      </c>
      <c r="Z141" s="187" t="s">
        <v>685</v>
      </c>
      <c r="AA141" s="192">
        <v>0.04</v>
      </c>
      <c r="AB141" s="194" t="s">
        <v>686</v>
      </c>
      <c r="AC141" s="2">
        <v>43831</v>
      </c>
      <c r="AD141" s="2">
        <v>44166</v>
      </c>
      <c r="AE141" s="264" t="s">
        <v>51</v>
      </c>
    </row>
    <row r="142" spans="1:31" ht="102" hidden="1" x14ac:dyDescent="0.2">
      <c r="A142" s="307"/>
      <c r="B142" s="185" t="s">
        <v>463</v>
      </c>
      <c r="C142" s="185" t="s">
        <v>496</v>
      </c>
      <c r="D142" s="678"/>
      <c r="E142" s="185" t="s">
        <v>621</v>
      </c>
      <c r="F142" s="185" t="s">
        <v>615</v>
      </c>
      <c r="G142" s="311" t="s">
        <v>556</v>
      </c>
      <c r="H142" s="311" t="s">
        <v>556</v>
      </c>
      <c r="I142" s="185" t="s">
        <v>502</v>
      </c>
      <c r="J142" s="185" t="s">
        <v>507</v>
      </c>
      <c r="K142" s="185" t="s">
        <v>515</v>
      </c>
      <c r="L142" s="185">
        <v>90</v>
      </c>
      <c r="M142" s="186" t="s">
        <v>523</v>
      </c>
      <c r="N142" s="186" t="s">
        <v>127</v>
      </c>
      <c r="O142" s="3" t="s">
        <v>546</v>
      </c>
      <c r="P142" s="186" t="s">
        <v>515</v>
      </c>
      <c r="Q142" s="186">
        <v>90</v>
      </c>
      <c r="R142" s="284" t="s">
        <v>592</v>
      </c>
      <c r="S142" s="186" t="s">
        <v>595</v>
      </c>
      <c r="T142" s="64" t="s">
        <v>622</v>
      </c>
      <c r="U142" s="106" t="s">
        <v>679</v>
      </c>
      <c r="V142" s="856"/>
      <c r="W142" s="856"/>
      <c r="X142" s="187" t="s">
        <v>687</v>
      </c>
      <c r="Y142" s="187" t="s">
        <v>688</v>
      </c>
      <c r="Z142" s="187" t="s">
        <v>689</v>
      </c>
      <c r="AA142" s="192">
        <v>0.02</v>
      </c>
      <c r="AB142" s="194" t="s">
        <v>660</v>
      </c>
      <c r="AC142" s="2">
        <v>43831</v>
      </c>
      <c r="AD142" s="2">
        <v>44166</v>
      </c>
      <c r="AE142" s="264" t="s">
        <v>51</v>
      </c>
    </row>
    <row r="143" spans="1:31" ht="51" hidden="1" customHeight="1" x14ac:dyDescent="0.2">
      <c r="A143" s="307"/>
      <c r="B143" s="185" t="s">
        <v>457</v>
      </c>
      <c r="C143" s="185" t="s">
        <v>488</v>
      </c>
      <c r="D143" s="678"/>
      <c r="E143" s="185" t="s">
        <v>621</v>
      </c>
      <c r="F143" s="185" t="s">
        <v>615</v>
      </c>
      <c r="G143" s="311" t="s">
        <v>556</v>
      </c>
      <c r="H143" s="311" t="s">
        <v>556</v>
      </c>
      <c r="I143" s="185" t="s">
        <v>502</v>
      </c>
      <c r="J143" s="185" t="s">
        <v>507</v>
      </c>
      <c r="K143" s="185" t="s">
        <v>515</v>
      </c>
      <c r="L143" s="185">
        <v>90</v>
      </c>
      <c r="M143" s="186" t="s">
        <v>523</v>
      </c>
      <c r="N143" s="186" t="s">
        <v>127</v>
      </c>
      <c r="O143" s="3" t="s">
        <v>546</v>
      </c>
      <c r="P143" s="186" t="s">
        <v>515</v>
      </c>
      <c r="Q143" s="186">
        <v>90</v>
      </c>
      <c r="R143" s="284" t="s">
        <v>592</v>
      </c>
      <c r="S143" s="186" t="s">
        <v>609</v>
      </c>
      <c r="T143" s="64" t="s">
        <v>622</v>
      </c>
      <c r="U143" s="106" t="s">
        <v>691</v>
      </c>
      <c r="V143" s="856">
        <v>0.1</v>
      </c>
      <c r="W143" s="853" t="s">
        <v>26</v>
      </c>
      <c r="X143" s="187" t="s">
        <v>692</v>
      </c>
      <c r="Y143" s="187" t="s">
        <v>693</v>
      </c>
      <c r="Z143" s="187" t="s">
        <v>694</v>
      </c>
      <c r="AA143" s="192">
        <v>0.06</v>
      </c>
      <c r="AB143" s="194" t="s">
        <v>675</v>
      </c>
      <c r="AC143" s="2">
        <v>43831</v>
      </c>
      <c r="AD143" s="2">
        <v>44166</v>
      </c>
      <c r="AE143" s="264" t="s">
        <v>51</v>
      </c>
    </row>
    <row r="144" spans="1:31" ht="102" hidden="1" x14ac:dyDescent="0.2">
      <c r="A144" s="307"/>
      <c r="B144" s="185" t="s">
        <v>457</v>
      </c>
      <c r="C144" s="185" t="s">
        <v>488</v>
      </c>
      <c r="D144" s="678"/>
      <c r="E144" s="185" t="s">
        <v>621</v>
      </c>
      <c r="F144" s="185" t="s">
        <v>615</v>
      </c>
      <c r="G144" s="311" t="s">
        <v>556</v>
      </c>
      <c r="H144" s="311" t="s">
        <v>556</v>
      </c>
      <c r="I144" s="185" t="s">
        <v>502</v>
      </c>
      <c r="J144" s="185" t="s">
        <v>507</v>
      </c>
      <c r="K144" s="185" t="s">
        <v>515</v>
      </c>
      <c r="L144" s="185">
        <v>90</v>
      </c>
      <c r="M144" s="186" t="s">
        <v>523</v>
      </c>
      <c r="N144" s="186" t="s">
        <v>127</v>
      </c>
      <c r="O144" s="3" t="s">
        <v>546</v>
      </c>
      <c r="P144" s="186" t="s">
        <v>515</v>
      </c>
      <c r="Q144" s="186">
        <v>90</v>
      </c>
      <c r="R144" s="284" t="s">
        <v>592</v>
      </c>
      <c r="S144" s="186" t="s">
        <v>609</v>
      </c>
      <c r="T144" s="64" t="s">
        <v>622</v>
      </c>
      <c r="U144" s="106" t="s">
        <v>691</v>
      </c>
      <c r="V144" s="856"/>
      <c r="W144" s="853"/>
      <c r="X144" s="187" t="s">
        <v>695</v>
      </c>
      <c r="Y144" s="187" t="s">
        <v>696</v>
      </c>
      <c r="Z144" s="187" t="s">
        <v>697</v>
      </c>
      <c r="AA144" s="192">
        <v>0.02</v>
      </c>
      <c r="AB144" s="194" t="s">
        <v>675</v>
      </c>
      <c r="AC144" s="2">
        <v>43862</v>
      </c>
      <c r="AD144" s="2">
        <v>44166</v>
      </c>
      <c r="AE144" s="264" t="s">
        <v>51</v>
      </c>
    </row>
    <row r="145" spans="1:31" ht="102" hidden="1" x14ac:dyDescent="0.2">
      <c r="A145" s="307" t="s">
        <v>481</v>
      </c>
      <c r="B145" s="185" t="s">
        <v>457</v>
      </c>
      <c r="C145" s="185" t="s">
        <v>488</v>
      </c>
      <c r="D145" s="678"/>
      <c r="E145" s="185" t="s">
        <v>621</v>
      </c>
      <c r="F145" s="185" t="s">
        <v>615</v>
      </c>
      <c r="G145" s="311" t="s">
        <v>556</v>
      </c>
      <c r="H145" s="311" t="s">
        <v>556</v>
      </c>
      <c r="I145" s="185" t="s">
        <v>502</v>
      </c>
      <c r="J145" s="185" t="s">
        <v>507</v>
      </c>
      <c r="K145" s="185" t="s">
        <v>515</v>
      </c>
      <c r="L145" s="185">
        <v>90</v>
      </c>
      <c r="M145" s="186" t="s">
        <v>523</v>
      </c>
      <c r="N145" s="186" t="s">
        <v>127</v>
      </c>
      <c r="O145" s="3" t="s">
        <v>546</v>
      </c>
      <c r="P145" s="186" t="s">
        <v>515</v>
      </c>
      <c r="Q145" s="186">
        <v>90</v>
      </c>
      <c r="R145" s="284" t="s">
        <v>592</v>
      </c>
      <c r="S145" s="186" t="s">
        <v>595</v>
      </c>
      <c r="T145" s="64" t="s">
        <v>622</v>
      </c>
      <c r="U145" s="106" t="s">
        <v>691</v>
      </c>
      <c r="V145" s="856"/>
      <c r="W145" s="853"/>
      <c r="X145" s="187" t="s">
        <v>698</v>
      </c>
      <c r="Y145" s="187" t="s">
        <v>699</v>
      </c>
      <c r="Z145" s="187" t="s">
        <v>700</v>
      </c>
      <c r="AA145" s="192">
        <v>0.02</v>
      </c>
      <c r="AB145" s="194" t="s">
        <v>660</v>
      </c>
      <c r="AC145" s="2">
        <v>43862</v>
      </c>
      <c r="AD145" s="2">
        <v>44136</v>
      </c>
      <c r="AE145" s="264" t="s">
        <v>51</v>
      </c>
    </row>
    <row r="146" spans="1:31" ht="102" hidden="1" x14ac:dyDescent="0.2">
      <c r="A146" s="307"/>
      <c r="B146" s="185" t="s">
        <v>463</v>
      </c>
      <c r="C146" s="185" t="s">
        <v>496</v>
      </c>
      <c r="D146" s="678"/>
      <c r="E146" s="185" t="s">
        <v>621</v>
      </c>
      <c r="F146" s="185" t="s">
        <v>615</v>
      </c>
      <c r="G146" s="311" t="s">
        <v>556</v>
      </c>
      <c r="H146" s="311" t="s">
        <v>556</v>
      </c>
      <c r="I146" s="185" t="s">
        <v>502</v>
      </c>
      <c r="J146" s="185" t="s">
        <v>507</v>
      </c>
      <c r="K146" s="185" t="s">
        <v>515</v>
      </c>
      <c r="L146" s="185">
        <v>90</v>
      </c>
      <c r="M146" s="186" t="s">
        <v>523</v>
      </c>
      <c r="N146" s="186" t="s">
        <v>127</v>
      </c>
      <c r="O146" s="3" t="s">
        <v>551</v>
      </c>
      <c r="P146" s="186" t="s">
        <v>580</v>
      </c>
      <c r="Q146" s="265">
        <v>1</v>
      </c>
      <c r="R146" s="284" t="s">
        <v>592</v>
      </c>
      <c r="S146" s="186" t="s">
        <v>598</v>
      </c>
      <c r="T146" s="64" t="s">
        <v>628</v>
      </c>
      <c r="U146" s="106" t="s">
        <v>702</v>
      </c>
      <c r="V146" s="856">
        <v>0.12</v>
      </c>
      <c r="W146" s="856" t="s">
        <v>26</v>
      </c>
      <c r="X146" s="183" t="s">
        <v>703</v>
      </c>
      <c r="Y146" s="187" t="s">
        <v>704</v>
      </c>
      <c r="Z146" s="187" t="s">
        <v>705</v>
      </c>
      <c r="AA146" s="192">
        <v>0.02</v>
      </c>
      <c r="AB146" s="194" t="s">
        <v>706</v>
      </c>
      <c r="AC146" s="2">
        <v>43831</v>
      </c>
      <c r="AD146" s="2">
        <v>44166</v>
      </c>
      <c r="AE146" s="264" t="s">
        <v>51</v>
      </c>
    </row>
    <row r="147" spans="1:31" ht="89.25" hidden="1" x14ac:dyDescent="0.2">
      <c r="A147" s="307"/>
      <c r="B147" s="185" t="s">
        <v>463</v>
      </c>
      <c r="C147" s="185" t="s">
        <v>496</v>
      </c>
      <c r="D147" s="678"/>
      <c r="E147" s="185" t="s">
        <v>621</v>
      </c>
      <c r="F147" s="185" t="s">
        <v>615</v>
      </c>
      <c r="G147" s="311" t="s">
        <v>556</v>
      </c>
      <c r="H147" s="311" t="s">
        <v>556</v>
      </c>
      <c r="I147" s="185" t="s">
        <v>502</v>
      </c>
      <c r="J147" s="185" t="s">
        <v>506</v>
      </c>
      <c r="K147" s="185" t="s">
        <v>514</v>
      </c>
      <c r="L147" s="286">
        <v>1</v>
      </c>
      <c r="M147" s="186" t="s">
        <v>523</v>
      </c>
      <c r="N147" s="186" t="s">
        <v>127</v>
      </c>
      <c r="O147" s="3" t="s">
        <v>551</v>
      </c>
      <c r="P147" s="186" t="s">
        <v>580</v>
      </c>
      <c r="Q147" s="265">
        <v>1</v>
      </c>
      <c r="R147" s="284" t="s">
        <v>592</v>
      </c>
      <c r="S147" s="186" t="s">
        <v>598</v>
      </c>
      <c r="T147" s="64" t="s">
        <v>628</v>
      </c>
      <c r="U147" s="106" t="s">
        <v>702</v>
      </c>
      <c r="V147" s="856"/>
      <c r="W147" s="856"/>
      <c r="X147" s="187" t="s">
        <v>707</v>
      </c>
      <c r="Y147" s="187" t="s">
        <v>708</v>
      </c>
      <c r="Z147" s="187" t="s">
        <v>709</v>
      </c>
      <c r="AA147" s="192">
        <v>0.02</v>
      </c>
      <c r="AB147" s="194" t="s">
        <v>710</v>
      </c>
      <c r="AC147" s="2">
        <v>43831</v>
      </c>
      <c r="AD147" s="2">
        <v>44166</v>
      </c>
      <c r="AE147" s="264" t="s">
        <v>51</v>
      </c>
    </row>
    <row r="148" spans="1:31" ht="89.25" hidden="1" x14ac:dyDescent="0.2">
      <c r="A148" s="307"/>
      <c r="B148" s="185" t="s">
        <v>463</v>
      </c>
      <c r="C148" s="185" t="s">
        <v>496</v>
      </c>
      <c r="D148" s="678"/>
      <c r="E148" s="185" t="s">
        <v>621</v>
      </c>
      <c r="F148" s="185" t="s">
        <v>615</v>
      </c>
      <c r="G148" s="311" t="s">
        <v>556</v>
      </c>
      <c r="H148" s="311" t="s">
        <v>556</v>
      </c>
      <c r="I148" s="185" t="s">
        <v>502</v>
      </c>
      <c r="J148" s="185" t="s">
        <v>506</v>
      </c>
      <c r="K148" s="185" t="s">
        <v>514</v>
      </c>
      <c r="L148" s="286">
        <v>1</v>
      </c>
      <c r="M148" s="186" t="s">
        <v>523</v>
      </c>
      <c r="N148" s="186" t="s">
        <v>127</v>
      </c>
      <c r="O148" s="3" t="s">
        <v>551</v>
      </c>
      <c r="P148" s="186" t="s">
        <v>580</v>
      </c>
      <c r="Q148" s="265">
        <v>1</v>
      </c>
      <c r="R148" s="284" t="s">
        <v>592</v>
      </c>
      <c r="S148" s="186" t="s">
        <v>598</v>
      </c>
      <c r="T148" s="64" t="s">
        <v>628</v>
      </c>
      <c r="U148" s="106" t="s">
        <v>702</v>
      </c>
      <c r="V148" s="856"/>
      <c r="W148" s="856" t="s">
        <v>26</v>
      </c>
      <c r="X148" s="106" t="s">
        <v>711</v>
      </c>
      <c r="Y148" s="187" t="s">
        <v>712</v>
      </c>
      <c r="Z148" s="187" t="s">
        <v>709</v>
      </c>
      <c r="AA148" s="192">
        <v>0.02</v>
      </c>
      <c r="AB148" s="194" t="s">
        <v>710</v>
      </c>
      <c r="AC148" s="2">
        <v>43831</v>
      </c>
      <c r="AD148" s="2">
        <v>44166</v>
      </c>
      <c r="AE148" s="264" t="s">
        <v>51</v>
      </c>
    </row>
    <row r="149" spans="1:31" ht="89.25" hidden="1" x14ac:dyDescent="0.2">
      <c r="A149" s="307"/>
      <c r="B149" s="185" t="s">
        <v>463</v>
      </c>
      <c r="C149" s="185" t="s">
        <v>496</v>
      </c>
      <c r="D149" s="678"/>
      <c r="E149" s="185" t="s">
        <v>621</v>
      </c>
      <c r="F149" s="185" t="s">
        <v>615</v>
      </c>
      <c r="G149" s="311" t="s">
        <v>556</v>
      </c>
      <c r="H149" s="311" t="s">
        <v>556</v>
      </c>
      <c r="I149" s="185" t="s">
        <v>502</v>
      </c>
      <c r="J149" s="185" t="s">
        <v>506</v>
      </c>
      <c r="K149" s="185" t="s">
        <v>514</v>
      </c>
      <c r="L149" s="286">
        <v>1</v>
      </c>
      <c r="M149" s="186" t="s">
        <v>523</v>
      </c>
      <c r="N149" s="186" t="s">
        <v>127</v>
      </c>
      <c r="O149" s="3" t="s">
        <v>551</v>
      </c>
      <c r="P149" s="186" t="s">
        <v>580</v>
      </c>
      <c r="Q149" s="265">
        <v>1</v>
      </c>
      <c r="R149" s="284" t="s">
        <v>592</v>
      </c>
      <c r="S149" s="186" t="s">
        <v>598</v>
      </c>
      <c r="T149" s="64" t="s">
        <v>628</v>
      </c>
      <c r="U149" s="106" t="s">
        <v>702</v>
      </c>
      <c r="V149" s="856"/>
      <c r="W149" s="856"/>
      <c r="X149" s="106" t="s">
        <v>711</v>
      </c>
      <c r="Y149" s="187" t="s">
        <v>713</v>
      </c>
      <c r="Z149" s="187" t="s">
        <v>709</v>
      </c>
      <c r="AA149" s="192">
        <v>0.02</v>
      </c>
      <c r="AB149" s="194" t="s">
        <v>675</v>
      </c>
      <c r="AC149" s="2">
        <v>43831</v>
      </c>
      <c r="AD149" s="2">
        <v>44166</v>
      </c>
      <c r="AE149" s="264" t="s">
        <v>51</v>
      </c>
    </row>
    <row r="150" spans="1:31" ht="89.25" hidden="1" x14ac:dyDescent="0.2">
      <c r="A150" s="307"/>
      <c r="B150" s="185" t="s">
        <v>463</v>
      </c>
      <c r="C150" s="185" t="s">
        <v>496</v>
      </c>
      <c r="D150" s="678"/>
      <c r="E150" s="185" t="s">
        <v>621</v>
      </c>
      <c r="F150" s="185" t="s">
        <v>615</v>
      </c>
      <c r="G150" s="311" t="s">
        <v>556</v>
      </c>
      <c r="H150" s="311" t="s">
        <v>556</v>
      </c>
      <c r="I150" s="185" t="s">
        <v>502</v>
      </c>
      <c r="J150" s="185" t="s">
        <v>506</v>
      </c>
      <c r="K150" s="185" t="s">
        <v>514</v>
      </c>
      <c r="L150" s="286">
        <v>1</v>
      </c>
      <c r="M150" s="186" t="s">
        <v>523</v>
      </c>
      <c r="N150" s="186" t="s">
        <v>127</v>
      </c>
      <c r="O150" s="3" t="s">
        <v>551</v>
      </c>
      <c r="P150" s="186" t="s">
        <v>580</v>
      </c>
      <c r="Q150" s="265">
        <v>1</v>
      </c>
      <c r="R150" s="284" t="s">
        <v>592</v>
      </c>
      <c r="S150" s="186" t="s">
        <v>598</v>
      </c>
      <c r="T150" s="64" t="s">
        <v>628</v>
      </c>
      <c r="U150" s="106" t="s">
        <v>702</v>
      </c>
      <c r="V150" s="856"/>
      <c r="W150" s="856"/>
      <c r="X150" s="106" t="s">
        <v>711</v>
      </c>
      <c r="Y150" s="187" t="s">
        <v>714</v>
      </c>
      <c r="Z150" s="187" t="s">
        <v>715</v>
      </c>
      <c r="AA150" s="192">
        <v>0.02</v>
      </c>
      <c r="AB150" s="194" t="s">
        <v>710</v>
      </c>
      <c r="AC150" s="2">
        <v>43831</v>
      </c>
      <c r="AD150" s="2">
        <v>44166</v>
      </c>
      <c r="AE150" s="264" t="s">
        <v>51</v>
      </c>
    </row>
    <row r="151" spans="1:31" ht="89.25" hidden="1" x14ac:dyDescent="0.2">
      <c r="A151" s="307"/>
      <c r="B151" s="185" t="s">
        <v>463</v>
      </c>
      <c r="C151" s="185" t="s">
        <v>496</v>
      </c>
      <c r="D151" s="678"/>
      <c r="E151" s="185" t="s">
        <v>621</v>
      </c>
      <c r="F151" s="185" t="s">
        <v>615</v>
      </c>
      <c r="G151" s="311" t="s">
        <v>556</v>
      </c>
      <c r="H151" s="311" t="s">
        <v>556</v>
      </c>
      <c r="I151" s="185" t="s">
        <v>502</v>
      </c>
      <c r="J151" s="185" t="s">
        <v>506</v>
      </c>
      <c r="K151" s="185" t="s">
        <v>514</v>
      </c>
      <c r="L151" s="286">
        <v>1</v>
      </c>
      <c r="M151" s="186" t="s">
        <v>523</v>
      </c>
      <c r="N151" s="186" t="s">
        <v>127</v>
      </c>
      <c r="O151" s="3" t="s">
        <v>551</v>
      </c>
      <c r="P151" s="186" t="s">
        <v>580</v>
      </c>
      <c r="Q151" s="265">
        <v>1</v>
      </c>
      <c r="R151" s="284" t="s">
        <v>592</v>
      </c>
      <c r="S151" s="186" t="s">
        <v>598</v>
      </c>
      <c r="T151" s="64" t="s">
        <v>628</v>
      </c>
      <c r="U151" s="106" t="s">
        <v>702</v>
      </c>
      <c r="V151" s="856"/>
      <c r="W151" s="856"/>
      <c r="X151" s="187" t="s">
        <v>716</v>
      </c>
      <c r="Y151" s="187" t="s">
        <v>717</v>
      </c>
      <c r="Z151" s="187" t="s">
        <v>718</v>
      </c>
      <c r="AA151" s="192">
        <v>0.02</v>
      </c>
      <c r="AB151" s="194" t="s">
        <v>710</v>
      </c>
      <c r="AC151" s="2">
        <v>43983</v>
      </c>
      <c r="AD151" s="2">
        <v>44012</v>
      </c>
      <c r="AE151" s="264" t="s">
        <v>51</v>
      </c>
    </row>
    <row r="152" spans="1:31" ht="102" hidden="1" x14ac:dyDescent="0.2">
      <c r="A152" s="307"/>
      <c r="B152" s="185" t="s">
        <v>457</v>
      </c>
      <c r="C152" s="185" t="s">
        <v>485</v>
      </c>
      <c r="D152" s="678"/>
      <c r="E152" s="185" t="s">
        <v>621</v>
      </c>
      <c r="F152" s="185" t="s">
        <v>615</v>
      </c>
      <c r="G152" s="311" t="s">
        <v>556</v>
      </c>
      <c r="H152" s="311" t="s">
        <v>556</v>
      </c>
      <c r="I152" s="185" t="s">
        <v>502</v>
      </c>
      <c r="J152" s="185" t="s">
        <v>507</v>
      </c>
      <c r="K152" s="185" t="s">
        <v>515</v>
      </c>
      <c r="L152" s="185">
        <v>90</v>
      </c>
      <c r="M152" s="186" t="s">
        <v>523</v>
      </c>
      <c r="N152" s="186" t="s">
        <v>127</v>
      </c>
      <c r="O152" s="3" t="s">
        <v>546</v>
      </c>
      <c r="P152" s="186" t="s">
        <v>515</v>
      </c>
      <c r="Q152" s="186">
        <v>90</v>
      </c>
      <c r="R152" s="284" t="s">
        <v>592</v>
      </c>
      <c r="S152" s="186" t="s">
        <v>613</v>
      </c>
      <c r="T152" s="64" t="s">
        <v>622</v>
      </c>
      <c r="U152" s="106" t="s">
        <v>897</v>
      </c>
      <c r="V152" s="856">
        <v>0.2</v>
      </c>
      <c r="W152" s="856" t="s">
        <v>26</v>
      </c>
      <c r="X152" s="106" t="s">
        <v>720</v>
      </c>
      <c r="Y152" s="187" t="s">
        <v>721</v>
      </c>
      <c r="Z152" s="187" t="s">
        <v>722</v>
      </c>
      <c r="AA152" s="192">
        <v>0.05</v>
      </c>
      <c r="AB152" s="194" t="s">
        <v>723</v>
      </c>
      <c r="AC152" s="2">
        <v>43831</v>
      </c>
      <c r="AD152" s="2" t="s">
        <v>724</v>
      </c>
      <c r="AE152" s="264" t="s">
        <v>51</v>
      </c>
    </row>
    <row r="153" spans="1:31" ht="102" hidden="1" x14ac:dyDescent="0.2">
      <c r="A153" s="307" t="s">
        <v>477</v>
      </c>
      <c r="B153" s="185" t="s">
        <v>457</v>
      </c>
      <c r="C153" s="185" t="s">
        <v>485</v>
      </c>
      <c r="D153" s="678"/>
      <c r="E153" s="185" t="s">
        <v>621</v>
      </c>
      <c r="F153" s="185" t="s">
        <v>615</v>
      </c>
      <c r="G153" s="311" t="s">
        <v>556</v>
      </c>
      <c r="H153" s="311" t="s">
        <v>556</v>
      </c>
      <c r="I153" s="185" t="s">
        <v>502</v>
      </c>
      <c r="J153" s="185" t="s">
        <v>507</v>
      </c>
      <c r="K153" s="185" t="s">
        <v>515</v>
      </c>
      <c r="L153" s="185">
        <v>90</v>
      </c>
      <c r="M153" s="186" t="s">
        <v>523</v>
      </c>
      <c r="N153" s="186" t="s">
        <v>127</v>
      </c>
      <c r="O153" s="3" t="s">
        <v>546</v>
      </c>
      <c r="P153" s="186" t="s">
        <v>515</v>
      </c>
      <c r="Q153" s="186">
        <v>90</v>
      </c>
      <c r="R153" s="284" t="s">
        <v>592</v>
      </c>
      <c r="S153" s="186" t="s">
        <v>613</v>
      </c>
      <c r="T153" s="64" t="s">
        <v>622</v>
      </c>
      <c r="U153" s="106" t="s">
        <v>897</v>
      </c>
      <c r="V153" s="856"/>
      <c r="W153" s="856"/>
      <c r="X153" s="106" t="s">
        <v>720</v>
      </c>
      <c r="Y153" s="187" t="s">
        <v>725</v>
      </c>
      <c r="Z153" s="187" t="s">
        <v>726</v>
      </c>
      <c r="AA153" s="192">
        <v>0.05</v>
      </c>
      <c r="AB153" s="194" t="s">
        <v>723</v>
      </c>
      <c r="AC153" s="2">
        <v>43831</v>
      </c>
      <c r="AD153" s="2">
        <v>44165</v>
      </c>
      <c r="AE153" s="264" t="s">
        <v>51</v>
      </c>
    </row>
    <row r="154" spans="1:31" ht="102" hidden="1" x14ac:dyDescent="0.2">
      <c r="A154" s="307" t="s">
        <v>477</v>
      </c>
      <c r="B154" s="185" t="s">
        <v>457</v>
      </c>
      <c r="C154" s="185" t="s">
        <v>485</v>
      </c>
      <c r="D154" s="678"/>
      <c r="E154" s="185" t="s">
        <v>621</v>
      </c>
      <c r="F154" s="185" t="s">
        <v>615</v>
      </c>
      <c r="G154" s="311" t="s">
        <v>556</v>
      </c>
      <c r="H154" s="311" t="s">
        <v>556</v>
      </c>
      <c r="I154" s="185" t="s">
        <v>502</v>
      </c>
      <c r="J154" s="185" t="s">
        <v>507</v>
      </c>
      <c r="K154" s="185" t="s">
        <v>515</v>
      </c>
      <c r="L154" s="185">
        <v>90</v>
      </c>
      <c r="M154" s="186" t="s">
        <v>523</v>
      </c>
      <c r="N154" s="186" t="s">
        <v>127</v>
      </c>
      <c r="O154" s="3" t="s">
        <v>546</v>
      </c>
      <c r="P154" s="186" t="s">
        <v>515</v>
      </c>
      <c r="Q154" s="186">
        <v>90</v>
      </c>
      <c r="R154" s="284" t="s">
        <v>592</v>
      </c>
      <c r="S154" s="186" t="s">
        <v>613</v>
      </c>
      <c r="T154" s="64" t="s">
        <v>622</v>
      </c>
      <c r="U154" s="106" t="s">
        <v>897</v>
      </c>
      <c r="V154" s="856"/>
      <c r="W154" s="856"/>
      <c r="X154" s="187" t="s">
        <v>727</v>
      </c>
      <c r="Y154" s="187" t="s">
        <v>728</v>
      </c>
      <c r="Z154" s="187" t="s">
        <v>729</v>
      </c>
      <c r="AA154" s="192">
        <v>0.05</v>
      </c>
      <c r="AB154" s="194" t="s">
        <v>730</v>
      </c>
      <c r="AC154" s="2">
        <v>43831</v>
      </c>
      <c r="AD154" s="2">
        <v>44166</v>
      </c>
      <c r="AE154" s="264" t="s">
        <v>51</v>
      </c>
    </row>
    <row r="155" spans="1:31" ht="102" hidden="1" x14ac:dyDescent="0.2">
      <c r="A155" s="307" t="s">
        <v>477</v>
      </c>
      <c r="B155" s="185" t="s">
        <v>457</v>
      </c>
      <c r="C155" s="185" t="s">
        <v>485</v>
      </c>
      <c r="D155" s="678"/>
      <c r="E155" s="185" t="s">
        <v>621</v>
      </c>
      <c r="F155" s="185" t="s">
        <v>615</v>
      </c>
      <c r="G155" s="311" t="s">
        <v>556</v>
      </c>
      <c r="H155" s="311" t="s">
        <v>556</v>
      </c>
      <c r="I155" s="185" t="s">
        <v>502</v>
      </c>
      <c r="J155" s="185" t="s">
        <v>507</v>
      </c>
      <c r="K155" s="185" t="s">
        <v>515</v>
      </c>
      <c r="L155" s="185">
        <v>90</v>
      </c>
      <c r="M155" s="186" t="s">
        <v>523</v>
      </c>
      <c r="N155" s="186" t="s">
        <v>127</v>
      </c>
      <c r="O155" s="3" t="s">
        <v>546</v>
      </c>
      <c r="P155" s="186" t="s">
        <v>515</v>
      </c>
      <c r="Q155" s="186">
        <v>90</v>
      </c>
      <c r="R155" s="284" t="s">
        <v>592</v>
      </c>
      <c r="S155" s="186" t="s">
        <v>613</v>
      </c>
      <c r="T155" s="64" t="s">
        <v>622</v>
      </c>
      <c r="U155" s="106" t="s">
        <v>897</v>
      </c>
      <c r="V155" s="856"/>
      <c r="W155" s="856"/>
      <c r="X155" s="187" t="s">
        <v>898</v>
      </c>
      <c r="Y155" s="187" t="s">
        <v>733</v>
      </c>
      <c r="Z155" s="187" t="s">
        <v>734</v>
      </c>
      <c r="AA155" s="179">
        <v>2.5000000000000001E-2</v>
      </c>
      <c r="AB155" s="194" t="s">
        <v>730</v>
      </c>
      <c r="AC155" s="2">
        <v>43831</v>
      </c>
      <c r="AD155" s="2">
        <v>43435</v>
      </c>
      <c r="AE155" s="264" t="s">
        <v>51</v>
      </c>
    </row>
    <row r="156" spans="1:31" ht="102" hidden="1" x14ac:dyDescent="0.2">
      <c r="A156" s="307" t="s">
        <v>477</v>
      </c>
      <c r="B156" s="185" t="s">
        <v>457</v>
      </c>
      <c r="C156" s="185" t="s">
        <v>485</v>
      </c>
      <c r="D156" s="678"/>
      <c r="E156" s="185" t="s">
        <v>621</v>
      </c>
      <c r="F156" s="185" t="s">
        <v>615</v>
      </c>
      <c r="G156" s="311" t="s">
        <v>556</v>
      </c>
      <c r="H156" s="311" t="s">
        <v>556</v>
      </c>
      <c r="I156" s="185" t="s">
        <v>502</v>
      </c>
      <c r="J156" s="185" t="s">
        <v>507</v>
      </c>
      <c r="K156" s="185" t="s">
        <v>515</v>
      </c>
      <c r="L156" s="185">
        <v>90</v>
      </c>
      <c r="M156" s="186" t="s">
        <v>523</v>
      </c>
      <c r="N156" s="186" t="s">
        <v>127</v>
      </c>
      <c r="O156" s="3" t="s">
        <v>546</v>
      </c>
      <c r="P156" s="186" t="s">
        <v>515</v>
      </c>
      <c r="Q156" s="186">
        <v>90</v>
      </c>
      <c r="R156" s="284" t="s">
        <v>592</v>
      </c>
      <c r="S156" s="186" t="s">
        <v>613</v>
      </c>
      <c r="T156" s="64" t="s">
        <v>622</v>
      </c>
      <c r="U156" s="106" t="s">
        <v>897</v>
      </c>
      <c r="V156" s="856"/>
      <c r="W156" s="856"/>
      <c r="X156" s="187" t="s">
        <v>736</v>
      </c>
      <c r="Y156" s="187" t="s">
        <v>737</v>
      </c>
      <c r="Z156" s="187" t="s">
        <v>738</v>
      </c>
      <c r="AA156" s="179">
        <v>2.5000000000000001E-2</v>
      </c>
      <c r="AB156" s="194" t="s">
        <v>730</v>
      </c>
      <c r="AC156" s="2">
        <v>43831</v>
      </c>
      <c r="AD156" s="2">
        <v>43435</v>
      </c>
      <c r="AE156" s="264" t="s">
        <v>51</v>
      </c>
    </row>
    <row r="157" spans="1:31" ht="102" hidden="1" x14ac:dyDescent="0.2">
      <c r="A157" s="307"/>
      <c r="B157" s="185" t="s">
        <v>457</v>
      </c>
      <c r="C157" s="185" t="s">
        <v>484</v>
      </c>
      <c r="D157" s="678"/>
      <c r="E157" s="185" t="s">
        <v>621</v>
      </c>
      <c r="F157" s="185" t="s">
        <v>615</v>
      </c>
      <c r="G157" s="311" t="s">
        <v>556</v>
      </c>
      <c r="H157" s="311" t="s">
        <v>556</v>
      </c>
      <c r="I157" s="185" t="s">
        <v>502</v>
      </c>
      <c r="J157" s="185" t="s">
        <v>507</v>
      </c>
      <c r="K157" s="185" t="s">
        <v>515</v>
      </c>
      <c r="L157" s="185">
        <v>90</v>
      </c>
      <c r="M157" s="186" t="s">
        <v>523</v>
      </c>
      <c r="N157" s="186" t="s">
        <v>127</v>
      </c>
      <c r="O157" s="3" t="s">
        <v>546</v>
      </c>
      <c r="P157" s="186" t="s">
        <v>515</v>
      </c>
      <c r="Q157" s="186">
        <v>90</v>
      </c>
      <c r="R157" s="284" t="s">
        <v>592</v>
      </c>
      <c r="S157" s="186" t="s">
        <v>595</v>
      </c>
      <c r="T157" s="64" t="s">
        <v>622</v>
      </c>
      <c r="U157" s="187" t="s">
        <v>739</v>
      </c>
      <c r="V157" s="191">
        <v>0.05</v>
      </c>
      <c r="W157" s="191" t="s">
        <v>26</v>
      </c>
      <c r="X157" s="187" t="s">
        <v>740</v>
      </c>
      <c r="Y157" s="187" t="s">
        <v>44</v>
      </c>
      <c r="Z157" s="187" t="s">
        <v>43</v>
      </c>
      <c r="AA157" s="192">
        <v>0.05</v>
      </c>
      <c r="AB157" s="194" t="s">
        <v>710</v>
      </c>
      <c r="AC157" s="2">
        <v>43831</v>
      </c>
      <c r="AD157" s="2">
        <v>44166</v>
      </c>
      <c r="AE157" s="264" t="s">
        <v>51</v>
      </c>
    </row>
    <row r="158" spans="1:31" ht="121.5" hidden="1" customHeight="1" x14ac:dyDescent="0.2">
      <c r="A158" s="307"/>
      <c r="B158" s="185" t="s">
        <v>457</v>
      </c>
      <c r="C158" s="185" t="s">
        <v>484</v>
      </c>
      <c r="D158" s="678"/>
      <c r="E158" s="185" t="s">
        <v>621</v>
      </c>
      <c r="F158" s="185" t="s">
        <v>617</v>
      </c>
      <c r="G158" s="311" t="s">
        <v>556</v>
      </c>
      <c r="H158" s="311" t="s">
        <v>556</v>
      </c>
      <c r="I158" s="267" t="s">
        <v>501</v>
      </c>
      <c r="J158" s="185" t="s">
        <v>504</v>
      </c>
      <c r="K158" s="185" t="s">
        <v>512</v>
      </c>
      <c r="L158" s="185">
        <v>12</v>
      </c>
      <c r="M158" s="186"/>
      <c r="N158" s="186" t="s">
        <v>525</v>
      </c>
      <c r="O158" s="3" t="s">
        <v>531</v>
      </c>
      <c r="P158" s="186" t="s">
        <v>557</v>
      </c>
      <c r="Q158" s="268">
        <v>32</v>
      </c>
      <c r="R158" s="284" t="s">
        <v>594</v>
      </c>
      <c r="S158" s="186" t="s">
        <v>599</v>
      </c>
      <c r="T158" s="64" t="s">
        <v>622</v>
      </c>
      <c r="U158" s="106" t="s">
        <v>763</v>
      </c>
      <c r="V158" s="879">
        <v>0.1</v>
      </c>
      <c r="W158" s="879" t="s">
        <v>764</v>
      </c>
      <c r="X158" s="64" t="s">
        <v>765</v>
      </c>
      <c r="Y158" s="278" t="s">
        <v>766</v>
      </c>
      <c r="Z158" s="186" t="s">
        <v>557</v>
      </c>
      <c r="AA158" s="279">
        <v>2.5000000000000001E-2</v>
      </c>
      <c r="AB158" s="190" t="s">
        <v>759</v>
      </c>
      <c r="AC158" s="186" t="s">
        <v>767</v>
      </c>
      <c r="AD158" s="186" t="s">
        <v>761</v>
      </c>
      <c r="AE158" s="264" t="s">
        <v>762</v>
      </c>
    </row>
    <row r="159" spans="1:31" ht="178.5" hidden="1" x14ac:dyDescent="0.2">
      <c r="A159" s="307"/>
      <c r="B159" s="185" t="s">
        <v>457</v>
      </c>
      <c r="C159" s="185" t="s">
        <v>484</v>
      </c>
      <c r="D159" s="678" t="s">
        <v>1045</v>
      </c>
      <c r="E159" s="185" t="s">
        <v>621</v>
      </c>
      <c r="F159" s="185" t="s">
        <v>617</v>
      </c>
      <c r="G159" s="311" t="s">
        <v>556</v>
      </c>
      <c r="H159" s="311" t="s">
        <v>556</v>
      </c>
      <c r="I159" s="267" t="s">
        <v>501</v>
      </c>
      <c r="J159" s="185" t="s">
        <v>504</v>
      </c>
      <c r="K159" s="185" t="s">
        <v>512</v>
      </c>
      <c r="L159" s="185">
        <v>12</v>
      </c>
      <c r="M159" s="186"/>
      <c r="N159" s="186" t="s">
        <v>525</v>
      </c>
      <c r="O159" s="3" t="s">
        <v>531</v>
      </c>
      <c r="P159" s="186" t="s">
        <v>557</v>
      </c>
      <c r="Q159" s="268">
        <v>18</v>
      </c>
      <c r="R159" s="284" t="s">
        <v>594</v>
      </c>
      <c r="S159" s="186" t="s">
        <v>599</v>
      </c>
      <c r="T159" s="64" t="s">
        <v>622</v>
      </c>
      <c r="U159" s="106" t="s">
        <v>763</v>
      </c>
      <c r="V159" s="880"/>
      <c r="W159" s="880"/>
      <c r="X159" s="64" t="s">
        <v>765</v>
      </c>
      <c r="Y159" s="278" t="s">
        <v>768</v>
      </c>
      <c r="Z159" s="188" t="s">
        <v>512</v>
      </c>
      <c r="AA159" s="279">
        <v>2.5000000000000001E-2</v>
      </c>
      <c r="AB159" s="190" t="s">
        <v>759</v>
      </c>
      <c r="AC159" s="208" t="s">
        <v>767</v>
      </c>
      <c r="AD159" s="186" t="s">
        <v>761</v>
      </c>
      <c r="AE159" s="264" t="s">
        <v>762</v>
      </c>
    </row>
    <row r="160" spans="1:31" ht="178.5" hidden="1" x14ac:dyDescent="0.2">
      <c r="A160" s="307"/>
      <c r="B160" s="185" t="s">
        <v>457</v>
      </c>
      <c r="C160" s="185" t="s">
        <v>484</v>
      </c>
      <c r="D160" s="678"/>
      <c r="E160" s="185" t="s">
        <v>621</v>
      </c>
      <c r="F160" s="185" t="s">
        <v>617</v>
      </c>
      <c r="G160" s="311" t="s">
        <v>556</v>
      </c>
      <c r="H160" s="311" t="s">
        <v>556</v>
      </c>
      <c r="I160" s="267" t="s">
        <v>501</v>
      </c>
      <c r="J160" s="185" t="s">
        <v>504</v>
      </c>
      <c r="K160" s="185" t="s">
        <v>511</v>
      </c>
      <c r="L160" s="185"/>
      <c r="M160" s="186"/>
      <c r="N160" s="186" t="s">
        <v>525</v>
      </c>
      <c r="O160" s="3" t="s">
        <v>531</v>
      </c>
      <c r="P160" s="186" t="s">
        <v>552</v>
      </c>
      <c r="Q160" s="268">
        <v>8</v>
      </c>
      <c r="R160" s="284" t="s">
        <v>594</v>
      </c>
      <c r="S160" s="186" t="s">
        <v>599</v>
      </c>
      <c r="T160" s="64" t="s">
        <v>622</v>
      </c>
      <c r="U160" s="106" t="s">
        <v>763</v>
      </c>
      <c r="V160" s="880"/>
      <c r="W160" s="880"/>
      <c r="X160" s="64" t="s">
        <v>769</v>
      </c>
      <c r="Y160" s="188">
        <v>1000</v>
      </c>
      <c r="Z160" s="188" t="s">
        <v>770</v>
      </c>
      <c r="AA160" s="279">
        <v>0.01</v>
      </c>
      <c r="AB160" s="190" t="s">
        <v>759</v>
      </c>
      <c r="AC160" s="208" t="s">
        <v>771</v>
      </c>
      <c r="AD160" s="208" t="s">
        <v>761</v>
      </c>
      <c r="AE160" s="264" t="s">
        <v>762</v>
      </c>
    </row>
    <row r="161" spans="1:31" ht="178.5" hidden="1" x14ac:dyDescent="0.2">
      <c r="A161" s="307"/>
      <c r="B161" s="185" t="s">
        <v>457</v>
      </c>
      <c r="C161" s="185" t="s">
        <v>484</v>
      </c>
      <c r="D161" s="678"/>
      <c r="E161" s="185" t="s">
        <v>621</v>
      </c>
      <c r="F161" s="185" t="s">
        <v>617</v>
      </c>
      <c r="G161" s="311" t="s">
        <v>556</v>
      </c>
      <c r="H161" s="311" t="s">
        <v>556</v>
      </c>
      <c r="I161" s="267" t="s">
        <v>501</v>
      </c>
      <c r="J161" s="185" t="s">
        <v>504</v>
      </c>
      <c r="K161" s="185" t="s">
        <v>511</v>
      </c>
      <c r="L161" s="185"/>
      <c r="M161" s="186"/>
      <c r="N161" s="186" t="s">
        <v>525</v>
      </c>
      <c r="O161" s="3" t="s">
        <v>531</v>
      </c>
      <c r="P161" s="186" t="s">
        <v>552</v>
      </c>
      <c r="Q161" s="268">
        <v>8</v>
      </c>
      <c r="R161" s="284" t="s">
        <v>594</v>
      </c>
      <c r="S161" s="186" t="s">
        <v>599</v>
      </c>
      <c r="T161" s="64" t="s">
        <v>622</v>
      </c>
      <c r="U161" s="106" t="s">
        <v>763</v>
      </c>
      <c r="V161" s="880"/>
      <c r="W161" s="880"/>
      <c r="X161" s="885" t="s">
        <v>1095</v>
      </c>
      <c r="Y161" s="188">
        <v>45</v>
      </c>
      <c r="Z161" s="188" t="s">
        <v>772</v>
      </c>
      <c r="AA161" s="279">
        <v>1.4999999999999999E-2</v>
      </c>
      <c r="AB161" s="190" t="s">
        <v>759</v>
      </c>
      <c r="AC161" s="208" t="s">
        <v>771</v>
      </c>
      <c r="AD161" s="208" t="s">
        <v>773</v>
      </c>
      <c r="AE161" s="264" t="s">
        <v>762</v>
      </c>
    </row>
    <row r="162" spans="1:31" ht="111.75" hidden="1" customHeight="1" x14ac:dyDescent="0.2">
      <c r="A162" s="307"/>
      <c r="B162" s="185" t="s">
        <v>457</v>
      </c>
      <c r="C162" s="185" t="s">
        <v>484</v>
      </c>
      <c r="D162" s="818"/>
      <c r="E162" s="185" t="s">
        <v>621</v>
      </c>
      <c r="F162" s="185" t="s">
        <v>617</v>
      </c>
      <c r="G162" s="311" t="s">
        <v>556</v>
      </c>
      <c r="H162" s="311" t="s">
        <v>556</v>
      </c>
      <c r="I162" s="267" t="s">
        <v>501</v>
      </c>
      <c r="J162" s="185" t="s">
        <v>504</v>
      </c>
      <c r="K162" s="185" t="s">
        <v>511</v>
      </c>
      <c r="L162" s="185"/>
      <c r="M162" s="476"/>
      <c r="N162" s="476" t="s">
        <v>525</v>
      </c>
      <c r="O162" s="3" t="s">
        <v>531</v>
      </c>
      <c r="P162" s="476" t="s">
        <v>552</v>
      </c>
      <c r="Q162" s="268">
        <v>8</v>
      </c>
      <c r="R162" s="284" t="s">
        <v>594</v>
      </c>
      <c r="S162" s="476" t="s">
        <v>599</v>
      </c>
      <c r="T162" s="64" t="s">
        <v>622</v>
      </c>
      <c r="U162" s="820" t="s">
        <v>763</v>
      </c>
      <c r="V162" s="880"/>
      <c r="W162" s="880"/>
      <c r="X162" s="886"/>
      <c r="Y162" s="817">
        <v>6</v>
      </c>
      <c r="Z162" s="817" t="s">
        <v>1086</v>
      </c>
      <c r="AA162" s="279">
        <v>1.2500000000000001E-2</v>
      </c>
      <c r="AB162" s="816" t="s">
        <v>759</v>
      </c>
      <c r="AC162" s="477" t="s">
        <v>1087</v>
      </c>
      <c r="AD162" s="477" t="s">
        <v>831</v>
      </c>
      <c r="AE162" s="819" t="s">
        <v>1088</v>
      </c>
    </row>
    <row r="163" spans="1:31" ht="178.5" hidden="1" x14ac:dyDescent="0.2">
      <c r="A163" s="307"/>
      <c r="B163" s="185" t="s">
        <v>457</v>
      </c>
      <c r="C163" s="185" t="s">
        <v>484</v>
      </c>
      <c r="D163" s="678"/>
      <c r="E163" s="185" t="s">
        <v>621</v>
      </c>
      <c r="F163" s="185" t="s">
        <v>617</v>
      </c>
      <c r="G163" s="311" t="s">
        <v>556</v>
      </c>
      <c r="H163" s="311" t="s">
        <v>556</v>
      </c>
      <c r="I163" s="267" t="s">
        <v>501</v>
      </c>
      <c r="J163" s="185" t="s">
        <v>504</v>
      </c>
      <c r="K163" s="185" t="s">
        <v>511</v>
      </c>
      <c r="L163" s="185"/>
      <c r="M163" s="186"/>
      <c r="N163" s="186" t="s">
        <v>525</v>
      </c>
      <c r="O163" s="3" t="s">
        <v>531</v>
      </c>
      <c r="P163" s="186" t="s">
        <v>552</v>
      </c>
      <c r="Q163" s="268">
        <v>8</v>
      </c>
      <c r="R163" s="284" t="s">
        <v>594</v>
      </c>
      <c r="S163" s="186" t="s">
        <v>599</v>
      </c>
      <c r="T163" s="64" t="s">
        <v>622</v>
      </c>
      <c r="U163" s="106" t="s">
        <v>763</v>
      </c>
      <c r="V163" s="880"/>
      <c r="W163" s="880"/>
      <c r="X163" s="823" t="s">
        <v>774</v>
      </c>
      <c r="Y163" s="188">
        <v>25</v>
      </c>
      <c r="Z163" s="188" t="s">
        <v>775</v>
      </c>
      <c r="AA163" s="279">
        <v>2.5000000000000001E-2</v>
      </c>
      <c r="AB163" s="190" t="s">
        <v>759</v>
      </c>
      <c r="AC163" s="208" t="s">
        <v>776</v>
      </c>
      <c r="AD163" s="208" t="s">
        <v>777</v>
      </c>
      <c r="AE163" s="264" t="s">
        <v>762</v>
      </c>
    </row>
    <row r="164" spans="1:31" ht="178.5" hidden="1" x14ac:dyDescent="0.2">
      <c r="A164" s="307"/>
      <c r="B164" s="185" t="s">
        <v>457</v>
      </c>
      <c r="C164" s="185" t="s">
        <v>484</v>
      </c>
      <c r="D164" s="678"/>
      <c r="E164" s="185" t="s">
        <v>621</v>
      </c>
      <c r="F164" s="185" t="s">
        <v>616</v>
      </c>
      <c r="G164" s="311" t="s">
        <v>500</v>
      </c>
      <c r="H164" s="311">
        <v>400</v>
      </c>
      <c r="I164" s="185" t="s">
        <v>501</v>
      </c>
      <c r="J164" s="185" t="s">
        <v>503</v>
      </c>
      <c r="K164" s="185" t="s">
        <v>508</v>
      </c>
      <c r="L164" s="185">
        <v>1600</v>
      </c>
      <c r="M164" s="186" t="s">
        <v>522</v>
      </c>
      <c r="N164" s="186" t="s">
        <v>527</v>
      </c>
      <c r="O164" s="3" t="s">
        <v>537</v>
      </c>
      <c r="P164" s="186" t="s">
        <v>564</v>
      </c>
      <c r="Q164" s="265">
        <v>0.8</v>
      </c>
      <c r="R164" s="284" t="s">
        <v>594</v>
      </c>
      <c r="S164" s="186" t="s">
        <v>597</v>
      </c>
      <c r="T164" s="64" t="s">
        <v>622</v>
      </c>
      <c r="U164" s="221" t="s">
        <v>780</v>
      </c>
      <c r="V164" s="191">
        <v>2.5000000000000001E-2</v>
      </c>
      <c r="W164" s="191" t="s">
        <v>78</v>
      </c>
      <c r="X164" s="209" t="s">
        <v>781</v>
      </c>
      <c r="Y164" s="194">
        <v>0.8</v>
      </c>
      <c r="Z164" s="212" t="s">
        <v>782</v>
      </c>
      <c r="AA164" s="29">
        <v>2.5000000000000001E-2</v>
      </c>
      <c r="AB164" s="190" t="s">
        <v>759</v>
      </c>
      <c r="AC164" s="208" t="s">
        <v>776</v>
      </c>
      <c r="AD164" s="208" t="s">
        <v>783</v>
      </c>
      <c r="AE164" s="264" t="s">
        <v>762</v>
      </c>
    </row>
    <row r="165" spans="1:31" ht="178.5" hidden="1" x14ac:dyDescent="0.2">
      <c r="A165" s="307"/>
      <c r="B165" s="185" t="s">
        <v>457</v>
      </c>
      <c r="C165" s="185" t="s">
        <v>484</v>
      </c>
      <c r="D165" s="678" t="s">
        <v>1046</v>
      </c>
      <c r="E165" s="185" t="s">
        <v>621</v>
      </c>
      <c r="F165" s="185" t="s">
        <v>616</v>
      </c>
      <c r="G165" s="311" t="s">
        <v>500</v>
      </c>
      <c r="H165" s="311">
        <v>400</v>
      </c>
      <c r="I165" s="185" t="s">
        <v>501</v>
      </c>
      <c r="J165" s="185" t="s">
        <v>503</v>
      </c>
      <c r="K165" s="185" t="s">
        <v>508</v>
      </c>
      <c r="L165" s="185">
        <v>1600</v>
      </c>
      <c r="M165" s="186" t="s">
        <v>522</v>
      </c>
      <c r="N165" s="186" t="s">
        <v>528</v>
      </c>
      <c r="O165" s="3" t="s">
        <v>539</v>
      </c>
      <c r="P165" s="186" t="s">
        <v>508</v>
      </c>
      <c r="Q165" s="268">
        <v>1600</v>
      </c>
      <c r="R165" s="284" t="s">
        <v>594</v>
      </c>
      <c r="S165" s="186" t="s">
        <v>597</v>
      </c>
      <c r="T165" s="64" t="s">
        <v>622</v>
      </c>
      <c r="U165" s="106" t="s">
        <v>785</v>
      </c>
      <c r="V165" s="856">
        <v>0.3</v>
      </c>
      <c r="W165" s="856" t="s">
        <v>764</v>
      </c>
      <c r="X165" s="871" t="s">
        <v>786</v>
      </c>
      <c r="Y165" s="212">
        <v>400</v>
      </c>
      <c r="Z165" s="212" t="s">
        <v>508</v>
      </c>
      <c r="AA165" s="29">
        <v>0.15</v>
      </c>
      <c r="AB165" s="190" t="s">
        <v>759</v>
      </c>
      <c r="AC165" s="208" t="s">
        <v>767</v>
      </c>
      <c r="AD165" s="208" t="s">
        <v>787</v>
      </c>
      <c r="AE165" s="264" t="s">
        <v>762</v>
      </c>
    </row>
    <row r="166" spans="1:31" ht="178.5" hidden="1" x14ac:dyDescent="0.2">
      <c r="A166" s="307"/>
      <c r="B166" s="185" t="s">
        <v>457</v>
      </c>
      <c r="C166" s="185" t="s">
        <v>484</v>
      </c>
      <c r="D166" s="678"/>
      <c r="E166" s="185" t="s">
        <v>621</v>
      </c>
      <c r="F166" s="185" t="s">
        <v>616</v>
      </c>
      <c r="G166" s="311" t="s">
        <v>500</v>
      </c>
      <c r="H166" s="311">
        <v>400</v>
      </c>
      <c r="I166" s="185" t="s">
        <v>501</v>
      </c>
      <c r="J166" s="185" t="s">
        <v>503</v>
      </c>
      <c r="K166" s="185" t="s">
        <v>510</v>
      </c>
      <c r="L166" s="185">
        <v>40</v>
      </c>
      <c r="M166" s="186" t="s">
        <v>522</v>
      </c>
      <c r="N166" s="186" t="s">
        <v>528</v>
      </c>
      <c r="O166" s="3" t="s">
        <v>539</v>
      </c>
      <c r="P166" s="186" t="s">
        <v>508</v>
      </c>
      <c r="Q166" s="268">
        <v>1600</v>
      </c>
      <c r="R166" s="284" t="s">
        <v>594</v>
      </c>
      <c r="S166" s="186" t="s">
        <v>597</v>
      </c>
      <c r="T166" s="64" t="s">
        <v>622</v>
      </c>
      <c r="U166" s="106" t="s">
        <v>785</v>
      </c>
      <c r="V166" s="856"/>
      <c r="W166" s="856"/>
      <c r="X166" s="871"/>
      <c r="Y166" s="212">
        <v>200</v>
      </c>
      <c r="Z166" s="212" t="s">
        <v>788</v>
      </c>
      <c r="AA166" s="29">
        <v>0.05</v>
      </c>
      <c r="AB166" s="190" t="s">
        <v>789</v>
      </c>
      <c r="AC166" s="208" t="s">
        <v>767</v>
      </c>
      <c r="AD166" s="208" t="s">
        <v>787</v>
      </c>
      <c r="AE166" s="264" t="s">
        <v>762</v>
      </c>
    </row>
    <row r="167" spans="1:31" ht="178.5" hidden="1" x14ac:dyDescent="0.2">
      <c r="A167" s="307"/>
      <c r="B167" s="185" t="s">
        <v>457</v>
      </c>
      <c r="C167" s="185" t="s">
        <v>484</v>
      </c>
      <c r="D167" s="678" t="s">
        <v>1045</v>
      </c>
      <c r="E167" s="185" t="s">
        <v>621</v>
      </c>
      <c r="F167" s="185" t="s">
        <v>616</v>
      </c>
      <c r="G167" s="311" t="s">
        <v>500</v>
      </c>
      <c r="H167" s="311">
        <v>400</v>
      </c>
      <c r="I167" s="185" t="s">
        <v>501</v>
      </c>
      <c r="J167" s="185" t="s">
        <v>503</v>
      </c>
      <c r="K167" s="185" t="s">
        <v>508</v>
      </c>
      <c r="L167" s="185">
        <v>1600</v>
      </c>
      <c r="M167" s="186" t="s">
        <v>522</v>
      </c>
      <c r="N167" s="186" t="s">
        <v>528</v>
      </c>
      <c r="O167" s="3" t="s">
        <v>539</v>
      </c>
      <c r="P167" s="186" t="s">
        <v>508</v>
      </c>
      <c r="Q167" s="268">
        <v>1600</v>
      </c>
      <c r="R167" s="284" t="s">
        <v>594</v>
      </c>
      <c r="S167" s="186" t="s">
        <v>597</v>
      </c>
      <c r="T167" s="64" t="s">
        <v>622</v>
      </c>
      <c r="U167" s="106" t="s">
        <v>785</v>
      </c>
      <c r="V167" s="856"/>
      <c r="W167" s="856"/>
      <c r="X167" s="209" t="s">
        <v>790</v>
      </c>
      <c r="Y167" s="219">
        <v>6000</v>
      </c>
      <c r="Z167" s="212" t="s">
        <v>791</v>
      </c>
      <c r="AA167" s="29">
        <v>0.04</v>
      </c>
      <c r="AB167" s="190" t="s">
        <v>759</v>
      </c>
      <c r="AC167" s="208" t="s">
        <v>792</v>
      </c>
      <c r="AD167" s="208" t="s">
        <v>787</v>
      </c>
      <c r="AE167" s="264" t="s">
        <v>762</v>
      </c>
    </row>
    <row r="168" spans="1:31" ht="178.5" hidden="1" x14ac:dyDescent="0.2">
      <c r="A168" s="307"/>
      <c r="B168" s="185" t="s">
        <v>457</v>
      </c>
      <c r="C168" s="185" t="s">
        <v>484</v>
      </c>
      <c r="D168" s="678" t="s">
        <v>1047</v>
      </c>
      <c r="E168" s="185" t="s">
        <v>621</v>
      </c>
      <c r="F168" s="185" t="s">
        <v>616</v>
      </c>
      <c r="G168" s="311" t="s">
        <v>500</v>
      </c>
      <c r="H168" s="311">
        <v>400</v>
      </c>
      <c r="I168" s="185" t="s">
        <v>501</v>
      </c>
      <c r="J168" s="185" t="s">
        <v>503</v>
      </c>
      <c r="K168" s="185" t="s">
        <v>508</v>
      </c>
      <c r="L168" s="185">
        <v>1600</v>
      </c>
      <c r="M168" s="186" t="s">
        <v>522</v>
      </c>
      <c r="N168" s="186" t="s">
        <v>528</v>
      </c>
      <c r="O168" s="3" t="s">
        <v>539</v>
      </c>
      <c r="P168" s="186" t="s">
        <v>508</v>
      </c>
      <c r="Q168" s="268">
        <v>1600</v>
      </c>
      <c r="R168" s="284" t="s">
        <v>594</v>
      </c>
      <c r="S168" s="186" t="s">
        <v>597</v>
      </c>
      <c r="T168" s="64" t="s">
        <v>622</v>
      </c>
      <c r="U168" s="106" t="s">
        <v>785</v>
      </c>
      <c r="V168" s="856"/>
      <c r="W168" s="856"/>
      <c r="X168" s="209" t="s">
        <v>793</v>
      </c>
      <c r="Y168" s="219">
        <v>32</v>
      </c>
      <c r="Z168" s="212" t="s">
        <v>794</v>
      </c>
      <c r="AA168" s="29">
        <v>0.03</v>
      </c>
      <c r="AB168" s="190" t="s">
        <v>759</v>
      </c>
      <c r="AC168" s="208" t="s">
        <v>792</v>
      </c>
      <c r="AD168" s="208" t="s">
        <v>787</v>
      </c>
      <c r="AE168" s="264" t="s">
        <v>762</v>
      </c>
    </row>
    <row r="169" spans="1:31" ht="178.5" hidden="1" x14ac:dyDescent="0.2">
      <c r="A169" s="307"/>
      <c r="B169" s="185" t="s">
        <v>457</v>
      </c>
      <c r="C169" s="185" t="s">
        <v>484</v>
      </c>
      <c r="D169" s="678" t="s">
        <v>1045</v>
      </c>
      <c r="E169" s="185" t="s">
        <v>621</v>
      </c>
      <c r="F169" s="185" t="s">
        <v>616</v>
      </c>
      <c r="G169" s="311" t="s">
        <v>500</v>
      </c>
      <c r="H169" s="311">
        <v>400</v>
      </c>
      <c r="I169" s="185" t="s">
        <v>501</v>
      </c>
      <c r="J169" s="185" t="s">
        <v>503</v>
      </c>
      <c r="K169" s="185" t="s">
        <v>508</v>
      </c>
      <c r="L169" s="185">
        <v>1600</v>
      </c>
      <c r="M169" s="186" t="s">
        <v>522</v>
      </c>
      <c r="N169" s="186" t="s">
        <v>528</v>
      </c>
      <c r="O169" s="3" t="s">
        <v>539</v>
      </c>
      <c r="P169" s="186" t="s">
        <v>508</v>
      </c>
      <c r="Q169" s="268">
        <v>1600</v>
      </c>
      <c r="R169" s="284" t="s">
        <v>594</v>
      </c>
      <c r="S169" s="186" t="s">
        <v>597</v>
      </c>
      <c r="T169" s="64" t="s">
        <v>622</v>
      </c>
      <c r="U169" s="106" t="s">
        <v>785</v>
      </c>
      <c r="V169" s="856"/>
      <c r="W169" s="856"/>
      <c r="X169" s="209" t="s">
        <v>795</v>
      </c>
      <c r="Y169" s="219">
        <v>708</v>
      </c>
      <c r="Z169" s="212" t="s">
        <v>796</v>
      </c>
      <c r="AA169" s="29">
        <v>0.03</v>
      </c>
      <c r="AB169" s="190" t="s">
        <v>759</v>
      </c>
      <c r="AC169" s="208" t="s">
        <v>792</v>
      </c>
      <c r="AD169" s="208" t="s">
        <v>787</v>
      </c>
      <c r="AE169" s="264" t="s">
        <v>762</v>
      </c>
    </row>
    <row r="170" spans="1:31" ht="178.5" hidden="1" x14ac:dyDescent="0.2">
      <c r="A170" s="307"/>
      <c r="B170" s="185" t="s">
        <v>457</v>
      </c>
      <c r="C170" s="185" t="s">
        <v>484</v>
      </c>
      <c r="D170" s="678"/>
      <c r="E170" s="185" t="s">
        <v>621</v>
      </c>
      <c r="F170" s="185" t="s">
        <v>616</v>
      </c>
      <c r="G170" s="311" t="s">
        <v>500</v>
      </c>
      <c r="H170" s="311">
        <v>400</v>
      </c>
      <c r="I170" s="185" t="s">
        <v>501</v>
      </c>
      <c r="J170" s="185" t="s">
        <v>503</v>
      </c>
      <c r="K170" s="185" t="s">
        <v>508</v>
      </c>
      <c r="L170" s="185">
        <v>1600</v>
      </c>
      <c r="M170" s="186" t="s">
        <v>522</v>
      </c>
      <c r="N170" s="186" t="s">
        <v>528</v>
      </c>
      <c r="O170" s="3" t="s">
        <v>889</v>
      </c>
      <c r="P170" s="186" t="s">
        <v>567</v>
      </c>
      <c r="Q170" s="265">
        <v>1</v>
      </c>
      <c r="R170" s="284" t="s">
        <v>594</v>
      </c>
      <c r="S170" s="186" t="s">
        <v>597</v>
      </c>
      <c r="T170" s="64" t="s">
        <v>622</v>
      </c>
      <c r="U170" s="193" t="s">
        <v>797</v>
      </c>
      <c r="V170" s="191">
        <v>0.05</v>
      </c>
      <c r="W170" s="191" t="s">
        <v>179</v>
      </c>
      <c r="X170" s="209" t="s">
        <v>798</v>
      </c>
      <c r="Y170" s="220">
        <v>1</v>
      </c>
      <c r="Z170" s="212" t="s">
        <v>799</v>
      </c>
      <c r="AA170" s="29">
        <v>0.05</v>
      </c>
      <c r="AB170" s="190" t="s">
        <v>789</v>
      </c>
      <c r="AC170" s="208" t="s">
        <v>776</v>
      </c>
      <c r="AD170" s="208" t="s">
        <v>783</v>
      </c>
      <c r="AE170" s="264" t="s">
        <v>762</v>
      </c>
    </row>
    <row r="171" spans="1:31" ht="178.5" hidden="1" x14ac:dyDescent="0.2">
      <c r="A171" s="307"/>
      <c r="B171" s="185" t="s">
        <v>457</v>
      </c>
      <c r="C171" s="185" t="s">
        <v>484</v>
      </c>
      <c r="D171" s="678"/>
      <c r="E171" s="185" t="s">
        <v>621</v>
      </c>
      <c r="F171" s="185" t="s">
        <v>616</v>
      </c>
      <c r="G171" s="311" t="s">
        <v>500</v>
      </c>
      <c r="H171" s="311">
        <v>400</v>
      </c>
      <c r="I171" s="185" t="s">
        <v>501</v>
      </c>
      <c r="J171" s="185" t="s">
        <v>503</v>
      </c>
      <c r="K171" s="185" t="s">
        <v>508</v>
      </c>
      <c r="L171" s="185">
        <v>1600</v>
      </c>
      <c r="M171" s="186" t="s">
        <v>522</v>
      </c>
      <c r="N171" s="186" t="s">
        <v>529</v>
      </c>
      <c r="O171" s="3" t="s">
        <v>541</v>
      </c>
      <c r="P171" s="186" t="s">
        <v>568</v>
      </c>
      <c r="Q171" s="268">
        <v>5</v>
      </c>
      <c r="R171" s="284" t="s">
        <v>594</v>
      </c>
      <c r="S171" s="186" t="s">
        <v>597</v>
      </c>
      <c r="T171" s="64" t="s">
        <v>622</v>
      </c>
      <c r="U171" s="221" t="s">
        <v>800</v>
      </c>
      <c r="V171" s="191">
        <v>0.05</v>
      </c>
      <c r="W171" s="191" t="s">
        <v>801</v>
      </c>
      <c r="X171" s="209" t="s">
        <v>802</v>
      </c>
      <c r="Y171" s="222">
        <v>20</v>
      </c>
      <c r="Z171" s="223" t="s">
        <v>568</v>
      </c>
      <c r="AA171" s="29">
        <v>0.05</v>
      </c>
      <c r="AB171" s="190" t="s">
        <v>803</v>
      </c>
      <c r="AC171" s="208" t="s">
        <v>804</v>
      </c>
      <c r="AD171" s="208" t="s">
        <v>783</v>
      </c>
      <c r="AE171" s="264" t="s">
        <v>762</v>
      </c>
    </row>
    <row r="172" spans="1:31" ht="178.5" hidden="1" x14ac:dyDescent="0.2">
      <c r="A172" s="307"/>
      <c r="B172" s="185" t="s">
        <v>457</v>
      </c>
      <c r="C172" s="185" t="s">
        <v>484</v>
      </c>
      <c r="D172" s="678"/>
      <c r="E172" s="185" t="s">
        <v>621</v>
      </c>
      <c r="F172" s="185" t="s">
        <v>616</v>
      </c>
      <c r="G172" s="311" t="s">
        <v>500</v>
      </c>
      <c r="H172" s="311">
        <v>400</v>
      </c>
      <c r="I172" s="185" t="s">
        <v>501</v>
      </c>
      <c r="J172" s="185" t="s">
        <v>503</v>
      </c>
      <c r="K172" s="185" t="s">
        <v>508</v>
      </c>
      <c r="L172" s="185">
        <v>1600</v>
      </c>
      <c r="M172" s="186" t="s">
        <v>522</v>
      </c>
      <c r="N172" s="186" t="s">
        <v>528</v>
      </c>
      <c r="O172" s="3" t="s">
        <v>542</v>
      </c>
      <c r="P172" s="186" t="s">
        <v>569</v>
      </c>
      <c r="Q172" s="268">
        <v>1</v>
      </c>
      <c r="R172" s="284" t="s">
        <v>594</v>
      </c>
      <c r="S172" s="186" t="s">
        <v>597</v>
      </c>
      <c r="T172" s="64" t="s">
        <v>622</v>
      </c>
      <c r="U172" s="221" t="s">
        <v>805</v>
      </c>
      <c r="V172" s="191">
        <v>0.05</v>
      </c>
      <c r="W172" s="191" t="s">
        <v>806</v>
      </c>
      <c r="X172" s="209" t="s">
        <v>807</v>
      </c>
      <c r="Y172" s="230">
        <v>0.5</v>
      </c>
      <c r="Z172" s="212" t="s">
        <v>808</v>
      </c>
      <c r="AA172" s="29">
        <v>0.05</v>
      </c>
      <c r="AB172" s="190" t="s">
        <v>809</v>
      </c>
      <c r="AC172" s="208" t="s">
        <v>792</v>
      </c>
      <c r="AD172" s="208" t="s">
        <v>787</v>
      </c>
      <c r="AE172" s="264" t="s">
        <v>762</v>
      </c>
    </row>
    <row r="173" spans="1:31" ht="178.5" hidden="1" x14ac:dyDescent="0.2">
      <c r="A173" s="307"/>
      <c r="B173" s="185" t="s">
        <v>457</v>
      </c>
      <c r="C173" s="185" t="s">
        <v>484</v>
      </c>
      <c r="D173" s="678" t="s">
        <v>1046</v>
      </c>
      <c r="E173" s="185" t="s">
        <v>621</v>
      </c>
      <c r="F173" s="185" t="s">
        <v>616</v>
      </c>
      <c r="G173" s="311" t="s">
        <v>500</v>
      </c>
      <c r="H173" s="311">
        <v>400</v>
      </c>
      <c r="I173" s="185" t="s">
        <v>501</v>
      </c>
      <c r="J173" s="185" t="s">
        <v>503</v>
      </c>
      <c r="K173" s="185" t="s">
        <v>508</v>
      </c>
      <c r="L173" s="185">
        <v>1600</v>
      </c>
      <c r="M173" s="186" t="s">
        <v>522</v>
      </c>
      <c r="N173" s="186" t="s">
        <v>528</v>
      </c>
      <c r="O173" s="3"/>
      <c r="P173" s="186"/>
      <c r="Q173" s="265"/>
      <c r="R173" s="284" t="s">
        <v>594</v>
      </c>
      <c r="S173" s="186" t="s">
        <v>597</v>
      </c>
      <c r="T173" s="64" t="s">
        <v>622</v>
      </c>
      <c r="U173" s="221" t="s">
        <v>810</v>
      </c>
      <c r="V173" s="191">
        <v>0.05</v>
      </c>
      <c r="W173" s="191" t="s">
        <v>801</v>
      </c>
      <c r="X173" s="209" t="s">
        <v>811</v>
      </c>
      <c r="Y173" s="280" t="s">
        <v>812</v>
      </c>
      <c r="Z173" s="212" t="s">
        <v>813</v>
      </c>
      <c r="AA173" s="192">
        <v>0.05</v>
      </c>
      <c r="AB173" s="190" t="s">
        <v>759</v>
      </c>
      <c r="AC173" s="208" t="s">
        <v>792</v>
      </c>
      <c r="AD173" s="208" t="s">
        <v>787</v>
      </c>
      <c r="AE173" s="264" t="s">
        <v>762</v>
      </c>
    </row>
    <row r="174" spans="1:31" ht="178.5" hidden="1" x14ac:dyDescent="0.2">
      <c r="A174" s="307"/>
      <c r="B174" s="185" t="s">
        <v>457</v>
      </c>
      <c r="C174" s="185" t="s">
        <v>484</v>
      </c>
      <c r="D174" s="678"/>
      <c r="E174" s="185" t="s">
        <v>621</v>
      </c>
      <c r="F174" s="185" t="s">
        <v>616</v>
      </c>
      <c r="G174" s="311" t="s">
        <v>500</v>
      </c>
      <c r="H174" s="311">
        <v>400</v>
      </c>
      <c r="I174" s="185" t="s">
        <v>501</v>
      </c>
      <c r="J174" s="185" t="s">
        <v>503</v>
      </c>
      <c r="K174" s="185" t="s">
        <v>508</v>
      </c>
      <c r="L174" s="185">
        <v>1600</v>
      </c>
      <c r="M174" s="186" t="s">
        <v>522</v>
      </c>
      <c r="N174" s="186" t="s">
        <v>529</v>
      </c>
      <c r="O174" s="3" t="s">
        <v>543</v>
      </c>
      <c r="P174" s="186" t="s">
        <v>570</v>
      </c>
      <c r="Q174" s="265">
        <v>1</v>
      </c>
      <c r="R174" s="284" t="s">
        <v>594</v>
      </c>
      <c r="S174" s="186" t="s">
        <v>597</v>
      </c>
      <c r="T174" s="64" t="s">
        <v>622</v>
      </c>
      <c r="U174" s="221" t="s">
        <v>815</v>
      </c>
      <c r="V174" s="191">
        <v>2.5000000000000001E-2</v>
      </c>
      <c r="W174" s="191" t="s">
        <v>26</v>
      </c>
      <c r="X174" s="209" t="s">
        <v>816</v>
      </c>
      <c r="Y174" s="230">
        <v>0.25</v>
      </c>
      <c r="Z174" s="212" t="s">
        <v>817</v>
      </c>
      <c r="AA174" s="29">
        <v>2.5000000000000001E-2</v>
      </c>
      <c r="AB174" s="190" t="s">
        <v>789</v>
      </c>
      <c r="AC174" s="208" t="s">
        <v>792</v>
      </c>
      <c r="AD174" s="208" t="s">
        <v>787</v>
      </c>
      <c r="AE174" s="264" t="s">
        <v>762</v>
      </c>
    </row>
    <row r="175" spans="1:31" ht="105" hidden="1" customHeight="1" x14ac:dyDescent="0.2">
      <c r="A175" s="307"/>
      <c r="B175" s="185" t="s">
        <v>457</v>
      </c>
      <c r="C175" s="185" t="s">
        <v>484</v>
      </c>
      <c r="D175" s="758"/>
      <c r="E175" s="185" t="s">
        <v>621</v>
      </c>
      <c r="F175" s="185" t="s">
        <v>616</v>
      </c>
      <c r="G175" s="311" t="s">
        <v>500</v>
      </c>
      <c r="H175" s="311">
        <v>400</v>
      </c>
      <c r="I175" s="185" t="s">
        <v>501</v>
      </c>
      <c r="J175" s="185" t="s">
        <v>503</v>
      </c>
      <c r="K175" s="185" t="s">
        <v>508</v>
      </c>
      <c r="L175" s="185">
        <v>1600</v>
      </c>
      <c r="M175" s="476" t="s">
        <v>522</v>
      </c>
      <c r="N175" s="476" t="s">
        <v>529</v>
      </c>
      <c r="O175" s="3" t="s">
        <v>543</v>
      </c>
      <c r="P175" s="476" t="s">
        <v>570</v>
      </c>
      <c r="Q175" s="265">
        <v>1</v>
      </c>
      <c r="R175" s="284" t="s">
        <v>594</v>
      </c>
      <c r="S175" s="476" t="s">
        <v>597</v>
      </c>
      <c r="T175" s="64" t="s">
        <v>622</v>
      </c>
      <c r="U175" s="221" t="s">
        <v>815</v>
      </c>
      <c r="V175" s="756">
        <v>2.5000000000000001E-2</v>
      </c>
      <c r="W175" s="756" t="s">
        <v>26</v>
      </c>
      <c r="X175" s="758" t="s">
        <v>1052</v>
      </c>
      <c r="Y175" s="222">
        <v>10</v>
      </c>
      <c r="Z175" s="212" t="s">
        <v>1053</v>
      </c>
      <c r="AA175" s="29">
        <v>2.5000000000000001E-2</v>
      </c>
      <c r="AB175" s="757" t="s">
        <v>789</v>
      </c>
      <c r="AC175" s="477" t="s">
        <v>792</v>
      </c>
      <c r="AD175" s="477" t="s">
        <v>787</v>
      </c>
      <c r="AE175" s="759" t="s">
        <v>762</v>
      </c>
    </row>
    <row r="176" spans="1:31" ht="105" hidden="1" customHeight="1" x14ac:dyDescent="0.2">
      <c r="A176" s="307"/>
      <c r="B176" s="185" t="s">
        <v>457</v>
      </c>
      <c r="C176" s="185" t="s">
        <v>484</v>
      </c>
      <c r="D176" s="807"/>
      <c r="E176" s="185" t="s">
        <v>621</v>
      </c>
      <c r="F176" s="185" t="s">
        <v>616</v>
      </c>
      <c r="G176" s="311" t="s">
        <v>500</v>
      </c>
      <c r="H176" s="311">
        <v>400</v>
      </c>
      <c r="I176" s="185" t="s">
        <v>501</v>
      </c>
      <c r="J176" s="185" t="s">
        <v>503</v>
      </c>
      <c r="K176" s="185" t="s">
        <v>508</v>
      </c>
      <c r="L176" s="185">
        <v>1600</v>
      </c>
      <c r="M176" s="476" t="s">
        <v>522</v>
      </c>
      <c r="N176" s="476" t="s">
        <v>529</v>
      </c>
      <c r="O176" s="3" t="s">
        <v>543</v>
      </c>
      <c r="P176" s="476" t="s">
        <v>570</v>
      </c>
      <c r="Q176" s="265">
        <v>1</v>
      </c>
      <c r="R176" s="284" t="s">
        <v>594</v>
      </c>
      <c r="S176" s="476" t="s">
        <v>597</v>
      </c>
      <c r="T176" s="64" t="s">
        <v>622</v>
      </c>
      <c r="U176" s="221" t="s">
        <v>815</v>
      </c>
      <c r="V176" s="806">
        <v>2.5000000000000001E-2</v>
      </c>
      <c r="W176" s="806" t="s">
        <v>26</v>
      </c>
      <c r="X176" s="807" t="s">
        <v>1089</v>
      </c>
      <c r="Y176" s="222">
        <v>10</v>
      </c>
      <c r="Z176" s="212" t="s">
        <v>1090</v>
      </c>
      <c r="AA176" s="29">
        <v>1.2500000000000001E-2</v>
      </c>
      <c r="AB176" s="808" t="s">
        <v>759</v>
      </c>
      <c r="AC176" s="477" t="s">
        <v>1091</v>
      </c>
      <c r="AD176" s="477" t="s">
        <v>783</v>
      </c>
      <c r="AE176" s="805" t="s">
        <v>762</v>
      </c>
    </row>
    <row r="177" spans="1:31" ht="178.5" hidden="1" x14ac:dyDescent="0.2">
      <c r="A177" s="307"/>
      <c r="B177" s="185" t="s">
        <v>457</v>
      </c>
      <c r="C177" s="185" t="s">
        <v>484</v>
      </c>
      <c r="D177" s="678"/>
      <c r="E177" s="185" t="s">
        <v>621</v>
      </c>
      <c r="F177" s="185" t="s">
        <v>616</v>
      </c>
      <c r="G177" s="311" t="s">
        <v>500</v>
      </c>
      <c r="H177" s="311">
        <v>400</v>
      </c>
      <c r="I177" s="185" t="s">
        <v>501</v>
      </c>
      <c r="J177" s="185" t="s">
        <v>503</v>
      </c>
      <c r="K177" s="185" t="s">
        <v>508</v>
      </c>
      <c r="L177" s="185">
        <v>1600</v>
      </c>
      <c r="M177" s="186" t="s">
        <v>522</v>
      </c>
      <c r="N177" s="186" t="s">
        <v>529</v>
      </c>
      <c r="O177" s="3" t="s">
        <v>890</v>
      </c>
      <c r="P177" s="186" t="s">
        <v>571</v>
      </c>
      <c r="Q177" s="268">
        <v>8</v>
      </c>
      <c r="R177" s="284" t="s">
        <v>594</v>
      </c>
      <c r="S177" s="186" t="s">
        <v>597</v>
      </c>
      <c r="T177" s="64" t="s">
        <v>622</v>
      </c>
      <c r="U177" s="221" t="s">
        <v>818</v>
      </c>
      <c r="V177" s="191">
        <v>0.05</v>
      </c>
      <c r="W177" s="191" t="s">
        <v>26</v>
      </c>
      <c r="X177" s="209" t="s">
        <v>819</v>
      </c>
      <c r="Y177" s="212">
        <v>15</v>
      </c>
      <c r="Z177" s="212" t="s">
        <v>571</v>
      </c>
      <c r="AA177" s="29">
        <v>0.05</v>
      </c>
      <c r="AB177" s="190" t="s">
        <v>759</v>
      </c>
      <c r="AC177" s="208" t="s">
        <v>792</v>
      </c>
      <c r="AD177" s="208" t="s">
        <v>787</v>
      </c>
      <c r="AE177" s="264" t="s">
        <v>762</v>
      </c>
    </row>
    <row r="178" spans="1:31" ht="178.5" hidden="1" x14ac:dyDescent="0.2">
      <c r="A178" s="307"/>
      <c r="B178" s="185" t="s">
        <v>457</v>
      </c>
      <c r="C178" s="185" t="s">
        <v>484</v>
      </c>
      <c r="D178" s="678"/>
      <c r="E178" s="185" t="s">
        <v>621</v>
      </c>
      <c r="F178" s="185" t="s">
        <v>616</v>
      </c>
      <c r="G178" s="311" t="s">
        <v>500</v>
      </c>
      <c r="H178" s="311">
        <v>400</v>
      </c>
      <c r="I178" s="185" t="s">
        <v>501</v>
      </c>
      <c r="J178" s="185" t="s">
        <v>503</v>
      </c>
      <c r="K178" s="185" t="s">
        <v>508</v>
      </c>
      <c r="L178" s="185">
        <v>1600</v>
      </c>
      <c r="M178" s="186" t="s">
        <v>522</v>
      </c>
      <c r="N178" s="186" t="s">
        <v>529</v>
      </c>
      <c r="O178" s="3" t="s">
        <v>543</v>
      </c>
      <c r="P178" s="186" t="s">
        <v>571</v>
      </c>
      <c r="Q178" s="268">
        <v>8</v>
      </c>
      <c r="R178" s="284" t="s">
        <v>594</v>
      </c>
      <c r="S178" s="186" t="s">
        <v>597</v>
      </c>
      <c r="T178" s="64" t="s">
        <v>622</v>
      </c>
      <c r="U178" s="221" t="s">
        <v>820</v>
      </c>
      <c r="V178" s="191">
        <v>0.05</v>
      </c>
      <c r="W178" s="191" t="s">
        <v>821</v>
      </c>
      <c r="X178" s="209" t="s">
        <v>822</v>
      </c>
      <c r="Y178" s="212">
        <v>40</v>
      </c>
      <c r="Z178" s="212" t="s">
        <v>823</v>
      </c>
      <c r="AA178" s="29">
        <v>0.05</v>
      </c>
      <c r="AB178" s="190" t="s">
        <v>759</v>
      </c>
      <c r="AC178" s="208" t="s">
        <v>776</v>
      </c>
      <c r="AD178" s="208" t="s">
        <v>783</v>
      </c>
      <c r="AE178" s="264" t="s">
        <v>762</v>
      </c>
    </row>
    <row r="179" spans="1:31" ht="178.5" hidden="1" x14ac:dyDescent="0.2">
      <c r="A179" s="307"/>
      <c r="B179" s="185" t="s">
        <v>457</v>
      </c>
      <c r="C179" s="185" t="s">
        <v>484</v>
      </c>
      <c r="D179" s="678"/>
      <c r="E179" s="185" t="s">
        <v>621</v>
      </c>
      <c r="F179" s="185" t="s">
        <v>616</v>
      </c>
      <c r="G179" s="311" t="s">
        <v>500</v>
      </c>
      <c r="H179" s="311">
        <v>400</v>
      </c>
      <c r="I179" s="185" t="s">
        <v>501</v>
      </c>
      <c r="J179" s="185" t="s">
        <v>503</v>
      </c>
      <c r="K179" s="185" t="s">
        <v>508</v>
      </c>
      <c r="L179" s="185">
        <v>1600</v>
      </c>
      <c r="M179" s="186" t="s">
        <v>522</v>
      </c>
      <c r="N179" s="186" t="s">
        <v>529</v>
      </c>
      <c r="O179" s="3" t="s">
        <v>545</v>
      </c>
      <c r="P179" s="186" t="s">
        <v>572</v>
      </c>
      <c r="Q179" s="265">
        <v>4</v>
      </c>
      <c r="R179" s="284" t="s">
        <v>594</v>
      </c>
      <c r="S179" s="186" t="s">
        <v>597</v>
      </c>
      <c r="T179" s="64" t="s">
        <v>622</v>
      </c>
      <c r="U179" s="221" t="s">
        <v>824</v>
      </c>
      <c r="V179" s="191">
        <v>0.05</v>
      </c>
      <c r="W179" s="191" t="s">
        <v>26</v>
      </c>
      <c r="X179" s="209" t="s">
        <v>825</v>
      </c>
      <c r="Y179" s="230">
        <v>1</v>
      </c>
      <c r="Z179" s="212" t="s">
        <v>826</v>
      </c>
      <c r="AA179" s="29">
        <v>0.05</v>
      </c>
      <c r="AB179" s="190" t="s">
        <v>827</v>
      </c>
      <c r="AC179" s="208" t="s">
        <v>792</v>
      </c>
      <c r="AD179" s="208" t="s">
        <v>787</v>
      </c>
      <c r="AE179" s="264" t="s">
        <v>762</v>
      </c>
    </row>
    <row r="180" spans="1:31" ht="165.75" hidden="1" x14ac:dyDescent="0.2">
      <c r="A180" s="307"/>
      <c r="B180" s="185" t="s">
        <v>461</v>
      </c>
      <c r="C180" s="185" t="s">
        <v>492</v>
      </c>
      <c r="D180" s="678"/>
      <c r="E180" s="185" t="s">
        <v>621</v>
      </c>
      <c r="F180" s="185" t="s">
        <v>615</v>
      </c>
      <c r="G180" s="311" t="s">
        <v>556</v>
      </c>
      <c r="H180" s="311" t="s">
        <v>556</v>
      </c>
      <c r="I180" s="185" t="s">
        <v>502</v>
      </c>
      <c r="J180" s="185" t="s">
        <v>505</v>
      </c>
      <c r="K180" s="185" t="s">
        <v>351</v>
      </c>
      <c r="L180" s="185">
        <v>100</v>
      </c>
      <c r="M180" s="186" t="s">
        <v>523</v>
      </c>
      <c r="N180" s="186" t="s">
        <v>347</v>
      </c>
      <c r="O180" s="3" t="s">
        <v>550</v>
      </c>
      <c r="P180" s="186" t="s">
        <v>351</v>
      </c>
      <c r="Q180" s="265">
        <v>1</v>
      </c>
      <c r="R180" s="284" t="s">
        <v>594</v>
      </c>
      <c r="S180" s="186" t="s">
        <v>597</v>
      </c>
      <c r="T180" s="64" t="s">
        <v>622</v>
      </c>
      <c r="U180" s="221" t="s">
        <v>829</v>
      </c>
      <c r="V180" s="230">
        <v>2.5000000000000001E-2</v>
      </c>
      <c r="W180" s="230" t="s">
        <v>26</v>
      </c>
      <c r="X180" s="221" t="s">
        <v>830</v>
      </c>
      <c r="Y180" s="230">
        <v>0.25</v>
      </c>
      <c r="Z180" s="212" t="s">
        <v>351</v>
      </c>
      <c r="AA180" s="29">
        <v>2.5000000000000001E-2</v>
      </c>
      <c r="AB180" s="281" t="s">
        <v>759</v>
      </c>
      <c r="AC180" s="282" t="s">
        <v>792</v>
      </c>
      <c r="AD180" s="208" t="s">
        <v>831</v>
      </c>
      <c r="AE180" s="264" t="s">
        <v>762</v>
      </c>
    </row>
    <row r="181" spans="1:31" ht="102" hidden="1" x14ac:dyDescent="0.2">
      <c r="A181" s="307"/>
      <c r="B181" s="185" t="s">
        <v>457</v>
      </c>
      <c r="C181" s="185" t="s">
        <v>484</v>
      </c>
      <c r="D181" s="678"/>
      <c r="E181" s="185" t="s">
        <v>621</v>
      </c>
      <c r="F181" s="185" t="s">
        <v>615</v>
      </c>
      <c r="G181" s="311" t="s">
        <v>556</v>
      </c>
      <c r="H181" s="311" t="s">
        <v>556</v>
      </c>
      <c r="I181" s="185" t="s">
        <v>502</v>
      </c>
      <c r="J181" s="185" t="s">
        <v>507</v>
      </c>
      <c r="K181" s="185" t="s">
        <v>515</v>
      </c>
      <c r="L181" s="185">
        <v>90</v>
      </c>
      <c r="M181" s="186" t="s">
        <v>523</v>
      </c>
      <c r="N181" s="186" t="s">
        <v>127</v>
      </c>
      <c r="O181" s="3" t="s">
        <v>546</v>
      </c>
      <c r="P181" s="186" t="s">
        <v>515</v>
      </c>
      <c r="Q181" s="265">
        <v>1</v>
      </c>
      <c r="R181" s="284" t="s">
        <v>594</v>
      </c>
      <c r="S181" s="186" t="s">
        <v>597</v>
      </c>
      <c r="T181" s="64" t="s">
        <v>622</v>
      </c>
      <c r="U181" s="221" t="s">
        <v>832</v>
      </c>
      <c r="V181" s="856">
        <v>0.1</v>
      </c>
      <c r="W181" s="191" t="s">
        <v>26</v>
      </c>
      <c r="X181" s="221" t="s">
        <v>833</v>
      </c>
      <c r="Y181" s="230">
        <v>1</v>
      </c>
      <c r="Z181" s="212" t="s">
        <v>573</v>
      </c>
      <c r="AA181" s="29">
        <v>0.05</v>
      </c>
      <c r="AB181" s="190" t="s">
        <v>759</v>
      </c>
      <c r="AC181" s="208" t="s">
        <v>792</v>
      </c>
      <c r="AD181" s="208" t="s">
        <v>787</v>
      </c>
      <c r="AE181" s="264" t="s">
        <v>762</v>
      </c>
    </row>
    <row r="182" spans="1:31" ht="89.25" hidden="1" x14ac:dyDescent="0.2">
      <c r="A182" s="307"/>
      <c r="B182" s="185" t="s">
        <v>461</v>
      </c>
      <c r="C182" s="185" t="s">
        <v>484</v>
      </c>
      <c r="D182" s="678"/>
      <c r="E182" s="185" t="s">
        <v>621</v>
      </c>
      <c r="F182" s="185" t="s">
        <v>615</v>
      </c>
      <c r="G182" s="311" t="s">
        <v>556</v>
      </c>
      <c r="H182" s="311" t="s">
        <v>556</v>
      </c>
      <c r="I182" s="185" t="s">
        <v>502</v>
      </c>
      <c r="J182" s="185" t="s">
        <v>505</v>
      </c>
      <c r="K182" s="185" t="s">
        <v>351</v>
      </c>
      <c r="L182" s="185">
        <v>100</v>
      </c>
      <c r="M182" s="186" t="s">
        <v>523</v>
      </c>
      <c r="N182" s="186" t="s">
        <v>347</v>
      </c>
      <c r="O182" s="3" t="s">
        <v>549</v>
      </c>
      <c r="P182" s="186" t="s">
        <v>577</v>
      </c>
      <c r="Q182" s="265">
        <v>1</v>
      </c>
      <c r="R182" s="284" t="s">
        <v>594</v>
      </c>
      <c r="S182" s="186" t="s">
        <v>595</v>
      </c>
      <c r="T182" s="64" t="s">
        <v>622</v>
      </c>
      <c r="U182" s="221" t="s">
        <v>834</v>
      </c>
      <c r="V182" s="856"/>
      <c r="W182" s="191" t="s">
        <v>26</v>
      </c>
      <c r="X182" s="193" t="s">
        <v>835</v>
      </c>
      <c r="Y182" s="230">
        <v>0.5</v>
      </c>
      <c r="Z182" s="212" t="s">
        <v>577</v>
      </c>
      <c r="AA182" s="29">
        <v>0.05</v>
      </c>
      <c r="AB182" s="190" t="s">
        <v>759</v>
      </c>
      <c r="AC182" s="208" t="s">
        <v>792</v>
      </c>
      <c r="AD182" s="208" t="s">
        <v>787</v>
      </c>
      <c r="AE182" s="264" t="s">
        <v>762</v>
      </c>
    </row>
    <row r="183" spans="1:31" ht="111" hidden="1" customHeight="1" x14ac:dyDescent="0.2">
      <c r="A183" s="307"/>
      <c r="B183" s="185" t="s">
        <v>467</v>
      </c>
      <c r="C183" s="185" t="s">
        <v>499</v>
      </c>
      <c r="D183" s="678"/>
      <c r="E183" s="185" t="s">
        <v>621</v>
      </c>
      <c r="F183" s="185" t="s">
        <v>615</v>
      </c>
      <c r="G183" s="185" t="s">
        <v>556</v>
      </c>
      <c r="H183" s="185" t="s">
        <v>556</v>
      </c>
      <c r="I183" s="185" t="s">
        <v>501</v>
      </c>
      <c r="J183" s="185" t="s">
        <v>504</v>
      </c>
      <c r="K183" s="185" t="s">
        <v>511</v>
      </c>
      <c r="L183" s="185">
        <v>8</v>
      </c>
      <c r="M183" s="186" t="s">
        <v>521</v>
      </c>
      <c r="N183" s="106" t="s">
        <v>525</v>
      </c>
      <c r="O183" s="3" t="s">
        <v>531</v>
      </c>
      <c r="P183" s="186" t="s">
        <v>552</v>
      </c>
      <c r="Q183" s="268">
        <v>8</v>
      </c>
      <c r="R183" s="284" t="s">
        <v>591</v>
      </c>
      <c r="S183" s="186" t="s">
        <v>599</v>
      </c>
      <c r="T183" s="64" t="s">
        <v>622</v>
      </c>
      <c r="U183" s="106" t="s">
        <v>841</v>
      </c>
      <c r="V183" s="879">
        <v>0.3</v>
      </c>
      <c r="W183" s="368" t="s">
        <v>26</v>
      </c>
      <c r="X183" s="545" t="s">
        <v>842</v>
      </c>
      <c r="Y183" s="546" t="s">
        <v>843</v>
      </c>
      <c r="Z183" s="547" t="s">
        <v>844</v>
      </c>
      <c r="AA183" s="244">
        <v>0.1</v>
      </c>
      <c r="AB183" s="245" t="s">
        <v>962</v>
      </c>
      <c r="AC183" s="246">
        <v>43862</v>
      </c>
      <c r="AD183" s="246">
        <v>44166</v>
      </c>
      <c r="AE183" s="548" t="s">
        <v>762</v>
      </c>
    </row>
    <row r="184" spans="1:31" ht="178.5" hidden="1" x14ac:dyDescent="0.2">
      <c r="A184" s="307"/>
      <c r="B184" s="185" t="s">
        <v>467</v>
      </c>
      <c r="C184" s="185" t="s">
        <v>499</v>
      </c>
      <c r="D184" s="678"/>
      <c r="E184" s="185" t="s">
        <v>621</v>
      </c>
      <c r="F184" s="185" t="s">
        <v>615</v>
      </c>
      <c r="G184" s="185" t="s">
        <v>556</v>
      </c>
      <c r="H184" s="185" t="s">
        <v>556</v>
      </c>
      <c r="I184" s="185" t="s">
        <v>501</v>
      </c>
      <c r="J184" s="185" t="s">
        <v>504</v>
      </c>
      <c r="K184" s="185" t="s">
        <v>511</v>
      </c>
      <c r="L184" s="185">
        <v>8</v>
      </c>
      <c r="M184" s="186" t="s">
        <v>521</v>
      </c>
      <c r="N184" s="106" t="s">
        <v>525</v>
      </c>
      <c r="O184" s="3" t="s">
        <v>531</v>
      </c>
      <c r="P184" s="186" t="s">
        <v>552</v>
      </c>
      <c r="Q184" s="268">
        <v>8</v>
      </c>
      <c r="R184" s="284" t="s">
        <v>591</v>
      </c>
      <c r="S184" s="186" t="s">
        <v>599</v>
      </c>
      <c r="T184" s="64" t="s">
        <v>622</v>
      </c>
      <c r="U184" s="106" t="s">
        <v>841</v>
      </c>
      <c r="V184" s="880"/>
      <c r="W184" s="849" t="s">
        <v>26</v>
      </c>
      <c r="X184" s="850" t="s">
        <v>845</v>
      </c>
      <c r="Y184" s="550" t="s">
        <v>846</v>
      </c>
      <c r="Z184" s="551" t="s">
        <v>847</v>
      </c>
      <c r="AA184" s="247">
        <v>0.05</v>
      </c>
      <c r="AB184" s="248" t="s">
        <v>963</v>
      </c>
      <c r="AC184" s="249">
        <v>43862</v>
      </c>
      <c r="AD184" s="249">
        <v>44166</v>
      </c>
      <c r="AE184" s="552" t="s">
        <v>848</v>
      </c>
    </row>
    <row r="185" spans="1:31" ht="178.5" hidden="1" x14ac:dyDescent="0.2">
      <c r="A185" s="307"/>
      <c r="B185" s="185" t="s">
        <v>467</v>
      </c>
      <c r="C185" s="185" t="s">
        <v>499</v>
      </c>
      <c r="D185" s="678"/>
      <c r="E185" s="185" t="s">
        <v>621</v>
      </c>
      <c r="F185" s="185" t="s">
        <v>615</v>
      </c>
      <c r="G185" s="185" t="s">
        <v>556</v>
      </c>
      <c r="H185" s="185" t="s">
        <v>556</v>
      </c>
      <c r="I185" s="185" t="s">
        <v>501</v>
      </c>
      <c r="J185" s="185" t="s">
        <v>504</v>
      </c>
      <c r="K185" s="185" t="s">
        <v>511</v>
      </c>
      <c r="L185" s="185">
        <v>8</v>
      </c>
      <c r="M185" s="186" t="s">
        <v>521</v>
      </c>
      <c r="N185" s="106" t="s">
        <v>525</v>
      </c>
      <c r="O185" s="3" t="s">
        <v>531</v>
      </c>
      <c r="P185" s="186" t="s">
        <v>552</v>
      </c>
      <c r="Q185" s="268">
        <v>8</v>
      </c>
      <c r="R185" s="284" t="s">
        <v>591</v>
      </c>
      <c r="S185" s="186" t="s">
        <v>599</v>
      </c>
      <c r="T185" s="64" t="s">
        <v>622</v>
      </c>
      <c r="U185" s="106" t="s">
        <v>841</v>
      </c>
      <c r="V185" s="880"/>
      <c r="W185" s="849"/>
      <c r="X185" s="851"/>
      <c r="Y185" s="550" t="s">
        <v>849</v>
      </c>
      <c r="Z185" s="551" t="s">
        <v>850</v>
      </c>
      <c r="AA185" s="250">
        <v>0.05</v>
      </c>
      <c r="AB185" s="248" t="s">
        <v>963</v>
      </c>
      <c r="AC185" s="249">
        <v>43862</v>
      </c>
      <c r="AD185" s="249">
        <v>44166</v>
      </c>
      <c r="AE185" s="552" t="s">
        <v>848</v>
      </c>
    </row>
    <row r="186" spans="1:31" ht="178.5" hidden="1" x14ac:dyDescent="0.2">
      <c r="A186" s="307"/>
      <c r="B186" s="185" t="s">
        <v>467</v>
      </c>
      <c r="C186" s="185" t="s">
        <v>499</v>
      </c>
      <c r="D186" s="678"/>
      <c r="E186" s="185" t="s">
        <v>621</v>
      </c>
      <c r="F186" s="185" t="s">
        <v>615</v>
      </c>
      <c r="G186" s="185" t="s">
        <v>556</v>
      </c>
      <c r="H186" s="185" t="s">
        <v>556</v>
      </c>
      <c r="I186" s="185" t="s">
        <v>501</v>
      </c>
      <c r="J186" s="185" t="s">
        <v>504</v>
      </c>
      <c r="K186" s="185" t="s">
        <v>512</v>
      </c>
      <c r="L186" s="185">
        <v>12</v>
      </c>
      <c r="M186" s="186" t="s">
        <v>521</v>
      </c>
      <c r="N186" s="106" t="s">
        <v>525</v>
      </c>
      <c r="O186" s="3" t="s">
        <v>533</v>
      </c>
      <c r="P186" s="186" t="s">
        <v>512</v>
      </c>
      <c r="Q186" s="268">
        <v>18</v>
      </c>
      <c r="R186" s="284" t="s">
        <v>591</v>
      </c>
      <c r="S186" s="186" t="s">
        <v>599</v>
      </c>
      <c r="T186" s="64" t="s">
        <v>622</v>
      </c>
      <c r="U186" s="106" t="s">
        <v>841</v>
      </c>
      <c r="V186" s="880"/>
      <c r="W186" s="369" t="s">
        <v>26</v>
      </c>
      <c r="X186" s="554" t="s">
        <v>853</v>
      </c>
      <c r="Y186" s="555" t="s">
        <v>854</v>
      </c>
      <c r="Z186" s="556" t="s">
        <v>855</v>
      </c>
      <c r="AA186" s="247">
        <v>0.05</v>
      </c>
      <c r="AB186" s="248" t="s">
        <v>953</v>
      </c>
      <c r="AC186" s="557">
        <v>43862</v>
      </c>
      <c r="AD186" s="557">
        <v>44166</v>
      </c>
      <c r="AE186" s="552" t="s">
        <v>848</v>
      </c>
    </row>
    <row r="187" spans="1:31" ht="179.25" hidden="1" thickBot="1" x14ac:dyDescent="0.25">
      <c r="A187" s="307"/>
      <c r="B187" s="185" t="s">
        <v>467</v>
      </c>
      <c r="C187" s="185" t="s">
        <v>499</v>
      </c>
      <c r="D187" s="678"/>
      <c r="E187" s="185" t="s">
        <v>621</v>
      </c>
      <c r="F187" s="185" t="s">
        <v>615</v>
      </c>
      <c r="G187" s="185" t="s">
        <v>556</v>
      </c>
      <c r="H187" s="185" t="s">
        <v>556</v>
      </c>
      <c r="I187" s="185" t="s">
        <v>501</v>
      </c>
      <c r="J187" s="185" t="s">
        <v>504</v>
      </c>
      <c r="K187" s="185" t="s">
        <v>512</v>
      </c>
      <c r="L187" s="185">
        <v>12</v>
      </c>
      <c r="M187" s="186" t="s">
        <v>521</v>
      </c>
      <c r="N187" s="324" t="s">
        <v>525</v>
      </c>
      <c r="O187" s="3" t="s">
        <v>533</v>
      </c>
      <c r="P187" s="186" t="s">
        <v>512</v>
      </c>
      <c r="Q187" s="268">
        <v>18</v>
      </c>
      <c r="R187" s="284" t="s">
        <v>591</v>
      </c>
      <c r="S187" s="186" t="s">
        <v>599</v>
      </c>
      <c r="T187" s="64" t="s">
        <v>622</v>
      </c>
      <c r="U187" s="324" t="s">
        <v>841</v>
      </c>
      <c r="V187" s="872"/>
      <c r="W187" s="370" t="s">
        <v>26</v>
      </c>
      <c r="X187" s="565" t="s">
        <v>964</v>
      </c>
      <c r="Y187" s="546" t="s">
        <v>965</v>
      </c>
      <c r="Z187" s="559" t="s">
        <v>954</v>
      </c>
      <c r="AA187" s="244">
        <v>0.05</v>
      </c>
      <c r="AB187" s="248" t="s">
        <v>851</v>
      </c>
      <c r="AC187" s="251">
        <v>43862</v>
      </c>
      <c r="AD187" s="251">
        <v>44166</v>
      </c>
      <c r="AE187" s="560" t="s">
        <v>762</v>
      </c>
    </row>
    <row r="188" spans="1:31" ht="79.5" hidden="1" customHeight="1" x14ac:dyDescent="0.2">
      <c r="A188" s="307"/>
      <c r="B188" s="185" t="s">
        <v>467</v>
      </c>
      <c r="C188" s="185" t="s">
        <v>499</v>
      </c>
      <c r="D188" s="678"/>
      <c r="E188" s="185" t="s">
        <v>621</v>
      </c>
      <c r="F188" s="185" t="s">
        <v>615</v>
      </c>
      <c r="G188" s="185" t="s">
        <v>556</v>
      </c>
      <c r="H188" s="185" t="s">
        <v>556</v>
      </c>
      <c r="I188" s="185" t="s">
        <v>501</v>
      </c>
      <c r="J188" s="185" t="s">
        <v>503</v>
      </c>
      <c r="K188" s="185"/>
      <c r="L188" s="185"/>
      <c r="M188" s="186" t="s">
        <v>522</v>
      </c>
      <c r="N188" s="106" t="s">
        <v>527</v>
      </c>
      <c r="O188" s="3" t="s">
        <v>538</v>
      </c>
      <c r="P188" s="186" t="s">
        <v>565</v>
      </c>
      <c r="Q188" s="268">
        <v>4</v>
      </c>
      <c r="R188" s="284" t="s">
        <v>591</v>
      </c>
      <c r="S188" s="186" t="s">
        <v>597</v>
      </c>
      <c r="T188" s="64" t="s">
        <v>622</v>
      </c>
      <c r="U188" s="106" t="s">
        <v>857</v>
      </c>
      <c r="V188" s="881">
        <f>SUM(AA188:AA191)</f>
        <v>0.25</v>
      </c>
      <c r="W188" s="881" t="s">
        <v>26</v>
      </c>
      <c r="X188" s="852" t="s">
        <v>955</v>
      </c>
      <c r="Y188" s="562" t="s">
        <v>858</v>
      </c>
      <c r="Z188" s="562" t="s">
        <v>859</v>
      </c>
      <c r="AA188" s="252">
        <v>0.05</v>
      </c>
      <c r="AB188" s="253" t="s">
        <v>966</v>
      </c>
      <c r="AC188" s="246">
        <v>43862</v>
      </c>
      <c r="AD188" s="246">
        <v>44044</v>
      </c>
      <c r="AE188" s="548" t="s">
        <v>762</v>
      </c>
    </row>
    <row r="189" spans="1:31" ht="71.25" hidden="1" customHeight="1" x14ac:dyDescent="0.2">
      <c r="A189" s="307"/>
      <c r="B189" s="185" t="s">
        <v>467</v>
      </c>
      <c r="C189" s="185" t="s">
        <v>499</v>
      </c>
      <c r="D189" s="678"/>
      <c r="E189" s="185" t="s">
        <v>621</v>
      </c>
      <c r="F189" s="185" t="s">
        <v>615</v>
      </c>
      <c r="G189" s="185" t="s">
        <v>556</v>
      </c>
      <c r="H189" s="185" t="s">
        <v>556</v>
      </c>
      <c r="I189" s="185"/>
      <c r="J189" s="185"/>
      <c r="K189" s="185"/>
      <c r="L189" s="185"/>
      <c r="M189" s="186" t="s">
        <v>522</v>
      </c>
      <c r="N189" s="106" t="s">
        <v>527</v>
      </c>
      <c r="O189" s="3" t="s">
        <v>538</v>
      </c>
      <c r="P189" s="186" t="s">
        <v>565</v>
      </c>
      <c r="Q189" s="268">
        <v>4</v>
      </c>
      <c r="R189" s="284" t="s">
        <v>591</v>
      </c>
      <c r="S189" s="186" t="s">
        <v>597</v>
      </c>
      <c r="T189" s="64" t="s">
        <v>622</v>
      </c>
      <c r="U189" s="106" t="s">
        <v>857</v>
      </c>
      <c r="V189" s="877"/>
      <c r="W189" s="877"/>
      <c r="X189" s="851"/>
      <c r="Y189" s="550" t="s">
        <v>860</v>
      </c>
      <c r="Z189" s="550" t="s">
        <v>861</v>
      </c>
      <c r="AA189" s="244">
        <v>0.05</v>
      </c>
      <c r="AB189" s="245" t="s">
        <v>966</v>
      </c>
      <c r="AC189" s="249">
        <v>44013</v>
      </c>
      <c r="AD189" s="249">
        <v>44165</v>
      </c>
      <c r="AE189" s="552" t="s">
        <v>762</v>
      </c>
    </row>
    <row r="190" spans="1:31" ht="78" hidden="1" customHeight="1" x14ac:dyDescent="0.2">
      <c r="A190" s="307"/>
      <c r="B190" s="185" t="s">
        <v>467</v>
      </c>
      <c r="C190" s="185" t="s">
        <v>499</v>
      </c>
      <c r="D190" s="678"/>
      <c r="E190" s="185" t="s">
        <v>621</v>
      </c>
      <c r="F190" s="185" t="s">
        <v>615</v>
      </c>
      <c r="G190" s="185" t="s">
        <v>556</v>
      </c>
      <c r="H190" s="185" t="s">
        <v>556</v>
      </c>
      <c r="I190" s="185" t="s">
        <v>501</v>
      </c>
      <c r="J190" s="185" t="s">
        <v>504</v>
      </c>
      <c r="K190" s="185"/>
      <c r="L190" s="185"/>
      <c r="M190" s="186" t="s">
        <v>522</v>
      </c>
      <c r="N190" s="106" t="s">
        <v>527</v>
      </c>
      <c r="O190" s="3" t="s">
        <v>532</v>
      </c>
      <c r="P190" s="186" t="s">
        <v>555</v>
      </c>
      <c r="Q190" s="265">
        <v>1</v>
      </c>
      <c r="R190" s="284" t="s">
        <v>591</v>
      </c>
      <c r="S190" s="186" t="s">
        <v>599</v>
      </c>
      <c r="T190" s="64" t="s">
        <v>622</v>
      </c>
      <c r="U190" s="106" t="s">
        <v>857</v>
      </c>
      <c r="V190" s="877"/>
      <c r="W190" s="877"/>
      <c r="X190" s="563" t="s">
        <v>864</v>
      </c>
      <c r="Y190" s="556" t="s">
        <v>865</v>
      </c>
      <c r="Z190" s="550" t="s">
        <v>866</v>
      </c>
      <c r="AA190" s="247">
        <v>0.05</v>
      </c>
      <c r="AB190" s="248" t="s">
        <v>956</v>
      </c>
      <c r="AC190" s="249">
        <v>43891</v>
      </c>
      <c r="AD190" s="249">
        <v>44165</v>
      </c>
      <c r="AE190" s="552" t="s">
        <v>762</v>
      </c>
    </row>
    <row r="191" spans="1:31" ht="33" hidden="1" customHeight="1" thickBot="1" x14ac:dyDescent="0.25">
      <c r="A191" s="307"/>
      <c r="B191" s="185" t="s">
        <v>467</v>
      </c>
      <c r="C191" s="185" t="s">
        <v>499</v>
      </c>
      <c r="D191" s="678"/>
      <c r="E191" s="185" t="s">
        <v>621</v>
      </c>
      <c r="F191" s="185" t="s">
        <v>615</v>
      </c>
      <c r="G191" s="185" t="s">
        <v>556</v>
      </c>
      <c r="H191" s="185" t="s">
        <v>556</v>
      </c>
      <c r="I191" s="185" t="s">
        <v>501</v>
      </c>
      <c r="J191" s="185" t="s">
        <v>504</v>
      </c>
      <c r="K191" s="185"/>
      <c r="L191" s="185"/>
      <c r="M191" s="186" t="s">
        <v>522</v>
      </c>
      <c r="N191" s="324" t="s">
        <v>527</v>
      </c>
      <c r="O191" s="3" t="s">
        <v>532</v>
      </c>
      <c r="P191" s="186" t="s">
        <v>555</v>
      </c>
      <c r="Q191" s="265">
        <v>1</v>
      </c>
      <c r="R191" s="284" t="s">
        <v>591</v>
      </c>
      <c r="S191" s="186" t="s">
        <v>599</v>
      </c>
      <c r="T191" s="64" t="s">
        <v>622</v>
      </c>
      <c r="U191" s="324" t="s">
        <v>857</v>
      </c>
      <c r="V191" s="882"/>
      <c r="W191" s="882"/>
      <c r="X191" s="637" t="s">
        <v>957</v>
      </c>
      <c r="Y191" s="564" t="s">
        <v>958</v>
      </c>
      <c r="Z191" s="565" t="s">
        <v>959</v>
      </c>
      <c r="AA191" s="258">
        <v>0.1</v>
      </c>
      <c r="AB191" s="259" t="s">
        <v>862</v>
      </c>
      <c r="AC191" s="260">
        <v>43891</v>
      </c>
      <c r="AD191" s="260">
        <v>44165</v>
      </c>
      <c r="AE191" s="566" t="s">
        <v>762</v>
      </c>
    </row>
    <row r="192" spans="1:31" ht="102.75" hidden="1" customHeight="1" x14ac:dyDescent="0.2">
      <c r="A192" s="307"/>
      <c r="B192" s="185" t="s">
        <v>457</v>
      </c>
      <c r="C192" s="185" t="s">
        <v>484</v>
      </c>
      <c r="D192" s="678"/>
      <c r="E192" s="185" t="s">
        <v>621</v>
      </c>
      <c r="F192" s="185" t="s">
        <v>615</v>
      </c>
      <c r="G192" s="185" t="s">
        <v>556</v>
      </c>
      <c r="H192" s="185" t="s">
        <v>556</v>
      </c>
      <c r="I192" s="185" t="s">
        <v>502</v>
      </c>
      <c r="J192" s="185" t="s">
        <v>507</v>
      </c>
      <c r="K192" s="185" t="s">
        <v>515</v>
      </c>
      <c r="L192" s="185">
        <v>90</v>
      </c>
      <c r="M192" s="186" t="s">
        <v>523</v>
      </c>
      <c r="N192" s="106" t="s">
        <v>127</v>
      </c>
      <c r="O192" s="3" t="s">
        <v>546</v>
      </c>
      <c r="P192" s="186" t="s">
        <v>573</v>
      </c>
      <c r="Q192" s="265">
        <v>1</v>
      </c>
      <c r="R192" s="284" t="s">
        <v>591</v>
      </c>
      <c r="S192" s="186" t="s">
        <v>599</v>
      </c>
      <c r="T192" s="64" t="s">
        <v>622</v>
      </c>
      <c r="U192" s="106" t="s">
        <v>868</v>
      </c>
      <c r="V192" s="876">
        <f>SUM(AA192:AA195)</f>
        <v>0.39999999999999997</v>
      </c>
      <c r="W192" s="568" t="s">
        <v>26</v>
      </c>
      <c r="X192" s="569" t="s">
        <v>869</v>
      </c>
      <c r="Y192" s="570" t="s">
        <v>870</v>
      </c>
      <c r="Z192" s="570" t="s">
        <v>871</v>
      </c>
      <c r="AA192" s="252">
        <v>0.05</v>
      </c>
      <c r="AB192" s="253" t="s">
        <v>960</v>
      </c>
      <c r="AC192" s="257">
        <v>43862</v>
      </c>
      <c r="AD192" s="257">
        <v>44166</v>
      </c>
      <c r="AE192" s="571" t="s">
        <v>762</v>
      </c>
    </row>
    <row r="193" spans="1:31" ht="102" hidden="1" x14ac:dyDescent="0.2">
      <c r="A193" s="307" t="s">
        <v>471</v>
      </c>
      <c r="B193" s="185" t="s">
        <v>461</v>
      </c>
      <c r="C193" s="185" t="s">
        <v>493</v>
      </c>
      <c r="D193" s="678"/>
      <c r="E193" s="185" t="s">
        <v>621</v>
      </c>
      <c r="F193" s="185" t="s">
        <v>615</v>
      </c>
      <c r="G193" s="185" t="s">
        <v>556</v>
      </c>
      <c r="H193" s="185" t="s">
        <v>556</v>
      </c>
      <c r="I193" s="185" t="s">
        <v>502</v>
      </c>
      <c r="J193" s="185" t="s">
        <v>507</v>
      </c>
      <c r="K193" s="185" t="s">
        <v>515</v>
      </c>
      <c r="L193" s="185">
        <v>90</v>
      </c>
      <c r="M193" s="186" t="s">
        <v>523</v>
      </c>
      <c r="N193" s="106" t="s">
        <v>127</v>
      </c>
      <c r="O193" s="3" t="s">
        <v>546</v>
      </c>
      <c r="P193" s="186" t="s">
        <v>573</v>
      </c>
      <c r="Q193" s="265">
        <v>1</v>
      </c>
      <c r="R193" s="284" t="s">
        <v>591</v>
      </c>
      <c r="S193" s="186" t="s">
        <v>599</v>
      </c>
      <c r="T193" s="64" t="s">
        <v>622</v>
      </c>
      <c r="U193" s="106" t="s">
        <v>868</v>
      </c>
      <c r="V193" s="877"/>
      <c r="W193" s="556" t="s">
        <v>26</v>
      </c>
      <c r="X193" s="572" t="s">
        <v>873</v>
      </c>
      <c r="Y193" s="550" t="s">
        <v>874</v>
      </c>
      <c r="Z193" s="550" t="s">
        <v>875</v>
      </c>
      <c r="AA193" s="247">
        <v>0.15</v>
      </c>
      <c r="AB193" s="248" t="s">
        <v>876</v>
      </c>
      <c r="AC193" s="249">
        <v>43832</v>
      </c>
      <c r="AD193" s="249">
        <v>44196</v>
      </c>
      <c r="AE193" s="552" t="s">
        <v>762</v>
      </c>
    </row>
    <row r="194" spans="1:31" ht="102" hidden="1" x14ac:dyDescent="0.2">
      <c r="A194" s="307" t="s">
        <v>471</v>
      </c>
      <c r="B194" s="185" t="s">
        <v>461</v>
      </c>
      <c r="C194" s="185" t="s">
        <v>494</v>
      </c>
      <c r="D194" s="678"/>
      <c r="E194" s="185" t="s">
        <v>621</v>
      </c>
      <c r="F194" s="185" t="s">
        <v>615</v>
      </c>
      <c r="G194" s="185" t="s">
        <v>556</v>
      </c>
      <c r="H194" s="185" t="s">
        <v>556</v>
      </c>
      <c r="I194" s="185" t="s">
        <v>502</v>
      </c>
      <c r="J194" s="185" t="s">
        <v>507</v>
      </c>
      <c r="K194" s="185" t="s">
        <v>515</v>
      </c>
      <c r="L194" s="185">
        <v>90</v>
      </c>
      <c r="M194" s="186" t="s">
        <v>523</v>
      </c>
      <c r="N194" s="106" t="s">
        <v>127</v>
      </c>
      <c r="O194" s="3" t="s">
        <v>546</v>
      </c>
      <c r="P194" s="186" t="s">
        <v>573</v>
      </c>
      <c r="Q194" s="265">
        <v>1</v>
      </c>
      <c r="R194" s="284" t="s">
        <v>591</v>
      </c>
      <c r="S194" s="186" t="s">
        <v>599</v>
      </c>
      <c r="T194" s="64" t="s">
        <v>622</v>
      </c>
      <c r="U194" s="106" t="s">
        <v>868</v>
      </c>
      <c r="V194" s="877"/>
      <c r="W194" s="556" t="s">
        <v>26</v>
      </c>
      <c r="X194" s="572" t="s">
        <v>877</v>
      </c>
      <c r="Y194" s="550" t="s">
        <v>878</v>
      </c>
      <c r="Z194" s="550" t="s">
        <v>879</v>
      </c>
      <c r="AA194" s="247">
        <v>0.15</v>
      </c>
      <c r="AB194" s="248" t="s">
        <v>967</v>
      </c>
      <c r="AC194" s="249">
        <v>43832</v>
      </c>
      <c r="AD194" s="249">
        <v>44196</v>
      </c>
      <c r="AE194" s="552" t="s">
        <v>762</v>
      </c>
    </row>
    <row r="195" spans="1:31" ht="102.75" hidden="1" thickBot="1" x14ac:dyDescent="0.25">
      <c r="A195" s="307" t="s">
        <v>471</v>
      </c>
      <c r="B195" s="185" t="s">
        <v>461</v>
      </c>
      <c r="C195" s="185" t="s">
        <v>493</v>
      </c>
      <c r="D195" s="678"/>
      <c r="E195" s="185" t="s">
        <v>621</v>
      </c>
      <c r="F195" s="185" t="s">
        <v>615</v>
      </c>
      <c r="G195" s="185" t="s">
        <v>556</v>
      </c>
      <c r="H195" s="185" t="s">
        <v>556</v>
      </c>
      <c r="I195" s="185" t="s">
        <v>502</v>
      </c>
      <c r="J195" s="185" t="s">
        <v>507</v>
      </c>
      <c r="K195" s="185" t="s">
        <v>515</v>
      </c>
      <c r="L195" s="185">
        <v>90</v>
      </c>
      <c r="M195" s="186" t="s">
        <v>523</v>
      </c>
      <c r="N195" s="106" t="s">
        <v>127</v>
      </c>
      <c r="O195" s="3" t="s">
        <v>546</v>
      </c>
      <c r="P195" s="186" t="s">
        <v>573</v>
      </c>
      <c r="Q195" s="265">
        <v>1</v>
      </c>
      <c r="R195" s="284" t="s">
        <v>591</v>
      </c>
      <c r="S195" s="186" t="s">
        <v>599</v>
      </c>
      <c r="T195" s="64" t="s">
        <v>622</v>
      </c>
      <c r="U195" s="106" t="s">
        <v>868</v>
      </c>
      <c r="V195" s="878"/>
      <c r="W195" s="574" t="s">
        <v>26</v>
      </c>
      <c r="X195" s="575" t="s">
        <v>880</v>
      </c>
      <c r="Y195" s="576" t="s">
        <v>881</v>
      </c>
      <c r="Z195" s="576" t="s">
        <v>882</v>
      </c>
      <c r="AA195" s="254">
        <v>0.05</v>
      </c>
      <c r="AB195" s="255" t="s">
        <v>876</v>
      </c>
      <c r="AC195" s="256">
        <v>43832</v>
      </c>
      <c r="AD195" s="256">
        <v>44196</v>
      </c>
      <c r="AE195" s="577" t="s">
        <v>762</v>
      </c>
    </row>
    <row r="196" spans="1:31" ht="102.75" hidden="1" thickBot="1" x14ac:dyDescent="0.25">
      <c r="A196" s="308" t="s">
        <v>471</v>
      </c>
      <c r="B196" s="287"/>
      <c r="C196" s="287" t="s">
        <v>493</v>
      </c>
      <c r="D196" s="678"/>
      <c r="E196" s="287" t="s">
        <v>621</v>
      </c>
      <c r="F196" s="287" t="s">
        <v>615</v>
      </c>
      <c r="G196" s="287" t="s">
        <v>556</v>
      </c>
      <c r="H196" s="287" t="s">
        <v>556</v>
      </c>
      <c r="I196" s="287" t="s">
        <v>502</v>
      </c>
      <c r="J196" s="287" t="s">
        <v>507</v>
      </c>
      <c r="K196" s="287" t="s">
        <v>515</v>
      </c>
      <c r="L196" s="287">
        <v>90</v>
      </c>
      <c r="M196" s="270" t="s">
        <v>523</v>
      </c>
      <c r="N196" s="189" t="s">
        <v>347</v>
      </c>
      <c r="O196" s="269" t="s">
        <v>546</v>
      </c>
      <c r="P196" s="270" t="s">
        <v>573</v>
      </c>
      <c r="Q196" s="271">
        <v>1</v>
      </c>
      <c r="R196" s="285" t="s">
        <v>591</v>
      </c>
      <c r="S196" s="270" t="s">
        <v>599</v>
      </c>
      <c r="T196" s="288" t="s">
        <v>622</v>
      </c>
      <c r="U196" s="189" t="s">
        <v>883</v>
      </c>
      <c r="V196" s="580">
        <f>AA196</f>
        <v>0.05</v>
      </c>
      <c r="W196" s="564" t="s">
        <v>26</v>
      </c>
      <c r="X196" s="565" t="s">
        <v>884</v>
      </c>
      <c r="Y196" s="565" t="s">
        <v>885</v>
      </c>
      <c r="Z196" s="565" t="s">
        <v>886</v>
      </c>
      <c r="AA196" s="258">
        <v>0.05</v>
      </c>
      <c r="AB196" s="259" t="s">
        <v>969</v>
      </c>
      <c r="AC196" s="260">
        <v>43832</v>
      </c>
      <c r="AD196" s="260">
        <v>44165</v>
      </c>
      <c r="AE196" s="566" t="s">
        <v>887</v>
      </c>
    </row>
  </sheetData>
  <autoFilter ref="A11:AE196" xr:uid="{FD2C7927-4B5F-4A96-85F0-766ACBC3F423}">
    <filterColumn colId="17">
      <filters>
        <filter val="Gestión Administrativa"/>
      </filters>
    </filterColumn>
  </autoFilter>
  <dataConsolidate/>
  <mergeCells count="106">
    <mergeCell ref="A9:C10"/>
    <mergeCell ref="E9:H10"/>
    <mergeCell ref="I9:L10"/>
    <mergeCell ref="V128:V131"/>
    <mergeCell ref="W128:W131"/>
    <mergeCell ref="V132:V139"/>
    <mergeCell ref="W132:W139"/>
    <mergeCell ref="W28:W29"/>
    <mergeCell ref="V59:V61"/>
    <mergeCell ref="D9:D10"/>
    <mergeCell ref="U106:U107"/>
    <mergeCell ref="V106:V107"/>
    <mergeCell ref="W106:W107"/>
    <mergeCell ref="V109:V110"/>
    <mergeCell ref="V111:V113"/>
    <mergeCell ref="W111:W113"/>
    <mergeCell ref="W109:W110"/>
    <mergeCell ref="V119:V120"/>
    <mergeCell ref="W119:W120"/>
    <mergeCell ref="V114:V118"/>
    <mergeCell ref="W114:W118"/>
    <mergeCell ref="V81:V83"/>
    <mergeCell ref="V88:V89"/>
    <mergeCell ref="V38:V41"/>
    <mergeCell ref="X99:X100"/>
    <mergeCell ref="V103:V105"/>
    <mergeCell ref="W103:W105"/>
    <mergeCell ref="X101:X102"/>
    <mergeCell ref="X39:X40"/>
    <mergeCell ref="V42:V45"/>
    <mergeCell ref="X42:X43"/>
    <mergeCell ref="V46:V49"/>
    <mergeCell ref="V53:V54"/>
    <mergeCell ref="V55:V58"/>
    <mergeCell ref="W56:W57"/>
    <mergeCell ref="V95:V96"/>
    <mergeCell ref="W95:W96"/>
    <mergeCell ref="V97:V102"/>
    <mergeCell ref="W97:W102"/>
    <mergeCell ref="V192:V195"/>
    <mergeCell ref="V181:V182"/>
    <mergeCell ref="W165:W169"/>
    <mergeCell ref="X165:X166"/>
    <mergeCell ref="V165:V169"/>
    <mergeCell ref="V183:V187"/>
    <mergeCell ref="V188:V191"/>
    <mergeCell ref="W188:W191"/>
    <mergeCell ref="X121:X122"/>
    <mergeCell ref="V140:V142"/>
    <mergeCell ref="W140:W142"/>
    <mergeCell ref="V143:V145"/>
    <mergeCell ref="W143:W145"/>
    <mergeCell ref="V146:V151"/>
    <mergeCell ref="W146:W147"/>
    <mergeCell ref="W148:W151"/>
    <mergeCell ref="V152:V156"/>
    <mergeCell ref="W152:W156"/>
    <mergeCell ref="V121:V126"/>
    <mergeCell ref="W121:W126"/>
    <mergeCell ref="V158:V163"/>
    <mergeCell ref="W158:W163"/>
    <mergeCell ref="X161:X162"/>
    <mergeCell ref="X13:X21"/>
    <mergeCell ref="V25:V27"/>
    <mergeCell ref="W25:W27"/>
    <mergeCell ref="X25:X26"/>
    <mergeCell ref="W31:W32"/>
    <mergeCell ref="V28:V33"/>
    <mergeCell ref="AE13:AE14"/>
    <mergeCell ref="AE15:AE16"/>
    <mergeCell ref="AE17:AE19"/>
    <mergeCell ref="AE20:AE21"/>
    <mergeCell ref="AD15:AD16"/>
    <mergeCell ref="AB17:AB19"/>
    <mergeCell ref="AC17:AC19"/>
    <mergeCell ref="AD17:AD19"/>
    <mergeCell ref="AB20:AB21"/>
    <mergeCell ref="AC20:AC21"/>
    <mergeCell ref="AD20:AD21"/>
    <mergeCell ref="AD13:AD14"/>
    <mergeCell ref="AB15:AB16"/>
    <mergeCell ref="AC15:AC16"/>
    <mergeCell ref="M9:AE10"/>
    <mergeCell ref="A3:AE8"/>
    <mergeCell ref="W184:W185"/>
    <mergeCell ref="X184:X185"/>
    <mergeCell ref="X188:X189"/>
    <mergeCell ref="AB42:AB43"/>
    <mergeCell ref="AE42:AE43"/>
    <mergeCell ref="U53:U54"/>
    <mergeCell ref="W58:W62"/>
    <mergeCell ref="V64:V66"/>
    <mergeCell ref="V91:V93"/>
    <mergeCell ref="X91:X92"/>
    <mergeCell ref="U70:U71"/>
    <mergeCell ref="V70:V71"/>
    <mergeCell ref="V73:V74"/>
    <mergeCell ref="V75:V80"/>
    <mergeCell ref="V84:V85"/>
    <mergeCell ref="X30:X31"/>
    <mergeCell ref="V34:V36"/>
    <mergeCell ref="AB13:AB14"/>
    <mergeCell ref="AC13:AC14"/>
    <mergeCell ref="V12:V24"/>
    <mergeCell ref="W12:W24"/>
    <mergeCell ref="X22:X2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Hoja1!$R$2:$R$4</xm:f>
          </x14:formula1>
          <xm:sqref>M11:M196</xm:sqref>
        </x14:dataValidation>
        <x14:dataValidation type="list" allowBlank="1" showInputMessage="1" showErrorMessage="1" xr:uid="{00000000-0002-0000-0000-000001000000}">
          <x14:formula1>
            <xm:f>Hoja1!$T$2:$T$8</xm:f>
          </x14:formula1>
          <xm:sqref>N11:N182</xm:sqref>
        </x14:dataValidation>
        <x14:dataValidation type="list" allowBlank="1" showInputMessage="1" showErrorMessage="1" xr:uid="{00000000-0002-0000-0000-000002000000}">
          <x14:formula1>
            <xm:f>Hoja1!$F$2:$F$18</xm:f>
          </x14:formula1>
          <xm:sqref>C11:C196</xm:sqref>
        </x14:dataValidation>
        <x14:dataValidation type="list" allowBlank="1" showInputMessage="1" showErrorMessage="1" xr:uid="{00000000-0002-0000-0000-000003000000}">
          <x14:formula1>
            <xm:f>Hoja1!$H$2:$H$4</xm:f>
          </x14:formula1>
          <xm:sqref>E11:E196</xm:sqref>
        </x14:dataValidation>
        <x14:dataValidation type="list" allowBlank="1" showInputMessage="1" showErrorMessage="1" xr:uid="{00000000-0002-0000-0000-000004000000}">
          <x14:formula1>
            <xm:f>Hoja1!$J$2:$J$6</xm:f>
          </x14:formula1>
          <xm:sqref>F11:F196</xm:sqref>
        </x14:dataValidation>
        <x14:dataValidation type="list" allowBlank="1" showInputMessage="1" showErrorMessage="1" xr:uid="{00000000-0002-0000-0000-000005000000}">
          <x14:formula1>
            <xm:f>Hoja1!$M$2:$M$3</xm:f>
          </x14:formula1>
          <xm:sqref>I11:I196</xm:sqref>
        </x14:dataValidation>
        <x14:dataValidation type="list" allowBlank="1" showInputMessage="1" showErrorMessage="1" xr:uid="{00000000-0002-0000-0000-000006000000}">
          <x14:formula1>
            <xm:f>Hoja1!$N$2:$N$6</xm:f>
          </x14:formula1>
          <xm:sqref>J11:J196</xm:sqref>
        </x14:dataValidation>
        <x14:dataValidation type="list" allowBlank="1" showInputMessage="1" showErrorMessage="1" xr:uid="{00000000-0002-0000-0000-000007000000}">
          <x14:formula1>
            <xm:f>Hoja1!$O$2:$O$10</xm:f>
          </x14:formula1>
          <xm:sqref>K11:K196</xm:sqref>
        </x14:dataValidation>
        <x14:dataValidation type="list" allowBlank="1" showInputMessage="1" showErrorMessage="1" xr:uid="{00000000-0002-0000-0000-000008000000}">
          <x14:formula1>
            <xm:f>Hoja1!$P$2:$P$10</xm:f>
          </x14:formula1>
          <xm:sqref>L11:L196</xm:sqref>
        </x14:dataValidation>
        <x14:dataValidation type="list" allowBlank="1" showInputMessage="1" showErrorMessage="1" xr:uid="{00000000-0002-0000-0000-000009000000}">
          <x14:formula1>
            <xm:f>Hoja1!$V$2:$V$25</xm:f>
          </x14:formula1>
          <xm:sqref>O11:O196</xm:sqref>
        </x14:dataValidation>
        <x14:dataValidation type="list" allowBlank="1" showInputMessage="1" showErrorMessage="1" xr:uid="{00000000-0002-0000-0000-00000A000000}">
          <x14:formula1>
            <xm:f>Hoja1!$X$2:$X$25</xm:f>
          </x14:formula1>
          <xm:sqref>P11:P196</xm:sqref>
        </x14:dataValidation>
        <x14:dataValidation type="list" allowBlank="1" showInputMessage="1" showErrorMessage="1" xr:uid="{00000000-0002-0000-0000-00000B000000}">
          <x14:formula1>
            <xm:f>Hoja1!$AB$2:$AB$25</xm:f>
          </x14:formula1>
          <xm:sqref>Q11:Q196</xm:sqref>
        </x14:dataValidation>
        <x14:dataValidation type="list" allowBlank="1" showInputMessage="1" showErrorMessage="1" xr:uid="{00000000-0002-0000-0000-00000C000000}">
          <x14:formula1>
            <xm:f>Hoja1!$AD$2:$AD$11</xm:f>
          </x14:formula1>
          <xm:sqref>R11:R196</xm:sqref>
        </x14:dataValidation>
        <x14:dataValidation type="list" allowBlank="1" showInputMessage="1" showErrorMessage="1" xr:uid="{00000000-0002-0000-0000-00000D000000}">
          <x14:formula1>
            <xm:f>Hoja1!$K$2:$K$3</xm:f>
          </x14:formula1>
          <xm:sqref>G11:G196</xm:sqref>
        </x14:dataValidation>
        <x14:dataValidation type="list" allowBlank="1" showInputMessage="1" showErrorMessage="1" xr:uid="{00000000-0002-0000-0000-00000E000000}">
          <x14:formula1>
            <xm:f>Hoja1!$L$2:$L$3</xm:f>
          </x14:formula1>
          <xm:sqref>H11:H196</xm:sqref>
        </x14:dataValidation>
        <x14:dataValidation type="list" allowBlank="1" showInputMessage="1" showErrorMessage="1" xr:uid="{00000000-0002-0000-0000-00000F000000}">
          <x14:formula1>
            <xm:f>Hoja1!$AF$2:$AF$17</xm:f>
          </x14:formula1>
          <xm:sqref>S11:S196</xm:sqref>
        </x14:dataValidation>
        <x14:dataValidation type="list" allowBlank="1" showInputMessage="1" showErrorMessage="1" xr:uid="{00000000-0002-0000-0000-000010000000}">
          <x14:formula1>
            <xm:f>Hoja1!$AI$2:$AI$8</xm:f>
          </x14:formula1>
          <xm:sqref>T11:T196</xm:sqref>
        </x14:dataValidation>
        <x14:dataValidation type="list" allowBlank="1" showInputMessage="1" showErrorMessage="1" xr:uid="{00000000-0002-0000-0000-000011000000}">
          <x14:formula1>
            <xm:f>Hoja1!$B$2:$B$19</xm:f>
          </x14:formula1>
          <xm:sqref>A11:A196</xm:sqref>
        </x14:dataValidation>
        <x14:dataValidation type="list" allowBlank="1" showInputMessage="1" showErrorMessage="1" xr:uid="{00000000-0002-0000-0000-000012000000}">
          <x14:formula1>
            <xm:f>Hoja1!$D$2:$D$8</xm:f>
          </x14:formula1>
          <xm:sqref>B11:B196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M38"/>
  <sheetViews>
    <sheetView tabSelected="1" topLeftCell="A3" zoomScale="80" zoomScaleNormal="80" zoomScaleSheetLayoutView="100" workbookViewId="0">
      <selection activeCell="I21" sqref="I21"/>
    </sheetView>
  </sheetViews>
  <sheetFormatPr baseColWidth="10" defaultColWidth="11.42578125" defaultRowHeight="28.5" customHeight="1" x14ac:dyDescent="0.2"/>
  <cols>
    <col min="1" max="1" width="30.7109375" style="5" customWidth="1"/>
    <col min="2" max="2" width="29.5703125" style="5" customWidth="1"/>
    <col min="3" max="3" width="19.85546875" style="5" customWidth="1"/>
    <col min="4" max="4" width="36.42578125" style="5" customWidth="1"/>
    <col min="5" max="5" width="26.42578125" style="6" customWidth="1"/>
    <col min="6" max="6" width="23.85546875" style="6" customWidth="1"/>
    <col min="7" max="7" width="37.85546875" style="5" customWidth="1"/>
    <col min="8" max="8" width="32.42578125" style="5" customWidth="1"/>
    <col min="9" max="9" width="36.42578125" style="5" customWidth="1"/>
    <col min="10" max="10" width="30.28515625" style="5" customWidth="1"/>
    <col min="11" max="13" width="23.42578125" style="5" customWidth="1"/>
    <col min="14" max="14" width="21.42578125" style="5" customWidth="1"/>
    <col min="15" max="15" width="13.85546875" style="5" customWidth="1"/>
    <col min="16" max="34" width="3.5703125" style="5" customWidth="1"/>
    <col min="35" max="35" width="3.7109375" style="5" customWidth="1"/>
    <col min="36" max="63" width="3.5703125" style="5" customWidth="1"/>
    <col min="64" max="64" width="13.5703125" style="41" customWidth="1"/>
    <col min="65" max="65" width="22.85546875" style="41" customWidth="1"/>
    <col min="66" max="16384" width="11.42578125" style="5"/>
  </cols>
  <sheetData>
    <row r="1" spans="1:65" ht="28.5" customHeight="1" x14ac:dyDescent="0.2">
      <c r="P1" s="25"/>
    </row>
    <row r="2" spans="1:65" ht="28.5" customHeight="1" thickBot="1" x14ac:dyDescent="0.25">
      <c r="P2" s="25"/>
    </row>
    <row r="3" spans="1:65" s="104" customFormat="1" ht="15" customHeight="1" x14ac:dyDescent="0.2">
      <c r="A3" s="1021" t="s">
        <v>142</v>
      </c>
      <c r="B3" s="1022"/>
      <c r="C3" s="1022"/>
      <c r="D3" s="1022"/>
      <c r="E3" s="1022"/>
      <c r="F3" s="1022"/>
      <c r="G3" s="1022"/>
      <c r="H3" s="1022"/>
      <c r="I3" s="1022"/>
      <c r="J3" s="1022"/>
      <c r="K3" s="386"/>
      <c r="L3" s="386"/>
      <c r="M3" s="386"/>
      <c r="N3" s="1027" t="s">
        <v>932</v>
      </c>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c r="BA3" s="1027"/>
      <c r="BB3" s="1027"/>
      <c r="BC3" s="1027"/>
      <c r="BD3" s="1027"/>
      <c r="BE3" s="1027"/>
      <c r="BF3" s="1027"/>
      <c r="BG3" s="1027"/>
      <c r="BH3" s="1027"/>
      <c r="BI3" s="1027"/>
      <c r="BJ3" s="1027"/>
      <c r="BK3" s="1028"/>
      <c r="BL3" s="911" t="s">
        <v>21</v>
      </c>
      <c r="BM3" s="912"/>
    </row>
    <row r="4" spans="1:65" s="104" customFormat="1" ht="15" customHeight="1" x14ac:dyDescent="0.2">
      <c r="A4" s="1023"/>
      <c r="B4" s="1024"/>
      <c r="C4" s="1024"/>
      <c r="D4" s="1024"/>
      <c r="E4" s="1024"/>
      <c r="F4" s="1024"/>
      <c r="G4" s="1024"/>
      <c r="H4" s="1024"/>
      <c r="I4" s="1024"/>
      <c r="J4" s="1024"/>
      <c r="K4" s="387"/>
      <c r="L4" s="387"/>
      <c r="M4" s="387"/>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30"/>
      <c r="BL4" s="913"/>
      <c r="BM4" s="914"/>
    </row>
    <row r="5" spans="1:65" s="104" customFormat="1" ht="15" customHeight="1" x14ac:dyDescent="0.2">
      <c r="A5" s="1023"/>
      <c r="B5" s="1024"/>
      <c r="C5" s="1024"/>
      <c r="D5" s="1024"/>
      <c r="E5" s="1024"/>
      <c r="F5" s="1024"/>
      <c r="G5" s="1024"/>
      <c r="H5" s="1024"/>
      <c r="I5" s="1024"/>
      <c r="J5" s="1024"/>
      <c r="K5" s="387"/>
      <c r="L5" s="387"/>
      <c r="M5" s="387"/>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29"/>
      <c r="BH5" s="1029"/>
      <c r="BI5" s="1029"/>
      <c r="BJ5" s="1029"/>
      <c r="BK5" s="1030"/>
      <c r="BL5" s="913"/>
      <c r="BM5" s="914"/>
    </row>
    <row r="6" spans="1:65" s="104" customFormat="1" ht="15" customHeight="1" x14ac:dyDescent="0.2">
      <c r="A6" s="1023"/>
      <c r="B6" s="1024"/>
      <c r="C6" s="1024"/>
      <c r="D6" s="1024"/>
      <c r="E6" s="1024"/>
      <c r="F6" s="1024"/>
      <c r="G6" s="1024"/>
      <c r="H6" s="1024"/>
      <c r="I6" s="1024"/>
      <c r="J6" s="1024"/>
      <c r="K6" s="387"/>
      <c r="L6" s="387"/>
      <c r="M6" s="387"/>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30"/>
      <c r="BL6" s="913"/>
      <c r="BM6" s="914"/>
    </row>
    <row r="7" spans="1:65" s="104" customFormat="1" ht="15" customHeight="1" x14ac:dyDescent="0.2">
      <c r="A7" s="1023"/>
      <c r="B7" s="1024"/>
      <c r="C7" s="1024"/>
      <c r="D7" s="1024"/>
      <c r="E7" s="1024"/>
      <c r="F7" s="1024"/>
      <c r="G7" s="1024"/>
      <c r="H7" s="1024"/>
      <c r="I7" s="1024"/>
      <c r="J7" s="1024"/>
      <c r="K7" s="387"/>
      <c r="L7" s="387"/>
      <c r="M7" s="387"/>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30"/>
      <c r="BL7" s="913"/>
      <c r="BM7" s="914"/>
    </row>
    <row r="8" spans="1:65" s="104" customFormat="1" ht="15.75" customHeight="1" thickBot="1" x14ac:dyDescent="0.25">
      <c r="A8" s="1025"/>
      <c r="B8" s="1026"/>
      <c r="C8" s="1026"/>
      <c r="D8" s="1026"/>
      <c r="E8" s="1026"/>
      <c r="F8" s="1026"/>
      <c r="G8" s="1026"/>
      <c r="H8" s="1026"/>
      <c r="I8" s="1026"/>
      <c r="J8" s="1026"/>
      <c r="K8" s="388"/>
      <c r="L8" s="388"/>
      <c r="M8" s="388"/>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2"/>
      <c r="BL8" s="913"/>
      <c r="BM8" s="914"/>
    </row>
    <row r="9" spans="1:65" s="104" customFormat="1" ht="15.75" customHeight="1" thickBot="1" x14ac:dyDescent="0.3">
      <c r="A9" s="1033" t="s">
        <v>141</v>
      </c>
      <c r="B9" s="1034"/>
      <c r="C9" s="1034"/>
      <c r="D9" s="1034"/>
      <c r="E9" s="1034"/>
      <c r="F9" s="1034"/>
      <c r="G9" s="1035"/>
      <c r="H9" s="1036"/>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8"/>
      <c r="BL9" s="915"/>
      <c r="BM9" s="916"/>
    </row>
    <row r="10" spans="1:65" s="104" customFormat="1" ht="28.5" customHeight="1" thickBot="1" x14ac:dyDescent="0.25">
      <c r="A10" s="1039" t="s">
        <v>23</v>
      </c>
      <c r="B10" s="1040"/>
      <c r="C10" s="1016" t="s">
        <v>140</v>
      </c>
      <c r="D10" s="1018" t="s">
        <v>139</v>
      </c>
      <c r="E10" s="1041" t="s">
        <v>138</v>
      </c>
      <c r="F10" s="1043" t="s">
        <v>137</v>
      </c>
      <c r="G10" s="1016" t="s">
        <v>136</v>
      </c>
      <c r="H10" s="1016" t="s">
        <v>135</v>
      </c>
      <c r="I10" s="1016" t="s">
        <v>134</v>
      </c>
      <c r="J10" s="1016" t="s">
        <v>133</v>
      </c>
      <c r="K10" s="1018" t="s">
        <v>132</v>
      </c>
      <c r="L10" s="1018" t="s">
        <v>131</v>
      </c>
      <c r="M10" s="1018" t="s">
        <v>130</v>
      </c>
      <c r="N10" s="1016" t="s">
        <v>129</v>
      </c>
      <c r="O10" s="1018" t="s">
        <v>12</v>
      </c>
      <c r="P10" s="1020" t="s">
        <v>0</v>
      </c>
      <c r="Q10" s="1008"/>
      <c r="R10" s="1008"/>
      <c r="S10" s="1009"/>
      <c r="T10" s="1008" t="s">
        <v>1</v>
      </c>
      <c r="U10" s="1008"/>
      <c r="V10" s="1008"/>
      <c r="W10" s="1009"/>
      <c r="X10" s="1008" t="s">
        <v>2</v>
      </c>
      <c r="Y10" s="1008"/>
      <c r="Z10" s="1008"/>
      <c r="AA10" s="1009"/>
      <c r="AB10" s="1008" t="s">
        <v>3</v>
      </c>
      <c r="AC10" s="1008"/>
      <c r="AD10" s="1008"/>
      <c r="AE10" s="1009"/>
      <c r="AF10" s="1008" t="s">
        <v>4</v>
      </c>
      <c r="AG10" s="1008"/>
      <c r="AH10" s="1008"/>
      <c r="AI10" s="1009"/>
      <c r="AJ10" s="1008" t="s">
        <v>5</v>
      </c>
      <c r="AK10" s="1008"/>
      <c r="AL10" s="1008"/>
      <c r="AM10" s="1009"/>
      <c r="AN10" s="1008" t="s">
        <v>6</v>
      </c>
      <c r="AO10" s="1008"/>
      <c r="AP10" s="1008"/>
      <c r="AQ10" s="1009"/>
      <c r="AR10" s="1008" t="s">
        <v>7</v>
      </c>
      <c r="AS10" s="1008"/>
      <c r="AT10" s="1008"/>
      <c r="AU10" s="1009"/>
      <c r="AV10" s="1008" t="s">
        <v>8</v>
      </c>
      <c r="AW10" s="1008"/>
      <c r="AX10" s="1008"/>
      <c r="AY10" s="1009"/>
      <c r="AZ10" s="1008" t="s">
        <v>9</v>
      </c>
      <c r="BA10" s="1008"/>
      <c r="BB10" s="1008"/>
      <c r="BC10" s="1009"/>
      <c r="BD10" s="1008" t="s">
        <v>10</v>
      </c>
      <c r="BE10" s="1008"/>
      <c r="BF10" s="1008"/>
      <c r="BG10" s="1009"/>
      <c r="BH10" s="1008" t="s">
        <v>11</v>
      </c>
      <c r="BI10" s="1008"/>
      <c r="BJ10" s="1008"/>
      <c r="BK10" s="1009"/>
      <c r="BL10" s="917" t="s">
        <v>147</v>
      </c>
      <c r="BM10" s="918"/>
    </row>
    <row r="11" spans="1:65" s="104" customFormat="1" ht="66.75" customHeight="1" thickBot="1" x14ac:dyDescent="0.25">
      <c r="A11" s="334" t="s">
        <v>13</v>
      </c>
      <c r="B11" s="334" t="s">
        <v>14</v>
      </c>
      <c r="C11" s="1017"/>
      <c r="D11" s="1019"/>
      <c r="E11" s="1042"/>
      <c r="F11" s="1044"/>
      <c r="G11" s="1017"/>
      <c r="H11" s="1017"/>
      <c r="I11" s="1017"/>
      <c r="J11" s="1017"/>
      <c r="K11" s="1019"/>
      <c r="L11" s="1019"/>
      <c r="M11" s="1019"/>
      <c r="N11" s="1017"/>
      <c r="O11" s="1019"/>
      <c r="P11" s="1012" t="s">
        <v>24</v>
      </c>
      <c r="Q11" s="1013"/>
      <c r="R11" s="1014" t="s">
        <v>25</v>
      </c>
      <c r="S11" s="1015"/>
      <c r="T11" s="1012" t="s">
        <v>24</v>
      </c>
      <c r="U11" s="1013"/>
      <c r="V11" s="1014" t="s">
        <v>25</v>
      </c>
      <c r="W11" s="1015"/>
      <c r="X11" s="1012" t="s">
        <v>24</v>
      </c>
      <c r="Y11" s="1013"/>
      <c r="Z11" s="1014" t="s">
        <v>25</v>
      </c>
      <c r="AA11" s="1015"/>
      <c r="AB11" s="1012" t="s">
        <v>24</v>
      </c>
      <c r="AC11" s="1013"/>
      <c r="AD11" s="1014" t="s">
        <v>25</v>
      </c>
      <c r="AE11" s="1015"/>
      <c r="AF11" s="1012" t="s">
        <v>24</v>
      </c>
      <c r="AG11" s="1013"/>
      <c r="AH11" s="1014" t="s">
        <v>25</v>
      </c>
      <c r="AI11" s="1015"/>
      <c r="AJ11" s="1012" t="s">
        <v>24</v>
      </c>
      <c r="AK11" s="1013"/>
      <c r="AL11" s="1014" t="s">
        <v>25</v>
      </c>
      <c r="AM11" s="1015"/>
      <c r="AN11" s="1012" t="s">
        <v>24</v>
      </c>
      <c r="AO11" s="1013"/>
      <c r="AP11" s="1014" t="s">
        <v>25</v>
      </c>
      <c r="AQ11" s="1015"/>
      <c r="AR11" s="1012" t="s">
        <v>24</v>
      </c>
      <c r="AS11" s="1013"/>
      <c r="AT11" s="1014" t="s">
        <v>25</v>
      </c>
      <c r="AU11" s="1015"/>
      <c r="AV11" s="1012" t="s">
        <v>24</v>
      </c>
      <c r="AW11" s="1013"/>
      <c r="AX11" s="1014" t="s">
        <v>25</v>
      </c>
      <c r="AY11" s="1015"/>
      <c r="AZ11" s="1012" t="s">
        <v>24</v>
      </c>
      <c r="BA11" s="1013"/>
      <c r="BB11" s="1014" t="s">
        <v>25</v>
      </c>
      <c r="BC11" s="1015"/>
      <c r="BD11" s="1012" t="s">
        <v>24</v>
      </c>
      <c r="BE11" s="1013"/>
      <c r="BF11" s="1014" t="s">
        <v>25</v>
      </c>
      <c r="BG11" s="1015"/>
      <c r="BH11" s="1012" t="s">
        <v>24</v>
      </c>
      <c r="BI11" s="1013"/>
      <c r="BJ11" s="1014" t="s">
        <v>25</v>
      </c>
      <c r="BK11" s="1015"/>
      <c r="BL11" s="518" t="s">
        <v>20</v>
      </c>
      <c r="BM11" s="519" t="s">
        <v>22</v>
      </c>
    </row>
    <row r="12" spans="1:65" s="104" customFormat="1" ht="63.75" x14ac:dyDescent="0.2">
      <c r="A12" s="1045" t="s">
        <v>128</v>
      </c>
      <c r="B12" s="1048" t="s">
        <v>127</v>
      </c>
      <c r="C12" s="1058" t="s">
        <v>126</v>
      </c>
      <c r="D12" s="1051" t="s">
        <v>125</v>
      </c>
      <c r="E12" s="1053">
        <v>0.1</v>
      </c>
      <c r="F12" s="1053" t="s">
        <v>26</v>
      </c>
      <c r="G12" s="339" t="s">
        <v>124</v>
      </c>
      <c r="H12" s="24" t="s">
        <v>123</v>
      </c>
      <c r="I12" s="23" t="s">
        <v>122</v>
      </c>
      <c r="J12" s="22">
        <v>0.05</v>
      </c>
      <c r="K12" s="22" t="s">
        <v>97</v>
      </c>
      <c r="L12" s="26">
        <v>43831</v>
      </c>
      <c r="M12" s="26">
        <v>43861</v>
      </c>
      <c r="N12" s="30" t="s">
        <v>71</v>
      </c>
      <c r="O12" s="36" t="s">
        <v>27</v>
      </c>
      <c r="P12" s="1002"/>
      <c r="Q12" s="1003"/>
      <c r="R12" s="1006">
        <v>1</v>
      </c>
      <c r="S12" s="1007"/>
      <c r="T12" s="1002"/>
      <c r="U12" s="1003"/>
      <c r="V12" s="1000"/>
      <c r="W12" s="1001"/>
      <c r="X12" s="1002"/>
      <c r="Y12" s="1003"/>
      <c r="Z12" s="1000"/>
      <c r="AA12" s="1001"/>
      <c r="AB12" s="1002"/>
      <c r="AC12" s="1003"/>
      <c r="AD12" s="1000"/>
      <c r="AE12" s="1001"/>
      <c r="AF12" s="1002"/>
      <c r="AG12" s="1003"/>
      <c r="AH12" s="1000"/>
      <c r="AI12" s="1001"/>
      <c r="AJ12" s="1002"/>
      <c r="AK12" s="1003"/>
      <c r="AL12" s="1000"/>
      <c r="AM12" s="1001"/>
      <c r="AN12" s="1002"/>
      <c r="AO12" s="1003"/>
      <c r="AP12" s="1000"/>
      <c r="AQ12" s="1001"/>
      <c r="AR12" s="1002"/>
      <c r="AS12" s="1003"/>
      <c r="AT12" s="1000"/>
      <c r="AU12" s="1001"/>
      <c r="AV12" s="1002"/>
      <c r="AW12" s="1003"/>
      <c r="AX12" s="1000"/>
      <c r="AY12" s="1001"/>
      <c r="AZ12" s="1002"/>
      <c r="BA12" s="1003"/>
      <c r="BB12" s="1000"/>
      <c r="BC12" s="1001"/>
      <c r="BD12" s="1002"/>
      <c r="BE12" s="1003"/>
      <c r="BF12" s="1000"/>
      <c r="BG12" s="1001"/>
      <c r="BH12" s="1002"/>
      <c r="BI12" s="1003"/>
      <c r="BJ12" s="1004"/>
      <c r="BK12" s="1005"/>
      <c r="BL12" s="525"/>
      <c r="BM12" s="526"/>
    </row>
    <row r="13" spans="1:65" s="104" customFormat="1" ht="51" customHeight="1" x14ac:dyDescent="0.2">
      <c r="A13" s="1046"/>
      <c r="B13" s="1049"/>
      <c r="C13" s="1056"/>
      <c r="D13" s="1052"/>
      <c r="E13" s="884"/>
      <c r="F13" s="884"/>
      <c r="G13" s="340" t="s">
        <v>121</v>
      </c>
      <c r="H13" s="17" t="s">
        <v>120</v>
      </c>
      <c r="I13" s="21" t="s">
        <v>119</v>
      </c>
      <c r="J13" s="20">
        <v>0.05</v>
      </c>
      <c r="K13" s="20" t="s">
        <v>97</v>
      </c>
      <c r="L13" s="27">
        <v>44013</v>
      </c>
      <c r="M13" s="27">
        <v>44165</v>
      </c>
      <c r="N13" s="31" t="s">
        <v>71</v>
      </c>
      <c r="O13" s="37" t="s">
        <v>28</v>
      </c>
      <c r="P13" s="905"/>
      <c r="Q13" s="906"/>
      <c r="R13" s="909"/>
      <c r="S13" s="910"/>
      <c r="T13" s="905"/>
      <c r="U13" s="906"/>
      <c r="V13" s="909"/>
      <c r="W13" s="910"/>
      <c r="X13" s="905"/>
      <c r="Y13" s="906"/>
      <c r="Z13" s="909"/>
      <c r="AA13" s="910"/>
      <c r="AB13" s="905"/>
      <c r="AC13" s="906"/>
      <c r="AD13" s="909"/>
      <c r="AE13" s="910"/>
      <c r="AF13" s="905"/>
      <c r="AG13" s="906"/>
      <c r="AH13" s="909"/>
      <c r="AI13" s="910"/>
      <c r="AJ13" s="905"/>
      <c r="AK13" s="906"/>
      <c r="AL13" s="909"/>
      <c r="AM13" s="910"/>
      <c r="AN13" s="905"/>
      <c r="AO13" s="906"/>
      <c r="AP13" s="940">
        <v>1</v>
      </c>
      <c r="AQ13" s="941"/>
      <c r="AR13" s="905"/>
      <c r="AS13" s="906"/>
      <c r="AT13" s="909"/>
      <c r="AU13" s="910"/>
      <c r="AV13" s="905"/>
      <c r="AW13" s="906"/>
      <c r="AX13" s="909"/>
      <c r="AY13" s="910"/>
      <c r="AZ13" s="905"/>
      <c r="BA13" s="906"/>
      <c r="BB13" s="909"/>
      <c r="BC13" s="910"/>
      <c r="BD13" s="905"/>
      <c r="BE13" s="906"/>
      <c r="BF13" s="909"/>
      <c r="BG13" s="910"/>
      <c r="BH13" s="905"/>
      <c r="BI13" s="906"/>
      <c r="BJ13" s="905"/>
      <c r="BK13" s="935"/>
      <c r="BL13" s="527"/>
      <c r="BM13" s="528"/>
    </row>
    <row r="14" spans="1:65" s="104" customFormat="1" ht="38.25" x14ac:dyDescent="0.2">
      <c r="A14" s="1046"/>
      <c r="B14" s="1049"/>
      <c r="C14" s="1056"/>
      <c r="D14" s="1010" t="s">
        <v>913</v>
      </c>
      <c r="E14" s="884">
        <v>0.2</v>
      </c>
      <c r="F14" s="884" t="s">
        <v>26</v>
      </c>
      <c r="G14" s="19" t="s">
        <v>914</v>
      </c>
      <c r="H14" s="18" t="s">
        <v>117</v>
      </c>
      <c r="I14" s="18" t="s">
        <v>116</v>
      </c>
      <c r="J14" s="20">
        <v>0.1</v>
      </c>
      <c r="K14" s="7" t="s">
        <v>97</v>
      </c>
      <c r="L14" s="27">
        <v>43831</v>
      </c>
      <c r="M14" s="27">
        <v>44165</v>
      </c>
      <c r="N14" s="31" t="s">
        <v>71</v>
      </c>
      <c r="O14" s="37" t="s">
        <v>47</v>
      </c>
      <c r="P14" s="905"/>
      <c r="Q14" s="906"/>
      <c r="R14" s="909"/>
      <c r="S14" s="910"/>
      <c r="T14" s="905"/>
      <c r="U14" s="906"/>
      <c r="V14" s="909"/>
      <c r="W14" s="910"/>
      <c r="X14" s="905"/>
      <c r="Y14" s="906"/>
      <c r="Z14" s="909"/>
      <c r="AA14" s="910"/>
      <c r="AB14" s="905"/>
      <c r="AC14" s="906"/>
      <c r="AD14" s="909"/>
      <c r="AE14" s="910"/>
      <c r="AF14" s="905"/>
      <c r="AG14" s="906"/>
      <c r="AH14" s="909"/>
      <c r="AI14" s="910"/>
      <c r="AJ14" s="905"/>
      <c r="AK14" s="906"/>
      <c r="AL14" s="998">
        <v>1</v>
      </c>
      <c r="AM14" s="999"/>
      <c r="AN14" s="905"/>
      <c r="AO14" s="906"/>
      <c r="AP14" s="909"/>
      <c r="AQ14" s="910"/>
      <c r="AR14" s="905"/>
      <c r="AS14" s="906"/>
      <c r="AT14" s="909"/>
      <c r="AU14" s="910"/>
      <c r="AV14" s="905"/>
      <c r="AW14" s="906"/>
      <c r="AX14" s="909"/>
      <c r="AY14" s="910"/>
      <c r="AZ14" s="905"/>
      <c r="BA14" s="906"/>
      <c r="BB14" s="909"/>
      <c r="BC14" s="910"/>
      <c r="BD14" s="905"/>
      <c r="BE14" s="906"/>
      <c r="BF14" s="998">
        <v>1</v>
      </c>
      <c r="BG14" s="999"/>
      <c r="BH14" s="905"/>
      <c r="BI14" s="906"/>
      <c r="BJ14" s="905"/>
      <c r="BK14" s="935"/>
      <c r="BL14" s="527"/>
      <c r="BM14" s="528"/>
    </row>
    <row r="15" spans="1:65" s="104" customFormat="1" ht="63.75" x14ac:dyDescent="0.2">
      <c r="A15" s="1046"/>
      <c r="B15" s="1049"/>
      <c r="C15" s="1056"/>
      <c r="D15" s="1010"/>
      <c r="E15" s="884"/>
      <c r="F15" s="884"/>
      <c r="G15" s="19" t="s">
        <v>915</v>
      </c>
      <c r="H15" s="18" t="s">
        <v>115</v>
      </c>
      <c r="I15" s="18" t="s">
        <v>114</v>
      </c>
      <c r="J15" s="13">
        <v>0.05</v>
      </c>
      <c r="K15" s="7" t="s">
        <v>97</v>
      </c>
      <c r="L15" s="27">
        <v>43831</v>
      </c>
      <c r="M15" s="27">
        <v>44196</v>
      </c>
      <c r="N15" s="31" t="s">
        <v>71</v>
      </c>
      <c r="O15" s="37" t="s">
        <v>29</v>
      </c>
      <c r="P15" s="905"/>
      <c r="Q15" s="906"/>
      <c r="R15" s="940">
        <v>1</v>
      </c>
      <c r="S15" s="941"/>
      <c r="T15" s="905"/>
      <c r="U15" s="906"/>
      <c r="V15" s="940">
        <v>1</v>
      </c>
      <c r="W15" s="941"/>
      <c r="X15" s="905"/>
      <c r="Y15" s="906"/>
      <c r="Z15" s="940">
        <v>1</v>
      </c>
      <c r="AA15" s="941"/>
      <c r="AB15" s="905"/>
      <c r="AC15" s="906"/>
      <c r="AD15" s="940">
        <v>1</v>
      </c>
      <c r="AE15" s="941"/>
      <c r="AF15" s="905"/>
      <c r="AG15" s="906"/>
      <c r="AH15" s="940">
        <v>1</v>
      </c>
      <c r="AI15" s="941"/>
      <c r="AJ15" s="905"/>
      <c r="AK15" s="906"/>
      <c r="AL15" s="940">
        <v>1</v>
      </c>
      <c r="AM15" s="941"/>
      <c r="AN15" s="905"/>
      <c r="AO15" s="906"/>
      <c r="AP15" s="940">
        <v>1</v>
      </c>
      <c r="AQ15" s="941"/>
      <c r="AR15" s="905"/>
      <c r="AS15" s="906"/>
      <c r="AT15" s="940">
        <v>1</v>
      </c>
      <c r="AU15" s="941"/>
      <c r="AV15" s="905"/>
      <c r="AW15" s="906"/>
      <c r="AX15" s="940">
        <v>1</v>
      </c>
      <c r="AY15" s="941"/>
      <c r="AZ15" s="905"/>
      <c r="BA15" s="906"/>
      <c r="BB15" s="940">
        <v>1</v>
      </c>
      <c r="BC15" s="941"/>
      <c r="BD15" s="905"/>
      <c r="BE15" s="906"/>
      <c r="BF15" s="940">
        <v>1</v>
      </c>
      <c r="BG15" s="941"/>
      <c r="BH15" s="905"/>
      <c r="BI15" s="906"/>
      <c r="BJ15" s="940">
        <v>1</v>
      </c>
      <c r="BK15" s="997"/>
      <c r="BL15" s="527"/>
      <c r="BM15" s="528"/>
    </row>
    <row r="16" spans="1:65" s="104" customFormat="1" ht="38.25" x14ac:dyDescent="0.2">
      <c r="A16" s="1046"/>
      <c r="B16" s="1049"/>
      <c r="C16" s="1056"/>
      <c r="D16" s="1010"/>
      <c r="E16" s="884"/>
      <c r="F16" s="884"/>
      <c r="G16" s="332" t="s">
        <v>916</v>
      </c>
      <c r="H16" s="17" t="s">
        <v>113</v>
      </c>
      <c r="I16" s="17" t="s">
        <v>112</v>
      </c>
      <c r="J16" s="13">
        <v>0.05</v>
      </c>
      <c r="K16" s="7" t="s">
        <v>97</v>
      </c>
      <c r="L16" s="27">
        <v>43831</v>
      </c>
      <c r="M16" s="27">
        <v>44196</v>
      </c>
      <c r="N16" s="31" t="s">
        <v>71</v>
      </c>
      <c r="O16" s="37" t="s">
        <v>30</v>
      </c>
      <c r="P16" s="905"/>
      <c r="Q16" s="906"/>
      <c r="R16" s="909"/>
      <c r="S16" s="910"/>
      <c r="T16" s="905"/>
      <c r="U16" s="906"/>
      <c r="V16" s="909"/>
      <c r="W16" s="910"/>
      <c r="X16" s="905"/>
      <c r="Y16" s="906"/>
      <c r="Z16" s="909"/>
      <c r="AA16" s="910"/>
      <c r="AB16" s="905"/>
      <c r="AC16" s="906"/>
      <c r="AD16" s="909"/>
      <c r="AE16" s="910"/>
      <c r="AF16" s="905"/>
      <c r="AG16" s="906"/>
      <c r="AH16" s="909"/>
      <c r="AI16" s="910"/>
      <c r="AJ16" s="905"/>
      <c r="AK16" s="906"/>
      <c r="AL16" s="909"/>
      <c r="AM16" s="910"/>
      <c r="AN16" s="905"/>
      <c r="AO16" s="906"/>
      <c r="AP16" s="909"/>
      <c r="AQ16" s="910"/>
      <c r="AR16" s="905"/>
      <c r="AS16" s="906"/>
      <c r="AT16" s="909"/>
      <c r="AU16" s="910"/>
      <c r="AV16" s="905"/>
      <c r="AW16" s="906"/>
      <c r="AX16" s="909"/>
      <c r="AY16" s="910"/>
      <c r="AZ16" s="905"/>
      <c r="BA16" s="906"/>
      <c r="BB16" s="909"/>
      <c r="BC16" s="910"/>
      <c r="BD16" s="905"/>
      <c r="BE16" s="906"/>
      <c r="BF16" s="909"/>
      <c r="BG16" s="910"/>
      <c r="BH16" s="905"/>
      <c r="BI16" s="906"/>
      <c r="BJ16" s="940">
        <v>1</v>
      </c>
      <c r="BK16" s="997"/>
      <c r="BL16" s="527"/>
      <c r="BM16" s="528"/>
    </row>
    <row r="17" spans="1:65" s="104" customFormat="1" ht="38.25" x14ac:dyDescent="0.2">
      <c r="A17" s="1046"/>
      <c r="B17" s="1049"/>
      <c r="C17" s="1056"/>
      <c r="D17" s="1057" t="s">
        <v>917</v>
      </c>
      <c r="E17" s="1011">
        <v>0.2</v>
      </c>
      <c r="F17" s="1011" t="s">
        <v>26</v>
      </c>
      <c r="G17" s="330" t="s">
        <v>918</v>
      </c>
      <c r="H17" s="14" t="s">
        <v>111</v>
      </c>
      <c r="I17" s="14" t="s">
        <v>110</v>
      </c>
      <c r="J17" s="13">
        <v>0.04</v>
      </c>
      <c r="K17" s="7" t="s">
        <v>103</v>
      </c>
      <c r="L17" s="27">
        <v>43831</v>
      </c>
      <c r="M17" s="27">
        <v>44196</v>
      </c>
      <c r="N17" s="31" t="s">
        <v>71</v>
      </c>
      <c r="O17" s="38" t="s">
        <v>31</v>
      </c>
      <c r="P17" s="983"/>
      <c r="Q17" s="984"/>
      <c r="R17" s="983"/>
      <c r="S17" s="984"/>
      <c r="T17" s="983"/>
      <c r="U17" s="984"/>
      <c r="V17" s="983"/>
      <c r="W17" s="984"/>
      <c r="X17" s="983"/>
      <c r="Y17" s="984"/>
      <c r="Z17" s="983"/>
      <c r="AA17" s="984"/>
      <c r="AB17" s="983"/>
      <c r="AC17" s="984"/>
      <c r="AD17" s="983"/>
      <c r="AE17" s="984"/>
      <c r="AF17" s="983"/>
      <c r="AG17" s="984"/>
      <c r="AH17" s="983"/>
      <c r="AI17" s="984"/>
      <c r="AJ17" s="978"/>
      <c r="AK17" s="979"/>
      <c r="AL17" s="995">
        <v>1</v>
      </c>
      <c r="AM17" s="996"/>
      <c r="AN17" s="905"/>
      <c r="AO17" s="906"/>
      <c r="AP17" s="905"/>
      <c r="AQ17" s="906"/>
      <c r="AR17" s="905"/>
      <c r="AS17" s="906"/>
      <c r="AT17" s="905"/>
      <c r="AU17" s="906"/>
      <c r="AV17" s="905"/>
      <c r="AW17" s="906"/>
      <c r="AX17" s="905"/>
      <c r="AY17" s="906"/>
      <c r="AZ17" s="905"/>
      <c r="BA17" s="906"/>
      <c r="BB17" s="905"/>
      <c r="BC17" s="906"/>
      <c r="BD17" s="905"/>
      <c r="BE17" s="906"/>
      <c r="BF17" s="995">
        <v>1</v>
      </c>
      <c r="BG17" s="996"/>
      <c r="BH17" s="905"/>
      <c r="BI17" s="906"/>
      <c r="BJ17" s="905"/>
      <c r="BK17" s="935"/>
      <c r="BL17" s="527"/>
      <c r="BM17" s="528"/>
    </row>
    <row r="18" spans="1:65" s="104" customFormat="1" ht="38.25" x14ac:dyDescent="0.2">
      <c r="A18" s="1046"/>
      <c r="B18" s="1049"/>
      <c r="C18" s="1056"/>
      <c r="D18" s="1057"/>
      <c r="E18" s="1011"/>
      <c r="F18" s="1011"/>
      <c r="G18" s="330" t="s">
        <v>919</v>
      </c>
      <c r="H18" s="14" t="s">
        <v>109</v>
      </c>
      <c r="I18" s="14" t="s">
        <v>108</v>
      </c>
      <c r="J18" s="13">
        <v>0.04</v>
      </c>
      <c r="K18" s="7" t="s">
        <v>103</v>
      </c>
      <c r="L18" s="27">
        <v>43862</v>
      </c>
      <c r="M18" s="27">
        <v>44196</v>
      </c>
      <c r="N18" s="31" t="s">
        <v>71</v>
      </c>
      <c r="O18" s="38" t="s">
        <v>32</v>
      </c>
      <c r="P18" s="983"/>
      <c r="Q18" s="984"/>
      <c r="R18" s="907">
        <v>8.3299999999999999E-2</v>
      </c>
      <c r="S18" s="908"/>
      <c r="T18" s="983"/>
      <c r="U18" s="984"/>
      <c r="V18" s="907">
        <v>8.3299999999999999E-2</v>
      </c>
      <c r="W18" s="908"/>
      <c r="X18" s="962"/>
      <c r="Y18" s="963"/>
      <c r="Z18" s="907">
        <v>8.3299999999999999E-2</v>
      </c>
      <c r="AA18" s="908"/>
      <c r="AB18" s="962"/>
      <c r="AC18" s="963"/>
      <c r="AD18" s="907">
        <v>8.3299999999999999E-2</v>
      </c>
      <c r="AE18" s="908"/>
      <c r="AF18" s="962"/>
      <c r="AG18" s="963"/>
      <c r="AH18" s="907">
        <v>8.3299999999999999E-2</v>
      </c>
      <c r="AI18" s="908"/>
      <c r="AJ18" s="962"/>
      <c r="AK18" s="963"/>
      <c r="AL18" s="907">
        <v>8.3299999999999999E-2</v>
      </c>
      <c r="AM18" s="908"/>
      <c r="AN18" s="962"/>
      <c r="AO18" s="963"/>
      <c r="AP18" s="907">
        <v>8.3299999999999999E-2</v>
      </c>
      <c r="AQ18" s="908"/>
      <c r="AR18" s="962"/>
      <c r="AS18" s="963"/>
      <c r="AT18" s="907">
        <v>8.3299999999999999E-2</v>
      </c>
      <c r="AU18" s="908"/>
      <c r="AV18" s="905"/>
      <c r="AW18" s="906"/>
      <c r="AX18" s="907">
        <v>8.3299999999999999E-2</v>
      </c>
      <c r="AY18" s="908"/>
      <c r="AZ18" s="905"/>
      <c r="BA18" s="906"/>
      <c r="BB18" s="907">
        <v>8.3299999999999999E-2</v>
      </c>
      <c r="BC18" s="908"/>
      <c r="BD18" s="905"/>
      <c r="BE18" s="906"/>
      <c r="BF18" s="907">
        <v>8.3299999999999999E-2</v>
      </c>
      <c r="BG18" s="908"/>
      <c r="BH18" s="905"/>
      <c r="BI18" s="906"/>
      <c r="BJ18" s="907">
        <v>8.3699999999999997E-2</v>
      </c>
      <c r="BK18" s="928"/>
      <c r="BL18" s="527"/>
      <c r="BM18" s="528"/>
    </row>
    <row r="19" spans="1:65" s="104" customFormat="1" ht="38.25" x14ac:dyDescent="0.2">
      <c r="A19" s="1046"/>
      <c r="B19" s="1049"/>
      <c r="C19" s="1056"/>
      <c r="D19" s="1057"/>
      <c r="E19" s="1011"/>
      <c r="F19" s="1011"/>
      <c r="G19" s="340" t="s">
        <v>920</v>
      </c>
      <c r="H19" s="405" t="s">
        <v>990</v>
      </c>
      <c r="I19" s="16" t="s">
        <v>1105</v>
      </c>
      <c r="J19" s="15">
        <v>0.06</v>
      </c>
      <c r="K19" s="7" t="s">
        <v>103</v>
      </c>
      <c r="L19" s="27">
        <v>43831</v>
      </c>
      <c r="M19" s="27">
        <v>44196</v>
      </c>
      <c r="N19" s="32" t="s">
        <v>71</v>
      </c>
      <c r="O19" s="39" t="s">
        <v>41</v>
      </c>
      <c r="P19" s="985"/>
      <c r="Q19" s="986"/>
      <c r="R19" s="987"/>
      <c r="S19" s="988"/>
      <c r="T19" s="991"/>
      <c r="U19" s="992"/>
      <c r="V19" s="987"/>
      <c r="W19" s="988"/>
      <c r="X19" s="993"/>
      <c r="Y19" s="994"/>
      <c r="Z19" s="987"/>
      <c r="AA19" s="988"/>
      <c r="AB19" s="985"/>
      <c r="AC19" s="986"/>
      <c r="AD19" s="987"/>
      <c r="AE19" s="988"/>
      <c r="AF19" s="985"/>
      <c r="AG19" s="986"/>
      <c r="AH19" s="987"/>
      <c r="AI19" s="988"/>
      <c r="AJ19" s="985"/>
      <c r="AK19" s="986"/>
      <c r="AL19" s="987"/>
      <c r="AM19" s="988"/>
      <c r="AN19" s="985"/>
      <c r="AO19" s="986"/>
      <c r="AP19" s="987"/>
      <c r="AQ19" s="988"/>
      <c r="AR19" s="985"/>
      <c r="AS19" s="986"/>
      <c r="AT19" s="987"/>
      <c r="AU19" s="988"/>
      <c r="AV19" s="985"/>
      <c r="AW19" s="986"/>
      <c r="AX19" s="987"/>
      <c r="AY19" s="988"/>
      <c r="AZ19" s="985"/>
      <c r="BA19" s="986"/>
      <c r="BB19" s="987"/>
      <c r="BC19" s="988"/>
      <c r="BD19" s="985"/>
      <c r="BE19" s="986"/>
      <c r="BF19" s="954"/>
      <c r="BG19" s="955"/>
      <c r="BH19" s="954"/>
      <c r="BI19" s="955"/>
      <c r="BJ19" s="942">
        <v>0.05</v>
      </c>
      <c r="BK19" s="943"/>
      <c r="BL19" s="527"/>
      <c r="BM19" s="528"/>
    </row>
    <row r="20" spans="1:65" s="104" customFormat="1" ht="38.25" x14ac:dyDescent="0.2">
      <c r="A20" s="1046"/>
      <c r="B20" s="1049"/>
      <c r="C20" s="1056"/>
      <c r="D20" s="1057"/>
      <c r="E20" s="1011"/>
      <c r="F20" s="1011"/>
      <c r="G20" s="380" t="s">
        <v>921</v>
      </c>
      <c r="H20" s="406" t="s">
        <v>991</v>
      </c>
      <c r="I20" s="381" t="s">
        <v>106</v>
      </c>
      <c r="J20" s="13">
        <v>0.03</v>
      </c>
      <c r="K20" s="7" t="s">
        <v>103</v>
      </c>
      <c r="L20" s="27">
        <v>43831</v>
      </c>
      <c r="M20" s="27">
        <v>44196</v>
      </c>
      <c r="N20" s="31" t="s">
        <v>71</v>
      </c>
      <c r="O20" s="38" t="s">
        <v>435</v>
      </c>
      <c r="P20" s="905"/>
      <c r="Q20" s="906"/>
      <c r="R20" s="929"/>
      <c r="S20" s="930"/>
      <c r="T20" s="989"/>
      <c r="U20" s="990"/>
      <c r="V20" s="929"/>
      <c r="W20" s="930"/>
      <c r="X20" s="983"/>
      <c r="Y20" s="984"/>
      <c r="Z20" s="929"/>
      <c r="AA20" s="930"/>
      <c r="AB20" s="905"/>
      <c r="AC20" s="906"/>
      <c r="AD20" s="929"/>
      <c r="AE20" s="930"/>
      <c r="AF20" s="905"/>
      <c r="AG20" s="906"/>
      <c r="AH20" s="929"/>
      <c r="AI20" s="930"/>
      <c r="AJ20" s="905"/>
      <c r="AK20" s="906"/>
      <c r="AL20" s="929"/>
      <c r="AM20" s="930"/>
      <c r="AN20" s="905"/>
      <c r="AO20" s="906"/>
      <c r="AP20" s="929"/>
      <c r="AQ20" s="930"/>
      <c r="AR20" s="905"/>
      <c r="AS20" s="906"/>
      <c r="AT20" s="929"/>
      <c r="AU20" s="930"/>
      <c r="AV20" s="905"/>
      <c r="AW20" s="906"/>
      <c r="AX20" s="929"/>
      <c r="AY20" s="930"/>
      <c r="AZ20" s="905"/>
      <c r="BA20" s="906"/>
      <c r="BB20" s="929"/>
      <c r="BC20" s="930"/>
      <c r="BD20" s="905"/>
      <c r="BE20" s="906"/>
      <c r="BF20" s="931"/>
      <c r="BG20" s="932"/>
      <c r="BH20" s="931"/>
      <c r="BI20" s="932"/>
      <c r="BJ20" s="936">
        <v>0.05</v>
      </c>
      <c r="BK20" s="937"/>
      <c r="BL20" s="527"/>
      <c r="BM20" s="528"/>
    </row>
    <row r="21" spans="1:65" s="104" customFormat="1" ht="38.25" x14ac:dyDescent="0.2">
      <c r="A21" s="1046"/>
      <c r="B21" s="1049"/>
      <c r="C21" s="1056"/>
      <c r="D21" s="1057"/>
      <c r="E21" s="1011"/>
      <c r="F21" s="1011"/>
      <c r="G21" s="330" t="s">
        <v>922</v>
      </c>
      <c r="H21" s="14" t="s">
        <v>105</v>
      </c>
      <c r="I21" s="14" t="s">
        <v>104</v>
      </c>
      <c r="J21" s="13">
        <v>0.03</v>
      </c>
      <c r="K21" s="7" t="s">
        <v>103</v>
      </c>
      <c r="L21" s="27">
        <v>43831</v>
      </c>
      <c r="M21" s="27">
        <v>44196</v>
      </c>
      <c r="N21" s="31" t="s">
        <v>71</v>
      </c>
      <c r="O21" s="38" t="s">
        <v>436</v>
      </c>
      <c r="P21" s="905"/>
      <c r="Q21" s="906"/>
      <c r="R21" s="905"/>
      <c r="S21" s="906"/>
      <c r="T21" s="905"/>
      <c r="U21" s="906"/>
      <c r="V21" s="905"/>
      <c r="W21" s="906"/>
      <c r="X21" s="905"/>
      <c r="Y21" s="906"/>
      <c r="Z21" s="905"/>
      <c r="AA21" s="906"/>
      <c r="AB21" s="905"/>
      <c r="AC21" s="906"/>
      <c r="AD21" s="905"/>
      <c r="AE21" s="906"/>
      <c r="AF21" s="905"/>
      <c r="AG21" s="906"/>
      <c r="AH21" s="905"/>
      <c r="AI21" s="906"/>
      <c r="AJ21" s="905"/>
      <c r="AK21" s="906"/>
      <c r="AL21" s="1054"/>
      <c r="AM21" s="1055"/>
      <c r="AN21" s="905"/>
      <c r="AO21" s="906"/>
      <c r="AP21" s="905"/>
      <c r="AQ21" s="906"/>
      <c r="AR21" s="905"/>
      <c r="AS21" s="906"/>
      <c r="AT21" s="905"/>
      <c r="AU21" s="906"/>
      <c r="AV21" s="905"/>
      <c r="AW21" s="906"/>
      <c r="AX21" s="905"/>
      <c r="AY21" s="906"/>
      <c r="AZ21" s="905"/>
      <c r="BA21" s="906"/>
      <c r="BB21" s="905"/>
      <c r="BC21" s="906"/>
      <c r="BD21" s="905"/>
      <c r="BE21" s="906"/>
      <c r="BF21" s="905"/>
      <c r="BG21" s="906"/>
      <c r="BH21" s="905"/>
      <c r="BI21" s="906"/>
      <c r="BJ21" s="936">
        <v>0.02</v>
      </c>
      <c r="BK21" s="937"/>
      <c r="BL21" s="527"/>
      <c r="BM21" s="528"/>
    </row>
    <row r="22" spans="1:65" s="104" customFormat="1" ht="38.25" x14ac:dyDescent="0.2">
      <c r="A22" s="1046"/>
      <c r="B22" s="1049"/>
      <c r="C22" s="1056"/>
      <c r="D22" s="1010" t="s">
        <v>923</v>
      </c>
      <c r="E22" s="884">
        <v>0.2</v>
      </c>
      <c r="F22" s="884" t="s">
        <v>78</v>
      </c>
      <c r="G22" s="19" t="s">
        <v>924</v>
      </c>
      <c r="H22" s="17" t="s">
        <v>101</v>
      </c>
      <c r="I22" s="17" t="s">
        <v>100</v>
      </c>
      <c r="J22" s="29">
        <v>0.1</v>
      </c>
      <c r="K22" s="322" t="s">
        <v>97</v>
      </c>
      <c r="L22" s="27">
        <v>43831</v>
      </c>
      <c r="M22" s="27">
        <v>43951</v>
      </c>
      <c r="N22" s="33" t="s">
        <v>71</v>
      </c>
      <c r="O22" s="37" t="s">
        <v>33</v>
      </c>
      <c r="P22" s="905"/>
      <c r="Q22" s="906"/>
      <c r="R22" s="905"/>
      <c r="S22" s="906"/>
      <c r="T22" s="905"/>
      <c r="U22" s="906"/>
      <c r="V22" s="933"/>
      <c r="W22" s="934"/>
      <c r="X22" s="905"/>
      <c r="Y22" s="906"/>
      <c r="Z22" s="933"/>
      <c r="AA22" s="934"/>
      <c r="AB22" s="905"/>
      <c r="AC22" s="906"/>
      <c r="AD22" s="905"/>
      <c r="AE22" s="906"/>
      <c r="AF22" s="905"/>
      <c r="AG22" s="906"/>
      <c r="AH22" s="905"/>
      <c r="AI22" s="906"/>
      <c r="AJ22" s="905"/>
      <c r="AK22" s="906"/>
      <c r="AL22" s="933"/>
      <c r="AM22" s="934"/>
      <c r="AN22" s="905"/>
      <c r="AO22" s="906"/>
      <c r="AP22" s="933"/>
      <c r="AQ22" s="934"/>
      <c r="AR22" s="905"/>
      <c r="AS22" s="906"/>
      <c r="AV22" s="905"/>
      <c r="AW22" s="906"/>
      <c r="AZ22" s="905"/>
      <c r="BA22" s="906"/>
      <c r="BB22" s="933"/>
      <c r="BC22" s="934"/>
      <c r="BD22" s="905"/>
      <c r="BE22" s="906"/>
      <c r="BF22" s="949">
        <v>1</v>
      </c>
      <c r="BG22" s="950"/>
      <c r="BH22" s="905"/>
      <c r="BI22" s="906"/>
      <c r="BJ22" s="905"/>
      <c r="BK22" s="935"/>
      <c r="BL22" s="529"/>
      <c r="BM22" s="530"/>
    </row>
    <row r="23" spans="1:65" s="104" customFormat="1" ht="25.5" x14ac:dyDescent="0.2">
      <c r="A23" s="1046"/>
      <c r="B23" s="1049"/>
      <c r="C23" s="1056"/>
      <c r="D23" s="1010"/>
      <c r="E23" s="884"/>
      <c r="F23" s="884"/>
      <c r="G23" s="332" t="s">
        <v>1104</v>
      </c>
      <c r="H23" s="677" t="s">
        <v>99</v>
      </c>
      <c r="I23" s="406" t="s">
        <v>98</v>
      </c>
      <c r="J23" s="29">
        <v>0.1</v>
      </c>
      <c r="K23" s="377" t="s">
        <v>97</v>
      </c>
      <c r="L23" s="27">
        <v>43952</v>
      </c>
      <c r="M23" s="27">
        <v>44135</v>
      </c>
      <c r="N23" s="33" t="s">
        <v>71</v>
      </c>
      <c r="O23" s="37" t="s">
        <v>35</v>
      </c>
      <c r="P23" s="905"/>
      <c r="Q23" s="906"/>
      <c r="R23" s="933"/>
      <c r="S23" s="934"/>
      <c r="T23" s="905"/>
      <c r="U23" s="906"/>
      <c r="V23" s="933"/>
      <c r="W23" s="934"/>
      <c r="X23" s="905"/>
      <c r="Y23" s="906"/>
      <c r="Z23" s="933"/>
      <c r="AA23" s="934"/>
      <c r="AB23" s="905"/>
      <c r="AC23" s="906"/>
      <c r="AD23" s="933"/>
      <c r="AE23" s="934"/>
      <c r="AF23" s="905"/>
      <c r="AG23" s="906"/>
      <c r="AH23" s="905"/>
      <c r="AI23" s="906"/>
      <c r="AJ23" s="905"/>
      <c r="AK23" s="906"/>
      <c r="AN23" s="905"/>
      <c r="AO23" s="906"/>
      <c r="AP23" s="905"/>
      <c r="AQ23" s="906"/>
      <c r="AR23" s="905"/>
      <c r="AS23" s="906"/>
      <c r="AT23" s="933"/>
      <c r="AU23" s="934"/>
      <c r="AV23" s="905"/>
      <c r="AW23" s="906"/>
      <c r="AX23" s="905"/>
      <c r="AY23" s="906"/>
      <c r="AZ23" s="905"/>
      <c r="BA23" s="906"/>
      <c r="BB23" s="957"/>
      <c r="BC23" s="957"/>
      <c r="BD23" s="938"/>
      <c r="BE23" s="939"/>
      <c r="BF23" s="938"/>
      <c r="BG23" s="939"/>
      <c r="BH23" s="905"/>
      <c r="BI23" s="906"/>
      <c r="BJ23" s="949">
        <v>1</v>
      </c>
      <c r="BK23" s="950"/>
      <c r="BL23" s="529"/>
      <c r="BM23" s="530"/>
    </row>
    <row r="24" spans="1:65" s="104" customFormat="1" ht="25.5" x14ac:dyDescent="0.2">
      <c r="A24" s="1046"/>
      <c r="B24" s="1049"/>
      <c r="C24" s="1056" t="s">
        <v>96</v>
      </c>
      <c r="D24" s="1057" t="s">
        <v>1058</v>
      </c>
      <c r="E24" s="1011">
        <v>0.25</v>
      </c>
      <c r="F24" s="1011" t="s">
        <v>78</v>
      </c>
      <c r="G24" s="883" t="s">
        <v>1059</v>
      </c>
      <c r="H24" s="14" t="s">
        <v>94</v>
      </c>
      <c r="I24" s="14" t="s">
        <v>93</v>
      </c>
      <c r="J24" s="13">
        <v>0.02</v>
      </c>
      <c r="K24" s="7" t="s">
        <v>72</v>
      </c>
      <c r="L24" s="27">
        <v>43850</v>
      </c>
      <c r="M24" s="27">
        <v>44196</v>
      </c>
      <c r="N24" s="31" t="s">
        <v>71</v>
      </c>
      <c r="O24" s="981" t="s">
        <v>50</v>
      </c>
      <c r="P24" s="983"/>
      <c r="Q24" s="984"/>
      <c r="R24" s="907">
        <v>8.3299999999999999E-2</v>
      </c>
      <c r="S24" s="908"/>
      <c r="T24" s="983"/>
      <c r="U24" s="984"/>
      <c r="V24" s="907">
        <v>8.3299999999999999E-2</v>
      </c>
      <c r="W24" s="908"/>
      <c r="X24" s="962"/>
      <c r="Y24" s="963"/>
      <c r="Z24" s="907">
        <v>8.3299999999999999E-2</v>
      </c>
      <c r="AA24" s="908"/>
      <c r="AB24" s="962"/>
      <c r="AC24" s="963"/>
      <c r="AD24" s="907">
        <v>8.3299999999999999E-2</v>
      </c>
      <c r="AE24" s="908"/>
      <c r="AF24" s="962"/>
      <c r="AG24" s="963"/>
      <c r="AH24" s="907">
        <v>8.3299999999999999E-2</v>
      </c>
      <c r="AI24" s="908"/>
      <c r="AJ24" s="962"/>
      <c r="AK24" s="963"/>
      <c r="AL24" s="907">
        <v>8.3299999999999999E-2</v>
      </c>
      <c r="AM24" s="908"/>
      <c r="AN24" s="962"/>
      <c r="AO24" s="963"/>
      <c r="AP24" s="907">
        <v>8.3299999999999999E-2</v>
      </c>
      <c r="AQ24" s="908"/>
      <c r="AR24" s="905"/>
      <c r="AS24" s="906"/>
      <c r="AT24" s="907">
        <v>8.3299999999999999E-2</v>
      </c>
      <c r="AU24" s="908"/>
      <c r="AV24" s="905"/>
      <c r="AW24" s="906"/>
      <c r="AX24" s="907">
        <v>8.3299999999999999E-2</v>
      </c>
      <c r="AY24" s="908"/>
      <c r="AZ24" s="905"/>
      <c r="BA24" s="906"/>
      <c r="BB24" s="907">
        <v>8.3299999999999999E-2</v>
      </c>
      <c r="BC24" s="908"/>
      <c r="BD24" s="905"/>
      <c r="BE24" s="906"/>
      <c r="BF24" s="907">
        <v>8.3299999999999999E-2</v>
      </c>
      <c r="BG24" s="908"/>
      <c r="BH24" s="905"/>
      <c r="BI24" s="906"/>
      <c r="BJ24" s="907">
        <v>8.3699999999999997E-2</v>
      </c>
      <c r="BK24" s="928"/>
      <c r="BL24" s="529"/>
      <c r="BM24" s="530"/>
    </row>
    <row r="25" spans="1:65" s="104" customFormat="1" ht="25.5" x14ac:dyDescent="0.2">
      <c r="A25" s="1046"/>
      <c r="B25" s="1049"/>
      <c r="C25" s="1056"/>
      <c r="D25" s="1057"/>
      <c r="E25" s="1011"/>
      <c r="F25" s="1011"/>
      <c r="G25" s="883"/>
      <c r="H25" s="14" t="s">
        <v>92</v>
      </c>
      <c r="I25" s="14" t="s">
        <v>91</v>
      </c>
      <c r="J25" s="13">
        <v>0.04</v>
      </c>
      <c r="K25" s="7" t="s">
        <v>72</v>
      </c>
      <c r="L25" s="27">
        <v>43850</v>
      </c>
      <c r="M25" s="27">
        <v>44043</v>
      </c>
      <c r="N25" s="31" t="s">
        <v>71</v>
      </c>
      <c r="O25" s="982"/>
      <c r="P25" s="905"/>
      <c r="Q25" s="906"/>
      <c r="R25" s="909"/>
      <c r="S25" s="910"/>
      <c r="T25" s="905"/>
      <c r="U25" s="906"/>
      <c r="V25" s="909"/>
      <c r="W25" s="910"/>
      <c r="X25" s="905"/>
      <c r="Y25" s="906"/>
      <c r="Z25" s="909"/>
      <c r="AA25" s="910"/>
      <c r="AB25" s="905"/>
      <c r="AC25" s="906"/>
      <c r="AD25" s="909"/>
      <c r="AE25" s="910"/>
      <c r="AF25" s="905"/>
      <c r="AG25" s="906"/>
      <c r="AH25" s="909"/>
      <c r="AI25" s="910"/>
      <c r="AJ25" s="905"/>
      <c r="AK25" s="906"/>
      <c r="AN25" s="905"/>
      <c r="AO25" s="906"/>
      <c r="AP25" s="940">
        <v>1</v>
      </c>
      <c r="AQ25" s="941"/>
      <c r="AR25" s="905"/>
      <c r="AS25" s="906"/>
      <c r="AT25" s="909"/>
      <c r="AU25" s="910"/>
      <c r="AV25" s="905"/>
      <c r="AW25" s="906"/>
      <c r="AX25" s="909"/>
      <c r="AY25" s="910"/>
      <c r="AZ25" s="905"/>
      <c r="BA25" s="906"/>
      <c r="BB25" s="909"/>
      <c r="BC25" s="910"/>
      <c r="BD25" s="905"/>
      <c r="BE25" s="906"/>
      <c r="BF25" s="905"/>
      <c r="BG25" s="906"/>
      <c r="BH25" s="905"/>
      <c r="BI25" s="906"/>
      <c r="BJ25" s="905"/>
      <c r="BK25" s="935"/>
      <c r="BL25" s="529"/>
      <c r="BM25" s="530"/>
    </row>
    <row r="26" spans="1:65" s="104" customFormat="1" ht="51" customHeight="1" x14ac:dyDescent="0.2">
      <c r="A26" s="1046"/>
      <c r="B26" s="1049"/>
      <c r="C26" s="1056"/>
      <c r="D26" s="1057"/>
      <c r="E26" s="1011"/>
      <c r="F26" s="1011"/>
      <c r="G26" s="330" t="s">
        <v>1060</v>
      </c>
      <c r="H26" s="14" t="s">
        <v>1102</v>
      </c>
      <c r="I26" s="14" t="s">
        <v>89</v>
      </c>
      <c r="J26" s="13">
        <v>0.04</v>
      </c>
      <c r="K26" s="7" t="s">
        <v>88</v>
      </c>
      <c r="L26" s="27">
        <v>43891</v>
      </c>
      <c r="M26" s="27">
        <v>44196</v>
      </c>
      <c r="N26" s="31" t="s">
        <v>71</v>
      </c>
      <c r="O26" s="38" t="s">
        <v>731</v>
      </c>
      <c r="P26" s="947"/>
      <c r="Q26" s="948"/>
      <c r="R26" s="909"/>
      <c r="S26" s="910"/>
      <c r="T26" s="947"/>
      <c r="U26" s="948"/>
      <c r="V26" s="940">
        <v>1</v>
      </c>
      <c r="W26" s="941"/>
      <c r="X26" s="947"/>
      <c r="Y26" s="948"/>
      <c r="Z26" s="940">
        <v>1</v>
      </c>
      <c r="AA26" s="941"/>
      <c r="AB26" s="947"/>
      <c r="AC26" s="948"/>
      <c r="AD26" s="947"/>
      <c r="AE26" s="948"/>
      <c r="AF26" s="947"/>
      <c r="AG26" s="948"/>
      <c r="AH26" s="947"/>
      <c r="AI26" s="948"/>
      <c r="AJ26" s="947"/>
      <c r="AK26" s="948"/>
      <c r="AL26" s="947"/>
      <c r="AM26" s="948"/>
      <c r="AN26" s="947"/>
      <c r="AO26" s="948"/>
      <c r="AP26" s="909"/>
      <c r="AQ26" s="910"/>
      <c r="AR26" s="947"/>
      <c r="AS26" s="948"/>
      <c r="AT26" s="940">
        <v>3</v>
      </c>
      <c r="AU26" s="941"/>
      <c r="AV26" s="947"/>
      <c r="AW26" s="948"/>
      <c r="AX26" s="940">
        <v>3</v>
      </c>
      <c r="AY26" s="941"/>
      <c r="AZ26" s="947"/>
      <c r="BA26" s="948"/>
      <c r="BB26" s="940">
        <v>1</v>
      </c>
      <c r="BC26" s="941"/>
      <c r="BD26" s="947"/>
      <c r="BE26" s="948"/>
      <c r="BF26" s="940">
        <v>2</v>
      </c>
      <c r="BG26" s="941"/>
      <c r="BH26" s="947"/>
      <c r="BI26" s="948"/>
      <c r="BJ26" s="974"/>
      <c r="BK26" s="975"/>
      <c r="BL26" s="529"/>
      <c r="BM26" s="530"/>
    </row>
    <row r="27" spans="1:65" s="104" customFormat="1" ht="25.5" x14ac:dyDescent="0.2">
      <c r="A27" s="1046"/>
      <c r="B27" s="1049"/>
      <c r="C27" s="1056"/>
      <c r="D27" s="1057"/>
      <c r="E27" s="1011"/>
      <c r="F27" s="1011"/>
      <c r="G27" s="330" t="s">
        <v>1061</v>
      </c>
      <c r="H27" s="14" t="s">
        <v>86</v>
      </c>
      <c r="I27" s="14" t="s">
        <v>85</v>
      </c>
      <c r="J27" s="13">
        <v>0.05</v>
      </c>
      <c r="K27" s="7" t="s">
        <v>72</v>
      </c>
      <c r="L27" s="27">
        <v>43881</v>
      </c>
      <c r="M27" s="27">
        <v>44184</v>
      </c>
      <c r="N27" s="31" t="s">
        <v>71</v>
      </c>
      <c r="O27" s="38" t="s">
        <v>735</v>
      </c>
      <c r="P27" s="978"/>
      <c r="Q27" s="979"/>
      <c r="R27" s="978"/>
      <c r="S27" s="979"/>
      <c r="T27" s="976"/>
      <c r="U27" s="980"/>
      <c r="V27" s="951">
        <v>5</v>
      </c>
      <c r="W27" s="952"/>
      <c r="X27" s="964"/>
      <c r="Y27" s="965"/>
      <c r="Z27" s="951">
        <v>5</v>
      </c>
      <c r="AA27" s="952"/>
      <c r="AB27" s="964"/>
      <c r="AC27" s="965"/>
      <c r="AD27" s="951">
        <v>5</v>
      </c>
      <c r="AE27" s="952"/>
      <c r="AF27" s="964"/>
      <c r="AG27" s="965"/>
      <c r="AH27" s="951">
        <v>5</v>
      </c>
      <c r="AI27" s="952"/>
      <c r="AJ27" s="905"/>
      <c r="AK27" s="906"/>
      <c r="AL27" s="951">
        <v>5</v>
      </c>
      <c r="AM27" s="952"/>
      <c r="AN27" s="905"/>
      <c r="AO27" s="906"/>
      <c r="AP27" s="951">
        <v>5</v>
      </c>
      <c r="AQ27" s="952"/>
      <c r="AR27" s="905"/>
      <c r="AS27" s="906"/>
      <c r="AT27" s="951">
        <v>5</v>
      </c>
      <c r="AU27" s="952"/>
      <c r="AV27" s="964"/>
      <c r="AW27" s="965"/>
      <c r="AX27" s="951">
        <v>5</v>
      </c>
      <c r="AY27" s="952"/>
      <c r="AZ27" s="964"/>
      <c r="BA27" s="965"/>
      <c r="BB27" s="951">
        <v>5</v>
      </c>
      <c r="BC27" s="952"/>
      <c r="BD27" s="964"/>
      <c r="BE27" s="965"/>
      <c r="BF27" s="951">
        <v>5</v>
      </c>
      <c r="BG27" s="952"/>
      <c r="BH27" s="978"/>
      <c r="BI27" s="979"/>
      <c r="BJ27" s="976"/>
      <c r="BK27" s="977"/>
      <c r="BL27" s="529"/>
      <c r="BM27" s="530"/>
    </row>
    <row r="28" spans="1:65" s="104" customFormat="1" ht="25.5" x14ac:dyDescent="0.2">
      <c r="A28" s="1046"/>
      <c r="B28" s="1049"/>
      <c r="C28" s="1056"/>
      <c r="D28" s="1057"/>
      <c r="E28" s="1011"/>
      <c r="F28" s="1011"/>
      <c r="G28" s="330" t="s">
        <v>1062</v>
      </c>
      <c r="H28" s="14" t="s">
        <v>83</v>
      </c>
      <c r="I28" s="14" t="s">
        <v>82</v>
      </c>
      <c r="J28" s="13">
        <v>0.05</v>
      </c>
      <c r="K28" s="7" t="s">
        <v>72</v>
      </c>
      <c r="L28" s="27">
        <v>43850</v>
      </c>
      <c r="M28" s="27">
        <v>44184</v>
      </c>
      <c r="N28" s="31" t="s">
        <v>71</v>
      </c>
      <c r="O28" s="38" t="s">
        <v>943</v>
      </c>
      <c r="P28" s="956"/>
      <c r="Q28" s="956"/>
      <c r="R28" s="968"/>
      <c r="S28" s="968"/>
      <c r="T28" s="953"/>
      <c r="U28" s="953"/>
      <c r="V28" s="946">
        <v>1</v>
      </c>
      <c r="W28" s="946"/>
      <c r="X28" s="953"/>
      <c r="Y28" s="953"/>
      <c r="Z28" s="946">
        <v>1</v>
      </c>
      <c r="AA28" s="946"/>
      <c r="AB28" s="953"/>
      <c r="AC28" s="953"/>
      <c r="AD28" s="946">
        <v>2</v>
      </c>
      <c r="AE28" s="946"/>
      <c r="AF28" s="953"/>
      <c r="AG28" s="953"/>
      <c r="AH28" s="946">
        <v>2</v>
      </c>
      <c r="AI28" s="946"/>
      <c r="AJ28" s="953"/>
      <c r="AK28" s="953"/>
      <c r="AL28" s="946">
        <v>3</v>
      </c>
      <c r="AM28" s="946"/>
      <c r="AN28" s="953"/>
      <c r="AO28" s="953"/>
      <c r="AP28" s="946">
        <v>3</v>
      </c>
      <c r="AQ28" s="946"/>
      <c r="AR28" s="953"/>
      <c r="AS28" s="953"/>
      <c r="AT28" s="946">
        <v>4</v>
      </c>
      <c r="AU28" s="946"/>
      <c r="AV28" s="953"/>
      <c r="AW28" s="953"/>
      <c r="AX28" s="946">
        <v>4</v>
      </c>
      <c r="AY28" s="946"/>
      <c r="AZ28" s="953"/>
      <c r="BA28" s="953"/>
      <c r="BB28" s="972"/>
      <c r="BC28" s="972"/>
      <c r="BD28" s="953"/>
      <c r="BE28" s="953"/>
      <c r="BF28" s="972"/>
      <c r="BG28" s="972"/>
      <c r="BH28" s="953"/>
      <c r="BI28" s="953"/>
      <c r="BJ28" s="970"/>
      <c r="BK28" s="971"/>
      <c r="BL28" s="529"/>
      <c r="BM28" s="530"/>
    </row>
    <row r="29" spans="1:65" s="104" customFormat="1" ht="25.5" x14ac:dyDescent="0.2">
      <c r="A29" s="1046"/>
      <c r="B29" s="1049"/>
      <c r="C29" s="1056"/>
      <c r="D29" s="1057"/>
      <c r="E29" s="1011"/>
      <c r="F29" s="1011"/>
      <c r="G29" s="330" t="s">
        <v>1063</v>
      </c>
      <c r="H29" s="14" t="s">
        <v>80</v>
      </c>
      <c r="I29" s="14" t="s">
        <v>79</v>
      </c>
      <c r="J29" s="13">
        <v>0.05</v>
      </c>
      <c r="K29" s="7" t="s">
        <v>72</v>
      </c>
      <c r="L29" s="27">
        <v>43850</v>
      </c>
      <c r="M29" s="27">
        <v>44184</v>
      </c>
      <c r="N29" s="31" t="s">
        <v>71</v>
      </c>
      <c r="O29" s="38" t="s">
        <v>944</v>
      </c>
      <c r="P29" s="905"/>
      <c r="Q29" s="906"/>
      <c r="R29" s="905"/>
      <c r="S29" s="906"/>
      <c r="T29" s="905"/>
      <c r="U29" s="906"/>
      <c r="V29" s="905"/>
      <c r="W29" s="906"/>
      <c r="X29" s="905"/>
      <c r="Y29" s="906"/>
      <c r="Z29" s="905"/>
      <c r="AA29" s="906"/>
      <c r="AB29" s="905"/>
      <c r="AC29" s="906"/>
      <c r="AD29" s="905"/>
      <c r="AE29" s="906"/>
      <c r="AF29" s="905"/>
      <c r="AG29" s="906"/>
      <c r="AH29" s="905"/>
      <c r="AI29" s="906"/>
      <c r="AJ29" s="905"/>
      <c r="AK29" s="906"/>
      <c r="AL29" s="905"/>
      <c r="AM29" s="906"/>
      <c r="AN29" s="905"/>
      <c r="AO29" s="906"/>
      <c r="AP29" s="905"/>
      <c r="AQ29" s="906"/>
      <c r="AR29" s="905"/>
      <c r="AS29" s="906"/>
      <c r="AT29" s="905"/>
      <c r="AU29" s="906"/>
      <c r="AV29" s="905"/>
      <c r="AW29" s="906"/>
      <c r="AX29" s="905"/>
      <c r="AY29" s="906"/>
      <c r="AZ29" s="905"/>
      <c r="BA29" s="906"/>
      <c r="BB29" s="905"/>
      <c r="BC29" s="906"/>
      <c r="BD29" s="905"/>
      <c r="BE29" s="906"/>
      <c r="BF29" s="905"/>
      <c r="BG29" s="906"/>
      <c r="BH29" s="905"/>
      <c r="BI29" s="906"/>
      <c r="BJ29" s="949">
        <v>1</v>
      </c>
      <c r="BK29" s="973"/>
      <c r="BL29" s="529"/>
      <c r="BM29" s="530"/>
    </row>
    <row r="30" spans="1:65" s="104" customFormat="1" ht="64.5" customHeight="1" thickBot="1" x14ac:dyDescent="0.25">
      <c r="A30" s="1047"/>
      <c r="B30" s="1050"/>
      <c r="C30" s="12" t="s">
        <v>37</v>
      </c>
      <c r="D30" s="240" t="s">
        <v>77</v>
      </c>
      <c r="E30" s="11">
        <v>0.05</v>
      </c>
      <c r="F30" s="10" t="s">
        <v>76</v>
      </c>
      <c r="G30" s="9" t="s">
        <v>1064</v>
      </c>
      <c r="H30" s="385" t="s">
        <v>74</v>
      </c>
      <c r="I30" s="520" t="s">
        <v>73</v>
      </c>
      <c r="J30" s="8">
        <v>0.05</v>
      </c>
      <c r="K30" s="34" t="s">
        <v>72</v>
      </c>
      <c r="L30" s="28">
        <v>43840</v>
      </c>
      <c r="M30" s="28">
        <v>43831</v>
      </c>
      <c r="N30" s="35" t="s">
        <v>71</v>
      </c>
      <c r="O30" s="540">
        <v>8.1</v>
      </c>
      <c r="P30" s="966"/>
      <c r="Q30" s="967"/>
      <c r="R30" s="960">
        <v>8.3299999999999999E-2</v>
      </c>
      <c r="S30" s="961"/>
      <c r="T30" s="966"/>
      <c r="U30" s="967"/>
      <c r="V30" s="960">
        <v>8.3299999999999999E-2</v>
      </c>
      <c r="W30" s="961"/>
      <c r="X30" s="966"/>
      <c r="Y30" s="967"/>
      <c r="Z30" s="960">
        <v>8.3299999999999999E-2</v>
      </c>
      <c r="AA30" s="961"/>
      <c r="AB30" s="966"/>
      <c r="AC30" s="967"/>
      <c r="AD30" s="960">
        <v>8.3299999999999999E-2</v>
      </c>
      <c r="AE30" s="961"/>
      <c r="AF30" s="966"/>
      <c r="AG30" s="967"/>
      <c r="AH30" s="960">
        <v>8.3299999999999999E-2</v>
      </c>
      <c r="AI30" s="961"/>
      <c r="AJ30" s="962"/>
      <c r="AK30" s="963"/>
      <c r="AL30" s="960">
        <v>8.3299999999999999E-2</v>
      </c>
      <c r="AM30" s="961"/>
      <c r="AN30" s="905"/>
      <c r="AO30" s="906"/>
      <c r="AP30" s="960">
        <v>8.3299999999999999E-2</v>
      </c>
      <c r="AQ30" s="961"/>
      <c r="AR30" s="905"/>
      <c r="AS30" s="906"/>
      <c r="AT30" s="960">
        <v>8.3299999999999999E-2</v>
      </c>
      <c r="AU30" s="961"/>
      <c r="AV30" s="958"/>
      <c r="AW30" s="959"/>
      <c r="AX30" s="960">
        <v>8.3299999999999999E-2</v>
      </c>
      <c r="AY30" s="961"/>
      <c r="AZ30" s="958"/>
      <c r="BA30" s="959"/>
      <c r="BB30" s="960">
        <v>8.3299999999999999E-2</v>
      </c>
      <c r="BC30" s="961"/>
      <c r="BD30" s="958"/>
      <c r="BE30" s="959"/>
      <c r="BF30" s="960">
        <v>8.3299999999999999E-2</v>
      </c>
      <c r="BG30" s="961"/>
      <c r="BH30" s="958"/>
      <c r="BI30" s="959"/>
      <c r="BJ30" s="960">
        <v>8.3699999999999997E-2</v>
      </c>
      <c r="BK30" s="969"/>
      <c r="BL30" s="531"/>
      <c r="BM30" s="532"/>
    </row>
    <row r="31" spans="1:65" s="104" customFormat="1" ht="28.5" customHeight="1" x14ac:dyDescent="0.2">
      <c r="A31" s="389" t="s">
        <v>17</v>
      </c>
      <c r="B31" s="390"/>
      <c r="C31" s="390" t="s">
        <v>18</v>
      </c>
      <c r="D31" s="390"/>
      <c r="E31" s="390" t="s">
        <v>15</v>
      </c>
      <c r="F31" s="390"/>
      <c r="G31" s="390" t="s">
        <v>15</v>
      </c>
      <c r="H31" s="391"/>
      <c r="I31" s="390" t="s">
        <v>16</v>
      </c>
      <c r="J31" s="391"/>
      <c r="K31" s="390"/>
      <c r="L31" s="390"/>
      <c r="M31" s="390"/>
      <c r="N31" s="391"/>
      <c r="O31" s="919"/>
      <c r="P31" s="920"/>
      <c r="Q31" s="920"/>
      <c r="R31" s="920"/>
      <c r="S31" s="920"/>
      <c r="T31" s="920"/>
      <c r="U31" s="920"/>
      <c r="V31" s="920"/>
      <c r="W31" s="920"/>
      <c r="X31" s="920"/>
      <c r="Y31" s="920"/>
      <c r="Z31" s="920"/>
      <c r="AA31" s="920"/>
      <c r="AB31" s="920"/>
      <c r="AC31" s="920"/>
      <c r="AD31" s="920"/>
      <c r="AE31" s="920"/>
      <c r="AF31" s="920"/>
      <c r="AG31" s="920"/>
      <c r="AH31" s="920"/>
      <c r="AI31" s="920"/>
      <c r="AJ31" s="920"/>
      <c r="AK31" s="920"/>
      <c r="AL31" s="920"/>
      <c r="AM31" s="920"/>
      <c r="AN31" s="920"/>
      <c r="AO31" s="920"/>
      <c r="AP31" s="920"/>
      <c r="AQ31" s="920"/>
      <c r="AR31" s="920"/>
      <c r="AS31" s="920"/>
      <c r="AT31" s="920"/>
      <c r="AU31" s="920"/>
      <c r="AV31" s="920"/>
      <c r="AW31" s="920"/>
      <c r="AX31" s="920"/>
      <c r="AY31" s="920"/>
      <c r="AZ31" s="920"/>
      <c r="BA31" s="920"/>
      <c r="BB31" s="920"/>
      <c r="BC31" s="920"/>
      <c r="BD31" s="920"/>
      <c r="BE31" s="920"/>
      <c r="BF31" s="920"/>
      <c r="BG31" s="920"/>
      <c r="BH31" s="920"/>
      <c r="BI31" s="920"/>
      <c r="BJ31" s="920"/>
      <c r="BK31" s="921"/>
      <c r="BL31" s="41"/>
      <c r="BM31" s="41"/>
    </row>
    <row r="32" spans="1:65" s="104" customFormat="1" ht="40.5" customHeight="1" x14ac:dyDescent="0.2">
      <c r="A32" s="389" t="s">
        <v>70</v>
      </c>
      <c r="B32" s="390"/>
      <c r="C32" s="390" t="s">
        <v>909</v>
      </c>
      <c r="D32" s="390"/>
      <c r="E32" s="390" t="s">
        <v>69</v>
      </c>
      <c r="F32" s="390"/>
      <c r="G32" s="390" t="s">
        <v>39</v>
      </c>
      <c r="H32" s="390"/>
      <c r="I32" s="390" t="s">
        <v>68</v>
      </c>
      <c r="J32" s="390"/>
      <c r="K32" s="390"/>
      <c r="L32" s="390"/>
      <c r="M32" s="390"/>
      <c r="N32" s="391"/>
      <c r="O32" s="922"/>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23"/>
      <c r="AP32" s="923"/>
      <c r="AQ32" s="923"/>
      <c r="AR32" s="923"/>
      <c r="AS32" s="923"/>
      <c r="AT32" s="923"/>
      <c r="AU32" s="923"/>
      <c r="AV32" s="923"/>
      <c r="AW32" s="923"/>
      <c r="AX32" s="923"/>
      <c r="AY32" s="923"/>
      <c r="AZ32" s="923"/>
      <c r="BA32" s="923"/>
      <c r="BB32" s="923"/>
      <c r="BC32" s="923"/>
      <c r="BD32" s="923"/>
      <c r="BE32" s="923"/>
      <c r="BF32" s="923"/>
      <c r="BG32" s="923"/>
      <c r="BH32" s="923"/>
      <c r="BI32" s="923"/>
      <c r="BJ32" s="923"/>
      <c r="BK32" s="924"/>
      <c r="BL32" s="41"/>
      <c r="BM32" s="41"/>
    </row>
    <row r="33" spans="1:65" s="104" customFormat="1" ht="28.5" customHeight="1" thickBot="1" x14ac:dyDescent="0.25">
      <c r="A33" s="397" t="s">
        <v>38</v>
      </c>
      <c r="B33" s="398"/>
      <c r="C33" s="944" t="s">
        <v>910</v>
      </c>
      <c r="D33" s="944"/>
      <c r="E33" s="399" t="s">
        <v>67</v>
      </c>
      <c r="F33" s="398"/>
      <c r="G33" s="399" t="s">
        <v>40</v>
      </c>
      <c r="H33" s="398"/>
      <c r="I33" s="400" t="s">
        <v>911</v>
      </c>
      <c r="J33" s="945" t="s">
        <v>19</v>
      </c>
      <c r="K33" s="945"/>
      <c r="L33" s="945"/>
      <c r="M33" s="945"/>
      <c r="N33" s="945"/>
      <c r="O33" s="925"/>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926"/>
      <c r="AM33" s="926"/>
      <c r="AN33" s="926"/>
      <c r="AO33" s="926"/>
      <c r="AP33" s="926"/>
      <c r="AQ33" s="926"/>
      <c r="AR33" s="926"/>
      <c r="AS33" s="926"/>
      <c r="AT33" s="926"/>
      <c r="AU33" s="926"/>
      <c r="AV33" s="926"/>
      <c r="AW33" s="926"/>
      <c r="AX33" s="926"/>
      <c r="AY33" s="926"/>
      <c r="AZ33" s="926"/>
      <c r="BA33" s="926"/>
      <c r="BB33" s="926"/>
      <c r="BC33" s="926"/>
      <c r="BD33" s="926"/>
      <c r="BE33" s="926"/>
      <c r="BF33" s="926"/>
      <c r="BG33" s="926"/>
      <c r="BH33" s="926"/>
      <c r="BI33" s="926"/>
      <c r="BJ33" s="926"/>
      <c r="BK33" s="927"/>
      <c r="BL33" s="41"/>
      <c r="BM33" s="41"/>
    </row>
    <row r="34" spans="1:65" s="104" customFormat="1" ht="12.75" customHeight="1" x14ac:dyDescent="0.2">
      <c r="A34" s="104" t="s">
        <v>1103</v>
      </c>
      <c r="E34" s="404"/>
      <c r="F34" s="404"/>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row>
    <row r="35" spans="1:65" s="104" customFormat="1" ht="12.75" customHeight="1" x14ac:dyDescent="0.2">
      <c r="E35" s="404"/>
      <c r="F35" s="404"/>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row>
    <row r="36" spans="1:65" ht="12.75" customHeight="1" x14ac:dyDescent="0.2">
      <c r="AE36" s="635"/>
    </row>
    <row r="37" spans="1:65" ht="28.5" customHeight="1" x14ac:dyDescent="0.2">
      <c r="AE37" s="610"/>
    </row>
    <row r="38" spans="1:65" ht="28.5" customHeight="1" x14ac:dyDescent="0.25">
      <c r="AE38" s="611"/>
    </row>
  </sheetData>
  <mergeCells count="532">
    <mergeCell ref="B12:B30"/>
    <mergeCell ref="D12:D13"/>
    <mergeCell ref="E12:E13"/>
    <mergeCell ref="F12:F13"/>
    <mergeCell ref="D14:D16"/>
    <mergeCell ref="P21:Q21"/>
    <mergeCell ref="R21:S21"/>
    <mergeCell ref="AL21:AM21"/>
    <mergeCell ref="AN21:AO21"/>
    <mergeCell ref="E24:E29"/>
    <mergeCell ref="F24:F29"/>
    <mergeCell ref="C24:C29"/>
    <mergeCell ref="E17:E21"/>
    <mergeCell ref="D17:D21"/>
    <mergeCell ref="D24:D29"/>
    <mergeCell ref="C12:C23"/>
    <mergeCell ref="T14:U14"/>
    <mergeCell ref="V14:W14"/>
    <mergeCell ref="X14:Y14"/>
    <mergeCell ref="P15:Q15"/>
    <mergeCell ref="R15:S15"/>
    <mergeCell ref="T15:U15"/>
    <mergeCell ref="V15:W15"/>
    <mergeCell ref="X15:Y15"/>
    <mergeCell ref="P10:S10"/>
    <mergeCell ref="T10:W10"/>
    <mergeCell ref="X10:AA10"/>
    <mergeCell ref="P11:Q11"/>
    <mergeCell ref="AF21:AG21"/>
    <mergeCell ref="A3:J8"/>
    <mergeCell ref="N3:BK8"/>
    <mergeCell ref="A9:G9"/>
    <mergeCell ref="H9:BK9"/>
    <mergeCell ref="A10:B10"/>
    <mergeCell ref="C10:C11"/>
    <mergeCell ref="D10:D11"/>
    <mergeCell ref="E10:E11"/>
    <mergeCell ref="F10:F11"/>
    <mergeCell ref="T21:U21"/>
    <mergeCell ref="V21:W21"/>
    <mergeCell ref="X21:Y21"/>
    <mergeCell ref="Z21:AA21"/>
    <mergeCell ref="AB21:AC21"/>
    <mergeCell ref="AD21:AE21"/>
    <mergeCell ref="AH21:AI21"/>
    <mergeCell ref="AP21:AQ21"/>
    <mergeCell ref="AZ21:BA21"/>
    <mergeCell ref="A12:A30"/>
    <mergeCell ref="G10:G11"/>
    <mergeCell ref="H10:H11"/>
    <mergeCell ref="I10:I11"/>
    <mergeCell ref="J10:J11"/>
    <mergeCell ref="K10:K11"/>
    <mergeCell ref="L10:L11"/>
    <mergeCell ref="M10:M11"/>
    <mergeCell ref="N10:N11"/>
    <mergeCell ref="O10:O11"/>
    <mergeCell ref="T11:U11"/>
    <mergeCell ref="V11:W11"/>
    <mergeCell ref="X11:Y11"/>
    <mergeCell ref="Z11:AA11"/>
    <mergeCell ref="AB10:AE10"/>
    <mergeCell ref="AF10:AI10"/>
    <mergeCell ref="AJ10:AM10"/>
    <mergeCell ref="AN10:AQ10"/>
    <mergeCell ref="AB11:AC11"/>
    <mergeCell ref="AD11:AE11"/>
    <mergeCell ref="AF11:AG11"/>
    <mergeCell ref="AH11:AI11"/>
    <mergeCell ref="AJ11:AK11"/>
    <mergeCell ref="AL11:AM11"/>
    <mergeCell ref="BD10:BG10"/>
    <mergeCell ref="BH10:BK10"/>
    <mergeCell ref="AZ11:BA11"/>
    <mergeCell ref="BB11:BC11"/>
    <mergeCell ref="BD11:BE11"/>
    <mergeCell ref="BF11:BG11"/>
    <mergeCell ref="BH11:BI11"/>
    <mergeCell ref="BJ11:BK11"/>
    <mergeCell ref="AZ10:BC10"/>
    <mergeCell ref="AR10:AU10"/>
    <mergeCell ref="AV10:AY10"/>
    <mergeCell ref="E14:E16"/>
    <mergeCell ref="D22:D23"/>
    <mergeCell ref="E22:E23"/>
    <mergeCell ref="F22:F23"/>
    <mergeCell ref="F17:F21"/>
    <mergeCell ref="AB12:AC12"/>
    <mergeCell ref="AD12:AE12"/>
    <mergeCell ref="AF12:AG12"/>
    <mergeCell ref="AN11:AO11"/>
    <mergeCell ref="AP11:AQ11"/>
    <mergeCell ref="AR11:AS11"/>
    <mergeCell ref="AT11:AU11"/>
    <mergeCell ref="AV11:AW11"/>
    <mergeCell ref="AX11:AY11"/>
    <mergeCell ref="R11:S11"/>
    <mergeCell ref="AD14:AE14"/>
    <mergeCell ref="AF14:AG14"/>
    <mergeCell ref="AH14:AI14"/>
    <mergeCell ref="AJ14:AK14"/>
    <mergeCell ref="F14:F16"/>
    <mergeCell ref="P14:Q14"/>
    <mergeCell ref="R14:S14"/>
    <mergeCell ref="BF12:BG12"/>
    <mergeCell ref="BH12:BI12"/>
    <mergeCell ref="BJ12:BK12"/>
    <mergeCell ref="AH12:AI12"/>
    <mergeCell ref="AJ12:AK12"/>
    <mergeCell ref="AL12:AM12"/>
    <mergeCell ref="P12:Q12"/>
    <mergeCell ref="R12:S12"/>
    <mergeCell ref="T12:U12"/>
    <mergeCell ref="V12:W12"/>
    <mergeCell ref="X12:Y12"/>
    <mergeCell ref="Z12:AA12"/>
    <mergeCell ref="AN12:AO12"/>
    <mergeCell ref="AP12:AQ12"/>
    <mergeCell ref="AR12:AS12"/>
    <mergeCell ref="AT12:AU12"/>
    <mergeCell ref="AV12:AW12"/>
    <mergeCell ref="AX12:AY12"/>
    <mergeCell ref="AZ12:BA12"/>
    <mergeCell ref="BB12:BC12"/>
    <mergeCell ref="BD12:BE12"/>
    <mergeCell ref="BJ13:BK13"/>
    <mergeCell ref="P13:Q13"/>
    <mergeCell ref="R13:S13"/>
    <mergeCell ref="T13:U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BB13:BC13"/>
    <mergeCell ref="BD13:BE13"/>
    <mergeCell ref="AD15:AE15"/>
    <mergeCell ref="AF15:AG15"/>
    <mergeCell ref="AH16:AI16"/>
    <mergeCell ref="Z14:AA14"/>
    <mergeCell ref="AB14:AC14"/>
    <mergeCell ref="BF15:BG15"/>
    <mergeCell ref="BH15:BI15"/>
    <mergeCell ref="BF13:BG13"/>
    <mergeCell ref="BH13:BI13"/>
    <mergeCell ref="BJ15:BK15"/>
    <mergeCell ref="P16:Q16"/>
    <mergeCell ref="R16:S16"/>
    <mergeCell ref="T16:U16"/>
    <mergeCell ref="V16:W16"/>
    <mergeCell ref="X16:Y16"/>
    <mergeCell ref="AL14:AM14"/>
    <mergeCell ref="AN14:AO14"/>
    <mergeCell ref="AP14:AQ14"/>
    <mergeCell ref="AR14:AS14"/>
    <mergeCell ref="AT14:AU14"/>
    <mergeCell ref="AV14:AW14"/>
    <mergeCell ref="AX14:AY14"/>
    <mergeCell ref="AZ14:BA14"/>
    <mergeCell ref="BB14:BC14"/>
    <mergeCell ref="BD14:BE14"/>
    <mergeCell ref="BF14:BG14"/>
    <mergeCell ref="BH14:BI14"/>
    <mergeCell ref="BJ14:BK14"/>
    <mergeCell ref="AJ16:AK16"/>
    <mergeCell ref="AL16:AM16"/>
    <mergeCell ref="AN16:AO16"/>
    <mergeCell ref="Z15:AA15"/>
    <mergeCell ref="AB15:AC15"/>
    <mergeCell ref="P17:Q17"/>
    <mergeCell ref="R17:S17"/>
    <mergeCell ref="AP16:AQ16"/>
    <mergeCell ref="AR16:AS16"/>
    <mergeCell ref="AT16:AU16"/>
    <mergeCell ref="AV16:AW16"/>
    <mergeCell ref="AX16:AY16"/>
    <mergeCell ref="BB15:BC15"/>
    <mergeCell ref="BD15:BE15"/>
    <mergeCell ref="AH15:AI15"/>
    <mergeCell ref="AJ15:AK15"/>
    <mergeCell ref="AL15:AM15"/>
    <mergeCell ref="AN15:AO15"/>
    <mergeCell ref="AP15:AQ15"/>
    <mergeCell ref="AR15:AS15"/>
    <mergeCell ref="Z16:AA16"/>
    <mergeCell ref="AB16:AC16"/>
    <mergeCell ref="AT15:AU15"/>
    <mergeCell ref="AV15:AW15"/>
    <mergeCell ref="AX15:AY15"/>
    <mergeCell ref="AZ15:BA15"/>
    <mergeCell ref="AZ16:BA16"/>
    <mergeCell ref="AD16:AE16"/>
    <mergeCell ref="AF16:AG16"/>
    <mergeCell ref="BJ17:BK17"/>
    <mergeCell ref="BF17:BG17"/>
    <mergeCell ref="BH17:BI17"/>
    <mergeCell ref="BF16:BG16"/>
    <mergeCell ref="BH16:BI16"/>
    <mergeCell ref="AP17:AQ17"/>
    <mergeCell ref="AT17:AU17"/>
    <mergeCell ref="BB16:BC16"/>
    <mergeCell ref="BD16:BE16"/>
    <mergeCell ref="BJ16:BK16"/>
    <mergeCell ref="T17:U17"/>
    <mergeCell ref="V17:W17"/>
    <mergeCell ref="X17:Y17"/>
    <mergeCell ref="Z17:AA17"/>
    <mergeCell ref="AB17:AC17"/>
    <mergeCell ref="AB18:AC18"/>
    <mergeCell ref="V18:W18"/>
    <mergeCell ref="X18:Y18"/>
    <mergeCell ref="Z18:AA18"/>
    <mergeCell ref="AF17:AG17"/>
    <mergeCell ref="AH17:AI17"/>
    <mergeCell ref="BD17:BE17"/>
    <mergeCell ref="AD17:AE17"/>
    <mergeCell ref="AZ18:BA18"/>
    <mergeCell ref="BB18:BC18"/>
    <mergeCell ref="BD18:BE18"/>
    <mergeCell ref="AJ17:AK17"/>
    <mergeCell ref="AL17:AM17"/>
    <mergeCell ref="AN17:AO17"/>
    <mergeCell ref="AV17:AW17"/>
    <mergeCell ref="AX17:AY17"/>
    <mergeCell ref="AZ17:BA17"/>
    <mergeCell ref="BB17:BC17"/>
    <mergeCell ref="AT18:AU18"/>
    <mergeCell ref="AV18:AW18"/>
    <mergeCell ref="AX18:AY18"/>
    <mergeCell ref="AJ18:AK18"/>
    <mergeCell ref="AL18:AM18"/>
    <mergeCell ref="AN18:AO18"/>
    <mergeCell ref="AP18:AQ18"/>
    <mergeCell ref="AR18:AS18"/>
    <mergeCell ref="AR17:AS17"/>
    <mergeCell ref="P18:Q18"/>
    <mergeCell ref="R18:S18"/>
    <mergeCell ref="P20:Q20"/>
    <mergeCell ref="R20:S20"/>
    <mergeCell ref="T20:U20"/>
    <mergeCell ref="V20:W20"/>
    <mergeCell ref="AT19:AU19"/>
    <mergeCell ref="AV19:AW19"/>
    <mergeCell ref="BF19:BG19"/>
    <mergeCell ref="AD18:AE18"/>
    <mergeCell ref="AF18:AG18"/>
    <mergeCell ref="AH18:AI18"/>
    <mergeCell ref="AX19:AY19"/>
    <mergeCell ref="BF18:BG18"/>
    <mergeCell ref="AZ19:BA19"/>
    <mergeCell ref="BB19:BC19"/>
    <mergeCell ref="BD19:BE19"/>
    <mergeCell ref="P19:Q19"/>
    <mergeCell ref="R19:S19"/>
    <mergeCell ref="T19:U19"/>
    <mergeCell ref="V19:W19"/>
    <mergeCell ref="X19:Y19"/>
    <mergeCell ref="Z19:AA19"/>
    <mergeCell ref="T18:U18"/>
    <mergeCell ref="AN19:AO19"/>
    <mergeCell ref="AP19:AQ19"/>
    <mergeCell ref="AR19:AS19"/>
    <mergeCell ref="AN20:AO20"/>
    <mergeCell ref="AP20:AQ20"/>
    <mergeCell ref="AR20:AS20"/>
    <mergeCell ref="AB20:AC20"/>
    <mergeCell ref="AD20:AE20"/>
    <mergeCell ref="AF20:AG20"/>
    <mergeCell ref="AH20:AI20"/>
    <mergeCell ref="AJ20:AK20"/>
    <mergeCell ref="AL20:AM20"/>
    <mergeCell ref="AB19:AC19"/>
    <mergeCell ref="AD19:AE19"/>
    <mergeCell ref="AF19:AG19"/>
    <mergeCell ref="AH19:AI19"/>
    <mergeCell ref="AJ19:AK19"/>
    <mergeCell ref="AL19:AM19"/>
    <mergeCell ref="AV20:AW20"/>
    <mergeCell ref="AX20:AY20"/>
    <mergeCell ref="BH22:BI22"/>
    <mergeCell ref="AT21:AU21"/>
    <mergeCell ref="AV21:AW21"/>
    <mergeCell ref="AX21:AY21"/>
    <mergeCell ref="X20:Y20"/>
    <mergeCell ref="Z20:AA20"/>
    <mergeCell ref="BF22:BG22"/>
    <mergeCell ref="AH22:AI22"/>
    <mergeCell ref="BB21:BC21"/>
    <mergeCell ref="AR22:AS22"/>
    <mergeCell ref="BD21:BE21"/>
    <mergeCell ref="BF21:BG21"/>
    <mergeCell ref="BH21:BI21"/>
    <mergeCell ref="AJ21:AK21"/>
    <mergeCell ref="AR21:AS21"/>
    <mergeCell ref="BD22:BE22"/>
    <mergeCell ref="AV22:AW22"/>
    <mergeCell ref="P23:Q23"/>
    <mergeCell ref="R23:S23"/>
    <mergeCell ref="AR23:AS23"/>
    <mergeCell ref="AB23:AC23"/>
    <mergeCell ref="AD23:AE23"/>
    <mergeCell ref="AF23:AG23"/>
    <mergeCell ref="AJ23:AK23"/>
    <mergeCell ref="AN23:AO23"/>
    <mergeCell ref="AT20:AU20"/>
    <mergeCell ref="P22:Q22"/>
    <mergeCell ref="R22:S22"/>
    <mergeCell ref="T22:U22"/>
    <mergeCell ref="AD22:AE22"/>
    <mergeCell ref="AF22:AG22"/>
    <mergeCell ref="V22:W22"/>
    <mergeCell ref="X22:Y22"/>
    <mergeCell ref="Z22:AA22"/>
    <mergeCell ref="AB22:AC22"/>
    <mergeCell ref="AJ22:AK22"/>
    <mergeCell ref="AL22:AM22"/>
    <mergeCell ref="T23:U23"/>
    <mergeCell ref="V23:W23"/>
    <mergeCell ref="X23:Y23"/>
    <mergeCell ref="Z23:AA23"/>
    <mergeCell ref="AP23:AQ23"/>
    <mergeCell ref="AN22:AO22"/>
    <mergeCell ref="AP22:AQ22"/>
    <mergeCell ref="AV23:AW23"/>
    <mergeCell ref="T25:U25"/>
    <mergeCell ref="V25:W25"/>
    <mergeCell ref="AP24:AQ24"/>
    <mergeCell ref="AR24:AS24"/>
    <mergeCell ref="AV25:AW25"/>
    <mergeCell ref="AN24:AO24"/>
    <mergeCell ref="AR25:AS25"/>
    <mergeCell ref="AP25:AQ25"/>
    <mergeCell ref="AN25:AO25"/>
    <mergeCell ref="Z24:AA24"/>
    <mergeCell ref="AB24:AC24"/>
    <mergeCell ref="AH23:AI23"/>
    <mergeCell ref="AT23:AU23"/>
    <mergeCell ref="G24:G25"/>
    <mergeCell ref="AD24:AE24"/>
    <mergeCell ref="AF24:AG24"/>
    <mergeCell ref="AH24:AI24"/>
    <mergeCell ref="AJ24:AK24"/>
    <mergeCell ref="P25:Q25"/>
    <mergeCell ref="R25:S25"/>
    <mergeCell ref="AL24:AM24"/>
    <mergeCell ref="O24:O25"/>
    <mergeCell ref="P24:Q24"/>
    <mergeCell ref="R24:S24"/>
    <mergeCell ref="T24:U24"/>
    <mergeCell ref="V24:W24"/>
    <mergeCell ref="X24:Y24"/>
    <mergeCell ref="AH25:AI25"/>
    <mergeCell ref="AJ25:AK25"/>
    <mergeCell ref="AH27:AI27"/>
    <mergeCell ref="AD27:AE27"/>
    <mergeCell ref="Z27:AA27"/>
    <mergeCell ref="AB27:AC27"/>
    <mergeCell ref="AX25:AY25"/>
    <mergeCell ref="AZ25:BA25"/>
    <mergeCell ref="X25:Y25"/>
    <mergeCell ref="Z25:AA25"/>
    <mergeCell ref="AB25:AC25"/>
    <mergeCell ref="AD25:AE25"/>
    <mergeCell ref="AF25:AG25"/>
    <mergeCell ref="AT25:AU25"/>
    <mergeCell ref="X26:Y26"/>
    <mergeCell ref="Z26:AA26"/>
    <mergeCell ref="AB26:AC26"/>
    <mergeCell ref="AR26:AS26"/>
    <mergeCell ref="AH26:AI26"/>
    <mergeCell ref="AD26:AE26"/>
    <mergeCell ref="AF27:AG27"/>
    <mergeCell ref="P27:Q27"/>
    <mergeCell ref="R27:S27"/>
    <mergeCell ref="T27:U27"/>
    <mergeCell ref="V27:W27"/>
    <mergeCell ref="X27:Y27"/>
    <mergeCell ref="P26:Q26"/>
    <mergeCell ref="R26:S26"/>
    <mergeCell ref="AF26:AG26"/>
    <mergeCell ref="T26:U26"/>
    <mergeCell ref="V26:W26"/>
    <mergeCell ref="AZ30:BA30"/>
    <mergeCell ref="AX30:AY30"/>
    <mergeCell ref="AP27:AQ27"/>
    <mergeCell ref="AR27:AS27"/>
    <mergeCell ref="AJ27:AK27"/>
    <mergeCell ref="AN27:AO27"/>
    <mergeCell ref="AP26:AQ26"/>
    <mergeCell ref="AN26:AO26"/>
    <mergeCell ref="AL26:AM26"/>
    <mergeCell ref="AJ26:AK26"/>
    <mergeCell ref="AL27:AM27"/>
    <mergeCell ref="BH26:BI26"/>
    <mergeCell ref="BJ26:BK26"/>
    <mergeCell ref="AX26:AY26"/>
    <mergeCell ref="AZ26:BA26"/>
    <mergeCell ref="BJ27:BK27"/>
    <mergeCell ref="AX27:AY27"/>
    <mergeCell ref="AZ27:BA27"/>
    <mergeCell ref="BB27:BC27"/>
    <mergeCell ref="BD27:BE27"/>
    <mergeCell ref="BF27:BG27"/>
    <mergeCell ref="BF26:BG26"/>
    <mergeCell ref="BD26:BE26"/>
    <mergeCell ref="BB26:BC26"/>
    <mergeCell ref="BH27:BI27"/>
    <mergeCell ref="BH30:BI30"/>
    <mergeCell ref="BJ30:BK30"/>
    <mergeCell ref="AN30:AO30"/>
    <mergeCell ref="AP30:AQ30"/>
    <mergeCell ref="BH28:BI28"/>
    <mergeCell ref="BJ28:BK28"/>
    <mergeCell ref="AX28:AY28"/>
    <mergeCell ref="AZ28:BA28"/>
    <mergeCell ref="BB28:BC28"/>
    <mergeCell ref="BF30:BG30"/>
    <mergeCell ref="BD30:BE30"/>
    <mergeCell ref="BD29:BE29"/>
    <mergeCell ref="BF29:BG29"/>
    <mergeCell ref="BH29:BI29"/>
    <mergeCell ref="BJ29:BK29"/>
    <mergeCell ref="AP29:AQ29"/>
    <mergeCell ref="AV29:AW29"/>
    <mergeCell ref="AX29:AY29"/>
    <mergeCell ref="AZ29:BA29"/>
    <mergeCell ref="BD28:BE28"/>
    <mergeCell ref="BF28:BG28"/>
    <mergeCell ref="AV28:AW28"/>
    <mergeCell ref="AT29:AU29"/>
    <mergeCell ref="BB30:BC30"/>
    <mergeCell ref="X28:Y28"/>
    <mergeCell ref="Z28:AA28"/>
    <mergeCell ref="AB28:AC28"/>
    <mergeCell ref="AJ28:AK28"/>
    <mergeCell ref="AL28:AM28"/>
    <mergeCell ref="AN28:AO28"/>
    <mergeCell ref="AD28:AE28"/>
    <mergeCell ref="AF28:AG28"/>
    <mergeCell ref="R28:S28"/>
    <mergeCell ref="P30:Q30"/>
    <mergeCell ref="R30:S30"/>
    <mergeCell ref="T30:U30"/>
    <mergeCell ref="V30:W30"/>
    <mergeCell ref="X30:Y30"/>
    <mergeCell ref="AD30:AE30"/>
    <mergeCell ref="Z30:AA30"/>
    <mergeCell ref="AF30:AG30"/>
    <mergeCell ref="AB30:AC30"/>
    <mergeCell ref="T29:U29"/>
    <mergeCell ref="V29:W29"/>
    <mergeCell ref="X29:Y29"/>
    <mergeCell ref="Z29:AA29"/>
    <mergeCell ref="AZ23:BA23"/>
    <mergeCell ref="BH24:BI24"/>
    <mergeCell ref="BB23:BC23"/>
    <mergeCell ref="AV30:AW30"/>
    <mergeCell ref="AT30:AU30"/>
    <mergeCell ref="AR30:AS30"/>
    <mergeCell ref="AD29:AE29"/>
    <mergeCell ref="AF29:AG29"/>
    <mergeCell ref="AH29:AI29"/>
    <mergeCell ref="AJ29:AK29"/>
    <mergeCell ref="AL29:AM29"/>
    <mergeCell ref="AH30:AI30"/>
    <mergeCell ref="AJ30:AK30"/>
    <mergeCell ref="AL30:AM30"/>
    <mergeCell ref="AV27:AW27"/>
    <mergeCell ref="AN29:AO29"/>
    <mergeCell ref="AR29:AS29"/>
    <mergeCell ref="AB29:AC29"/>
    <mergeCell ref="T28:U28"/>
    <mergeCell ref="V28:W28"/>
    <mergeCell ref="BJ19:BK19"/>
    <mergeCell ref="C33:D33"/>
    <mergeCell ref="J33:N33"/>
    <mergeCell ref="AT28:AU28"/>
    <mergeCell ref="AV26:AW26"/>
    <mergeCell ref="AT24:AU24"/>
    <mergeCell ref="AV24:AW24"/>
    <mergeCell ref="BF25:BG25"/>
    <mergeCell ref="BJ23:BK23"/>
    <mergeCell ref="BF23:BG23"/>
    <mergeCell ref="BH20:BI20"/>
    <mergeCell ref="AT27:AU27"/>
    <mergeCell ref="BJ22:BK22"/>
    <mergeCell ref="BB24:BC24"/>
    <mergeCell ref="BB29:BC29"/>
    <mergeCell ref="BD24:BE24"/>
    <mergeCell ref="BF24:BG24"/>
    <mergeCell ref="AH28:AI28"/>
    <mergeCell ref="AP28:AQ28"/>
    <mergeCell ref="AR28:AS28"/>
    <mergeCell ref="BH19:BI19"/>
    <mergeCell ref="P28:Q28"/>
    <mergeCell ref="P29:Q29"/>
    <mergeCell ref="R29:S29"/>
    <mergeCell ref="BH18:BI18"/>
    <mergeCell ref="AX24:AY24"/>
    <mergeCell ref="AZ24:BA24"/>
    <mergeCell ref="BB25:BC25"/>
    <mergeCell ref="AX23:AY23"/>
    <mergeCell ref="BL3:BM9"/>
    <mergeCell ref="BL10:BM10"/>
    <mergeCell ref="O31:BK33"/>
    <mergeCell ref="BJ18:BK18"/>
    <mergeCell ref="BD25:BE25"/>
    <mergeCell ref="BH25:BI25"/>
    <mergeCell ref="AZ20:BA20"/>
    <mergeCell ref="BB20:BC20"/>
    <mergeCell ref="BD20:BE20"/>
    <mergeCell ref="BF20:BG20"/>
    <mergeCell ref="AZ22:BA22"/>
    <mergeCell ref="BB22:BC22"/>
    <mergeCell ref="BJ25:BK25"/>
    <mergeCell ref="BJ24:BK24"/>
    <mergeCell ref="BH23:BI23"/>
    <mergeCell ref="BJ21:BK21"/>
    <mergeCell ref="BD23:BE23"/>
    <mergeCell ref="AT26:AU26"/>
    <mergeCell ref="BJ20:BK20"/>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31"/>
  <sheetViews>
    <sheetView topLeftCell="A4" zoomScaleNormal="100" zoomScaleSheetLayoutView="100" workbookViewId="0">
      <selection activeCell="I13" sqref="I13"/>
    </sheetView>
  </sheetViews>
  <sheetFormatPr baseColWidth="10" defaultColWidth="11.42578125" defaultRowHeight="12.75" x14ac:dyDescent="0.2"/>
  <cols>
    <col min="1" max="1" width="29.85546875" style="41" customWidth="1"/>
    <col min="2" max="2" width="29.5703125" style="41" customWidth="1"/>
    <col min="3" max="3" width="19.85546875" style="41" customWidth="1"/>
    <col min="4" max="4" width="34" style="41" customWidth="1"/>
    <col min="5" max="5" width="23" style="1" customWidth="1"/>
    <col min="6" max="6" width="20.140625" style="1" customWidth="1"/>
    <col min="7" max="7" width="37.140625" style="41" customWidth="1"/>
    <col min="8" max="8" width="21.28515625" style="41" customWidth="1"/>
    <col min="9" max="9" width="23" style="41" customWidth="1"/>
    <col min="10" max="10" width="23.42578125" style="41" customWidth="1"/>
    <col min="11" max="11" width="28.28515625" style="41" customWidth="1"/>
    <col min="12" max="13" width="23.42578125" style="41" customWidth="1"/>
    <col min="14" max="14" width="12.5703125" style="41" customWidth="1"/>
    <col min="15" max="15" width="13.85546875" style="41" customWidth="1"/>
    <col min="16" max="63" width="3.5703125" style="41" customWidth="1"/>
    <col min="64" max="64" width="13.5703125" style="41" customWidth="1"/>
    <col min="65" max="65" width="22.85546875" style="41" customWidth="1"/>
    <col min="66" max="66" width="23.140625" style="41" customWidth="1"/>
    <col min="67" max="67" width="24.42578125" style="41" customWidth="1"/>
    <col min="68" max="16384" width="11.42578125" style="41"/>
  </cols>
  <sheetData>
    <row r="1" spans="1:65" ht="15" x14ac:dyDescent="0.2">
      <c r="P1" s="42"/>
    </row>
    <row r="2" spans="1:65" ht="15.75" thickBot="1" x14ac:dyDescent="0.25">
      <c r="P2" s="42"/>
    </row>
    <row r="3" spans="1:65" s="407" customFormat="1" ht="15" customHeight="1" x14ac:dyDescent="0.2">
      <c r="A3" s="1059" t="s">
        <v>934</v>
      </c>
      <c r="B3" s="1060"/>
      <c r="C3" s="1060"/>
      <c r="D3" s="1060"/>
      <c r="E3" s="1060"/>
      <c r="F3" s="1060"/>
      <c r="G3" s="1060"/>
      <c r="H3" s="1060"/>
      <c r="I3" s="1060"/>
      <c r="J3" s="1060"/>
      <c r="K3" s="410"/>
      <c r="L3" s="410"/>
      <c r="M3" s="410"/>
      <c r="N3" s="1065" t="s">
        <v>933</v>
      </c>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65"/>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6"/>
      <c r="BL3" s="1071" t="s">
        <v>21</v>
      </c>
      <c r="BM3" s="1072"/>
    </row>
    <row r="4" spans="1:65" s="407" customFormat="1" ht="15" customHeight="1" x14ac:dyDescent="0.2">
      <c r="A4" s="1061"/>
      <c r="B4" s="1062"/>
      <c r="C4" s="1062"/>
      <c r="D4" s="1062"/>
      <c r="E4" s="1062"/>
      <c r="F4" s="1062"/>
      <c r="G4" s="1062"/>
      <c r="H4" s="1062"/>
      <c r="I4" s="1062"/>
      <c r="J4" s="1062"/>
      <c r="K4" s="411"/>
      <c r="L4" s="411"/>
      <c r="M4" s="411"/>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1067"/>
      <c r="BA4" s="1067"/>
      <c r="BB4" s="1067"/>
      <c r="BC4" s="1067"/>
      <c r="BD4" s="1067"/>
      <c r="BE4" s="1067"/>
      <c r="BF4" s="1067"/>
      <c r="BG4" s="1067"/>
      <c r="BH4" s="1067"/>
      <c r="BI4" s="1067"/>
      <c r="BJ4" s="1067"/>
      <c r="BK4" s="1068"/>
      <c r="BL4" s="1073"/>
      <c r="BM4" s="1074"/>
    </row>
    <row r="5" spans="1:65" s="407" customFormat="1" ht="15" customHeight="1" x14ac:dyDescent="0.2">
      <c r="A5" s="1061"/>
      <c r="B5" s="1062"/>
      <c r="C5" s="1062"/>
      <c r="D5" s="1062"/>
      <c r="E5" s="1062"/>
      <c r="F5" s="1062"/>
      <c r="G5" s="1062"/>
      <c r="H5" s="1062"/>
      <c r="I5" s="1062"/>
      <c r="J5" s="1062"/>
      <c r="K5" s="411"/>
      <c r="L5" s="411"/>
      <c r="M5" s="411"/>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8"/>
      <c r="BL5" s="1073"/>
      <c r="BM5" s="1074"/>
    </row>
    <row r="6" spans="1:65" s="407" customFormat="1" ht="15" customHeight="1" x14ac:dyDescent="0.2">
      <c r="A6" s="1061"/>
      <c r="B6" s="1062"/>
      <c r="C6" s="1062"/>
      <c r="D6" s="1062"/>
      <c r="E6" s="1062"/>
      <c r="F6" s="1062"/>
      <c r="G6" s="1062"/>
      <c r="H6" s="1062"/>
      <c r="I6" s="1062"/>
      <c r="J6" s="1062"/>
      <c r="K6" s="411"/>
      <c r="L6" s="411"/>
      <c r="M6" s="411"/>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8"/>
      <c r="BL6" s="1073"/>
      <c r="BM6" s="1074"/>
    </row>
    <row r="7" spans="1:65" s="407" customFormat="1" ht="15" customHeight="1" x14ac:dyDescent="0.2">
      <c r="A7" s="1061"/>
      <c r="B7" s="1062"/>
      <c r="C7" s="1062"/>
      <c r="D7" s="1062"/>
      <c r="E7" s="1062"/>
      <c r="F7" s="1062"/>
      <c r="G7" s="1062"/>
      <c r="H7" s="1062"/>
      <c r="I7" s="1062"/>
      <c r="J7" s="1062"/>
      <c r="K7" s="411"/>
      <c r="L7" s="411"/>
      <c r="M7" s="411"/>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8"/>
      <c r="BL7" s="1073"/>
      <c r="BM7" s="1074"/>
    </row>
    <row r="8" spans="1:65" s="407" customFormat="1" ht="15.75" customHeight="1" thickBot="1" x14ac:dyDescent="0.25">
      <c r="A8" s="1063"/>
      <c r="B8" s="1064"/>
      <c r="C8" s="1064"/>
      <c r="D8" s="1064"/>
      <c r="E8" s="1064"/>
      <c r="F8" s="1064"/>
      <c r="G8" s="1064"/>
      <c r="H8" s="1064"/>
      <c r="I8" s="1064"/>
      <c r="J8" s="1064"/>
      <c r="K8" s="412"/>
      <c r="L8" s="412"/>
      <c r="M8" s="412"/>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69"/>
      <c r="AO8" s="1069"/>
      <c r="AP8" s="1069"/>
      <c r="AQ8" s="1069"/>
      <c r="AR8" s="1069"/>
      <c r="AS8" s="1069"/>
      <c r="AT8" s="1069"/>
      <c r="AU8" s="1069"/>
      <c r="AV8" s="1069"/>
      <c r="AW8" s="1069"/>
      <c r="AX8" s="1069"/>
      <c r="AY8" s="1069"/>
      <c r="AZ8" s="1069"/>
      <c r="BA8" s="1069"/>
      <c r="BB8" s="1069"/>
      <c r="BC8" s="1069"/>
      <c r="BD8" s="1069"/>
      <c r="BE8" s="1069"/>
      <c r="BF8" s="1069"/>
      <c r="BG8" s="1069"/>
      <c r="BH8" s="1069"/>
      <c r="BI8" s="1069"/>
      <c r="BJ8" s="1069"/>
      <c r="BK8" s="1070"/>
      <c r="BL8" s="1073"/>
      <c r="BM8" s="1074"/>
    </row>
    <row r="9" spans="1:65" s="407" customFormat="1" ht="15.75" customHeight="1"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2"/>
      <c r="BL9" s="1075"/>
      <c r="BM9" s="1076"/>
    </row>
    <row r="10" spans="1:65" s="407" customFormat="1" ht="48" customHeight="1" thickBot="1" x14ac:dyDescent="0.25">
      <c r="A10" s="1083" t="s">
        <v>23</v>
      </c>
      <c r="B10" s="1084"/>
      <c r="C10" s="1085" t="s">
        <v>140</v>
      </c>
      <c r="D10" s="1087" t="s">
        <v>145</v>
      </c>
      <c r="E10" s="1089" t="s">
        <v>138</v>
      </c>
      <c r="F10" s="1091" t="s">
        <v>146</v>
      </c>
      <c r="G10" s="1085" t="s">
        <v>136</v>
      </c>
      <c r="H10" s="1085" t="s">
        <v>135</v>
      </c>
      <c r="I10" s="1085" t="s">
        <v>134</v>
      </c>
      <c r="J10" s="1085" t="s">
        <v>133</v>
      </c>
      <c r="K10" s="1087" t="s">
        <v>132</v>
      </c>
      <c r="L10" s="1087" t="s">
        <v>131</v>
      </c>
      <c r="M10" s="1087" t="s">
        <v>130</v>
      </c>
      <c r="N10" s="1085" t="s">
        <v>129</v>
      </c>
      <c r="O10" s="1087" t="s">
        <v>12</v>
      </c>
      <c r="P10" s="1093" t="s">
        <v>0</v>
      </c>
      <c r="Q10" s="1094"/>
      <c r="R10" s="1094"/>
      <c r="S10" s="1095"/>
      <c r="T10" s="1094" t="s">
        <v>1</v>
      </c>
      <c r="U10" s="1094"/>
      <c r="V10" s="1094"/>
      <c r="W10" s="1095"/>
      <c r="X10" s="1094" t="s">
        <v>2</v>
      </c>
      <c r="Y10" s="1094"/>
      <c r="Z10" s="1094"/>
      <c r="AA10" s="1095"/>
      <c r="AB10" s="1094" t="s">
        <v>3</v>
      </c>
      <c r="AC10" s="1094"/>
      <c r="AD10" s="1094"/>
      <c r="AE10" s="1095"/>
      <c r="AF10" s="1094" t="s">
        <v>4</v>
      </c>
      <c r="AG10" s="1094"/>
      <c r="AH10" s="1094"/>
      <c r="AI10" s="1095"/>
      <c r="AJ10" s="1094" t="s">
        <v>5</v>
      </c>
      <c r="AK10" s="1094"/>
      <c r="AL10" s="1094"/>
      <c r="AM10" s="1095"/>
      <c r="AN10" s="1094" t="s">
        <v>6</v>
      </c>
      <c r="AO10" s="1094"/>
      <c r="AP10" s="1094"/>
      <c r="AQ10" s="1095"/>
      <c r="AR10" s="1094" t="s">
        <v>7</v>
      </c>
      <c r="AS10" s="1094"/>
      <c r="AT10" s="1094"/>
      <c r="AU10" s="1095"/>
      <c r="AV10" s="1094" t="s">
        <v>8</v>
      </c>
      <c r="AW10" s="1094"/>
      <c r="AX10" s="1094"/>
      <c r="AY10" s="1095"/>
      <c r="AZ10" s="1094" t="s">
        <v>9</v>
      </c>
      <c r="BA10" s="1094"/>
      <c r="BB10" s="1094"/>
      <c r="BC10" s="1095"/>
      <c r="BD10" s="1094" t="s">
        <v>10</v>
      </c>
      <c r="BE10" s="1094"/>
      <c r="BF10" s="1094"/>
      <c r="BG10" s="1095"/>
      <c r="BH10" s="1094" t="s">
        <v>11</v>
      </c>
      <c r="BI10" s="1094"/>
      <c r="BJ10" s="1094"/>
      <c r="BK10" s="1095"/>
      <c r="BL10" s="1096" t="s">
        <v>147</v>
      </c>
      <c r="BM10" s="1097"/>
    </row>
    <row r="11" spans="1:65" s="407" customFormat="1" ht="69.75" customHeight="1" thickBot="1" x14ac:dyDescent="0.25">
      <c r="A11" s="341" t="s">
        <v>13</v>
      </c>
      <c r="B11" s="341" t="s">
        <v>14</v>
      </c>
      <c r="C11" s="1086"/>
      <c r="D11" s="1088"/>
      <c r="E11" s="1090"/>
      <c r="F11" s="1092"/>
      <c r="G11" s="1086"/>
      <c r="H11" s="1086"/>
      <c r="I11" s="1086"/>
      <c r="J11" s="1086"/>
      <c r="K11" s="1088"/>
      <c r="L11" s="1088"/>
      <c r="M11" s="1088"/>
      <c r="N11" s="1086"/>
      <c r="O11" s="1088"/>
      <c r="P11" s="1098" t="s">
        <v>24</v>
      </c>
      <c r="Q11" s="1099"/>
      <c r="R11" s="1100" t="s">
        <v>25</v>
      </c>
      <c r="S11" s="1101"/>
      <c r="T11" s="1098" t="s">
        <v>24</v>
      </c>
      <c r="U11" s="1099"/>
      <c r="V11" s="1100" t="s">
        <v>25</v>
      </c>
      <c r="W11" s="1101"/>
      <c r="X11" s="1098" t="s">
        <v>24</v>
      </c>
      <c r="Y11" s="1099"/>
      <c r="Z11" s="1100" t="s">
        <v>25</v>
      </c>
      <c r="AA11" s="1101"/>
      <c r="AB11" s="1098" t="s">
        <v>24</v>
      </c>
      <c r="AC11" s="1099"/>
      <c r="AD11" s="1100" t="s">
        <v>25</v>
      </c>
      <c r="AE11" s="1101"/>
      <c r="AF11" s="1098" t="s">
        <v>24</v>
      </c>
      <c r="AG11" s="1099"/>
      <c r="AH11" s="1100" t="s">
        <v>25</v>
      </c>
      <c r="AI11" s="1101"/>
      <c r="AJ11" s="1098" t="s">
        <v>24</v>
      </c>
      <c r="AK11" s="1099"/>
      <c r="AL11" s="1100" t="s">
        <v>25</v>
      </c>
      <c r="AM11" s="1101"/>
      <c r="AN11" s="1098" t="s">
        <v>24</v>
      </c>
      <c r="AO11" s="1099"/>
      <c r="AP11" s="1100" t="s">
        <v>25</v>
      </c>
      <c r="AQ11" s="1101"/>
      <c r="AR11" s="1098" t="s">
        <v>24</v>
      </c>
      <c r="AS11" s="1099"/>
      <c r="AT11" s="1100" t="s">
        <v>25</v>
      </c>
      <c r="AU11" s="1101"/>
      <c r="AV11" s="1098" t="s">
        <v>24</v>
      </c>
      <c r="AW11" s="1099"/>
      <c r="AX11" s="1100" t="s">
        <v>25</v>
      </c>
      <c r="AY11" s="1101"/>
      <c r="AZ11" s="1098" t="s">
        <v>24</v>
      </c>
      <c r="BA11" s="1099"/>
      <c r="BB11" s="1100" t="s">
        <v>25</v>
      </c>
      <c r="BC11" s="1101"/>
      <c r="BD11" s="1098" t="s">
        <v>24</v>
      </c>
      <c r="BE11" s="1099"/>
      <c r="BF11" s="1100" t="s">
        <v>25</v>
      </c>
      <c r="BG11" s="1101"/>
      <c r="BH11" s="1098" t="s">
        <v>24</v>
      </c>
      <c r="BI11" s="1099"/>
      <c r="BJ11" s="1100" t="s">
        <v>25</v>
      </c>
      <c r="BK11" s="1101"/>
      <c r="BL11" s="413" t="s">
        <v>20</v>
      </c>
      <c r="BM11" s="414" t="s">
        <v>22</v>
      </c>
    </row>
    <row r="12" spans="1:65" s="407" customFormat="1" ht="38.25" x14ac:dyDescent="0.2">
      <c r="A12" s="1102" t="s">
        <v>148</v>
      </c>
      <c r="B12" s="1105" t="s">
        <v>149</v>
      </c>
      <c r="C12" s="1058" t="s">
        <v>150</v>
      </c>
      <c r="D12" s="1048" t="s">
        <v>151</v>
      </c>
      <c r="E12" s="1107">
        <v>0.12</v>
      </c>
      <c r="F12" s="1105" t="s">
        <v>26</v>
      </c>
      <c r="G12" s="336" t="s">
        <v>152</v>
      </c>
      <c r="H12" s="43" t="s">
        <v>153</v>
      </c>
      <c r="I12" s="44" t="s">
        <v>154</v>
      </c>
      <c r="J12" s="22">
        <v>0.1</v>
      </c>
      <c r="K12" s="45" t="s">
        <v>155</v>
      </c>
      <c r="L12" s="46">
        <v>43862</v>
      </c>
      <c r="M12" s="46">
        <v>43921</v>
      </c>
      <c r="N12" s="47" t="s">
        <v>71</v>
      </c>
      <c r="O12" s="61" t="s">
        <v>27</v>
      </c>
      <c r="P12" s="1108"/>
      <c r="Q12" s="1108"/>
      <c r="R12" s="1109"/>
      <c r="S12" s="1109"/>
      <c r="T12" s="1108"/>
      <c r="U12" s="1108"/>
      <c r="V12" s="1109"/>
      <c r="W12" s="1109"/>
      <c r="X12" s="1108"/>
      <c r="Y12" s="1108"/>
      <c r="Z12" s="1110">
        <v>1</v>
      </c>
      <c r="AA12" s="1110"/>
      <c r="AB12" s="1108"/>
      <c r="AC12" s="1108"/>
      <c r="AD12" s="1108"/>
      <c r="AE12" s="1108"/>
      <c r="AF12" s="1108"/>
      <c r="AG12" s="1108"/>
      <c r="AH12" s="1109"/>
      <c r="AI12" s="1109"/>
      <c r="AJ12" s="1108"/>
      <c r="AK12" s="1108"/>
      <c r="AL12" s="1109"/>
      <c r="AM12" s="1109"/>
      <c r="AN12" s="1108"/>
      <c r="AO12" s="1108"/>
      <c r="AP12" s="1109"/>
      <c r="AQ12" s="1109"/>
      <c r="AR12" s="1108"/>
      <c r="AS12" s="1108"/>
      <c r="AT12" s="1109"/>
      <c r="AU12" s="1109"/>
      <c r="AV12" s="1108"/>
      <c r="AW12" s="1108"/>
      <c r="AX12" s="1109"/>
      <c r="AY12" s="1109"/>
      <c r="AZ12" s="1108"/>
      <c r="BA12" s="1108"/>
      <c r="BB12" s="1109"/>
      <c r="BC12" s="1109"/>
      <c r="BD12" s="1108"/>
      <c r="BE12" s="1108"/>
      <c r="BF12" s="1109"/>
      <c r="BG12" s="1109"/>
      <c r="BH12" s="1108"/>
      <c r="BI12" s="1108"/>
      <c r="BJ12" s="1109"/>
      <c r="BK12" s="1111"/>
      <c r="BL12" s="415"/>
      <c r="BM12" s="416"/>
    </row>
    <row r="13" spans="1:65" s="407" customFormat="1" ht="38.25" x14ac:dyDescent="0.2">
      <c r="A13" s="1103"/>
      <c r="B13" s="888"/>
      <c r="C13" s="1056"/>
      <c r="D13" s="1049"/>
      <c r="E13" s="887"/>
      <c r="F13" s="888"/>
      <c r="G13" s="343" t="s">
        <v>156</v>
      </c>
      <c r="H13" s="343" t="s">
        <v>157</v>
      </c>
      <c r="I13" s="349" t="s">
        <v>158</v>
      </c>
      <c r="J13" s="20">
        <v>0.02</v>
      </c>
      <c r="K13" s="7" t="s">
        <v>155</v>
      </c>
      <c r="L13" s="49">
        <v>43922</v>
      </c>
      <c r="M13" s="49">
        <v>43936</v>
      </c>
      <c r="N13" s="50" t="s">
        <v>71</v>
      </c>
      <c r="O13" s="344" t="s">
        <v>28</v>
      </c>
      <c r="P13" s="1112"/>
      <c r="Q13" s="1112"/>
      <c r="R13" s="1113"/>
      <c r="S13" s="1113"/>
      <c r="T13" s="1112"/>
      <c r="U13" s="1112"/>
      <c r="V13" s="1113"/>
      <c r="W13" s="1113"/>
      <c r="X13" s="1112"/>
      <c r="Y13" s="1112"/>
      <c r="Z13" s="1114">
        <v>1</v>
      </c>
      <c r="AA13" s="1114"/>
      <c r="AB13" s="1112"/>
      <c r="AC13" s="1112"/>
      <c r="AD13" s="1112"/>
      <c r="AE13" s="1112"/>
      <c r="AF13" s="1112"/>
      <c r="AG13" s="1112"/>
      <c r="AH13" s="1113"/>
      <c r="AI13" s="1113"/>
      <c r="AJ13" s="1112"/>
      <c r="AK13" s="1112"/>
      <c r="AL13" s="1113"/>
      <c r="AM13" s="1113"/>
      <c r="AN13" s="1112"/>
      <c r="AO13" s="1112"/>
      <c r="AP13" s="1113"/>
      <c r="AQ13" s="1113"/>
      <c r="AR13" s="1112"/>
      <c r="AS13" s="1112"/>
      <c r="AT13" s="1113"/>
      <c r="AU13" s="1113"/>
      <c r="AV13" s="1112"/>
      <c r="AW13" s="1112"/>
      <c r="AX13" s="1113"/>
      <c r="AY13" s="1113"/>
      <c r="AZ13" s="1112"/>
      <c r="BA13" s="1112"/>
      <c r="BB13" s="1113"/>
      <c r="BC13" s="1113"/>
      <c r="BD13" s="1112"/>
      <c r="BE13" s="1112"/>
      <c r="BF13" s="1113"/>
      <c r="BG13" s="1113"/>
      <c r="BH13" s="1112"/>
      <c r="BI13" s="1112"/>
      <c r="BJ13" s="1113"/>
      <c r="BK13" s="1115"/>
      <c r="BL13" s="417"/>
      <c r="BM13" s="418"/>
    </row>
    <row r="14" spans="1:65" s="407" customFormat="1" ht="51" x14ac:dyDescent="0.2">
      <c r="A14" s="1103"/>
      <c r="B14" s="888"/>
      <c r="C14" s="1056"/>
      <c r="D14" s="1049" t="s">
        <v>159</v>
      </c>
      <c r="E14" s="887">
        <v>0.28000000000000003</v>
      </c>
      <c r="F14" s="888" t="s">
        <v>26</v>
      </c>
      <c r="G14" s="337" t="s">
        <v>160</v>
      </c>
      <c r="H14" s="343" t="s">
        <v>161</v>
      </c>
      <c r="I14" s="349" t="s">
        <v>162</v>
      </c>
      <c r="J14" s="20">
        <v>0.05</v>
      </c>
      <c r="K14" s="7" t="s">
        <v>163</v>
      </c>
      <c r="L14" s="49">
        <v>43831</v>
      </c>
      <c r="M14" s="49">
        <v>43936</v>
      </c>
      <c r="N14" s="50" t="s">
        <v>71</v>
      </c>
      <c r="O14" s="344">
        <v>2.1</v>
      </c>
      <c r="P14" s="1112"/>
      <c r="Q14" s="1112"/>
      <c r="R14" s="1113"/>
      <c r="S14" s="1113"/>
      <c r="T14" s="1112"/>
      <c r="U14" s="1112"/>
      <c r="V14" s="1113"/>
      <c r="W14" s="1113"/>
      <c r="X14" s="1112"/>
      <c r="Y14" s="1112"/>
      <c r="Z14" s="1114">
        <v>1</v>
      </c>
      <c r="AA14" s="1114"/>
      <c r="AB14" s="1112"/>
      <c r="AC14" s="1112"/>
      <c r="AD14" s="1112"/>
      <c r="AE14" s="1112"/>
      <c r="AF14" s="1112"/>
      <c r="AG14" s="1112"/>
      <c r="AH14" s="1113"/>
      <c r="AI14" s="1113"/>
      <c r="AJ14" s="1112"/>
      <c r="AK14" s="1112"/>
      <c r="AL14" s="1112"/>
      <c r="AM14" s="1112"/>
      <c r="AN14" s="1112"/>
      <c r="AO14" s="1112"/>
      <c r="AP14" s="1112"/>
      <c r="AQ14" s="1112"/>
      <c r="AR14" s="1112"/>
      <c r="AS14" s="1112"/>
      <c r="AT14" s="1113"/>
      <c r="AU14" s="1113"/>
      <c r="AV14" s="1112"/>
      <c r="AW14" s="1112"/>
      <c r="AX14" s="1113"/>
      <c r="AY14" s="1113"/>
      <c r="AZ14" s="1112"/>
      <c r="BA14" s="1112"/>
      <c r="BB14" s="1113"/>
      <c r="BC14" s="1113"/>
      <c r="BD14" s="1112"/>
      <c r="BE14" s="1112"/>
      <c r="BF14" s="1113"/>
      <c r="BG14" s="1113"/>
      <c r="BH14" s="1112"/>
      <c r="BI14" s="1112"/>
      <c r="BJ14" s="1113"/>
      <c r="BK14" s="1115"/>
      <c r="BL14" s="417"/>
      <c r="BM14" s="418"/>
    </row>
    <row r="15" spans="1:65" s="407" customFormat="1" ht="57.75" customHeight="1" x14ac:dyDescent="0.2">
      <c r="A15" s="1103"/>
      <c r="B15" s="888"/>
      <c r="C15" s="1056"/>
      <c r="D15" s="1049"/>
      <c r="E15" s="887"/>
      <c r="F15" s="888"/>
      <c r="G15" s="343" t="s">
        <v>164</v>
      </c>
      <c r="H15" s="343" t="s">
        <v>165</v>
      </c>
      <c r="I15" s="355" t="s">
        <v>166</v>
      </c>
      <c r="J15" s="20">
        <v>0.05</v>
      </c>
      <c r="K15" s="7" t="s">
        <v>163</v>
      </c>
      <c r="L15" s="49">
        <v>43831</v>
      </c>
      <c r="M15" s="49">
        <v>44135</v>
      </c>
      <c r="N15" s="50" t="s">
        <v>71</v>
      </c>
      <c r="O15" s="344">
        <v>2.2000000000000002</v>
      </c>
      <c r="P15" s="1112"/>
      <c r="Q15" s="1112"/>
      <c r="R15" s="1113"/>
      <c r="S15" s="1113"/>
      <c r="T15" s="1113"/>
      <c r="U15" s="1113"/>
      <c r="V15" s="1114">
        <v>1</v>
      </c>
      <c r="W15" s="1114"/>
      <c r="X15" s="1112"/>
      <c r="Y15" s="1112"/>
      <c r="Z15" s="1113"/>
      <c r="AA15" s="1113"/>
      <c r="AB15" s="1112"/>
      <c r="AC15" s="1112"/>
      <c r="AD15" s="1113"/>
      <c r="AE15" s="1113"/>
      <c r="AF15" s="1113"/>
      <c r="AG15" s="1113"/>
      <c r="AH15" s="1114">
        <v>1</v>
      </c>
      <c r="AI15" s="1114"/>
      <c r="AJ15" s="1113"/>
      <c r="AK15" s="1113"/>
      <c r="AL15" s="1113"/>
      <c r="AM15" s="1113"/>
      <c r="AN15" s="1113"/>
      <c r="AO15" s="1113"/>
      <c r="AP15" s="1114">
        <v>1</v>
      </c>
      <c r="AQ15" s="1114"/>
      <c r="AR15" s="1112"/>
      <c r="AS15" s="1112"/>
      <c r="AT15" s="1113"/>
      <c r="AU15" s="1113"/>
      <c r="AV15" s="1112"/>
      <c r="AW15" s="1112"/>
      <c r="AX15" s="1113"/>
      <c r="AY15" s="1113"/>
      <c r="AZ15" s="1113"/>
      <c r="BA15" s="1113"/>
      <c r="BB15" s="1114">
        <v>1</v>
      </c>
      <c r="BC15" s="1114"/>
      <c r="BD15" s="1112"/>
      <c r="BE15" s="1112"/>
      <c r="BF15" s="1113"/>
      <c r="BG15" s="1113"/>
      <c r="BH15" s="1112"/>
      <c r="BI15" s="1112"/>
      <c r="BJ15" s="1113"/>
      <c r="BK15" s="1115"/>
      <c r="BL15" s="417"/>
      <c r="BM15" s="418"/>
    </row>
    <row r="16" spans="1:65" s="407" customFormat="1" ht="27.75" customHeight="1" x14ac:dyDescent="0.2">
      <c r="A16" s="1103"/>
      <c r="B16" s="888"/>
      <c r="C16" s="1056"/>
      <c r="D16" s="1049"/>
      <c r="E16" s="887"/>
      <c r="F16" s="888"/>
      <c r="G16" s="1116" t="s">
        <v>167</v>
      </c>
      <c r="H16" s="337" t="s">
        <v>168</v>
      </c>
      <c r="I16" s="355" t="s">
        <v>169</v>
      </c>
      <c r="J16" s="20">
        <v>0.05</v>
      </c>
      <c r="K16" s="7" t="s">
        <v>163</v>
      </c>
      <c r="L16" s="49">
        <v>43831</v>
      </c>
      <c r="M16" s="49">
        <v>44135</v>
      </c>
      <c r="N16" s="50" t="s">
        <v>71</v>
      </c>
      <c r="O16" s="1117">
        <v>2.2999999999999998</v>
      </c>
      <c r="P16" s="1112"/>
      <c r="Q16" s="1112"/>
      <c r="R16" s="1112"/>
      <c r="S16" s="1112"/>
      <c r="T16" s="1112"/>
      <c r="U16" s="1112"/>
      <c r="V16" s="1114">
        <v>3</v>
      </c>
      <c r="W16" s="1114"/>
      <c r="X16" s="1112"/>
      <c r="Y16" s="1112"/>
      <c r="Z16" s="1114">
        <v>3</v>
      </c>
      <c r="AA16" s="1114"/>
      <c r="AB16" s="1112"/>
      <c r="AC16" s="1112"/>
      <c r="AD16" s="1114">
        <v>4</v>
      </c>
      <c r="AE16" s="1114"/>
      <c r="AF16" s="1112"/>
      <c r="AG16" s="1112"/>
      <c r="AH16" s="1114">
        <v>3</v>
      </c>
      <c r="AI16" s="1114"/>
      <c r="AJ16" s="1112"/>
      <c r="AK16" s="1112"/>
      <c r="AL16" s="1114">
        <v>3</v>
      </c>
      <c r="AM16" s="1114"/>
      <c r="AN16" s="1112"/>
      <c r="AO16" s="1112"/>
      <c r="AP16" s="1114">
        <v>3</v>
      </c>
      <c r="AQ16" s="1114"/>
      <c r="AR16" s="1112"/>
      <c r="AS16" s="1112"/>
      <c r="AT16" s="1114">
        <v>3</v>
      </c>
      <c r="AU16" s="1114"/>
      <c r="AV16" s="1112"/>
      <c r="AW16" s="1112"/>
      <c r="AX16" s="1114">
        <v>4</v>
      </c>
      <c r="AY16" s="1114"/>
      <c r="AZ16" s="1112"/>
      <c r="BA16" s="1112"/>
      <c r="BB16" s="1114">
        <v>4</v>
      </c>
      <c r="BC16" s="1114"/>
      <c r="BD16" s="1112"/>
      <c r="BE16" s="1112"/>
      <c r="BF16" s="1114">
        <v>3</v>
      </c>
      <c r="BG16" s="1114"/>
      <c r="BH16" s="1112"/>
      <c r="BI16" s="1112"/>
      <c r="BJ16" s="1114">
        <v>3</v>
      </c>
      <c r="BK16" s="1118"/>
      <c r="BL16" s="417"/>
      <c r="BM16" s="418"/>
    </row>
    <row r="17" spans="1:65" s="407" customFormat="1" ht="25.5" customHeight="1" x14ac:dyDescent="0.2">
      <c r="A17" s="1103"/>
      <c r="B17" s="888"/>
      <c r="C17" s="1056"/>
      <c r="D17" s="1049"/>
      <c r="E17" s="887"/>
      <c r="F17" s="888"/>
      <c r="G17" s="1116"/>
      <c r="H17" s="343" t="s">
        <v>170</v>
      </c>
      <c r="I17" s="355" t="s">
        <v>171</v>
      </c>
      <c r="J17" s="20">
        <v>3.5000000000000003E-2</v>
      </c>
      <c r="K17" s="7" t="s">
        <v>163</v>
      </c>
      <c r="L17" s="49">
        <v>43831</v>
      </c>
      <c r="M17" s="49">
        <v>44196</v>
      </c>
      <c r="N17" s="50" t="s">
        <v>71</v>
      </c>
      <c r="O17" s="1117"/>
      <c r="P17" s="1112"/>
      <c r="Q17" s="1112"/>
      <c r="R17" s="1113"/>
      <c r="S17" s="1113"/>
      <c r="T17" s="1112"/>
      <c r="U17" s="1112"/>
      <c r="V17" s="1114">
        <v>1</v>
      </c>
      <c r="W17" s="1114"/>
      <c r="X17" s="1112"/>
      <c r="Y17" s="1112"/>
      <c r="Z17" s="1112"/>
      <c r="AA17" s="1112"/>
      <c r="AB17" s="1112"/>
      <c r="AC17" s="1112"/>
      <c r="AD17" s="1112"/>
      <c r="AE17" s="1112"/>
      <c r="AF17" s="1112"/>
      <c r="AG17" s="1112"/>
      <c r="AH17" s="1113"/>
      <c r="AI17" s="1113"/>
      <c r="AJ17" s="1112"/>
      <c r="AK17" s="1112"/>
      <c r="AL17" s="1119"/>
      <c r="AM17" s="1119"/>
      <c r="AN17" s="1112"/>
      <c r="AO17" s="1112"/>
      <c r="AP17" s="1112"/>
      <c r="AQ17" s="1112"/>
      <c r="AR17" s="1112"/>
      <c r="AS17" s="1112"/>
      <c r="AT17" s="1112"/>
      <c r="AU17" s="1112"/>
      <c r="AV17" s="1112"/>
      <c r="AW17" s="1112"/>
      <c r="AX17" s="1112"/>
      <c r="AY17" s="1112"/>
      <c r="AZ17" s="1112"/>
      <c r="BA17" s="1112"/>
      <c r="BB17" s="1112"/>
      <c r="BC17" s="1112"/>
      <c r="BD17" s="1112"/>
      <c r="BE17" s="1112"/>
      <c r="BF17" s="1113"/>
      <c r="BG17" s="1113"/>
      <c r="BH17" s="1112"/>
      <c r="BI17" s="1112"/>
      <c r="BJ17" s="1113"/>
      <c r="BK17" s="1115"/>
      <c r="BL17" s="417"/>
      <c r="BM17" s="418"/>
    </row>
    <row r="18" spans="1:65" s="407" customFormat="1" ht="30.75" customHeight="1" x14ac:dyDescent="0.2">
      <c r="A18" s="1103"/>
      <c r="B18" s="888"/>
      <c r="C18" s="1056"/>
      <c r="D18" s="1049"/>
      <c r="E18" s="887"/>
      <c r="F18" s="888"/>
      <c r="G18" s="1116" t="s">
        <v>172</v>
      </c>
      <c r="H18" s="343" t="s">
        <v>173</v>
      </c>
      <c r="I18" s="355" t="s">
        <v>174</v>
      </c>
      <c r="J18" s="20">
        <v>0.04</v>
      </c>
      <c r="K18" s="7" t="s">
        <v>175</v>
      </c>
      <c r="L18" s="49">
        <v>43831</v>
      </c>
      <c r="M18" s="49">
        <v>44196</v>
      </c>
      <c r="N18" s="50" t="s">
        <v>71</v>
      </c>
      <c r="O18" s="1117" t="s">
        <v>42</v>
      </c>
      <c r="P18" s="1112"/>
      <c r="Q18" s="1112"/>
      <c r="R18" s="1114">
        <v>2</v>
      </c>
      <c r="S18" s="1114"/>
      <c r="T18" s="1112"/>
      <c r="U18" s="1112"/>
      <c r="V18" s="1114">
        <v>1</v>
      </c>
      <c r="W18" s="1114"/>
      <c r="X18" s="1112"/>
      <c r="Y18" s="1112"/>
      <c r="Z18" s="1114">
        <v>2</v>
      </c>
      <c r="AA18" s="1114"/>
      <c r="AB18" s="1112"/>
      <c r="AC18" s="1112"/>
      <c r="AD18" s="1114">
        <v>1</v>
      </c>
      <c r="AE18" s="1114"/>
      <c r="AF18" s="1112"/>
      <c r="AG18" s="1112"/>
      <c r="AH18" s="1114">
        <v>2</v>
      </c>
      <c r="AI18" s="1114"/>
      <c r="AJ18" s="1112"/>
      <c r="AK18" s="1112"/>
      <c r="AL18" s="1114">
        <v>1</v>
      </c>
      <c r="AM18" s="1114"/>
      <c r="AN18" s="1112"/>
      <c r="AO18" s="1112"/>
      <c r="AP18" s="1114">
        <v>2</v>
      </c>
      <c r="AQ18" s="1114"/>
      <c r="AR18" s="1112"/>
      <c r="AS18" s="1112"/>
      <c r="AT18" s="1114">
        <v>1</v>
      </c>
      <c r="AU18" s="1114"/>
      <c r="AV18" s="1112"/>
      <c r="AW18" s="1112"/>
      <c r="AX18" s="1114">
        <v>2</v>
      </c>
      <c r="AY18" s="1114"/>
      <c r="AZ18" s="1112"/>
      <c r="BA18" s="1112"/>
      <c r="BB18" s="1114">
        <v>1</v>
      </c>
      <c r="BC18" s="1114"/>
      <c r="BD18" s="1112"/>
      <c r="BE18" s="1112"/>
      <c r="BF18" s="1114">
        <v>2</v>
      </c>
      <c r="BG18" s="1114"/>
      <c r="BH18" s="1112"/>
      <c r="BI18" s="1112"/>
      <c r="BJ18" s="1114">
        <v>1</v>
      </c>
      <c r="BK18" s="1118"/>
      <c r="BL18" s="417"/>
      <c r="BM18" s="418"/>
    </row>
    <row r="19" spans="1:65" s="407" customFormat="1" ht="25.5" x14ac:dyDescent="0.2">
      <c r="A19" s="1103"/>
      <c r="B19" s="888"/>
      <c r="C19" s="1056"/>
      <c r="D19" s="1049"/>
      <c r="E19" s="887"/>
      <c r="F19" s="888"/>
      <c r="G19" s="1116"/>
      <c r="H19" s="343" t="s">
        <v>176</v>
      </c>
      <c r="I19" s="355" t="s">
        <v>177</v>
      </c>
      <c r="J19" s="20">
        <v>0.02</v>
      </c>
      <c r="K19" s="7" t="s">
        <v>175</v>
      </c>
      <c r="L19" s="49">
        <v>43952</v>
      </c>
      <c r="M19" s="49">
        <v>44135</v>
      </c>
      <c r="N19" s="50" t="s">
        <v>71</v>
      </c>
      <c r="O19" s="1117"/>
      <c r="P19" s="1112"/>
      <c r="Q19" s="1112"/>
      <c r="R19" s="1113"/>
      <c r="S19" s="1113"/>
      <c r="T19" s="1112"/>
      <c r="U19" s="1112"/>
      <c r="V19" s="1113"/>
      <c r="W19" s="1113"/>
      <c r="X19" s="1112"/>
      <c r="Y19" s="1112"/>
      <c r="Z19" s="1112"/>
      <c r="AA19" s="1112"/>
      <c r="AB19" s="1112"/>
      <c r="AC19" s="1112"/>
      <c r="AD19" s="1114">
        <v>1</v>
      </c>
      <c r="AE19" s="1114"/>
      <c r="AF19" s="1112"/>
      <c r="AG19" s="1112"/>
      <c r="AH19" s="1113"/>
      <c r="AI19" s="1113"/>
      <c r="AJ19" s="1112"/>
      <c r="AK19" s="1112"/>
      <c r="AL19" s="1112"/>
      <c r="AM19" s="1112"/>
      <c r="AN19" s="1112"/>
      <c r="AO19" s="1112"/>
      <c r="AP19" s="1113"/>
      <c r="AQ19" s="1113"/>
      <c r="AR19" s="1112"/>
      <c r="AS19" s="1112"/>
      <c r="AT19" s="1113"/>
      <c r="AU19" s="1113"/>
      <c r="AV19" s="1112"/>
      <c r="AW19" s="1112"/>
      <c r="AX19" s="1114">
        <v>1</v>
      </c>
      <c r="AY19" s="1114"/>
      <c r="AZ19" s="1112"/>
      <c r="BA19" s="1112"/>
      <c r="BB19" s="1113"/>
      <c r="BC19" s="1113"/>
      <c r="BD19" s="1112"/>
      <c r="BE19" s="1112"/>
      <c r="BF19" s="1113"/>
      <c r="BG19" s="1113"/>
      <c r="BH19" s="1112"/>
      <c r="BI19" s="1112"/>
      <c r="BJ19" s="1113"/>
      <c r="BK19" s="1115"/>
      <c r="BL19" s="417"/>
      <c r="BM19" s="418"/>
    </row>
    <row r="20" spans="1:65" s="407" customFormat="1" ht="94.5" customHeight="1" x14ac:dyDescent="0.2">
      <c r="A20" s="1103"/>
      <c r="B20" s="888"/>
      <c r="C20" s="1056"/>
      <c r="D20" s="1049" t="s">
        <v>178</v>
      </c>
      <c r="E20" s="887">
        <v>0.3</v>
      </c>
      <c r="F20" s="888" t="s">
        <v>179</v>
      </c>
      <c r="G20" s="343" t="s">
        <v>180</v>
      </c>
      <c r="H20" s="343" t="s">
        <v>181</v>
      </c>
      <c r="I20" s="355" t="s">
        <v>182</v>
      </c>
      <c r="J20" s="20">
        <v>0.1</v>
      </c>
      <c r="K20" s="7" t="s">
        <v>183</v>
      </c>
      <c r="L20" s="49">
        <v>43831</v>
      </c>
      <c r="M20" s="49">
        <v>44196</v>
      </c>
      <c r="N20" s="50" t="s">
        <v>71</v>
      </c>
      <c r="O20" s="344" t="s">
        <v>31</v>
      </c>
      <c r="P20" s="1121"/>
      <c r="Q20" s="1113"/>
      <c r="R20" s="1120">
        <v>8.3299999999999999E-2</v>
      </c>
      <c r="S20" s="1114"/>
      <c r="T20" s="1121"/>
      <c r="U20" s="1113"/>
      <c r="V20" s="1120">
        <v>8.3299999999999999E-2</v>
      </c>
      <c r="W20" s="1114"/>
      <c r="X20" s="1121"/>
      <c r="Y20" s="1113"/>
      <c r="Z20" s="1120">
        <v>8.3299999999999999E-2</v>
      </c>
      <c r="AA20" s="1114"/>
      <c r="AB20" s="1121"/>
      <c r="AC20" s="1113"/>
      <c r="AD20" s="1120">
        <v>8.3299999999999999E-2</v>
      </c>
      <c r="AE20" s="1114"/>
      <c r="AF20" s="1121"/>
      <c r="AG20" s="1113"/>
      <c r="AH20" s="1120">
        <v>8.3299999999999999E-2</v>
      </c>
      <c r="AI20" s="1114"/>
      <c r="AJ20" s="1122"/>
      <c r="AK20" s="1112"/>
      <c r="AL20" s="1120">
        <v>8.3299999999999999E-2</v>
      </c>
      <c r="AM20" s="1114"/>
      <c r="AN20" s="1121"/>
      <c r="AO20" s="1113"/>
      <c r="AP20" s="1120">
        <v>8.3299999999999999E-2</v>
      </c>
      <c r="AQ20" s="1114"/>
      <c r="AR20" s="1122"/>
      <c r="AS20" s="1112"/>
      <c r="AT20" s="1120">
        <v>8.3299999999999999E-2</v>
      </c>
      <c r="AU20" s="1114"/>
      <c r="AV20" s="1121"/>
      <c r="AW20" s="1113"/>
      <c r="AX20" s="1120">
        <v>8.3299999999999999E-2</v>
      </c>
      <c r="AY20" s="1114"/>
      <c r="AZ20" s="1122"/>
      <c r="BA20" s="1112"/>
      <c r="BB20" s="1120">
        <v>8.3299999999999999E-2</v>
      </c>
      <c r="BC20" s="1114"/>
      <c r="BD20" s="1121"/>
      <c r="BE20" s="1113"/>
      <c r="BF20" s="1120">
        <v>8.3299999999999999E-2</v>
      </c>
      <c r="BG20" s="1114"/>
      <c r="BH20" s="1122"/>
      <c r="BI20" s="1112"/>
      <c r="BJ20" s="1120">
        <v>8.3699999999999997E-2</v>
      </c>
      <c r="BK20" s="1118"/>
      <c r="BL20" s="417"/>
      <c r="BM20" s="418"/>
    </row>
    <row r="21" spans="1:65" s="407" customFormat="1" ht="57" customHeight="1" x14ac:dyDescent="0.2">
      <c r="A21" s="1103"/>
      <c r="B21" s="888"/>
      <c r="C21" s="1056"/>
      <c r="D21" s="1049"/>
      <c r="E21" s="887"/>
      <c r="F21" s="888"/>
      <c r="G21" s="343" t="s">
        <v>184</v>
      </c>
      <c r="H21" s="343" t="s">
        <v>185</v>
      </c>
      <c r="I21" s="355" t="s">
        <v>186</v>
      </c>
      <c r="J21" s="20">
        <v>0.1</v>
      </c>
      <c r="K21" s="7" t="s">
        <v>183</v>
      </c>
      <c r="L21" s="49">
        <v>43831</v>
      </c>
      <c r="M21" s="49">
        <v>44114</v>
      </c>
      <c r="N21" s="50" t="s">
        <v>71</v>
      </c>
      <c r="O21" s="344" t="s">
        <v>32</v>
      </c>
      <c r="P21" s="1112"/>
      <c r="Q21" s="1112"/>
      <c r="R21" s="1114">
        <v>1</v>
      </c>
      <c r="S21" s="1114"/>
      <c r="T21" s="1112"/>
      <c r="U21" s="1112"/>
      <c r="V21" s="1113"/>
      <c r="W21" s="1113"/>
      <c r="X21" s="1112"/>
      <c r="Y21" s="1112"/>
      <c r="Z21" s="1112"/>
      <c r="AA21" s="1112"/>
      <c r="AB21" s="1112"/>
      <c r="AC21" s="1112"/>
      <c r="AD21" s="1114">
        <v>1</v>
      </c>
      <c r="AE21" s="1114"/>
      <c r="AF21" s="1112"/>
      <c r="AG21" s="1112"/>
      <c r="AH21" s="1113"/>
      <c r="AI21" s="1113"/>
      <c r="AJ21" s="1112"/>
      <c r="AK21" s="1112"/>
      <c r="AL21" s="1112"/>
      <c r="AM21" s="1112"/>
      <c r="AN21" s="1112"/>
      <c r="AO21" s="1112"/>
      <c r="AP21" s="1114">
        <v>1</v>
      </c>
      <c r="AQ21" s="1114"/>
      <c r="AR21" s="1112"/>
      <c r="AS21" s="1112"/>
      <c r="AT21" s="1113"/>
      <c r="AU21" s="1113"/>
      <c r="AV21" s="1112"/>
      <c r="AW21" s="1112"/>
      <c r="AX21" s="1112"/>
      <c r="AY21" s="1112"/>
      <c r="AZ21" s="1112"/>
      <c r="BA21" s="1112"/>
      <c r="BB21" s="1114">
        <v>1</v>
      </c>
      <c r="BC21" s="1114"/>
      <c r="BD21" s="1112"/>
      <c r="BE21" s="1112"/>
      <c r="BF21" s="1113"/>
      <c r="BG21" s="1113"/>
      <c r="BH21" s="1112"/>
      <c r="BI21" s="1112"/>
      <c r="BJ21" s="1112"/>
      <c r="BK21" s="1123"/>
      <c r="BL21" s="417"/>
      <c r="BM21" s="418"/>
    </row>
    <row r="22" spans="1:65" s="407" customFormat="1" ht="69" customHeight="1" x14ac:dyDescent="0.2">
      <c r="A22" s="1103"/>
      <c r="B22" s="888"/>
      <c r="C22" s="1056"/>
      <c r="D22" s="1049"/>
      <c r="E22" s="887"/>
      <c r="F22" s="888"/>
      <c r="G22" s="343" t="s">
        <v>187</v>
      </c>
      <c r="H22" s="343" t="s">
        <v>188</v>
      </c>
      <c r="I22" s="355" t="s">
        <v>189</v>
      </c>
      <c r="J22" s="20">
        <v>0.1</v>
      </c>
      <c r="K22" s="7" t="s">
        <v>190</v>
      </c>
      <c r="L22" s="49">
        <v>43831</v>
      </c>
      <c r="M22" s="49">
        <v>44196</v>
      </c>
      <c r="N22" s="50" t="s">
        <v>71</v>
      </c>
      <c r="O22" s="344" t="s">
        <v>41</v>
      </c>
      <c r="P22" s="1112"/>
      <c r="Q22" s="1112"/>
      <c r="R22" s="1114">
        <v>1</v>
      </c>
      <c r="S22" s="1114"/>
      <c r="T22" s="1112"/>
      <c r="U22" s="1112"/>
      <c r="V22" s="1114">
        <v>1</v>
      </c>
      <c r="W22" s="1114"/>
      <c r="X22" s="1112"/>
      <c r="Y22" s="1112"/>
      <c r="Z22" s="1114">
        <v>1</v>
      </c>
      <c r="AA22" s="1114"/>
      <c r="AB22" s="1112"/>
      <c r="AC22" s="1112"/>
      <c r="AD22" s="1114">
        <v>1</v>
      </c>
      <c r="AE22" s="1114"/>
      <c r="AF22" s="1112"/>
      <c r="AG22" s="1112"/>
      <c r="AH22" s="1114">
        <v>1</v>
      </c>
      <c r="AI22" s="1114"/>
      <c r="AJ22" s="1112"/>
      <c r="AK22" s="1112"/>
      <c r="AL22" s="1114">
        <v>1</v>
      </c>
      <c r="AM22" s="1114"/>
      <c r="AN22" s="1112"/>
      <c r="AO22" s="1112"/>
      <c r="AP22" s="1114">
        <v>1</v>
      </c>
      <c r="AQ22" s="1114"/>
      <c r="AR22" s="1112"/>
      <c r="AS22" s="1112"/>
      <c r="AT22" s="1114">
        <v>1</v>
      </c>
      <c r="AU22" s="1114"/>
      <c r="AV22" s="1112"/>
      <c r="AW22" s="1112"/>
      <c r="AX22" s="1114">
        <v>1</v>
      </c>
      <c r="AY22" s="1114"/>
      <c r="AZ22" s="1112"/>
      <c r="BA22" s="1112"/>
      <c r="BB22" s="1114">
        <v>1</v>
      </c>
      <c r="BC22" s="1114"/>
      <c r="BD22" s="1112"/>
      <c r="BE22" s="1112"/>
      <c r="BF22" s="1114">
        <v>1</v>
      </c>
      <c r="BG22" s="1114"/>
      <c r="BH22" s="1112"/>
      <c r="BI22" s="1112"/>
      <c r="BJ22" s="1114">
        <v>1</v>
      </c>
      <c r="BK22" s="1118"/>
      <c r="BL22" s="417"/>
      <c r="BM22" s="418"/>
    </row>
    <row r="23" spans="1:65" s="407" customFormat="1" ht="102" x14ac:dyDescent="0.2">
      <c r="A23" s="1103"/>
      <c r="B23" s="888"/>
      <c r="C23" s="1056" t="s">
        <v>150</v>
      </c>
      <c r="D23" s="1049" t="s">
        <v>191</v>
      </c>
      <c r="E23" s="887">
        <v>0.25</v>
      </c>
      <c r="F23" s="888" t="s">
        <v>26</v>
      </c>
      <c r="G23" s="337" t="s">
        <v>192</v>
      </c>
      <c r="H23" s="343" t="s">
        <v>193</v>
      </c>
      <c r="I23" s="355" t="s">
        <v>194</v>
      </c>
      <c r="J23" s="13">
        <v>0.125</v>
      </c>
      <c r="K23" s="7" t="s">
        <v>195</v>
      </c>
      <c r="L23" s="49">
        <v>43831</v>
      </c>
      <c r="M23" s="49">
        <v>44196</v>
      </c>
      <c r="N23" s="50" t="s">
        <v>71</v>
      </c>
      <c r="O23" s="344" t="s">
        <v>33</v>
      </c>
      <c r="P23" s="1124"/>
      <c r="Q23" s="1124"/>
      <c r="R23" s="1120">
        <f>85%/12</f>
        <v>7.0833333333333331E-2</v>
      </c>
      <c r="S23" s="1114"/>
      <c r="T23" s="1122"/>
      <c r="U23" s="1112"/>
      <c r="V23" s="1120">
        <f>85%/12</f>
        <v>7.0833333333333331E-2</v>
      </c>
      <c r="W23" s="1114"/>
      <c r="X23" s="1121"/>
      <c r="Y23" s="1113"/>
      <c r="Z23" s="1120">
        <f>85%/12</f>
        <v>7.0833333333333331E-2</v>
      </c>
      <c r="AA23" s="1114"/>
      <c r="AB23" s="1122"/>
      <c r="AC23" s="1112"/>
      <c r="AD23" s="1120">
        <f>85%/12</f>
        <v>7.0833333333333331E-2</v>
      </c>
      <c r="AE23" s="1114"/>
      <c r="AF23" s="1113"/>
      <c r="AG23" s="1113"/>
      <c r="AH23" s="1120">
        <f>85%/12</f>
        <v>7.0833333333333331E-2</v>
      </c>
      <c r="AI23" s="1114"/>
      <c r="AJ23" s="1112"/>
      <c r="AK23" s="1112"/>
      <c r="AL23" s="1120">
        <f>85%/12</f>
        <v>7.0833333333333331E-2</v>
      </c>
      <c r="AM23" s="1114"/>
      <c r="AN23" s="1113"/>
      <c r="AO23" s="1113"/>
      <c r="AP23" s="1120">
        <f>85%/12</f>
        <v>7.0833333333333331E-2</v>
      </c>
      <c r="AQ23" s="1114"/>
      <c r="AR23" s="1112"/>
      <c r="AS23" s="1112"/>
      <c r="AT23" s="1120">
        <f>85%/12</f>
        <v>7.0833333333333331E-2</v>
      </c>
      <c r="AU23" s="1114"/>
      <c r="AV23" s="1113"/>
      <c r="AW23" s="1113"/>
      <c r="AX23" s="1120">
        <f>85%/12</f>
        <v>7.0833333333333331E-2</v>
      </c>
      <c r="AY23" s="1114"/>
      <c r="AZ23" s="1112"/>
      <c r="BA23" s="1112"/>
      <c r="BB23" s="1120">
        <f>85%/12</f>
        <v>7.0833333333333331E-2</v>
      </c>
      <c r="BC23" s="1114"/>
      <c r="BD23" s="1113"/>
      <c r="BE23" s="1113"/>
      <c r="BF23" s="1120">
        <f>85%/12</f>
        <v>7.0833333333333331E-2</v>
      </c>
      <c r="BG23" s="1114"/>
      <c r="BH23" s="1112"/>
      <c r="BI23" s="1112"/>
      <c r="BJ23" s="1120">
        <f>85%/12</f>
        <v>7.0833333333333331E-2</v>
      </c>
      <c r="BK23" s="1118"/>
      <c r="BL23" s="417"/>
      <c r="BM23" s="418"/>
    </row>
    <row r="24" spans="1:65" s="407" customFormat="1" ht="63.75" x14ac:dyDescent="0.2">
      <c r="A24" s="1103"/>
      <c r="B24" s="888"/>
      <c r="C24" s="1056"/>
      <c r="D24" s="1049"/>
      <c r="E24" s="887"/>
      <c r="F24" s="888"/>
      <c r="G24" s="343" t="s">
        <v>196</v>
      </c>
      <c r="H24" s="343" t="s">
        <v>197</v>
      </c>
      <c r="I24" s="355" t="s">
        <v>198</v>
      </c>
      <c r="J24" s="13">
        <v>0.125</v>
      </c>
      <c r="K24" s="7" t="s">
        <v>195</v>
      </c>
      <c r="L24" s="49">
        <v>43831</v>
      </c>
      <c r="M24" s="49">
        <v>44196</v>
      </c>
      <c r="N24" s="50" t="s">
        <v>71</v>
      </c>
      <c r="O24" s="344" t="s">
        <v>34</v>
      </c>
      <c r="P24" s="1121"/>
      <c r="Q24" s="1113"/>
      <c r="R24" s="1120">
        <f>90%/12</f>
        <v>7.4999999999999997E-2</v>
      </c>
      <c r="S24" s="1114"/>
      <c r="T24" s="1122"/>
      <c r="U24" s="1112"/>
      <c r="V24" s="1120">
        <f>90%/12</f>
        <v>7.4999999999999997E-2</v>
      </c>
      <c r="W24" s="1114"/>
      <c r="X24" s="1121"/>
      <c r="Y24" s="1113"/>
      <c r="Z24" s="1120">
        <f>90%/12</f>
        <v>7.4999999999999997E-2</v>
      </c>
      <c r="AA24" s="1114"/>
      <c r="AB24" s="1122"/>
      <c r="AC24" s="1112"/>
      <c r="AD24" s="1120">
        <f>90%/12</f>
        <v>7.4999999999999997E-2</v>
      </c>
      <c r="AE24" s="1114"/>
      <c r="AF24" s="1113"/>
      <c r="AG24" s="1113"/>
      <c r="AH24" s="1120">
        <f>90%/12</f>
        <v>7.4999999999999997E-2</v>
      </c>
      <c r="AI24" s="1114"/>
      <c r="AJ24" s="1112"/>
      <c r="AK24" s="1112"/>
      <c r="AL24" s="1120">
        <f>90%/12</f>
        <v>7.4999999999999997E-2</v>
      </c>
      <c r="AM24" s="1114"/>
      <c r="AN24" s="1113"/>
      <c r="AO24" s="1113"/>
      <c r="AP24" s="1120">
        <f>90%/12</f>
        <v>7.4999999999999997E-2</v>
      </c>
      <c r="AQ24" s="1114"/>
      <c r="AR24" s="1112"/>
      <c r="AS24" s="1112"/>
      <c r="AT24" s="1120">
        <f>90%/12</f>
        <v>7.4999999999999997E-2</v>
      </c>
      <c r="AU24" s="1114"/>
      <c r="AV24" s="1113"/>
      <c r="AW24" s="1113"/>
      <c r="AX24" s="1120">
        <f>90%/12</f>
        <v>7.4999999999999997E-2</v>
      </c>
      <c r="AY24" s="1114"/>
      <c r="AZ24" s="1112"/>
      <c r="BA24" s="1112"/>
      <c r="BB24" s="1120">
        <f>90%/12</f>
        <v>7.4999999999999997E-2</v>
      </c>
      <c r="BC24" s="1114"/>
      <c r="BD24" s="1113"/>
      <c r="BE24" s="1113"/>
      <c r="BF24" s="1120">
        <f>90%/12</f>
        <v>7.4999999999999997E-2</v>
      </c>
      <c r="BG24" s="1114"/>
      <c r="BH24" s="1112"/>
      <c r="BI24" s="1112"/>
      <c r="BJ24" s="1120">
        <f>90%/12</f>
        <v>7.4999999999999997E-2</v>
      </c>
      <c r="BK24" s="1118"/>
      <c r="BL24" s="417"/>
      <c r="BM24" s="418"/>
    </row>
    <row r="25" spans="1:65" s="407" customFormat="1" ht="64.5" thickBot="1" x14ac:dyDescent="0.25">
      <c r="A25" s="1104"/>
      <c r="B25" s="1106"/>
      <c r="C25" s="59" t="s">
        <v>37</v>
      </c>
      <c r="D25" s="338" t="s">
        <v>199</v>
      </c>
      <c r="E25" s="60">
        <v>0.05</v>
      </c>
      <c r="F25" s="342" t="s">
        <v>26</v>
      </c>
      <c r="G25" s="52" t="s">
        <v>200</v>
      </c>
      <c r="H25" s="52" t="s">
        <v>74</v>
      </c>
      <c r="I25" s="53" t="s">
        <v>43</v>
      </c>
      <c r="J25" s="8">
        <v>0.05</v>
      </c>
      <c r="K25" s="34" t="s">
        <v>190</v>
      </c>
      <c r="L25" s="54">
        <v>43831</v>
      </c>
      <c r="M25" s="54">
        <v>44196</v>
      </c>
      <c r="N25" s="55" t="s">
        <v>71</v>
      </c>
      <c r="O25" s="40" t="s">
        <v>36</v>
      </c>
      <c r="P25" s="1125"/>
      <c r="Q25" s="1126"/>
      <c r="R25" s="1127">
        <v>8.3299999999999999E-2</v>
      </c>
      <c r="S25" s="1128"/>
      <c r="T25" s="1125"/>
      <c r="U25" s="1126"/>
      <c r="V25" s="1127">
        <v>8.3299999999999999E-2</v>
      </c>
      <c r="W25" s="1128"/>
      <c r="X25" s="1125"/>
      <c r="Y25" s="1126"/>
      <c r="Z25" s="1127">
        <v>8.3299999999999999E-2</v>
      </c>
      <c r="AA25" s="1127"/>
      <c r="AB25" s="1125"/>
      <c r="AC25" s="1126"/>
      <c r="AD25" s="1127">
        <v>8.3299999999999999E-2</v>
      </c>
      <c r="AE25" s="1128"/>
      <c r="AF25" s="1125"/>
      <c r="AG25" s="1126"/>
      <c r="AH25" s="1127">
        <v>8.3299999999999999E-2</v>
      </c>
      <c r="AI25" s="1128"/>
      <c r="AJ25" s="1125"/>
      <c r="AK25" s="1126"/>
      <c r="AL25" s="1127">
        <v>8.3299999999999999E-2</v>
      </c>
      <c r="AM25" s="1128"/>
      <c r="AN25" s="1125"/>
      <c r="AO25" s="1126"/>
      <c r="AP25" s="1127">
        <v>8.3299999999999999E-2</v>
      </c>
      <c r="AQ25" s="1128"/>
      <c r="AR25" s="1125"/>
      <c r="AS25" s="1126"/>
      <c r="AT25" s="1127">
        <v>8.3299999999999999E-2</v>
      </c>
      <c r="AU25" s="1128"/>
      <c r="AV25" s="1125"/>
      <c r="AW25" s="1126"/>
      <c r="AX25" s="1127">
        <v>8.3299999999999999E-2</v>
      </c>
      <c r="AY25" s="1128"/>
      <c r="AZ25" s="1125"/>
      <c r="BA25" s="1126"/>
      <c r="BB25" s="1127">
        <v>8.3299999999999999E-2</v>
      </c>
      <c r="BC25" s="1128"/>
      <c r="BD25" s="1125"/>
      <c r="BE25" s="1126"/>
      <c r="BF25" s="1127">
        <v>8.3299999999999999E-2</v>
      </c>
      <c r="BG25" s="1128"/>
      <c r="BH25" s="1125"/>
      <c r="BI25" s="1126"/>
      <c r="BJ25" s="1127">
        <v>8.3699999999999997E-2</v>
      </c>
      <c r="BK25" s="1129"/>
      <c r="BL25" s="533"/>
      <c r="BM25" s="534"/>
    </row>
    <row r="26" spans="1:65" s="104" customFormat="1" ht="28.5" customHeight="1" x14ac:dyDescent="0.2">
      <c r="A26" s="389" t="s">
        <v>17</v>
      </c>
      <c r="B26" s="390"/>
      <c r="C26" s="390" t="s">
        <v>18</v>
      </c>
      <c r="D26" s="390"/>
      <c r="E26" s="390" t="s">
        <v>15</v>
      </c>
      <c r="F26" s="390"/>
      <c r="G26" s="390" t="s">
        <v>15</v>
      </c>
      <c r="H26" s="391"/>
      <c r="I26" s="390" t="s">
        <v>16</v>
      </c>
      <c r="J26" s="391"/>
      <c r="K26" s="390"/>
      <c r="L26" s="390"/>
      <c r="M26" s="390"/>
      <c r="N26" s="392"/>
      <c r="O26" s="393"/>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5"/>
      <c r="BL26" s="535"/>
      <c r="BM26" s="447"/>
    </row>
    <row r="27" spans="1:65" s="407" customFormat="1" ht="39" customHeight="1" x14ac:dyDescent="0.2">
      <c r="A27" s="389" t="s">
        <v>70</v>
      </c>
      <c r="B27" s="390"/>
      <c r="C27" s="390" t="s">
        <v>909</v>
      </c>
      <c r="D27" s="390"/>
      <c r="E27" s="390" t="s">
        <v>69</v>
      </c>
      <c r="F27" s="419"/>
      <c r="G27" s="390" t="s">
        <v>39</v>
      </c>
      <c r="H27" s="419"/>
      <c r="I27" s="390" t="s">
        <v>201</v>
      </c>
      <c r="J27" s="419"/>
      <c r="K27" s="419"/>
      <c r="L27" s="419"/>
      <c r="M27" s="419"/>
      <c r="N27" s="420"/>
      <c r="O27" s="421"/>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2"/>
      <c r="BJ27" s="422"/>
      <c r="BK27" s="420"/>
      <c r="BL27" s="536"/>
      <c r="BM27" s="420"/>
    </row>
    <row r="28" spans="1:65" s="407" customFormat="1" ht="35.25" customHeight="1" thickBot="1" x14ac:dyDescent="0.25">
      <c r="A28" s="397" t="s">
        <v>38</v>
      </c>
      <c r="B28" s="398"/>
      <c r="C28" s="944" t="s">
        <v>910</v>
      </c>
      <c r="D28" s="944"/>
      <c r="E28" s="423" t="s">
        <v>67</v>
      </c>
      <c r="F28" s="424"/>
      <c r="G28" s="423" t="s">
        <v>40</v>
      </c>
      <c r="H28" s="424"/>
      <c r="I28" s="423" t="s">
        <v>202</v>
      </c>
      <c r="J28" s="1130" t="s">
        <v>19</v>
      </c>
      <c r="K28" s="1130"/>
      <c r="L28" s="1130"/>
      <c r="M28" s="1130"/>
      <c r="N28" s="1131"/>
      <c r="O28" s="425"/>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7"/>
      <c r="BL28" s="537"/>
      <c r="BM28" s="427"/>
    </row>
    <row r="29" spans="1:65" ht="12.75" customHeight="1" x14ac:dyDescent="0.2"/>
    <row r="30" spans="1:65" ht="12.75" customHeight="1" x14ac:dyDescent="0.2"/>
    <row r="31" spans="1:65" ht="12.75" customHeight="1" x14ac:dyDescent="0.2"/>
  </sheetData>
  <mergeCells count="414">
    <mergeCell ref="C28:D28"/>
    <mergeCell ref="BF25:BG25"/>
    <mergeCell ref="BH25:BI25"/>
    <mergeCell ref="BJ25:BK25"/>
    <mergeCell ref="J28:N28"/>
    <mergeCell ref="AP25:AQ25"/>
    <mergeCell ref="AR25:AS25"/>
    <mergeCell ref="AT25:AU25"/>
    <mergeCell ref="AV25:AW25"/>
    <mergeCell ref="AX25:AY25"/>
    <mergeCell ref="AZ25:BA25"/>
    <mergeCell ref="AD25:AE25"/>
    <mergeCell ref="AF25:AG25"/>
    <mergeCell ref="AH25:AI25"/>
    <mergeCell ref="AJ25:AK25"/>
    <mergeCell ref="AL25:AM25"/>
    <mergeCell ref="AN25:AO25"/>
    <mergeCell ref="BF24:BG24"/>
    <mergeCell ref="BH24:BI24"/>
    <mergeCell ref="BJ24:BK24"/>
    <mergeCell ref="P25:Q25"/>
    <mergeCell ref="R25:S25"/>
    <mergeCell ref="T25:U25"/>
    <mergeCell ref="V25:W25"/>
    <mergeCell ref="X25:Y25"/>
    <mergeCell ref="Z25:AA25"/>
    <mergeCell ref="AB25:AC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BB25:BC25"/>
    <mergeCell ref="BD25:BE25"/>
    <mergeCell ref="BD23:BE23"/>
    <mergeCell ref="BF23:BG23"/>
    <mergeCell ref="BH23:BI23"/>
    <mergeCell ref="AL23:AM23"/>
    <mergeCell ref="AN23:AO23"/>
    <mergeCell ref="AP23:AQ23"/>
    <mergeCell ref="AR23:AS23"/>
    <mergeCell ref="AT23:AU23"/>
    <mergeCell ref="AV23:AW23"/>
    <mergeCell ref="V24:W24"/>
    <mergeCell ref="X24:Y24"/>
    <mergeCell ref="Z24:AA24"/>
    <mergeCell ref="AB24:AC24"/>
    <mergeCell ref="AD24:AE24"/>
    <mergeCell ref="AF24:AG24"/>
    <mergeCell ref="AX23:AY23"/>
    <mergeCell ref="AZ23:BA23"/>
    <mergeCell ref="BB23:BC23"/>
    <mergeCell ref="Z23:AA23"/>
    <mergeCell ref="AB23:AC23"/>
    <mergeCell ref="BJ22:BK22"/>
    <mergeCell ref="C23:C24"/>
    <mergeCell ref="D23:D24"/>
    <mergeCell ref="E23:E24"/>
    <mergeCell ref="F23:F24"/>
    <mergeCell ref="P23:Q23"/>
    <mergeCell ref="R23:S23"/>
    <mergeCell ref="T23:U23"/>
    <mergeCell ref="V23:W23"/>
    <mergeCell ref="X23:Y23"/>
    <mergeCell ref="AX22:AY22"/>
    <mergeCell ref="AZ22:BA22"/>
    <mergeCell ref="BB22:BC22"/>
    <mergeCell ref="BD22:BE22"/>
    <mergeCell ref="BF22:BG22"/>
    <mergeCell ref="BH22:BI22"/>
    <mergeCell ref="AL22:AM22"/>
    <mergeCell ref="AN22:AO22"/>
    <mergeCell ref="AP22:AQ22"/>
    <mergeCell ref="AR22:AS22"/>
    <mergeCell ref="BJ23:BK23"/>
    <mergeCell ref="P24:Q24"/>
    <mergeCell ref="R24:S24"/>
    <mergeCell ref="T24:U24"/>
    <mergeCell ref="AB22:AC22"/>
    <mergeCell ref="AD22:AE22"/>
    <mergeCell ref="AF22:AG22"/>
    <mergeCell ref="AH22:AI22"/>
    <mergeCell ref="AJ22:AK22"/>
    <mergeCell ref="BB21:BC21"/>
    <mergeCell ref="AD23:AE23"/>
    <mergeCell ref="AF23:AG23"/>
    <mergeCell ref="AH23:AI23"/>
    <mergeCell ref="AJ23:AK23"/>
    <mergeCell ref="BD21:BE21"/>
    <mergeCell ref="BF21:BG21"/>
    <mergeCell ref="BH21:BI21"/>
    <mergeCell ref="BJ21:BK21"/>
    <mergeCell ref="P22:Q22"/>
    <mergeCell ref="R22:S22"/>
    <mergeCell ref="T22:U22"/>
    <mergeCell ref="V22:W22"/>
    <mergeCell ref="X22:Y22"/>
    <mergeCell ref="AP21:AQ21"/>
    <mergeCell ref="AR21:AS21"/>
    <mergeCell ref="AT21:AU21"/>
    <mergeCell ref="AV21:AW21"/>
    <mergeCell ref="AX21:AY21"/>
    <mergeCell ref="AZ21:BA21"/>
    <mergeCell ref="AD21:AE21"/>
    <mergeCell ref="AF21:AG21"/>
    <mergeCell ref="AH21:AI21"/>
    <mergeCell ref="AJ21:AK21"/>
    <mergeCell ref="AL21:AM21"/>
    <mergeCell ref="AN21:AO21"/>
    <mergeCell ref="AT22:AU22"/>
    <mergeCell ref="AV22:AW22"/>
    <mergeCell ref="Z22:AA22"/>
    <mergeCell ref="BF20:BG20"/>
    <mergeCell ref="BH20:BI20"/>
    <mergeCell ref="BJ20:BK20"/>
    <mergeCell ref="P21:Q21"/>
    <mergeCell ref="R21:S21"/>
    <mergeCell ref="T21:U21"/>
    <mergeCell ref="V21:W21"/>
    <mergeCell ref="X21:Y21"/>
    <mergeCell ref="Z21:AA21"/>
    <mergeCell ref="AB21:AC21"/>
    <mergeCell ref="AT20:AU20"/>
    <mergeCell ref="AV20:AW20"/>
    <mergeCell ref="AX20:AY20"/>
    <mergeCell ref="AZ20:BA20"/>
    <mergeCell ref="BB20:BC20"/>
    <mergeCell ref="BD20:BE20"/>
    <mergeCell ref="AH20:AI20"/>
    <mergeCell ref="AJ20:AK20"/>
    <mergeCell ref="AL20:AM20"/>
    <mergeCell ref="AN20:AO20"/>
    <mergeCell ref="AP20:AQ20"/>
    <mergeCell ref="AR20:AS20"/>
    <mergeCell ref="V20:W20"/>
    <mergeCell ref="X20:Y20"/>
    <mergeCell ref="Z20:AA20"/>
    <mergeCell ref="AB20:AC20"/>
    <mergeCell ref="AD20:AE20"/>
    <mergeCell ref="AF20:AG20"/>
    <mergeCell ref="BD19:BE19"/>
    <mergeCell ref="BF19:BG19"/>
    <mergeCell ref="BH19:BI19"/>
    <mergeCell ref="BJ19:BK19"/>
    <mergeCell ref="D20:D22"/>
    <mergeCell ref="E20:E22"/>
    <mergeCell ref="F20:F22"/>
    <mergeCell ref="P20:Q20"/>
    <mergeCell ref="R20:S20"/>
    <mergeCell ref="T20:U20"/>
    <mergeCell ref="AR19:AS19"/>
    <mergeCell ref="AT19:AU19"/>
    <mergeCell ref="AV19:AW19"/>
    <mergeCell ref="AX19:AY19"/>
    <mergeCell ref="AZ19:BA19"/>
    <mergeCell ref="BB19:BC19"/>
    <mergeCell ref="AF19:AG19"/>
    <mergeCell ref="AH19:AI19"/>
    <mergeCell ref="AJ19:AK19"/>
    <mergeCell ref="AL19:AM19"/>
    <mergeCell ref="G18:G19"/>
    <mergeCell ref="O18:O19"/>
    <mergeCell ref="P18:Q18"/>
    <mergeCell ref="R18:S18"/>
    <mergeCell ref="T18:U18"/>
    <mergeCell ref="V18:W18"/>
    <mergeCell ref="AN19:AO19"/>
    <mergeCell ref="AP19:AQ19"/>
    <mergeCell ref="BH18:BI18"/>
    <mergeCell ref="P19:Q19"/>
    <mergeCell ref="R19:S19"/>
    <mergeCell ref="T19:U19"/>
    <mergeCell ref="V19:W19"/>
    <mergeCell ref="X19:Y19"/>
    <mergeCell ref="Z19:AA19"/>
    <mergeCell ref="AB19:AC19"/>
    <mergeCell ref="AD19:AE19"/>
    <mergeCell ref="AV18:AW18"/>
    <mergeCell ref="AX18:AY18"/>
    <mergeCell ref="AZ18:BA18"/>
    <mergeCell ref="BB18:BC18"/>
    <mergeCell ref="BD18:BE18"/>
    <mergeCell ref="BF18:BG18"/>
    <mergeCell ref="AJ18:AK18"/>
    <mergeCell ref="BJ17:BK17"/>
    <mergeCell ref="X18:Y18"/>
    <mergeCell ref="Z18:AA18"/>
    <mergeCell ref="AB18:AC18"/>
    <mergeCell ref="AD18:AE18"/>
    <mergeCell ref="AF18:AG18"/>
    <mergeCell ref="AH18:AI18"/>
    <mergeCell ref="BJ18:BK18"/>
    <mergeCell ref="AL18:AM18"/>
    <mergeCell ref="AN18:AO18"/>
    <mergeCell ref="AP18:AQ18"/>
    <mergeCell ref="AR18:AS18"/>
    <mergeCell ref="AT18:AU18"/>
    <mergeCell ref="BD17:BE17"/>
    <mergeCell ref="BF17:BG17"/>
    <mergeCell ref="AJ17:AK17"/>
    <mergeCell ref="AL17:AM17"/>
    <mergeCell ref="AN17:AO17"/>
    <mergeCell ref="AP17:AQ17"/>
    <mergeCell ref="AR17:AS17"/>
    <mergeCell ref="AT17:AU17"/>
    <mergeCell ref="AV17:AW17"/>
    <mergeCell ref="BH17:BI17"/>
    <mergeCell ref="AX17:AY17"/>
    <mergeCell ref="AZ17:BA17"/>
    <mergeCell ref="BB17:BC17"/>
    <mergeCell ref="BH16:BI16"/>
    <mergeCell ref="BJ16:BK16"/>
    <mergeCell ref="P17:Q17"/>
    <mergeCell ref="R17:S17"/>
    <mergeCell ref="T17:U17"/>
    <mergeCell ref="V17:W17"/>
    <mergeCell ref="X17:Y17"/>
    <mergeCell ref="Z17:AA17"/>
    <mergeCell ref="AB17:AC17"/>
    <mergeCell ref="AD17:AE17"/>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G16:G17"/>
    <mergeCell ref="O16:O17"/>
    <mergeCell ref="P16:Q16"/>
    <mergeCell ref="R16:S16"/>
    <mergeCell ref="T16:U16"/>
    <mergeCell ref="V16:W16"/>
    <mergeCell ref="AF17:AG17"/>
    <mergeCell ref="AH17:AI17"/>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4:AG14"/>
    <mergeCell ref="AH14:AI14"/>
    <mergeCell ref="AJ14:AK14"/>
    <mergeCell ref="AL14:AM14"/>
    <mergeCell ref="P14:Q14"/>
    <mergeCell ref="R14:S14"/>
    <mergeCell ref="T14:U14"/>
    <mergeCell ref="V14:W14"/>
    <mergeCell ref="X14:Y14"/>
    <mergeCell ref="Z14:AA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A12:A25"/>
    <mergeCell ref="B12:B25"/>
    <mergeCell ref="C12:C22"/>
    <mergeCell ref="D12:D13"/>
    <mergeCell ref="E12:E13"/>
    <mergeCell ref="F12:F13"/>
    <mergeCell ref="D14:D19"/>
    <mergeCell ref="E14:E19"/>
    <mergeCell ref="F14:F19"/>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A3:J8"/>
    <mergeCell ref="N3:BK8"/>
    <mergeCell ref="BL3:BM9"/>
    <mergeCell ref="A9:G9"/>
    <mergeCell ref="H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BM41"/>
  <sheetViews>
    <sheetView topLeftCell="A19" zoomScaleNormal="100" zoomScaleSheetLayoutView="100" workbookViewId="0">
      <selection activeCell="C12" sqref="C12:C32"/>
    </sheetView>
  </sheetViews>
  <sheetFormatPr baseColWidth="10" defaultColWidth="11.42578125" defaultRowHeight="12.75" x14ac:dyDescent="0.2"/>
  <cols>
    <col min="1" max="1" width="27.28515625" style="5" customWidth="1"/>
    <col min="2" max="2" width="29.5703125" style="5" customWidth="1"/>
    <col min="3" max="3" width="19.85546875" style="5" customWidth="1"/>
    <col min="4" max="4" width="37.140625" style="5" customWidth="1"/>
    <col min="5" max="5" width="14.140625" style="6" customWidth="1"/>
    <col min="6" max="6" width="33.140625" style="6" customWidth="1"/>
    <col min="7" max="7" width="35.7109375" style="5" customWidth="1"/>
    <col min="8" max="8" width="16.5703125" style="5" customWidth="1"/>
    <col min="9" max="9" width="31.42578125" style="5" customWidth="1"/>
    <col min="10" max="10" width="27.28515625" style="5" customWidth="1"/>
    <col min="11" max="11" width="23.42578125" style="5" customWidth="1"/>
    <col min="12" max="12" width="20.85546875" style="5" customWidth="1"/>
    <col min="13" max="13" width="20" style="5" customWidth="1"/>
    <col min="14" max="14" width="12.5703125" style="5" customWidth="1"/>
    <col min="15" max="15" width="13.85546875" style="5" customWidth="1"/>
    <col min="16" max="63" width="3.5703125" style="5" customWidth="1"/>
    <col min="64" max="64" width="13.5703125" style="41" customWidth="1"/>
    <col min="65" max="65" width="22.85546875" style="41" customWidth="1"/>
    <col min="66" max="16384" width="11.42578125" style="5"/>
  </cols>
  <sheetData>
    <row r="1" spans="1:65" s="104" customFormat="1" ht="16.5" x14ac:dyDescent="0.2">
      <c r="E1" s="404"/>
      <c r="F1" s="404"/>
      <c r="P1" s="428"/>
      <c r="BL1" s="407"/>
      <c r="BM1" s="407"/>
    </row>
    <row r="2" spans="1:65" s="104" customFormat="1" ht="17.25" thickBot="1" x14ac:dyDescent="0.25">
      <c r="E2" s="404"/>
      <c r="F2" s="404"/>
      <c r="P2" s="428"/>
      <c r="BL2" s="407"/>
      <c r="BM2" s="407"/>
    </row>
    <row r="3" spans="1:65" s="104" customFormat="1" ht="15" customHeight="1" x14ac:dyDescent="0.2">
      <c r="A3" s="1132" t="s">
        <v>935</v>
      </c>
      <c r="B3" s="1133"/>
      <c r="C3" s="1133"/>
      <c r="D3" s="1133"/>
      <c r="E3" s="1133"/>
      <c r="F3" s="1133"/>
      <c r="G3" s="1133"/>
      <c r="H3" s="1133"/>
      <c r="I3" s="1133"/>
      <c r="J3" s="1133"/>
      <c r="K3" s="386"/>
      <c r="L3" s="386"/>
      <c r="M3" s="386"/>
      <c r="N3" s="1138" t="s">
        <v>936</v>
      </c>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1138"/>
      <c r="AZ3" s="1138"/>
      <c r="BA3" s="1138"/>
      <c r="BB3" s="1138"/>
      <c r="BC3" s="1138"/>
      <c r="BD3" s="1138"/>
      <c r="BE3" s="1138"/>
      <c r="BF3" s="1138"/>
      <c r="BG3" s="1138"/>
      <c r="BH3" s="1138"/>
      <c r="BI3" s="1138"/>
      <c r="BJ3" s="1138"/>
      <c r="BK3" s="1139"/>
      <c r="BL3" s="1071" t="s">
        <v>21</v>
      </c>
      <c r="BM3" s="1072"/>
    </row>
    <row r="4" spans="1:65" s="104" customFormat="1" ht="15" customHeight="1" x14ac:dyDescent="0.2">
      <c r="A4" s="1134"/>
      <c r="B4" s="1135"/>
      <c r="C4" s="1135"/>
      <c r="D4" s="1135"/>
      <c r="E4" s="1135"/>
      <c r="F4" s="1135"/>
      <c r="G4" s="1135"/>
      <c r="H4" s="1135"/>
      <c r="I4" s="1135"/>
      <c r="J4" s="1135"/>
      <c r="K4" s="387"/>
      <c r="L4" s="387"/>
      <c r="M4" s="387"/>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1"/>
      <c r="BL4" s="1073"/>
      <c r="BM4" s="1074"/>
    </row>
    <row r="5" spans="1:65" s="104" customFormat="1" ht="15" customHeight="1" x14ac:dyDescent="0.2">
      <c r="A5" s="1134"/>
      <c r="B5" s="1135"/>
      <c r="C5" s="1135"/>
      <c r="D5" s="1135"/>
      <c r="E5" s="1135"/>
      <c r="F5" s="1135"/>
      <c r="G5" s="1135"/>
      <c r="H5" s="1135"/>
      <c r="I5" s="1135"/>
      <c r="J5" s="1135"/>
      <c r="K5" s="387"/>
      <c r="L5" s="387"/>
      <c r="M5" s="387"/>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1"/>
      <c r="BL5" s="1073"/>
      <c r="BM5" s="1074"/>
    </row>
    <row r="6" spans="1:65" s="104" customFormat="1" ht="15" customHeight="1" x14ac:dyDescent="0.2">
      <c r="A6" s="1134"/>
      <c r="B6" s="1135"/>
      <c r="C6" s="1135"/>
      <c r="D6" s="1135"/>
      <c r="E6" s="1135"/>
      <c r="F6" s="1135"/>
      <c r="G6" s="1135"/>
      <c r="H6" s="1135"/>
      <c r="I6" s="1135"/>
      <c r="J6" s="1135"/>
      <c r="K6" s="387"/>
      <c r="L6" s="387"/>
      <c r="M6" s="387"/>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1"/>
      <c r="BL6" s="1073"/>
      <c r="BM6" s="1074"/>
    </row>
    <row r="7" spans="1:65" s="104" customFormat="1" ht="15" customHeight="1" x14ac:dyDescent="0.2">
      <c r="A7" s="1134"/>
      <c r="B7" s="1135"/>
      <c r="C7" s="1135"/>
      <c r="D7" s="1135"/>
      <c r="E7" s="1135"/>
      <c r="F7" s="1135"/>
      <c r="G7" s="1135"/>
      <c r="H7" s="1135"/>
      <c r="I7" s="1135"/>
      <c r="J7" s="1135"/>
      <c r="K7" s="387"/>
      <c r="L7" s="387"/>
      <c r="M7" s="387"/>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1"/>
      <c r="BL7" s="1073"/>
      <c r="BM7" s="1074"/>
    </row>
    <row r="8" spans="1:65" s="104" customFormat="1" ht="15.75" customHeight="1" thickBot="1" x14ac:dyDescent="0.25">
      <c r="A8" s="1136"/>
      <c r="B8" s="1137"/>
      <c r="C8" s="1137"/>
      <c r="D8" s="1137"/>
      <c r="E8" s="1137"/>
      <c r="F8" s="1137"/>
      <c r="G8" s="1137"/>
      <c r="H8" s="1137"/>
      <c r="I8" s="1137"/>
      <c r="J8" s="1137"/>
      <c r="K8" s="388"/>
      <c r="L8" s="388"/>
      <c r="M8" s="388"/>
      <c r="N8" s="1142"/>
      <c r="O8" s="1142"/>
      <c r="P8" s="1142"/>
      <c r="Q8" s="1142"/>
      <c r="R8" s="1142"/>
      <c r="S8" s="1142"/>
      <c r="T8" s="1142"/>
      <c r="U8" s="1142"/>
      <c r="V8" s="1142"/>
      <c r="W8" s="1142"/>
      <c r="X8" s="1142"/>
      <c r="Y8" s="1142"/>
      <c r="Z8" s="1142"/>
      <c r="AA8" s="1142"/>
      <c r="AB8" s="1142"/>
      <c r="AC8" s="1142"/>
      <c r="AD8" s="1142"/>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3"/>
      <c r="BL8" s="1073"/>
      <c r="BM8" s="1074"/>
    </row>
    <row r="9" spans="1:65" s="104" customFormat="1" ht="15.75" customHeight="1"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2"/>
      <c r="BL9" s="1075"/>
      <c r="BM9" s="1076"/>
    </row>
    <row r="10" spans="1:65" s="104" customFormat="1" ht="45" customHeight="1" thickBot="1" x14ac:dyDescent="0.25">
      <c r="A10" s="1039" t="s">
        <v>23</v>
      </c>
      <c r="B10" s="1040"/>
      <c r="C10" s="1016" t="s">
        <v>140</v>
      </c>
      <c r="D10" s="1018" t="s">
        <v>145</v>
      </c>
      <c r="E10" s="1041" t="s">
        <v>138</v>
      </c>
      <c r="F10" s="1043" t="s">
        <v>146</v>
      </c>
      <c r="G10" s="1016" t="s">
        <v>136</v>
      </c>
      <c r="H10" s="1016" t="s">
        <v>135</v>
      </c>
      <c r="I10" s="1016" t="s">
        <v>134</v>
      </c>
      <c r="J10" s="1016" t="s">
        <v>133</v>
      </c>
      <c r="K10" s="1018" t="s">
        <v>132</v>
      </c>
      <c r="L10" s="1018" t="s">
        <v>131</v>
      </c>
      <c r="M10" s="1018" t="s">
        <v>130</v>
      </c>
      <c r="N10" s="1016" t="s">
        <v>129</v>
      </c>
      <c r="O10" s="1018" t="s">
        <v>12</v>
      </c>
      <c r="P10" s="1020" t="s">
        <v>0</v>
      </c>
      <c r="Q10" s="1008"/>
      <c r="R10" s="1008"/>
      <c r="S10" s="1009"/>
      <c r="T10" s="1008" t="s">
        <v>1</v>
      </c>
      <c r="U10" s="1008"/>
      <c r="V10" s="1008"/>
      <c r="W10" s="1009"/>
      <c r="X10" s="1008" t="s">
        <v>2</v>
      </c>
      <c r="Y10" s="1008"/>
      <c r="Z10" s="1008"/>
      <c r="AA10" s="1009"/>
      <c r="AB10" s="1008" t="s">
        <v>3</v>
      </c>
      <c r="AC10" s="1008"/>
      <c r="AD10" s="1008"/>
      <c r="AE10" s="1009"/>
      <c r="AF10" s="1008" t="s">
        <v>4</v>
      </c>
      <c r="AG10" s="1008"/>
      <c r="AH10" s="1008"/>
      <c r="AI10" s="1009"/>
      <c r="AJ10" s="1008" t="s">
        <v>5</v>
      </c>
      <c r="AK10" s="1008"/>
      <c r="AL10" s="1008"/>
      <c r="AM10" s="1009"/>
      <c r="AN10" s="1008" t="s">
        <v>6</v>
      </c>
      <c r="AO10" s="1008"/>
      <c r="AP10" s="1008"/>
      <c r="AQ10" s="1009"/>
      <c r="AR10" s="1008" t="s">
        <v>7</v>
      </c>
      <c r="AS10" s="1008"/>
      <c r="AT10" s="1008"/>
      <c r="AU10" s="1009"/>
      <c r="AV10" s="1008" t="s">
        <v>8</v>
      </c>
      <c r="AW10" s="1008"/>
      <c r="AX10" s="1008"/>
      <c r="AY10" s="1009"/>
      <c r="AZ10" s="1008" t="s">
        <v>9</v>
      </c>
      <c r="BA10" s="1008"/>
      <c r="BB10" s="1008"/>
      <c r="BC10" s="1009"/>
      <c r="BD10" s="1008" t="s">
        <v>10</v>
      </c>
      <c r="BE10" s="1008"/>
      <c r="BF10" s="1008"/>
      <c r="BG10" s="1009"/>
      <c r="BH10" s="1008" t="s">
        <v>11</v>
      </c>
      <c r="BI10" s="1008"/>
      <c r="BJ10" s="1008"/>
      <c r="BK10" s="1009"/>
      <c r="BL10" s="1096" t="s">
        <v>147</v>
      </c>
      <c r="BM10" s="1097"/>
    </row>
    <row r="11" spans="1:65" s="104" customFormat="1" ht="45" customHeight="1" thickBot="1" x14ac:dyDescent="0.25">
      <c r="A11" s="334" t="s">
        <v>13</v>
      </c>
      <c r="B11" s="334" t="s">
        <v>14</v>
      </c>
      <c r="C11" s="1017"/>
      <c r="D11" s="1019"/>
      <c r="E11" s="1042"/>
      <c r="F11" s="1044"/>
      <c r="G11" s="1017"/>
      <c r="H11" s="1017"/>
      <c r="I11" s="1017"/>
      <c r="J11" s="1017"/>
      <c r="K11" s="1019"/>
      <c r="L11" s="1019"/>
      <c r="M11" s="1019"/>
      <c r="N11" s="1017"/>
      <c r="O11" s="1019"/>
      <c r="P11" s="1012" t="s">
        <v>24</v>
      </c>
      <c r="Q11" s="1013"/>
      <c r="R11" s="1014" t="s">
        <v>25</v>
      </c>
      <c r="S11" s="1015"/>
      <c r="T11" s="1012" t="s">
        <v>24</v>
      </c>
      <c r="U11" s="1013"/>
      <c r="V11" s="1014" t="s">
        <v>25</v>
      </c>
      <c r="W11" s="1015"/>
      <c r="X11" s="1012" t="s">
        <v>24</v>
      </c>
      <c r="Y11" s="1013"/>
      <c r="Z11" s="1014" t="s">
        <v>25</v>
      </c>
      <c r="AA11" s="1015"/>
      <c r="AB11" s="1012" t="s">
        <v>24</v>
      </c>
      <c r="AC11" s="1013"/>
      <c r="AD11" s="1014" t="s">
        <v>25</v>
      </c>
      <c r="AE11" s="1015"/>
      <c r="AF11" s="1012" t="s">
        <v>24</v>
      </c>
      <c r="AG11" s="1013"/>
      <c r="AH11" s="1014" t="s">
        <v>25</v>
      </c>
      <c r="AI11" s="1015"/>
      <c r="AJ11" s="1012" t="s">
        <v>24</v>
      </c>
      <c r="AK11" s="1013"/>
      <c r="AL11" s="1014" t="s">
        <v>25</v>
      </c>
      <c r="AM11" s="1015"/>
      <c r="AN11" s="1012" t="s">
        <v>24</v>
      </c>
      <c r="AO11" s="1013"/>
      <c r="AP11" s="1014" t="s">
        <v>25</v>
      </c>
      <c r="AQ11" s="1015"/>
      <c r="AR11" s="1012" t="s">
        <v>24</v>
      </c>
      <c r="AS11" s="1013"/>
      <c r="AT11" s="1014" t="s">
        <v>25</v>
      </c>
      <c r="AU11" s="1015"/>
      <c r="AV11" s="1012" t="s">
        <v>24</v>
      </c>
      <c r="AW11" s="1013"/>
      <c r="AX11" s="1014" t="s">
        <v>25</v>
      </c>
      <c r="AY11" s="1015"/>
      <c r="AZ11" s="1012" t="s">
        <v>24</v>
      </c>
      <c r="BA11" s="1013"/>
      <c r="BB11" s="1014" t="s">
        <v>25</v>
      </c>
      <c r="BC11" s="1015"/>
      <c r="BD11" s="1012" t="s">
        <v>24</v>
      </c>
      <c r="BE11" s="1013"/>
      <c r="BF11" s="1014" t="s">
        <v>25</v>
      </c>
      <c r="BG11" s="1015"/>
      <c r="BH11" s="1012" t="s">
        <v>24</v>
      </c>
      <c r="BI11" s="1013"/>
      <c r="BJ11" s="1014" t="s">
        <v>25</v>
      </c>
      <c r="BK11" s="1015"/>
      <c r="BL11" s="521" t="s">
        <v>20</v>
      </c>
      <c r="BM11" s="522" t="s">
        <v>22</v>
      </c>
    </row>
    <row r="12" spans="1:65" s="104" customFormat="1" ht="50.25" customHeight="1" x14ac:dyDescent="0.2">
      <c r="A12" s="1144" t="s">
        <v>128</v>
      </c>
      <c r="B12" s="1048" t="s">
        <v>203</v>
      </c>
      <c r="C12" s="1168" t="s">
        <v>204</v>
      </c>
      <c r="D12" s="1151" t="s">
        <v>741</v>
      </c>
      <c r="E12" s="1153">
        <v>0.05</v>
      </c>
      <c r="F12" s="346" t="s">
        <v>26</v>
      </c>
      <c r="G12" s="382" t="s">
        <v>205</v>
      </c>
      <c r="H12" s="62" t="s">
        <v>206</v>
      </c>
      <c r="I12" s="321" t="s">
        <v>207</v>
      </c>
      <c r="J12" s="70">
        <v>0.03</v>
      </c>
      <c r="K12" s="22" t="s">
        <v>208</v>
      </c>
      <c r="L12" s="46">
        <v>43831</v>
      </c>
      <c r="M12" s="46">
        <v>44196</v>
      </c>
      <c r="N12" s="71" t="s">
        <v>209</v>
      </c>
      <c r="O12" s="48">
        <v>1.1000000000000001</v>
      </c>
      <c r="P12" s="1155"/>
      <c r="Q12" s="1155"/>
      <c r="R12" s="1156">
        <v>8.3299999999999999E-2</v>
      </c>
      <c r="S12" s="1156"/>
      <c r="T12" s="1124"/>
      <c r="U12" s="1124"/>
      <c r="V12" s="1156">
        <v>8.3299999999999999E-2</v>
      </c>
      <c r="W12" s="1156"/>
      <c r="X12" s="1124"/>
      <c r="Y12" s="1124"/>
      <c r="Z12" s="1156">
        <v>8.3299999999999999E-2</v>
      </c>
      <c r="AA12" s="1156"/>
      <c r="AB12" s="1124"/>
      <c r="AC12" s="1124"/>
      <c r="AD12" s="1156">
        <v>8.3299999999999999E-2</v>
      </c>
      <c r="AE12" s="1156"/>
      <c r="AF12" s="1124"/>
      <c r="AG12" s="1124"/>
      <c r="AH12" s="1156">
        <v>8.3299999999999999E-2</v>
      </c>
      <c r="AI12" s="1156"/>
      <c r="AJ12" s="1124"/>
      <c r="AK12" s="1124"/>
      <c r="AL12" s="1156">
        <v>8.3299999999999999E-2</v>
      </c>
      <c r="AM12" s="1156"/>
      <c r="AN12" s="1124"/>
      <c r="AO12" s="1124"/>
      <c r="AP12" s="1156">
        <v>8.3299999999999999E-2</v>
      </c>
      <c r="AQ12" s="1156"/>
      <c r="AR12" s="1124"/>
      <c r="AS12" s="1124"/>
      <c r="AT12" s="1156">
        <v>8.3299999999999999E-2</v>
      </c>
      <c r="AU12" s="1156"/>
      <c r="AV12" s="1124"/>
      <c r="AW12" s="1124"/>
      <c r="AX12" s="1156">
        <v>8.3299999999999999E-2</v>
      </c>
      <c r="AY12" s="1156"/>
      <c r="AZ12" s="1124"/>
      <c r="BA12" s="1124"/>
      <c r="BB12" s="1156">
        <v>8.3299999999999999E-2</v>
      </c>
      <c r="BC12" s="1156"/>
      <c r="BD12" s="1124"/>
      <c r="BE12" s="1124"/>
      <c r="BF12" s="1156">
        <v>8.3299999999999999E-2</v>
      </c>
      <c r="BG12" s="1156"/>
      <c r="BH12" s="1124"/>
      <c r="BI12" s="1124"/>
      <c r="BJ12" s="1156">
        <v>8.3699999999999997E-2</v>
      </c>
      <c r="BK12" s="1156"/>
      <c r="BL12" s="523"/>
      <c r="BM12" s="523"/>
    </row>
    <row r="13" spans="1:65" s="104" customFormat="1" ht="83.25" customHeight="1" x14ac:dyDescent="0.2">
      <c r="A13" s="1145"/>
      <c r="B13" s="1149"/>
      <c r="C13" s="1169"/>
      <c r="D13" s="1152"/>
      <c r="E13" s="1154"/>
      <c r="F13" s="349" t="s">
        <v>26</v>
      </c>
      <c r="G13" s="363" t="s">
        <v>926</v>
      </c>
      <c r="H13" s="57" t="s">
        <v>211</v>
      </c>
      <c r="I13" s="319" t="s">
        <v>212</v>
      </c>
      <c r="J13" s="13">
        <v>0.02</v>
      </c>
      <c r="K13" s="20" t="s">
        <v>208</v>
      </c>
      <c r="L13" s="49">
        <v>43831</v>
      </c>
      <c r="M13" s="49">
        <v>44196</v>
      </c>
      <c r="N13" s="72" t="s">
        <v>209</v>
      </c>
      <c r="O13" s="51" t="s">
        <v>28</v>
      </c>
      <c r="P13" s="1155"/>
      <c r="Q13" s="1155"/>
      <c r="R13" s="1156">
        <v>8.3299999999999999E-2</v>
      </c>
      <c r="S13" s="1156"/>
      <c r="T13" s="1124"/>
      <c r="U13" s="1124"/>
      <c r="V13" s="1156">
        <v>8.3299999999999999E-2</v>
      </c>
      <c r="W13" s="1156"/>
      <c r="X13" s="1124"/>
      <c r="Y13" s="1124"/>
      <c r="Z13" s="1156">
        <v>8.3299999999999999E-2</v>
      </c>
      <c r="AA13" s="1156"/>
      <c r="AB13" s="1124"/>
      <c r="AC13" s="1124"/>
      <c r="AD13" s="1156">
        <v>8.3299999999999999E-2</v>
      </c>
      <c r="AE13" s="1156"/>
      <c r="AF13" s="1124"/>
      <c r="AG13" s="1124"/>
      <c r="AH13" s="1156">
        <v>8.3299999999999999E-2</v>
      </c>
      <c r="AI13" s="1156"/>
      <c r="AJ13" s="1124"/>
      <c r="AK13" s="1124"/>
      <c r="AL13" s="1156">
        <v>8.3299999999999999E-2</v>
      </c>
      <c r="AM13" s="1156"/>
      <c r="AN13" s="1124"/>
      <c r="AO13" s="1124"/>
      <c r="AP13" s="1156">
        <v>8.3299999999999999E-2</v>
      </c>
      <c r="AQ13" s="1156"/>
      <c r="AR13" s="1124"/>
      <c r="AS13" s="1124"/>
      <c r="AT13" s="1156">
        <v>8.3299999999999999E-2</v>
      </c>
      <c r="AU13" s="1156"/>
      <c r="AV13" s="1124"/>
      <c r="AW13" s="1124"/>
      <c r="AX13" s="1156">
        <v>8.3299999999999999E-2</v>
      </c>
      <c r="AY13" s="1156"/>
      <c r="AZ13" s="1124"/>
      <c r="BA13" s="1124"/>
      <c r="BB13" s="1156">
        <v>8.3299999999999999E-2</v>
      </c>
      <c r="BC13" s="1156"/>
      <c r="BD13" s="1124"/>
      <c r="BE13" s="1124"/>
      <c r="BF13" s="1156">
        <v>8.3299999999999999E-2</v>
      </c>
      <c r="BG13" s="1156"/>
      <c r="BH13" s="1124"/>
      <c r="BI13" s="1124"/>
      <c r="BJ13" s="1156">
        <v>8.3699999999999997E-2</v>
      </c>
      <c r="BK13" s="1156"/>
      <c r="BL13" s="523"/>
      <c r="BM13" s="523"/>
    </row>
    <row r="14" spans="1:65" s="104" customFormat="1" ht="36.75" customHeight="1" x14ac:dyDescent="0.2">
      <c r="A14" s="1146"/>
      <c r="B14" s="1049"/>
      <c r="C14" s="1169"/>
      <c r="D14" s="1157" t="s">
        <v>742</v>
      </c>
      <c r="E14" s="1159">
        <v>0.2</v>
      </c>
      <c r="F14" s="349" t="s">
        <v>26</v>
      </c>
      <c r="G14" s="320" t="s">
        <v>213</v>
      </c>
      <c r="H14" s="355" t="s">
        <v>214</v>
      </c>
      <c r="I14" s="325" t="s">
        <v>215</v>
      </c>
      <c r="J14" s="13">
        <v>3.3300000000000003E-2</v>
      </c>
      <c r="K14" s="20" t="s">
        <v>208</v>
      </c>
      <c r="L14" s="49">
        <v>43831</v>
      </c>
      <c r="M14" s="49">
        <v>44196</v>
      </c>
      <c r="N14" s="72" t="s">
        <v>209</v>
      </c>
      <c r="O14" s="51" t="s">
        <v>47</v>
      </c>
      <c r="P14" s="1113"/>
      <c r="Q14" s="1113"/>
      <c r="R14" s="1161">
        <v>1</v>
      </c>
      <c r="S14" s="1161"/>
      <c r="T14" s="1162"/>
      <c r="U14" s="1162"/>
      <c r="V14" s="1113"/>
      <c r="W14" s="1113"/>
      <c r="X14" s="1162"/>
      <c r="Y14" s="1162"/>
      <c r="Z14" s="1113"/>
      <c r="AA14" s="1113"/>
      <c r="AB14" s="1162"/>
      <c r="AC14" s="1162"/>
      <c r="AD14" s="1113"/>
      <c r="AE14" s="1113"/>
      <c r="AF14" s="1162"/>
      <c r="AG14" s="1162"/>
      <c r="AH14" s="1113"/>
      <c r="AI14" s="1113"/>
      <c r="AJ14" s="1162"/>
      <c r="AK14" s="1162"/>
      <c r="AL14" s="1113"/>
      <c r="AM14" s="1113"/>
      <c r="AN14" s="1162"/>
      <c r="AO14" s="1162"/>
      <c r="AP14" s="1113"/>
      <c r="AQ14" s="1113"/>
      <c r="AR14" s="1162"/>
      <c r="AS14" s="1162"/>
      <c r="AT14" s="1113"/>
      <c r="AU14" s="1113"/>
      <c r="AV14" s="1162"/>
      <c r="AW14" s="1162"/>
      <c r="AX14" s="1113"/>
      <c r="AY14" s="1113"/>
      <c r="AZ14" s="1162"/>
      <c r="BA14" s="1162"/>
      <c r="BB14" s="1113"/>
      <c r="BC14" s="1113"/>
      <c r="BD14" s="1162"/>
      <c r="BE14" s="1162"/>
      <c r="BF14" s="1113"/>
      <c r="BG14" s="1113"/>
      <c r="BH14" s="1162"/>
      <c r="BI14" s="1162"/>
      <c r="BJ14" s="1113"/>
      <c r="BK14" s="1113"/>
      <c r="BL14" s="523"/>
      <c r="BM14" s="523"/>
    </row>
    <row r="15" spans="1:65" s="104" customFormat="1" ht="32.25" customHeight="1" x14ac:dyDescent="0.2">
      <c r="A15" s="1146"/>
      <c r="B15" s="1049"/>
      <c r="C15" s="1169"/>
      <c r="D15" s="1158"/>
      <c r="E15" s="1160"/>
      <c r="F15" s="349" t="s">
        <v>26</v>
      </c>
      <c r="G15" s="320" t="s">
        <v>216</v>
      </c>
      <c r="H15" s="355" t="s">
        <v>217</v>
      </c>
      <c r="I15" s="325" t="s">
        <v>215</v>
      </c>
      <c r="J15" s="13">
        <v>3.3300000000000003E-2</v>
      </c>
      <c r="K15" s="20" t="s">
        <v>208</v>
      </c>
      <c r="L15" s="49">
        <v>43831</v>
      </c>
      <c r="M15" s="49">
        <v>44196</v>
      </c>
      <c r="N15" s="72" t="s">
        <v>209</v>
      </c>
      <c r="O15" s="51" t="s">
        <v>29</v>
      </c>
      <c r="P15" s="1113"/>
      <c r="Q15" s="1113"/>
      <c r="R15" s="1161">
        <v>1</v>
      </c>
      <c r="S15" s="1161"/>
      <c r="T15" s="1162"/>
      <c r="U15" s="1162"/>
      <c r="V15" s="1113"/>
      <c r="W15" s="1113"/>
      <c r="X15" s="1162"/>
      <c r="Y15" s="1162"/>
      <c r="Z15" s="1113"/>
      <c r="AA15" s="1113"/>
      <c r="AB15" s="1162"/>
      <c r="AC15" s="1162"/>
      <c r="AD15" s="1113"/>
      <c r="AE15" s="1113"/>
      <c r="AF15" s="1162"/>
      <c r="AG15" s="1162"/>
      <c r="AH15" s="1113"/>
      <c r="AI15" s="1113"/>
      <c r="AJ15" s="1162"/>
      <c r="AK15" s="1162"/>
      <c r="AL15" s="1113"/>
      <c r="AM15" s="1113"/>
      <c r="AN15" s="1162"/>
      <c r="AO15" s="1162"/>
      <c r="AP15" s="1113"/>
      <c r="AQ15" s="1113"/>
      <c r="AR15" s="1162"/>
      <c r="AS15" s="1162"/>
      <c r="AT15" s="1113"/>
      <c r="AU15" s="1113"/>
      <c r="AV15" s="1162"/>
      <c r="AW15" s="1162"/>
      <c r="AX15" s="1113"/>
      <c r="AY15" s="1113"/>
      <c r="AZ15" s="1162"/>
      <c r="BA15" s="1162"/>
      <c r="BB15" s="1113"/>
      <c r="BC15" s="1113"/>
      <c r="BD15" s="1162"/>
      <c r="BE15" s="1162"/>
      <c r="BF15" s="1113"/>
      <c r="BG15" s="1113"/>
      <c r="BH15" s="1162"/>
      <c r="BI15" s="1162"/>
      <c r="BJ15" s="1113"/>
      <c r="BK15" s="1113"/>
      <c r="BL15" s="523"/>
      <c r="BM15" s="523"/>
    </row>
    <row r="16" spans="1:65" s="104" customFormat="1" ht="32.25" customHeight="1" x14ac:dyDescent="0.2">
      <c r="A16" s="1146"/>
      <c r="B16" s="1049"/>
      <c r="C16" s="1169"/>
      <c r="D16" s="1158"/>
      <c r="E16" s="1160"/>
      <c r="F16" s="349" t="s">
        <v>26</v>
      </c>
      <c r="G16" s="320" t="s">
        <v>218</v>
      </c>
      <c r="H16" s="355" t="s">
        <v>219</v>
      </c>
      <c r="I16" s="325" t="s">
        <v>215</v>
      </c>
      <c r="J16" s="13">
        <v>3.3300000000000003E-2</v>
      </c>
      <c r="K16" s="20" t="s">
        <v>208</v>
      </c>
      <c r="L16" s="49">
        <v>43831</v>
      </c>
      <c r="M16" s="49">
        <v>44196</v>
      </c>
      <c r="N16" s="72" t="s">
        <v>209</v>
      </c>
      <c r="O16" s="51" t="s">
        <v>30</v>
      </c>
      <c r="P16" s="1113"/>
      <c r="Q16" s="1113"/>
      <c r="R16" s="1161">
        <v>1</v>
      </c>
      <c r="S16" s="1161"/>
      <c r="T16" s="1162"/>
      <c r="U16" s="1162"/>
      <c r="V16" s="1113"/>
      <c r="W16" s="1113"/>
      <c r="X16" s="1162"/>
      <c r="Y16" s="1162"/>
      <c r="Z16" s="1113"/>
      <c r="AA16" s="1113"/>
      <c r="AB16" s="1162"/>
      <c r="AC16" s="1162"/>
      <c r="AD16" s="1113"/>
      <c r="AE16" s="1113"/>
      <c r="AF16" s="1162"/>
      <c r="AG16" s="1162"/>
      <c r="AH16" s="1113"/>
      <c r="AI16" s="1113"/>
      <c r="AJ16" s="1162"/>
      <c r="AK16" s="1162"/>
      <c r="AL16" s="1113"/>
      <c r="AM16" s="1113"/>
      <c r="AN16" s="1162"/>
      <c r="AO16" s="1162"/>
      <c r="AP16" s="1113"/>
      <c r="AQ16" s="1113"/>
      <c r="AR16" s="1162"/>
      <c r="AS16" s="1162"/>
      <c r="AT16" s="1113"/>
      <c r="AU16" s="1113"/>
      <c r="AV16" s="1162"/>
      <c r="AW16" s="1162"/>
      <c r="AX16" s="1113"/>
      <c r="AY16" s="1113"/>
      <c r="AZ16" s="1162"/>
      <c r="BA16" s="1162"/>
      <c r="BB16" s="1113"/>
      <c r="BC16" s="1113"/>
      <c r="BD16" s="1162"/>
      <c r="BE16" s="1162"/>
      <c r="BF16" s="1113"/>
      <c r="BG16" s="1113"/>
      <c r="BH16" s="1162"/>
      <c r="BI16" s="1162"/>
      <c r="BJ16" s="1113"/>
      <c r="BK16" s="1113"/>
      <c r="BL16" s="523"/>
      <c r="BM16" s="523"/>
    </row>
    <row r="17" spans="1:65" s="104" customFormat="1" ht="33" customHeight="1" x14ac:dyDescent="0.2">
      <c r="A17" s="1146"/>
      <c r="B17" s="1049"/>
      <c r="C17" s="1169"/>
      <c r="D17" s="1158"/>
      <c r="E17" s="1160"/>
      <c r="F17" s="349" t="s">
        <v>26</v>
      </c>
      <c r="G17" s="320" t="s">
        <v>220</v>
      </c>
      <c r="H17" s="355" t="s">
        <v>221</v>
      </c>
      <c r="I17" s="325" t="s">
        <v>215</v>
      </c>
      <c r="J17" s="13">
        <v>3.3300000000000003E-2</v>
      </c>
      <c r="K17" s="20" t="s">
        <v>208</v>
      </c>
      <c r="L17" s="49">
        <v>43831</v>
      </c>
      <c r="M17" s="49">
        <v>44196</v>
      </c>
      <c r="N17" s="72" t="s">
        <v>209</v>
      </c>
      <c r="O17" s="51" t="s">
        <v>42</v>
      </c>
      <c r="P17" s="1113" t="s">
        <v>222</v>
      </c>
      <c r="Q17" s="1113"/>
      <c r="R17" s="1161">
        <v>1</v>
      </c>
      <c r="S17" s="1161"/>
      <c r="T17" s="1162"/>
      <c r="U17" s="1162"/>
      <c r="V17" s="1113"/>
      <c r="W17" s="1113"/>
      <c r="X17" s="1162"/>
      <c r="Y17" s="1162"/>
      <c r="Z17" s="1113"/>
      <c r="AA17" s="1113"/>
      <c r="AB17" s="1162"/>
      <c r="AC17" s="1162"/>
      <c r="AD17" s="1113"/>
      <c r="AE17" s="1113"/>
      <c r="AF17" s="1162"/>
      <c r="AG17" s="1162"/>
      <c r="AH17" s="1113"/>
      <c r="AI17" s="1113"/>
      <c r="AJ17" s="1162"/>
      <c r="AK17" s="1162"/>
      <c r="AL17" s="1113"/>
      <c r="AM17" s="1113"/>
      <c r="AN17" s="1162"/>
      <c r="AO17" s="1162"/>
      <c r="AP17" s="1113"/>
      <c r="AQ17" s="1113"/>
      <c r="AR17" s="1162"/>
      <c r="AS17" s="1162"/>
      <c r="AT17" s="1113"/>
      <c r="AU17" s="1113"/>
      <c r="AV17" s="1162"/>
      <c r="AW17" s="1162"/>
      <c r="AX17" s="1113"/>
      <c r="AY17" s="1113"/>
      <c r="AZ17" s="1162"/>
      <c r="BA17" s="1162"/>
      <c r="BB17" s="1113"/>
      <c r="BC17" s="1113"/>
      <c r="BD17" s="1162"/>
      <c r="BE17" s="1162"/>
      <c r="BF17" s="1113"/>
      <c r="BG17" s="1113"/>
      <c r="BH17" s="1162"/>
      <c r="BI17" s="1162"/>
      <c r="BJ17" s="1113"/>
      <c r="BK17" s="1113"/>
      <c r="BL17" s="523"/>
      <c r="BM17" s="523"/>
    </row>
    <row r="18" spans="1:65" s="104" customFormat="1" ht="36.75" customHeight="1" x14ac:dyDescent="0.2">
      <c r="A18" s="1146"/>
      <c r="B18" s="1049"/>
      <c r="C18" s="1169"/>
      <c r="D18" s="1158"/>
      <c r="E18" s="1160"/>
      <c r="F18" s="349" t="s">
        <v>26</v>
      </c>
      <c r="G18" s="320" t="s">
        <v>223</v>
      </c>
      <c r="H18" s="355" t="s">
        <v>224</v>
      </c>
      <c r="I18" s="325" t="s">
        <v>215</v>
      </c>
      <c r="J18" s="13">
        <v>3.3300000000000003E-2</v>
      </c>
      <c r="K18" s="20" t="s">
        <v>208</v>
      </c>
      <c r="L18" s="49">
        <v>43831</v>
      </c>
      <c r="M18" s="49">
        <v>44196</v>
      </c>
      <c r="N18" s="72" t="s">
        <v>209</v>
      </c>
      <c r="O18" s="51" t="s">
        <v>225</v>
      </c>
      <c r="P18" s="1113"/>
      <c r="Q18" s="1113"/>
      <c r="R18" s="1161">
        <v>1</v>
      </c>
      <c r="S18" s="1161"/>
      <c r="T18" s="1162"/>
      <c r="U18" s="1162"/>
      <c r="V18" s="1113"/>
      <c r="W18" s="1113"/>
      <c r="X18" s="1162"/>
      <c r="Y18" s="1162"/>
      <c r="Z18" s="1113"/>
      <c r="AA18" s="1113"/>
      <c r="AB18" s="1162"/>
      <c r="AC18" s="1162"/>
      <c r="AD18" s="1113"/>
      <c r="AE18" s="1113"/>
      <c r="AF18" s="1162"/>
      <c r="AG18" s="1162"/>
      <c r="AH18" s="1113"/>
      <c r="AI18" s="1113"/>
      <c r="AJ18" s="1162"/>
      <c r="AK18" s="1162"/>
      <c r="AL18" s="1113"/>
      <c r="AM18" s="1113"/>
      <c r="AN18" s="1162"/>
      <c r="AO18" s="1162"/>
      <c r="AP18" s="1113"/>
      <c r="AQ18" s="1113"/>
      <c r="AR18" s="1162"/>
      <c r="AS18" s="1162"/>
      <c r="AT18" s="1113"/>
      <c r="AU18" s="1113"/>
      <c r="AV18" s="1162"/>
      <c r="AW18" s="1162"/>
      <c r="AX18" s="1113"/>
      <c r="AY18" s="1113"/>
      <c r="AZ18" s="1162"/>
      <c r="BA18" s="1162"/>
      <c r="BB18" s="1113"/>
      <c r="BC18" s="1113"/>
      <c r="BD18" s="1162"/>
      <c r="BE18" s="1162"/>
      <c r="BF18" s="1113"/>
      <c r="BG18" s="1113"/>
      <c r="BH18" s="1162"/>
      <c r="BI18" s="1162"/>
      <c r="BJ18" s="1113"/>
      <c r="BK18" s="1113"/>
      <c r="BL18" s="523"/>
      <c r="BM18" s="523"/>
    </row>
    <row r="19" spans="1:65" s="104" customFormat="1" ht="50.25" customHeight="1" x14ac:dyDescent="0.2">
      <c r="A19" s="1146"/>
      <c r="B19" s="1049"/>
      <c r="C19" s="1169"/>
      <c r="D19" s="1152"/>
      <c r="E19" s="1154"/>
      <c r="F19" s="349" t="s">
        <v>26</v>
      </c>
      <c r="G19" s="320" t="s">
        <v>226</v>
      </c>
      <c r="H19" s="355" t="s">
        <v>227</v>
      </c>
      <c r="I19" s="325" t="s">
        <v>215</v>
      </c>
      <c r="J19" s="13">
        <v>3.3300000000000003E-2</v>
      </c>
      <c r="K19" s="20" t="s">
        <v>208</v>
      </c>
      <c r="L19" s="49">
        <v>43831</v>
      </c>
      <c r="M19" s="49">
        <v>44196</v>
      </c>
      <c r="N19" s="72" t="s">
        <v>209</v>
      </c>
      <c r="O19" s="51" t="s">
        <v>228</v>
      </c>
      <c r="P19" s="1113"/>
      <c r="Q19" s="1113"/>
      <c r="R19" s="1161">
        <v>1</v>
      </c>
      <c r="S19" s="1161"/>
      <c r="T19" s="1162"/>
      <c r="U19" s="1162"/>
      <c r="V19" s="1113"/>
      <c r="W19" s="1113"/>
      <c r="X19" s="1162"/>
      <c r="Y19" s="1162"/>
      <c r="Z19" s="1113"/>
      <c r="AA19" s="1113"/>
      <c r="AB19" s="1162"/>
      <c r="AC19" s="1162"/>
      <c r="AD19" s="1113"/>
      <c r="AE19" s="1113"/>
      <c r="AF19" s="1162"/>
      <c r="AG19" s="1162"/>
      <c r="AH19" s="1113"/>
      <c r="AI19" s="1113"/>
      <c r="AJ19" s="1162"/>
      <c r="AK19" s="1162"/>
      <c r="AL19" s="1113"/>
      <c r="AM19" s="1113"/>
      <c r="AN19" s="1162"/>
      <c r="AO19" s="1162"/>
      <c r="AP19" s="1113"/>
      <c r="AQ19" s="1113"/>
      <c r="AR19" s="1162"/>
      <c r="AS19" s="1162"/>
      <c r="AT19" s="1113"/>
      <c r="AU19" s="1113"/>
      <c r="AV19" s="1162"/>
      <c r="AW19" s="1162"/>
      <c r="AX19" s="1113"/>
      <c r="AY19" s="1113"/>
      <c r="AZ19" s="1162"/>
      <c r="BA19" s="1162"/>
      <c r="BB19" s="1113"/>
      <c r="BC19" s="1113"/>
      <c r="BD19" s="1162"/>
      <c r="BE19" s="1162"/>
      <c r="BF19" s="1113"/>
      <c r="BG19" s="1113"/>
      <c r="BH19" s="1162"/>
      <c r="BI19" s="1162"/>
      <c r="BJ19" s="1113"/>
      <c r="BK19" s="1113"/>
      <c r="BL19" s="523"/>
      <c r="BM19" s="523"/>
    </row>
    <row r="20" spans="1:65" s="104" customFormat="1" ht="63.75" customHeight="1" x14ac:dyDescent="0.2">
      <c r="A20" s="1146"/>
      <c r="B20" s="1049"/>
      <c r="C20" s="1169"/>
      <c r="D20" s="1157" t="s">
        <v>743</v>
      </c>
      <c r="E20" s="1159">
        <v>0.1</v>
      </c>
      <c r="F20" s="349" t="s">
        <v>26</v>
      </c>
      <c r="G20" s="320" t="s">
        <v>927</v>
      </c>
      <c r="H20" s="325" t="s">
        <v>230</v>
      </c>
      <c r="I20" s="325" t="s">
        <v>231</v>
      </c>
      <c r="J20" s="13">
        <v>3.3300000000000003E-2</v>
      </c>
      <c r="K20" s="20" t="s">
        <v>208</v>
      </c>
      <c r="L20" s="49">
        <v>43831</v>
      </c>
      <c r="M20" s="49">
        <v>44196</v>
      </c>
      <c r="N20" s="72" t="s">
        <v>209</v>
      </c>
      <c r="O20" s="51" t="s">
        <v>31</v>
      </c>
      <c r="P20" s="1113"/>
      <c r="Q20" s="1113"/>
      <c r="R20" s="1113"/>
      <c r="S20" s="1113"/>
      <c r="T20" s="1162"/>
      <c r="U20" s="1162"/>
      <c r="V20" s="1161">
        <v>1</v>
      </c>
      <c r="W20" s="1161"/>
      <c r="X20" s="1162"/>
      <c r="Y20" s="1162"/>
      <c r="Z20" s="1113"/>
      <c r="AA20" s="1113"/>
      <c r="AB20" s="1162"/>
      <c r="AC20" s="1162"/>
      <c r="AD20" s="1113"/>
      <c r="AE20" s="1113"/>
      <c r="AF20" s="1162"/>
      <c r="AG20" s="1162"/>
      <c r="AH20" s="1113"/>
      <c r="AI20" s="1113"/>
      <c r="AJ20" s="1162"/>
      <c r="AK20" s="1162"/>
      <c r="AL20" s="1113"/>
      <c r="AM20" s="1113"/>
      <c r="AN20" s="1162"/>
      <c r="AO20" s="1162"/>
      <c r="AP20" s="1113"/>
      <c r="AQ20" s="1113"/>
      <c r="AR20" s="1162"/>
      <c r="AS20" s="1162"/>
      <c r="AT20" s="1113"/>
      <c r="AU20" s="1113"/>
      <c r="AV20" s="1162"/>
      <c r="AW20" s="1162"/>
      <c r="AX20" s="1113"/>
      <c r="AY20" s="1113"/>
      <c r="AZ20" s="1162"/>
      <c r="BA20" s="1162"/>
      <c r="BB20" s="1113"/>
      <c r="BC20" s="1113"/>
      <c r="BD20" s="1162"/>
      <c r="BE20" s="1162"/>
      <c r="BF20" s="1113"/>
      <c r="BG20" s="1113"/>
      <c r="BH20" s="1162"/>
      <c r="BI20" s="1162"/>
      <c r="BJ20" s="1113"/>
      <c r="BK20" s="1113"/>
      <c r="BL20" s="523"/>
      <c r="BM20" s="523"/>
    </row>
    <row r="21" spans="1:65" s="104" customFormat="1" ht="57" customHeight="1" x14ac:dyDescent="0.2">
      <c r="A21" s="1146"/>
      <c r="B21" s="1049"/>
      <c r="C21" s="1169"/>
      <c r="D21" s="1158"/>
      <c r="E21" s="1160"/>
      <c r="F21" s="349" t="s">
        <v>26</v>
      </c>
      <c r="G21" s="320" t="s">
        <v>928</v>
      </c>
      <c r="H21" s="325" t="s">
        <v>233</v>
      </c>
      <c r="I21" s="325" t="s">
        <v>234</v>
      </c>
      <c r="J21" s="13">
        <v>3.3300000000000003E-2</v>
      </c>
      <c r="K21" s="20" t="s">
        <v>208</v>
      </c>
      <c r="L21" s="49">
        <v>43831</v>
      </c>
      <c r="M21" s="49">
        <v>44196</v>
      </c>
      <c r="N21" s="72" t="s">
        <v>209</v>
      </c>
      <c r="O21" s="51" t="s">
        <v>32</v>
      </c>
      <c r="P21" s="1113"/>
      <c r="Q21" s="1113"/>
      <c r="R21" s="1113"/>
      <c r="S21" s="1113"/>
      <c r="T21" s="1162"/>
      <c r="U21" s="1162"/>
      <c r="V21" s="1163">
        <v>1</v>
      </c>
      <c r="W21" s="1163"/>
      <c r="X21" s="1162"/>
      <c r="Y21" s="1162"/>
      <c r="Z21" s="1113"/>
      <c r="AA21" s="1113"/>
      <c r="AB21" s="1162"/>
      <c r="AC21" s="1162"/>
      <c r="AD21" s="1113"/>
      <c r="AE21" s="1113"/>
      <c r="AF21" s="1162"/>
      <c r="AG21" s="1162"/>
      <c r="AH21" s="1113"/>
      <c r="AI21" s="1113"/>
      <c r="AJ21" s="1162"/>
      <c r="AK21" s="1162"/>
      <c r="AL21" s="1113"/>
      <c r="AM21" s="1113"/>
      <c r="AN21" s="1162"/>
      <c r="AO21" s="1162"/>
      <c r="AP21" s="1113"/>
      <c r="AQ21" s="1113"/>
      <c r="AR21" s="1162"/>
      <c r="AS21" s="1162"/>
      <c r="AT21" s="1113"/>
      <c r="AU21" s="1113"/>
      <c r="AV21" s="1162"/>
      <c r="AW21" s="1162"/>
      <c r="AX21" s="1113"/>
      <c r="AY21" s="1113"/>
      <c r="AZ21" s="1162"/>
      <c r="BA21" s="1162"/>
      <c r="BB21" s="1113"/>
      <c r="BC21" s="1113"/>
      <c r="BD21" s="1162"/>
      <c r="BE21" s="1162"/>
      <c r="BF21" s="1113"/>
      <c r="BG21" s="1113"/>
      <c r="BH21" s="1162"/>
      <c r="BI21" s="1162"/>
      <c r="BJ21" s="1113"/>
      <c r="BK21" s="1113"/>
      <c r="BL21" s="523"/>
      <c r="BM21" s="523"/>
    </row>
    <row r="22" spans="1:65" s="104" customFormat="1" ht="50.25" customHeight="1" x14ac:dyDescent="0.2">
      <c r="A22" s="1146"/>
      <c r="B22" s="1049"/>
      <c r="C22" s="1169"/>
      <c r="D22" s="1152"/>
      <c r="E22" s="1154"/>
      <c r="F22" s="349" t="s">
        <v>26</v>
      </c>
      <c r="G22" s="320" t="s">
        <v>929</v>
      </c>
      <c r="H22" s="325" t="s">
        <v>230</v>
      </c>
      <c r="I22" s="325" t="s">
        <v>236</v>
      </c>
      <c r="J22" s="13">
        <v>3.3300000000000003E-2</v>
      </c>
      <c r="K22" s="20" t="s">
        <v>208</v>
      </c>
      <c r="L22" s="49">
        <v>43831</v>
      </c>
      <c r="M22" s="49">
        <v>44196</v>
      </c>
      <c r="N22" s="72" t="s">
        <v>209</v>
      </c>
      <c r="O22" s="51" t="s">
        <v>41</v>
      </c>
      <c r="P22" s="1113"/>
      <c r="Q22" s="1113"/>
      <c r="R22" s="1113"/>
      <c r="S22" s="1113"/>
      <c r="T22" s="1162"/>
      <c r="U22" s="1162"/>
      <c r="V22" s="1113"/>
      <c r="W22" s="1113"/>
      <c r="X22" s="1162"/>
      <c r="Y22" s="1162"/>
      <c r="Z22" s="1113"/>
      <c r="AA22" s="1113"/>
      <c r="AB22" s="1162"/>
      <c r="AC22" s="1162"/>
      <c r="AD22" s="1113"/>
      <c r="AE22" s="1113"/>
      <c r="AF22" s="1162"/>
      <c r="AG22" s="1162"/>
      <c r="AH22" s="1113"/>
      <c r="AI22" s="1113"/>
      <c r="AJ22" s="1162"/>
      <c r="AK22" s="1162"/>
      <c r="AL22" s="1113"/>
      <c r="AM22" s="1113"/>
      <c r="AN22" s="1162"/>
      <c r="AO22" s="1162"/>
      <c r="AP22" s="1113"/>
      <c r="AQ22" s="1113"/>
      <c r="AR22" s="1162"/>
      <c r="AS22" s="1162"/>
      <c r="AT22" s="1161">
        <v>1</v>
      </c>
      <c r="AU22" s="1161"/>
      <c r="AV22" s="1162"/>
      <c r="AW22" s="1162"/>
      <c r="AX22" s="1113"/>
      <c r="AY22" s="1113"/>
      <c r="AZ22" s="1162"/>
      <c r="BA22" s="1162"/>
      <c r="BB22" s="1113"/>
      <c r="BC22" s="1113"/>
      <c r="BD22" s="1162"/>
      <c r="BE22" s="1162"/>
      <c r="BF22" s="1113"/>
      <c r="BG22" s="1113"/>
      <c r="BH22" s="1162"/>
      <c r="BI22" s="1162"/>
      <c r="BJ22" s="1113"/>
      <c r="BK22" s="1113"/>
      <c r="BL22" s="524"/>
      <c r="BM22" s="524"/>
    </row>
    <row r="23" spans="1:65" s="104" customFormat="1" ht="60.75" customHeight="1" x14ac:dyDescent="0.2">
      <c r="A23" s="1146"/>
      <c r="B23" s="1049"/>
      <c r="C23" s="1169"/>
      <c r="D23" s="1157" t="s">
        <v>744</v>
      </c>
      <c r="E23" s="1159">
        <v>0.1</v>
      </c>
      <c r="F23" s="349" t="s">
        <v>26</v>
      </c>
      <c r="G23" s="320" t="s">
        <v>930</v>
      </c>
      <c r="H23" s="325" t="s">
        <v>238</v>
      </c>
      <c r="I23" s="319" t="s">
        <v>239</v>
      </c>
      <c r="J23" s="13">
        <v>0.05</v>
      </c>
      <c r="K23" s="20" t="s">
        <v>208</v>
      </c>
      <c r="L23" s="49">
        <v>43831</v>
      </c>
      <c r="M23" s="49">
        <v>44196</v>
      </c>
      <c r="N23" s="72" t="s">
        <v>209</v>
      </c>
      <c r="O23" s="51" t="s">
        <v>33</v>
      </c>
      <c r="P23" s="1155"/>
      <c r="Q23" s="1155"/>
      <c r="R23" s="1156">
        <v>8.3299999999999999E-2</v>
      </c>
      <c r="S23" s="1156"/>
      <c r="T23" s="1124"/>
      <c r="U23" s="1124"/>
      <c r="V23" s="1156">
        <v>8.3299999999999999E-2</v>
      </c>
      <c r="W23" s="1156"/>
      <c r="X23" s="1124"/>
      <c r="Y23" s="1124"/>
      <c r="Z23" s="1156">
        <v>8.3299999999999999E-2</v>
      </c>
      <c r="AA23" s="1156"/>
      <c r="AB23" s="1124"/>
      <c r="AC23" s="1124"/>
      <c r="AD23" s="1156">
        <v>8.3299999999999999E-2</v>
      </c>
      <c r="AE23" s="1156"/>
      <c r="AF23" s="1124"/>
      <c r="AG23" s="1124"/>
      <c r="AH23" s="1156">
        <v>8.3299999999999999E-2</v>
      </c>
      <c r="AI23" s="1156"/>
      <c r="AJ23" s="1124"/>
      <c r="AK23" s="1124"/>
      <c r="AL23" s="1156">
        <v>8.3299999999999999E-2</v>
      </c>
      <c r="AM23" s="1156"/>
      <c r="AN23" s="1124"/>
      <c r="AO23" s="1124"/>
      <c r="AP23" s="1156">
        <v>8.3299999999999999E-2</v>
      </c>
      <c r="AQ23" s="1156"/>
      <c r="AR23" s="1124"/>
      <c r="AS23" s="1124"/>
      <c r="AT23" s="1156">
        <v>8.3299999999999999E-2</v>
      </c>
      <c r="AU23" s="1156"/>
      <c r="AV23" s="1124"/>
      <c r="AW23" s="1124"/>
      <c r="AX23" s="1156">
        <v>8.3299999999999999E-2</v>
      </c>
      <c r="AY23" s="1156"/>
      <c r="AZ23" s="1124"/>
      <c r="BA23" s="1124"/>
      <c r="BB23" s="1156">
        <v>8.3299999999999999E-2</v>
      </c>
      <c r="BC23" s="1156"/>
      <c r="BD23" s="1124"/>
      <c r="BE23" s="1124"/>
      <c r="BF23" s="1156">
        <v>8.3299999999999999E-2</v>
      </c>
      <c r="BG23" s="1156"/>
      <c r="BH23" s="1124"/>
      <c r="BI23" s="1124"/>
      <c r="BJ23" s="1156">
        <v>8.3699999999999997E-2</v>
      </c>
      <c r="BK23" s="1156"/>
      <c r="BL23" s="524"/>
      <c r="BM23" s="524"/>
    </row>
    <row r="24" spans="1:65" s="104" customFormat="1" ht="45.75" customHeight="1" x14ac:dyDescent="0.2">
      <c r="A24" s="1146"/>
      <c r="B24" s="1049"/>
      <c r="C24" s="1169"/>
      <c r="D24" s="1152"/>
      <c r="E24" s="1154"/>
      <c r="F24" s="349" t="s">
        <v>26</v>
      </c>
      <c r="G24" s="320" t="s">
        <v>931</v>
      </c>
      <c r="H24" s="355" t="s">
        <v>241</v>
      </c>
      <c r="I24" s="319" t="s">
        <v>242</v>
      </c>
      <c r="J24" s="13">
        <v>0.05</v>
      </c>
      <c r="K24" s="20" t="s">
        <v>208</v>
      </c>
      <c r="L24" s="49">
        <v>43831</v>
      </c>
      <c r="M24" s="49">
        <v>44196</v>
      </c>
      <c r="N24" s="72" t="s">
        <v>209</v>
      </c>
      <c r="O24" s="51" t="s">
        <v>34</v>
      </c>
      <c r="P24" s="1113"/>
      <c r="Q24" s="1113"/>
      <c r="R24" s="1113"/>
      <c r="S24" s="1113"/>
      <c r="T24" s="1162"/>
      <c r="U24" s="1162"/>
      <c r="V24" s="1113"/>
      <c r="W24" s="1113"/>
      <c r="X24" s="1162"/>
      <c r="Y24" s="1162"/>
      <c r="Z24" s="1113"/>
      <c r="AA24" s="1113"/>
      <c r="AB24" s="1162"/>
      <c r="AC24" s="1162"/>
      <c r="AD24" s="1113"/>
      <c r="AE24" s="1113"/>
      <c r="AF24" s="1162"/>
      <c r="AG24" s="1162"/>
      <c r="AH24" s="1113"/>
      <c r="AI24" s="1113"/>
      <c r="AJ24" s="1162"/>
      <c r="AK24" s="1162"/>
      <c r="AL24" s="1113"/>
      <c r="AM24" s="1113"/>
      <c r="AN24" s="1162"/>
      <c r="AO24" s="1162"/>
      <c r="AP24" s="1113"/>
      <c r="AQ24" s="1113"/>
      <c r="AR24" s="1162"/>
      <c r="AS24" s="1162"/>
      <c r="AT24" s="1113"/>
      <c r="AU24" s="1113"/>
      <c r="AV24" s="1162"/>
      <c r="AW24" s="1162"/>
      <c r="AX24" s="1161">
        <v>1</v>
      </c>
      <c r="AY24" s="1161"/>
      <c r="AZ24" s="1162"/>
      <c r="BA24" s="1162"/>
      <c r="BB24" s="1113"/>
      <c r="BC24" s="1113"/>
      <c r="BD24" s="1162"/>
      <c r="BE24" s="1162"/>
      <c r="BF24" s="1113"/>
      <c r="BG24" s="1113"/>
      <c r="BH24" s="1162"/>
      <c r="BI24" s="1162"/>
      <c r="BJ24" s="1113"/>
      <c r="BK24" s="1113"/>
      <c r="BL24" s="524"/>
      <c r="BM24" s="524"/>
    </row>
    <row r="25" spans="1:65" s="104" customFormat="1" ht="42.75" customHeight="1" x14ac:dyDescent="0.2">
      <c r="A25" s="1146"/>
      <c r="B25" s="1049"/>
      <c r="C25" s="1169"/>
      <c r="D25" s="358" t="s">
        <v>745</v>
      </c>
      <c r="E25" s="349">
        <v>0.1</v>
      </c>
      <c r="F25" s="349" t="s">
        <v>26</v>
      </c>
      <c r="G25" s="353" t="s">
        <v>243</v>
      </c>
      <c r="H25" s="325" t="s">
        <v>244</v>
      </c>
      <c r="I25" s="325" t="s">
        <v>245</v>
      </c>
      <c r="J25" s="13">
        <v>10</v>
      </c>
      <c r="K25" s="20" t="s">
        <v>208</v>
      </c>
      <c r="L25" s="49">
        <v>43831</v>
      </c>
      <c r="M25" s="49">
        <v>44196</v>
      </c>
      <c r="N25" s="72" t="s">
        <v>209</v>
      </c>
      <c r="O25" s="51" t="s">
        <v>36</v>
      </c>
      <c r="P25" s="1124"/>
      <c r="Q25" s="1124"/>
      <c r="R25" s="1156">
        <v>8.3299999999999999E-2</v>
      </c>
      <c r="S25" s="1156"/>
      <c r="T25" s="1124"/>
      <c r="U25" s="1124"/>
      <c r="V25" s="1156">
        <v>8.3299999999999999E-2</v>
      </c>
      <c r="W25" s="1156"/>
      <c r="X25" s="1124"/>
      <c r="Y25" s="1124"/>
      <c r="Z25" s="1156">
        <v>8.3299999999999999E-2</v>
      </c>
      <c r="AA25" s="1156"/>
      <c r="AB25" s="1124"/>
      <c r="AC25" s="1124"/>
      <c r="AD25" s="1156">
        <v>8.3299999999999999E-2</v>
      </c>
      <c r="AE25" s="1156"/>
      <c r="AF25" s="1124"/>
      <c r="AG25" s="1124"/>
      <c r="AH25" s="1156">
        <v>8.3299999999999999E-2</v>
      </c>
      <c r="AI25" s="1156"/>
      <c r="AJ25" s="1124"/>
      <c r="AK25" s="1124"/>
      <c r="AL25" s="1156">
        <v>8.3299999999999999E-2</v>
      </c>
      <c r="AM25" s="1156"/>
      <c r="AN25" s="1124"/>
      <c r="AO25" s="1124"/>
      <c r="AP25" s="1156">
        <v>8.3299999999999999E-2</v>
      </c>
      <c r="AQ25" s="1156"/>
      <c r="AR25" s="1124"/>
      <c r="AS25" s="1124"/>
      <c r="AT25" s="1156">
        <v>8.3299999999999999E-2</v>
      </c>
      <c r="AU25" s="1156"/>
      <c r="AV25" s="1124"/>
      <c r="AW25" s="1124"/>
      <c r="AX25" s="1156">
        <v>8.3299999999999999E-2</v>
      </c>
      <c r="AY25" s="1156"/>
      <c r="AZ25" s="1124"/>
      <c r="BA25" s="1124"/>
      <c r="BB25" s="1156">
        <v>8.3299999999999999E-2</v>
      </c>
      <c r="BC25" s="1156"/>
      <c r="BD25" s="1124"/>
      <c r="BE25" s="1124"/>
      <c r="BF25" s="1156">
        <v>8.3299999999999999E-2</v>
      </c>
      <c r="BG25" s="1156"/>
      <c r="BH25" s="1124"/>
      <c r="BI25" s="1124"/>
      <c r="BJ25" s="1156">
        <v>8.3699999999999997E-2</v>
      </c>
      <c r="BK25" s="1156"/>
      <c r="BL25" s="524"/>
      <c r="BM25" s="524"/>
    </row>
    <row r="26" spans="1:65" s="104" customFormat="1" ht="49.5" customHeight="1" x14ac:dyDescent="0.2">
      <c r="A26" s="1146"/>
      <c r="B26" s="1049"/>
      <c r="C26" s="1169"/>
      <c r="D26" s="360" t="s">
        <v>746</v>
      </c>
      <c r="E26" s="348">
        <v>0.1</v>
      </c>
      <c r="F26" s="349" t="s">
        <v>26</v>
      </c>
      <c r="G26" s="353" t="s">
        <v>246</v>
      </c>
      <c r="H26" s="355" t="s">
        <v>247</v>
      </c>
      <c r="I26" s="325" t="s">
        <v>248</v>
      </c>
      <c r="J26" s="13">
        <v>0.1</v>
      </c>
      <c r="K26" s="20" t="s">
        <v>208</v>
      </c>
      <c r="L26" s="49">
        <v>43831</v>
      </c>
      <c r="M26" s="49">
        <v>44196</v>
      </c>
      <c r="N26" s="72" t="s">
        <v>209</v>
      </c>
      <c r="O26" s="51">
        <v>1.1000000000000001</v>
      </c>
      <c r="P26" s="1124"/>
      <c r="Q26" s="1124"/>
      <c r="R26" s="1156">
        <v>8.3299999999999999E-2</v>
      </c>
      <c r="S26" s="1156"/>
      <c r="T26" s="1124"/>
      <c r="U26" s="1124"/>
      <c r="V26" s="1156">
        <v>8.3299999999999999E-2</v>
      </c>
      <c r="W26" s="1156"/>
      <c r="X26" s="1124"/>
      <c r="Y26" s="1124"/>
      <c r="Z26" s="1156">
        <v>8.3299999999999999E-2</v>
      </c>
      <c r="AA26" s="1156"/>
      <c r="AB26" s="1124"/>
      <c r="AC26" s="1124"/>
      <c r="AD26" s="1156">
        <v>8.3299999999999999E-2</v>
      </c>
      <c r="AE26" s="1156"/>
      <c r="AF26" s="1124"/>
      <c r="AG26" s="1124"/>
      <c r="AH26" s="1156">
        <v>8.3299999999999999E-2</v>
      </c>
      <c r="AI26" s="1156"/>
      <c r="AJ26" s="1124"/>
      <c r="AK26" s="1124"/>
      <c r="AL26" s="1156">
        <v>8.3299999999999999E-2</v>
      </c>
      <c r="AM26" s="1156"/>
      <c r="AN26" s="1124"/>
      <c r="AO26" s="1124"/>
      <c r="AP26" s="1156">
        <v>8.3299999999999999E-2</v>
      </c>
      <c r="AQ26" s="1156"/>
      <c r="AR26" s="1124"/>
      <c r="AS26" s="1124"/>
      <c r="AT26" s="1156">
        <v>8.3299999999999999E-2</v>
      </c>
      <c r="AU26" s="1156"/>
      <c r="AV26" s="1124"/>
      <c r="AW26" s="1124"/>
      <c r="AX26" s="1156">
        <v>8.3299999999999999E-2</v>
      </c>
      <c r="AY26" s="1156"/>
      <c r="AZ26" s="1124"/>
      <c r="BA26" s="1124"/>
      <c r="BB26" s="1156">
        <v>8.3299999999999999E-2</v>
      </c>
      <c r="BC26" s="1156"/>
      <c r="BD26" s="1124"/>
      <c r="BE26" s="1124"/>
      <c r="BF26" s="1156">
        <v>8.3299999999999999E-2</v>
      </c>
      <c r="BG26" s="1156"/>
      <c r="BH26" s="1124"/>
      <c r="BI26" s="1124"/>
      <c r="BJ26" s="1156">
        <v>8.3699999999999997E-2</v>
      </c>
      <c r="BK26" s="1156"/>
      <c r="BL26" s="524"/>
      <c r="BM26" s="524"/>
    </row>
    <row r="27" spans="1:65" s="104" customFormat="1" ht="48.75" customHeight="1" x14ac:dyDescent="0.2">
      <c r="A27" s="1146"/>
      <c r="B27" s="1049"/>
      <c r="C27" s="1169"/>
      <c r="D27" s="1157" t="s">
        <v>747</v>
      </c>
      <c r="E27" s="1164">
        <v>0.1</v>
      </c>
      <c r="F27" s="349" t="s">
        <v>26</v>
      </c>
      <c r="G27" s="383" t="s">
        <v>249</v>
      </c>
      <c r="H27" s="65" t="s">
        <v>250</v>
      </c>
      <c r="I27" s="66" t="s">
        <v>251</v>
      </c>
      <c r="J27" s="13">
        <v>0.08</v>
      </c>
      <c r="K27" s="20" t="s">
        <v>208</v>
      </c>
      <c r="L27" s="49">
        <v>43831</v>
      </c>
      <c r="M27" s="49">
        <v>44196</v>
      </c>
      <c r="N27" s="72" t="s">
        <v>209</v>
      </c>
      <c r="O27" s="51">
        <v>1.1000000000000001</v>
      </c>
      <c r="P27" s="1124"/>
      <c r="Q27" s="1124"/>
      <c r="R27" s="1156">
        <v>8.3299999999999999E-2</v>
      </c>
      <c r="S27" s="1156"/>
      <c r="T27" s="1124"/>
      <c r="U27" s="1124"/>
      <c r="V27" s="1156">
        <v>8.3299999999999999E-2</v>
      </c>
      <c r="W27" s="1156"/>
      <c r="X27" s="1124"/>
      <c r="Y27" s="1124"/>
      <c r="Z27" s="1156">
        <v>8.3299999999999999E-2</v>
      </c>
      <c r="AA27" s="1156"/>
      <c r="AB27" s="1124"/>
      <c r="AC27" s="1124"/>
      <c r="AD27" s="1156">
        <v>8.3299999999999999E-2</v>
      </c>
      <c r="AE27" s="1156"/>
      <c r="AF27" s="1124"/>
      <c r="AG27" s="1124"/>
      <c r="AH27" s="1156">
        <v>8.3299999999999999E-2</v>
      </c>
      <c r="AI27" s="1156"/>
      <c r="AJ27" s="1124"/>
      <c r="AK27" s="1124"/>
      <c r="AL27" s="1156">
        <v>8.3299999999999999E-2</v>
      </c>
      <c r="AM27" s="1156"/>
      <c r="AN27" s="1124"/>
      <c r="AO27" s="1124"/>
      <c r="AP27" s="1156">
        <v>8.3299999999999999E-2</v>
      </c>
      <c r="AQ27" s="1156"/>
      <c r="AR27" s="1124"/>
      <c r="AS27" s="1124"/>
      <c r="AT27" s="1156">
        <v>8.3299999999999999E-2</v>
      </c>
      <c r="AU27" s="1156"/>
      <c r="AV27" s="1124"/>
      <c r="AW27" s="1124"/>
      <c r="AX27" s="1156">
        <v>8.3299999999999999E-2</v>
      </c>
      <c r="AY27" s="1156"/>
      <c r="AZ27" s="1124"/>
      <c r="BA27" s="1124"/>
      <c r="BB27" s="1156">
        <v>8.3299999999999999E-2</v>
      </c>
      <c r="BC27" s="1156"/>
      <c r="BD27" s="1124"/>
      <c r="BE27" s="1124"/>
      <c r="BF27" s="1156">
        <v>8.3299999999999999E-2</v>
      </c>
      <c r="BG27" s="1156"/>
      <c r="BH27" s="1124"/>
      <c r="BI27" s="1124"/>
      <c r="BJ27" s="1156">
        <v>8.3699999999999997E-2</v>
      </c>
      <c r="BK27" s="1156"/>
      <c r="BL27" s="524"/>
      <c r="BM27" s="524"/>
    </row>
    <row r="28" spans="1:65" s="104" customFormat="1" ht="42" customHeight="1" x14ac:dyDescent="0.2">
      <c r="A28" s="1146"/>
      <c r="B28" s="1049"/>
      <c r="C28" s="1169"/>
      <c r="D28" s="1152"/>
      <c r="E28" s="1164"/>
      <c r="F28" s="349" t="s">
        <v>26</v>
      </c>
      <c r="G28" s="383" t="s">
        <v>252</v>
      </c>
      <c r="H28" s="65" t="s">
        <v>253</v>
      </c>
      <c r="I28" s="66" t="s">
        <v>254</v>
      </c>
      <c r="J28" s="13">
        <v>0.02</v>
      </c>
      <c r="K28" s="20" t="s">
        <v>208</v>
      </c>
      <c r="L28" s="49">
        <v>43831</v>
      </c>
      <c r="M28" s="49">
        <v>44196</v>
      </c>
      <c r="N28" s="72" t="s">
        <v>209</v>
      </c>
      <c r="O28" s="51">
        <v>1.1000000000000001</v>
      </c>
      <c r="P28" s="1124"/>
      <c r="Q28" s="1124"/>
      <c r="R28" s="1156">
        <v>8.3299999999999999E-2</v>
      </c>
      <c r="S28" s="1156"/>
      <c r="T28" s="1124"/>
      <c r="U28" s="1124"/>
      <c r="V28" s="1156">
        <v>8.3299999999999999E-2</v>
      </c>
      <c r="W28" s="1156"/>
      <c r="X28" s="1124"/>
      <c r="Y28" s="1124"/>
      <c r="Z28" s="1156">
        <v>8.3299999999999999E-2</v>
      </c>
      <c r="AA28" s="1156"/>
      <c r="AB28" s="1124"/>
      <c r="AC28" s="1124"/>
      <c r="AD28" s="1156">
        <v>8.3299999999999999E-2</v>
      </c>
      <c r="AE28" s="1156"/>
      <c r="AF28" s="1124"/>
      <c r="AG28" s="1124"/>
      <c r="AH28" s="1156">
        <v>8.3299999999999999E-2</v>
      </c>
      <c r="AI28" s="1156"/>
      <c r="AJ28" s="1124"/>
      <c r="AK28" s="1124"/>
      <c r="AL28" s="1156">
        <v>8.3299999999999999E-2</v>
      </c>
      <c r="AM28" s="1156"/>
      <c r="AN28" s="1124"/>
      <c r="AO28" s="1124"/>
      <c r="AP28" s="1156">
        <v>8.3299999999999999E-2</v>
      </c>
      <c r="AQ28" s="1156"/>
      <c r="AR28" s="1124"/>
      <c r="AS28" s="1124"/>
      <c r="AT28" s="1156">
        <v>8.3299999999999999E-2</v>
      </c>
      <c r="AU28" s="1156"/>
      <c r="AV28" s="1124"/>
      <c r="AW28" s="1124"/>
      <c r="AX28" s="1156">
        <v>8.3299999999999999E-2</v>
      </c>
      <c r="AY28" s="1156"/>
      <c r="AZ28" s="1124"/>
      <c r="BA28" s="1124"/>
      <c r="BB28" s="1156">
        <v>8.3299999999999999E-2</v>
      </c>
      <c r="BC28" s="1156"/>
      <c r="BD28" s="1124"/>
      <c r="BE28" s="1124"/>
      <c r="BF28" s="1156">
        <v>8.3299999999999999E-2</v>
      </c>
      <c r="BG28" s="1156"/>
      <c r="BH28" s="1124"/>
      <c r="BI28" s="1124"/>
      <c r="BJ28" s="1156">
        <v>8.3299999999999999E-2</v>
      </c>
      <c r="BK28" s="1156"/>
      <c r="BL28" s="524"/>
      <c r="BM28" s="524"/>
    </row>
    <row r="29" spans="1:65" s="104" customFormat="1" ht="51.75" customHeight="1" x14ac:dyDescent="0.2">
      <c r="A29" s="1147"/>
      <c r="B29" s="1150"/>
      <c r="C29" s="1169"/>
      <c r="D29" s="360" t="s">
        <v>748</v>
      </c>
      <c r="E29" s="348">
        <v>0.05</v>
      </c>
      <c r="F29" s="349" t="s">
        <v>26</v>
      </c>
      <c r="G29" s="384" t="s">
        <v>255</v>
      </c>
      <c r="H29" s="350" t="s">
        <v>256</v>
      </c>
      <c r="I29" s="350" t="s">
        <v>257</v>
      </c>
      <c r="J29" s="13">
        <v>0.05</v>
      </c>
      <c r="K29" s="20" t="s">
        <v>208</v>
      </c>
      <c r="L29" s="49">
        <v>43831</v>
      </c>
      <c r="M29" s="49">
        <v>44196</v>
      </c>
      <c r="N29" s="72" t="s">
        <v>209</v>
      </c>
      <c r="O29" s="51">
        <v>1.1000000000000001</v>
      </c>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4"/>
      <c r="AK29" s="1124"/>
      <c r="AL29" s="1156">
        <v>0.5</v>
      </c>
      <c r="AM29" s="1156"/>
      <c r="AN29" s="1124"/>
      <c r="AO29" s="1124"/>
      <c r="AP29" s="1124"/>
      <c r="AQ29" s="1124"/>
      <c r="AR29" s="1124"/>
      <c r="AS29" s="1124"/>
      <c r="AT29" s="1124"/>
      <c r="AU29" s="1124"/>
      <c r="AV29" s="1124"/>
      <c r="AW29" s="1124"/>
      <c r="AX29" s="1124"/>
      <c r="AY29" s="1124"/>
      <c r="AZ29" s="1124"/>
      <c r="BA29" s="1124"/>
      <c r="BB29" s="1124"/>
      <c r="BC29" s="1124"/>
      <c r="BD29" s="1124"/>
      <c r="BE29" s="1124"/>
      <c r="BF29" s="1156">
        <v>0.5</v>
      </c>
      <c r="BG29" s="1156"/>
      <c r="BH29" s="1124"/>
      <c r="BI29" s="1124"/>
      <c r="BJ29" s="1124" t="s">
        <v>222</v>
      </c>
      <c r="BK29" s="1124"/>
      <c r="BL29" s="524"/>
      <c r="BM29" s="524"/>
    </row>
    <row r="30" spans="1:65" s="104" customFormat="1" ht="46.5" customHeight="1" x14ac:dyDescent="0.2">
      <c r="A30" s="1147"/>
      <c r="B30" s="1150"/>
      <c r="C30" s="1169"/>
      <c r="D30" s="1157" t="s">
        <v>749</v>
      </c>
      <c r="E30" s="1159">
        <v>0.15</v>
      </c>
      <c r="F30" s="349" t="s">
        <v>26</v>
      </c>
      <c r="G30" s="1165" t="s">
        <v>258</v>
      </c>
      <c r="H30" s="355" t="s">
        <v>259</v>
      </c>
      <c r="I30" s="325" t="s">
        <v>260</v>
      </c>
      <c r="J30" s="13">
        <v>0.05</v>
      </c>
      <c r="K30" s="20" t="s">
        <v>208</v>
      </c>
      <c r="L30" s="49">
        <v>43831</v>
      </c>
      <c r="M30" s="49">
        <v>44196</v>
      </c>
      <c r="N30" s="72" t="s">
        <v>209</v>
      </c>
      <c r="O30" s="51">
        <v>1.1000000000000001</v>
      </c>
      <c r="P30" s="1124"/>
      <c r="Q30" s="1124"/>
      <c r="R30" s="1167">
        <v>1</v>
      </c>
      <c r="S30" s="1167"/>
      <c r="T30" s="1124"/>
      <c r="U30" s="1124"/>
      <c r="V30" s="1167">
        <v>1</v>
      </c>
      <c r="W30" s="1167"/>
      <c r="X30" s="1124"/>
      <c r="Y30" s="1124"/>
      <c r="Z30" s="1167">
        <v>1</v>
      </c>
      <c r="AA30" s="1167"/>
      <c r="AB30" s="1124"/>
      <c r="AC30" s="1124"/>
      <c r="AD30" s="1167">
        <v>1</v>
      </c>
      <c r="AE30" s="1167"/>
      <c r="AF30" s="1124"/>
      <c r="AG30" s="1124"/>
      <c r="AH30" s="1167">
        <v>1</v>
      </c>
      <c r="AI30" s="1167"/>
      <c r="AJ30" s="1124"/>
      <c r="AK30" s="1124"/>
      <c r="AL30" s="1167">
        <v>1</v>
      </c>
      <c r="AM30" s="1167"/>
      <c r="AN30" s="1124"/>
      <c r="AO30" s="1124"/>
      <c r="AP30" s="1167">
        <v>2</v>
      </c>
      <c r="AQ30" s="1167"/>
      <c r="AR30" s="1124"/>
      <c r="AS30" s="1124"/>
      <c r="AT30" s="1167">
        <v>1</v>
      </c>
      <c r="AU30" s="1167"/>
      <c r="AV30" s="1124"/>
      <c r="AW30" s="1124"/>
      <c r="AX30" s="1167">
        <v>1</v>
      </c>
      <c r="AY30" s="1167"/>
      <c r="AZ30" s="1124"/>
      <c r="BA30" s="1124"/>
      <c r="BB30" s="1167">
        <v>1</v>
      </c>
      <c r="BC30" s="1167"/>
      <c r="BD30" s="1124"/>
      <c r="BE30" s="1124"/>
      <c r="BF30" s="1167">
        <v>1</v>
      </c>
      <c r="BG30" s="1167"/>
      <c r="BH30" s="1124"/>
      <c r="BI30" s="1124"/>
      <c r="BJ30" s="1167">
        <v>2</v>
      </c>
      <c r="BK30" s="1167"/>
      <c r="BL30" s="524"/>
      <c r="BM30" s="524"/>
    </row>
    <row r="31" spans="1:65" s="104" customFormat="1" ht="57" customHeight="1" x14ac:dyDescent="0.2">
      <c r="A31" s="1147"/>
      <c r="B31" s="1150"/>
      <c r="C31" s="1169"/>
      <c r="D31" s="1158"/>
      <c r="E31" s="1160"/>
      <c r="F31" s="349" t="s">
        <v>26</v>
      </c>
      <c r="G31" s="1166"/>
      <c r="H31" s="65" t="s">
        <v>261</v>
      </c>
      <c r="I31" s="66" t="s">
        <v>262</v>
      </c>
      <c r="J31" s="13">
        <v>0.05</v>
      </c>
      <c r="K31" s="20" t="s">
        <v>208</v>
      </c>
      <c r="L31" s="49">
        <v>43831</v>
      </c>
      <c r="M31" s="49">
        <v>44196</v>
      </c>
      <c r="N31" s="72" t="s">
        <v>209</v>
      </c>
      <c r="O31" s="51">
        <v>1.1000000000000001</v>
      </c>
      <c r="P31" s="1124"/>
      <c r="Q31" s="1124"/>
      <c r="R31" s="1156">
        <v>8.3299999999999999E-2</v>
      </c>
      <c r="S31" s="1156"/>
      <c r="T31" s="1124"/>
      <c r="U31" s="1124"/>
      <c r="V31" s="1156">
        <v>8.3299999999999999E-2</v>
      </c>
      <c r="W31" s="1156"/>
      <c r="X31" s="1124"/>
      <c r="Y31" s="1124"/>
      <c r="Z31" s="1156">
        <v>8.3299999999999999E-2</v>
      </c>
      <c r="AA31" s="1156"/>
      <c r="AB31" s="1124"/>
      <c r="AC31" s="1124"/>
      <c r="AD31" s="1156">
        <v>8.3299999999999999E-2</v>
      </c>
      <c r="AE31" s="1156"/>
      <c r="AF31" s="1124"/>
      <c r="AG31" s="1124"/>
      <c r="AH31" s="1156">
        <v>8.3299999999999999E-2</v>
      </c>
      <c r="AI31" s="1156"/>
      <c r="AJ31" s="1124"/>
      <c r="AK31" s="1124"/>
      <c r="AL31" s="1156">
        <v>8.3299999999999999E-2</v>
      </c>
      <c r="AM31" s="1156"/>
      <c r="AN31" s="1124"/>
      <c r="AO31" s="1124"/>
      <c r="AP31" s="1156">
        <v>8.3299999999999999E-2</v>
      </c>
      <c r="AQ31" s="1156"/>
      <c r="AR31" s="1124"/>
      <c r="AS31" s="1124"/>
      <c r="AT31" s="1156">
        <v>8.3299999999999999E-2</v>
      </c>
      <c r="AU31" s="1156"/>
      <c r="AV31" s="1124"/>
      <c r="AW31" s="1124"/>
      <c r="AX31" s="1156">
        <v>8.3299999999999999E-2</v>
      </c>
      <c r="AY31" s="1156"/>
      <c r="AZ31" s="1124"/>
      <c r="BA31" s="1124"/>
      <c r="BB31" s="1156">
        <v>8.3299999999999999E-2</v>
      </c>
      <c r="BC31" s="1156"/>
      <c r="BD31" s="1124"/>
      <c r="BE31" s="1124"/>
      <c r="BF31" s="1156">
        <v>8.3299999999999999E-2</v>
      </c>
      <c r="BG31" s="1156"/>
      <c r="BH31" s="1124"/>
      <c r="BI31" s="1124"/>
      <c r="BJ31" s="1156">
        <v>8.3699999999999997E-2</v>
      </c>
      <c r="BK31" s="1156"/>
      <c r="BL31" s="524"/>
      <c r="BM31" s="524"/>
    </row>
    <row r="32" spans="1:65" s="104" customFormat="1" ht="72.75" customHeight="1" x14ac:dyDescent="0.2">
      <c r="A32" s="1147"/>
      <c r="B32" s="1150"/>
      <c r="C32" s="1170"/>
      <c r="D32" s="1152"/>
      <c r="E32" s="1154"/>
      <c r="F32" s="349" t="s">
        <v>26</v>
      </c>
      <c r="G32" s="320" t="s">
        <v>263</v>
      </c>
      <c r="H32" s="325" t="s">
        <v>264</v>
      </c>
      <c r="I32" s="349" t="s">
        <v>265</v>
      </c>
      <c r="J32" s="13">
        <v>0.05</v>
      </c>
      <c r="K32" s="20" t="s">
        <v>208</v>
      </c>
      <c r="L32" s="49">
        <v>43831</v>
      </c>
      <c r="M32" s="49">
        <v>44196</v>
      </c>
      <c r="N32" s="72" t="s">
        <v>209</v>
      </c>
      <c r="O32" s="51">
        <v>1.1000000000000001</v>
      </c>
      <c r="P32" s="1124"/>
      <c r="Q32" s="1124"/>
      <c r="R32" s="1156">
        <v>8.3299999999999999E-2</v>
      </c>
      <c r="S32" s="1156"/>
      <c r="T32" s="1124"/>
      <c r="U32" s="1124"/>
      <c r="V32" s="1156">
        <v>8.3299999999999999E-2</v>
      </c>
      <c r="W32" s="1156"/>
      <c r="X32" s="1124"/>
      <c r="Y32" s="1124"/>
      <c r="Z32" s="1156">
        <v>8.3299999999999999E-2</v>
      </c>
      <c r="AA32" s="1156"/>
      <c r="AB32" s="1124"/>
      <c r="AC32" s="1124"/>
      <c r="AD32" s="1156">
        <v>8.3299999999999999E-2</v>
      </c>
      <c r="AE32" s="1156"/>
      <c r="AF32" s="1124"/>
      <c r="AG32" s="1124"/>
      <c r="AH32" s="1156">
        <v>8.3299999999999999E-2</v>
      </c>
      <c r="AI32" s="1156"/>
      <c r="AJ32" s="1124"/>
      <c r="AK32" s="1124"/>
      <c r="AL32" s="1156">
        <v>8.3299999999999999E-2</v>
      </c>
      <c r="AM32" s="1156"/>
      <c r="AN32" s="1124"/>
      <c r="AO32" s="1124"/>
      <c r="AP32" s="1156">
        <v>8.3299999999999999E-2</v>
      </c>
      <c r="AQ32" s="1156"/>
      <c r="AR32" s="1124"/>
      <c r="AS32" s="1124"/>
      <c r="AT32" s="1156">
        <v>8.3299999999999999E-2</v>
      </c>
      <c r="AU32" s="1156"/>
      <c r="AV32" s="1124"/>
      <c r="AW32" s="1124"/>
      <c r="AX32" s="1156">
        <v>8.3299999999999999E-2</v>
      </c>
      <c r="AY32" s="1156"/>
      <c r="AZ32" s="1124"/>
      <c r="BA32" s="1124"/>
      <c r="BB32" s="1156">
        <v>8.3299999999999999E-2</v>
      </c>
      <c r="BC32" s="1156"/>
      <c r="BD32" s="1124"/>
      <c r="BE32" s="1124"/>
      <c r="BF32" s="1156">
        <v>8.3299999999999999E-2</v>
      </c>
      <c r="BG32" s="1156"/>
      <c r="BH32" s="1124"/>
      <c r="BI32" s="1124"/>
      <c r="BJ32" s="1156">
        <v>8.3699999999999997E-2</v>
      </c>
      <c r="BK32" s="1156"/>
      <c r="BL32" s="524"/>
      <c r="BM32" s="524"/>
    </row>
    <row r="33" spans="1:65" s="104" customFormat="1" ht="110.25" customHeight="1" thickBot="1" x14ac:dyDescent="0.25">
      <c r="A33" s="1148"/>
      <c r="B33" s="1050"/>
      <c r="C33" s="67" t="s">
        <v>37</v>
      </c>
      <c r="D33" s="385" t="s">
        <v>266</v>
      </c>
      <c r="E33" s="68">
        <v>0.05</v>
      </c>
      <c r="F33" s="10" t="s">
        <v>26</v>
      </c>
      <c r="G33" s="385" t="s">
        <v>267</v>
      </c>
      <c r="H33" s="9" t="s">
        <v>74</v>
      </c>
      <c r="I33" s="69" t="s">
        <v>268</v>
      </c>
      <c r="J33" s="8">
        <v>0.05</v>
      </c>
      <c r="K33" s="8" t="s">
        <v>208</v>
      </c>
      <c r="L33" s="54">
        <v>43831</v>
      </c>
      <c r="M33" s="54">
        <v>44196</v>
      </c>
      <c r="N33" s="73" t="s">
        <v>209</v>
      </c>
      <c r="O33" s="56">
        <v>1.1000000000000001</v>
      </c>
      <c r="P33" s="1124"/>
      <c r="Q33" s="1124"/>
      <c r="R33" s="1156">
        <v>8.3299999999999999E-2</v>
      </c>
      <c r="S33" s="1156"/>
      <c r="T33" s="1124"/>
      <c r="U33" s="1124"/>
      <c r="V33" s="1156">
        <v>8.3299999999999999E-2</v>
      </c>
      <c r="W33" s="1156"/>
      <c r="X33" s="1124"/>
      <c r="Y33" s="1124"/>
      <c r="Z33" s="1156">
        <v>8.3299999999999999E-2</v>
      </c>
      <c r="AA33" s="1156"/>
      <c r="AB33" s="1124"/>
      <c r="AC33" s="1124"/>
      <c r="AD33" s="1156">
        <v>8.3299999999999999E-2</v>
      </c>
      <c r="AE33" s="1156"/>
      <c r="AF33" s="1124"/>
      <c r="AG33" s="1124"/>
      <c r="AH33" s="1156">
        <v>8.3299999999999999E-2</v>
      </c>
      <c r="AI33" s="1156"/>
      <c r="AJ33" s="1124"/>
      <c r="AK33" s="1124"/>
      <c r="AL33" s="1156">
        <v>8.3299999999999999E-2</v>
      </c>
      <c r="AM33" s="1156"/>
      <c r="AN33" s="1124"/>
      <c r="AO33" s="1124"/>
      <c r="AP33" s="1156">
        <v>8.3299999999999999E-2</v>
      </c>
      <c r="AQ33" s="1156"/>
      <c r="AR33" s="1124"/>
      <c r="AS33" s="1124"/>
      <c r="AT33" s="1156">
        <v>8.3299999999999999E-2</v>
      </c>
      <c r="AU33" s="1156"/>
      <c r="AV33" s="1124"/>
      <c r="AW33" s="1124"/>
      <c r="AX33" s="1156">
        <v>8.3299999999999999E-2</v>
      </c>
      <c r="AY33" s="1156"/>
      <c r="AZ33" s="1124"/>
      <c r="BA33" s="1124"/>
      <c r="BB33" s="1156">
        <v>8.3299999999999999E-2</v>
      </c>
      <c r="BC33" s="1156"/>
      <c r="BD33" s="1124"/>
      <c r="BE33" s="1124"/>
      <c r="BF33" s="1156">
        <v>8.3299999999999999E-2</v>
      </c>
      <c r="BG33" s="1156"/>
      <c r="BH33" s="1124"/>
      <c r="BI33" s="1124"/>
      <c r="BJ33" s="1156">
        <v>8.3699999999999997E-2</v>
      </c>
      <c r="BK33" s="1156"/>
      <c r="BL33" s="524"/>
      <c r="BM33" s="524"/>
    </row>
    <row r="34" spans="1:65" s="104" customFormat="1" ht="18" customHeight="1" x14ac:dyDescent="0.2">
      <c r="A34" s="389" t="s">
        <v>17</v>
      </c>
      <c r="B34" s="390"/>
      <c r="C34" s="390" t="s">
        <v>18</v>
      </c>
      <c r="D34" s="390"/>
      <c r="E34" s="390" t="s">
        <v>15</v>
      </c>
      <c r="F34" s="390"/>
      <c r="G34" s="390" t="s">
        <v>15</v>
      </c>
      <c r="H34" s="391"/>
      <c r="I34" s="390" t="s">
        <v>16</v>
      </c>
      <c r="J34" s="390"/>
      <c r="K34" s="390"/>
      <c r="L34" s="390"/>
      <c r="M34" s="390"/>
      <c r="N34" s="392"/>
      <c r="O34" s="393"/>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50"/>
      <c r="BL34" s="407"/>
      <c r="BM34" s="407"/>
    </row>
    <row r="35" spans="1:65" s="104" customFormat="1" ht="39" customHeight="1" x14ac:dyDescent="0.2">
      <c r="A35" s="389" t="s">
        <v>70</v>
      </c>
      <c r="B35" s="390"/>
      <c r="C35" s="390" t="s">
        <v>909</v>
      </c>
      <c r="D35" s="390"/>
      <c r="E35" s="390" t="s">
        <v>69</v>
      </c>
      <c r="F35" s="390"/>
      <c r="G35" s="390" t="s">
        <v>39</v>
      </c>
      <c r="H35" s="390"/>
      <c r="I35" s="390" t="s">
        <v>269</v>
      </c>
      <c r="J35" s="390"/>
      <c r="K35" s="390"/>
      <c r="L35" s="390"/>
      <c r="M35" s="390"/>
      <c r="N35" s="392"/>
      <c r="O35" s="396"/>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391"/>
      <c r="BC35" s="391"/>
      <c r="BD35" s="391"/>
      <c r="BE35" s="391"/>
      <c r="BF35" s="391"/>
      <c r="BG35" s="391"/>
      <c r="BH35" s="391"/>
      <c r="BI35" s="391"/>
      <c r="BJ35" s="391"/>
      <c r="BK35" s="392"/>
      <c r="BL35" s="407"/>
      <c r="BM35" s="407"/>
    </row>
    <row r="36" spans="1:65" s="104" customFormat="1" ht="29.25" customHeight="1" thickBot="1" x14ac:dyDescent="0.25">
      <c r="A36" s="397" t="s">
        <v>38</v>
      </c>
      <c r="B36" s="398"/>
      <c r="C36" s="944" t="s">
        <v>910</v>
      </c>
      <c r="D36" s="944"/>
      <c r="E36" s="399" t="s">
        <v>67</v>
      </c>
      <c r="F36" s="398"/>
      <c r="G36" s="399" t="s">
        <v>40</v>
      </c>
      <c r="H36" s="398"/>
      <c r="I36" s="400" t="s">
        <v>270</v>
      </c>
      <c r="J36" s="402"/>
      <c r="K36" s="398"/>
      <c r="L36" s="398" t="s">
        <v>19</v>
      </c>
      <c r="M36" s="398"/>
      <c r="N36" s="432"/>
      <c r="O36" s="401"/>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3"/>
      <c r="BL36" s="407"/>
      <c r="BM36" s="407"/>
    </row>
    <row r="37" spans="1:65" s="104" customFormat="1" x14ac:dyDescent="0.2">
      <c r="E37" s="404"/>
      <c r="F37" s="404"/>
      <c r="BL37" s="407"/>
      <c r="BM37" s="407"/>
    </row>
    <row r="38" spans="1:65" s="104" customFormat="1" x14ac:dyDescent="0.2">
      <c r="E38" s="404"/>
      <c r="F38" s="404"/>
      <c r="BL38" s="407"/>
      <c r="BM38" s="407"/>
    </row>
    <row r="39" spans="1:65" s="104" customFormat="1" x14ac:dyDescent="0.2">
      <c r="E39" s="404"/>
      <c r="F39" s="404"/>
      <c r="BL39" s="407"/>
      <c r="BM39" s="407"/>
    </row>
    <row r="40" spans="1:65" s="104" customFormat="1" x14ac:dyDescent="0.2">
      <c r="E40" s="404"/>
      <c r="F40" s="404"/>
      <c r="J40" s="104" t="s">
        <v>222</v>
      </c>
      <c r="BL40" s="407"/>
      <c r="BM40" s="407"/>
    </row>
    <row r="41" spans="1:65" s="104" customFormat="1" x14ac:dyDescent="0.2">
      <c r="E41" s="404"/>
      <c r="F41" s="404"/>
      <c r="BL41" s="407"/>
      <c r="BM41" s="407"/>
    </row>
  </sheetData>
  <mergeCells count="601">
    <mergeCell ref="C36:D36"/>
    <mergeCell ref="C12:C32"/>
    <mergeCell ref="AZ33:BA33"/>
    <mergeCell ref="BB33:BC33"/>
    <mergeCell ref="BD33:BE33"/>
    <mergeCell ref="BF33:BG33"/>
    <mergeCell ref="BH33:BI33"/>
    <mergeCell ref="BJ33:BK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AZ32:BA32"/>
    <mergeCell ref="BB32:BC32"/>
    <mergeCell ref="BD32:BE32"/>
    <mergeCell ref="BF32:BG32"/>
    <mergeCell ref="BH32:BI32"/>
    <mergeCell ref="BJ32:BK32"/>
    <mergeCell ref="AN32:AO32"/>
    <mergeCell ref="AP32:AQ32"/>
    <mergeCell ref="AR32:AS32"/>
    <mergeCell ref="AT32:AU32"/>
    <mergeCell ref="AV32:AW32"/>
    <mergeCell ref="AX32:AY32"/>
    <mergeCell ref="AB32:AC32"/>
    <mergeCell ref="AD32:AE32"/>
    <mergeCell ref="AF32:AG32"/>
    <mergeCell ref="AH32:AI32"/>
    <mergeCell ref="AJ32:AK32"/>
    <mergeCell ref="AL32:AM32"/>
    <mergeCell ref="P32:Q32"/>
    <mergeCell ref="R32:S32"/>
    <mergeCell ref="T32:U32"/>
    <mergeCell ref="V32:W32"/>
    <mergeCell ref="X32:Y32"/>
    <mergeCell ref="Z32:AA32"/>
    <mergeCell ref="AZ31:BA31"/>
    <mergeCell ref="BB31:BC31"/>
    <mergeCell ref="BD31:BE31"/>
    <mergeCell ref="AB31:AC31"/>
    <mergeCell ref="AD31:AE31"/>
    <mergeCell ref="AF31:AG31"/>
    <mergeCell ref="AH31:AI31"/>
    <mergeCell ref="AJ31:AK31"/>
    <mergeCell ref="AL31:AM31"/>
    <mergeCell ref="T30:U30"/>
    <mergeCell ref="V30:W30"/>
    <mergeCell ref="BF31:BG31"/>
    <mergeCell ref="BH31:BI31"/>
    <mergeCell ref="BJ31:BK31"/>
    <mergeCell ref="AN31:AO31"/>
    <mergeCell ref="AP31:AQ31"/>
    <mergeCell ref="AR31:AS31"/>
    <mergeCell ref="AT31:AU31"/>
    <mergeCell ref="AV31:AW31"/>
    <mergeCell ref="AX31:AY31"/>
    <mergeCell ref="Z31:AA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BF29:BG29"/>
    <mergeCell ref="BH29:BI29"/>
    <mergeCell ref="BJ29:BK29"/>
    <mergeCell ref="AX29:AY29"/>
    <mergeCell ref="AZ29:BA29"/>
    <mergeCell ref="BD30:BE30"/>
    <mergeCell ref="BF30:BG30"/>
    <mergeCell ref="BH30:BI30"/>
    <mergeCell ref="BJ30:BK30"/>
    <mergeCell ref="D30:D32"/>
    <mergeCell ref="E30:E32"/>
    <mergeCell ref="G30:G31"/>
    <mergeCell ref="P30:Q30"/>
    <mergeCell ref="R30:S30"/>
    <mergeCell ref="AP29:AQ29"/>
    <mergeCell ref="AR29:AS29"/>
    <mergeCell ref="AT29:AU29"/>
    <mergeCell ref="AV29:AW29"/>
    <mergeCell ref="AD29:AE29"/>
    <mergeCell ref="AF29:AG29"/>
    <mergeCell ref="AH29:AI29"/>
    <mergeCell ref="AJ29:AK29"/>
    <mergeCell ref="AL29:AM29"/>
    <mergeCell ref="AN29:AO29"/>
    <mergeCell ref="X30:Y30"/>
    <mergeCell ref="Z30:AA30"/>
    <mergeCell ref="AB30:AC30"/>
    <mergeCell ref="AD30:AE30"/>
    <mergeCell ref="P31:Q31"/>
    <mergeCell ref="R31:S31"/>
    <mergeCell ref="T31:U31"/>
    <mergeCell ref="V31:W31"/>
    <mergeCell ref="X31:Y31"/>
    <mergeCell ref="BF28:BG28"/>
    <mergeCell ref="BH28:BI28"/>
    <mergeCell ref="BJ28:BK28"/>
    <mergeCell ref="P29:Q29"/>
    <mergeCell ref="R29:S29"/>
    <mergeCell ref="T29:U29"/>
    <mergeCell ref="V29:W29"/>
    <mergeCell ref="X29:Y29"/>
    <mergeCell ref="Z29:AA29"/>
    <mergeCell ref="AB29:AC29"/>
    <mergeCell ref="AT28:AU28"/>
    <mergeCell ref="AV28:AW28"/>
    <mergeCell ref="AX28:AY28"/>
    <mergeCell ref="AZ28:BA28"/>
    <mergeCell ref="BB28:BC28"/>
    <mergeCell ref="BD28:BE28"/>
    <mergeCell ref="AH28:AI28"/>
    <mergeCell ref="AJ28:AK28"/>
    <mergeCell ref="AL28:AM28"/>
    <mergeCell ref="AN28:AO28"/>
    <mergeCell ref="AP28:AQ28"/>
    <mergeCell ref="AR28:AS28"/>
    <mergeCell ref="BB29:BC29"/>
    <mergeCell ref="BD29:BE29"/>
    <mergeCell ref="BH27:BI27"/>
    <mergeCell ref="AL27:AM27"/>
    <mergeCell ref="AN27:AO27"/>
    <mergeCell ref="AP27:AQ27"/>
    <mergeCell ref="AR27:AS27"/>
    <mergeCell ref="AT27:AU27"/>
    <mergeCell ref="AV27:AW27"/>
    <mergeCell ref="Z27:AA27"/>
    <mergeCell ref="AB27:AC27"/>
    <mergeCell ref="X28:Y28"/>
    <mergeCell ref="Z28:AA28"/>
    <mergeCell ref="AB28:AC28"/>
    <mergeCell ref="AD28:AE28"/>
    <mergeCell ref="AF28:AG28"/>
    <mergeCell ref="AX27:AY27"/>
    <mergeCell ref="AZ27:BA27"/>
    <mergeCell ref="BB27:BC27"/>
    <mergeCell ref="BD27:BE27"/>
    <mergeCell ref="BH26:BI26"/>
    <mergeCell ref="BJ26:BK26"/>
    <mergeCell ref="D27:D28"/>
    <mergeCell ref="E27:E28"/>
    <mergeCell ref="P27:Q27"/>
    <mergeCell ref="R27:S27"/>
    <mergeCell ref="T27:U27"/>
    <mergeCell ref="V27:W27"/>
    <mergeCell ref="X27:Y27"/>
    <mergeCell ref="AT26:AU26"/>
    <mergeCell ref="AV26:AW26"/>
    <mergeCell ref="AX26:AY26"/>
    <mergeCell ref="AZ26:BA26"/>
    <mergeCell ref="BB26:BC26"/>
    <mergeCell ref="BD26:BE26"/>
    <mergeCell ref="AH26:AI26"/>
    <mergeCell ref="AJ26:AK26"/>
    <mergeCell ref="AL26:AM26"/>
    <mergeCell ref="AN26:AO26"/>
    <mergeCell ref="BJ27:BK27"/>
    <mergeCell ref="P28:Q28"/>
    <mergeCell ref="R28:S28"/>
    <mergeCell ref="T28:U28"/>
    <mergeCell ref="V28:W28"/>
    <mergeCell ref="AR25:AS25"/>
    <mergeCell ref="AT25:AU25"/>
    <mergeCell ref="AV25:AW25"/>
    <mergeCell ref="AD27:AE27"/>
    <mergeCell ref="AF27:AG27"/>
    <mergeCell ref="AH27:AI27"/>
    <mergeCell ref="AJ27:AK27"/>
    <mergeCell ref="BF26:BG26"/>
    <mergeCell ref="BF27:BG27"/>
    <mergeCell ref="AJ25:AK25"/>
    <mergeCell ref="BD24:BE24"/>
    <mergeCell ref="BF24:BG24"/>
    <mergeCell ref="AP26:AQ26"/>
    <mergeCell ref="AR26:AS26"/>
    <mergeCell ref="BJ25:BK25"/>
    <mergeCell ref="P26:Q26"/>
    <mergeCell ref="R26:S26"/>
    <mergeCell ref="T26:U26"/>
    <mergeCell ref="V26:W26"/>
    <mergeCell ref="X26:Y26"/>
    <mergeCell ref="Z26:AA26"/>
    <mergeCell ref="AB26:AC26"/>
    <mergeCell ref="AD26:AE26"/>
    <mergeCell ref="AF26:AG26"/>
    <mergeCell ref="AX25:AY25"/>
    <mergeCell ref="AZ25:BA25"/>
    <mergeCell ref="BB25:BC25"/>
    <mergeCell ref="BD25:BE25"/>
    <mergeCell ref="BF25:BG25"/>
    <mergeCell ref="BH25:BI25"/>
    <mergeCell ref="AL25:AM25"/>
    <mergeCell ref="AN25:AO25"/>
    <mergeCell ref="BH24:BI24"/>
    <mergeCell ref="AP25:AQ25"/>
    <mergeCell ref="BJ24:BK24"/>
    <mergeCell ref="P25:Q25"/>
    <mergeCell ref="R25:S25"/>
    <mergeCell ref="T25:U25"/>
    <mergeCell ref="V25:W25"/>
    <mergeCell ref="X25:Y25"/>
    <mergeCell ref="AP24:AQ24"/>
    <mergeCell ref="AR24:AS24"/>
    <mergeCell ref="AT24:AU24"/>
    <mergeCell ref="AV24:AW24"/>
    <mergeCell ref="AX24:AY24"/>
    <mergeCell ref="AZ24:BA24"/>
    <mergeCell ref="AD24:AE24"/>
    <mergeCell ref="AF24:AG24"/>
    <mergeCell ref="AH24:AI24"/>
    <mergeCell ref="AJ24:AK24"/>
    <mergeCell ref="AL24:AM24"/>
    <mergeCell ref="AN24:AO24"/>
    <mergeCell ref="Z25:AA25"/>
    <mergeCell ref="AB25:AC25"/>
    <mergeCell ref="AD25:AE25"/>
    <mergeCell ref="AF25:AG25"/>
    <mergeCell ref="AH25:AI25"/>
    <mergeCell ref="BB24:BC24"/>
    <mergeCell ref="BF22:BG22"/>
    <mergeCell ref="BH22:BI22"/>
    <mergeCell ref="BJ22:BK22"/>
    <mergeCell ref="AX22:AY22"/>
    <mergeCell ref="AZ22:BA22"/>
    <mergeCell ref="BF23:BG23"/>
    <mergeCell ref="BH23:BI23"/>
    <mergeCell ref="BJ23:BK23"/>
    <mergeCell ref="P24:Q24"/>
    <mergeCell ref="R24:S24"/>
    <mergeCell ref="T24:U24"/>
    <mergeCell ref="V24:W24"/>
    <mergeCell ref="X24:Y24"/>
    <mergeCell ref="Z24:AA24"/>
    <mergeCell ref="AB24:AC24"/>
    <mergeCell ref="AT23:AU23"/>
    <mergeCell ref="AV23:AW23"/>
    <mergeCell ref="AX23:AY23"/>
    <mergeCell ref="AZ23:BA23"/>
    <mergeCell ref="BB23:BC23"/>
    <mergeCell ref="BD23:BE23"/>
    <mergeCell ref="AH23:AI23"/>
    <mergeCell ref="AJ23:AK23"/>
    <mergeCell ref="AL23:AM23"/>
    <mergeCell ref="D23:D24"/>
    <mergeCell ref="E23:E24"/>
    <mergeCell ref="P23:Q23"/>
    <mergeCell ref="R23:S23"/>
    <mergeCell ref="T23:U23"/>
    <mergeCell ref="AP22:AQ22"/>
    <mergeCell ref="AR22:AS22"/>
    <mergeCell ref="AT22:AU22"/>
    <mergeCell ref="AV22:AW22"/>
    <mergeCell ref="AD22:AE22"/>
    <mergeCell ref="AF22:AG22"/>
    <mergeCell ref="AH22:AI22"/>
    <mergeCell ref="AJ22:AK22"/>
    <mergeCell ref="AL22:AM22"/>
    <mergeCell ref="AN22:AO22"/>
    <mergeCell ref="Z23:AA23"/>
    <mergeCell ref="AB23:AC23"/>
    <mergeCell ref="AD23:AE23"/>
    <mergeCell ref="AF23:AG23"/>
    <mergeCell ref="AN23:AO23"/>
    <mergeCell ref="AP23:AQ23"/>
    <mergeCell ref="AR23:AS23"/>
    <mergeCell ref="V23:W23"/>
    <mergeCell ref="X23:Y23"/>
    <mergeCell ref="BF21:BG21"/>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BB22:BC22"/>
    <mergeCell ref="BD22:BE22"/>
    <mergeCell ref="BJ20:BK20"/>
    <mergeCell ref="P21:Q21"/>
    <mergeCell ref="R21:S21"/>
    <mergeCell ref="T21:U21"/>
    <mergeCell ref="V21:W21"/>
    <mergeCell ref="X21:Y21"/>
    <mergeCell ref="Z21:AA21"/>
    <mergeCell ref="AB21:AC21"/>
    <mergeCell ref="AD21:AE21"/>
    <mergeCell ref="AF21:AG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BF19:BG19"/>
    <mergeCell ref="BH19:BI19"/>
    <mergeCell ref="BJ19:BK19"/>
    <mergeCell ref="D20:D22"/>
    <mergeCell ref="E20:E22"/>
    <mergeCell ref="P20:Q20"/>
    <mergeCell ref="R20:S20"/>
    <mergeCell ref="T20:U20"/>
    <mergeCell ref="V20:W20"/>
    <mergeCell ref="X20:Y20"/>
    <mergeCell ref="AT19:AU19"/>
    <mergeCell ref="AV19:AW19"/>
    <mergeCell ref="AX19:AY19"/>
    <mergeCell ref="AZ19:BA19"/>
    <mergeCell ref="BB19:BC19"/>
    <mergeCell ref="BD19:BE19"/>
    <mergeCell ref="AH19:AI19"/>
    <mergeCell ref="AJ19:AK19"/>
    <mergeCell ref="AL19:AM19"/>
    <mergeCell ref="AN19:AO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AD18:AE18"/>
    <mergeCell ref="AF18:AG18"/>
    <mergeCell ref="AH18:AI18"/>
    <mergeCell ref="AJ18:AK18"/>
    <mergeCell ref="BB17:BC17"/>
    <mergeCell ref="BD17:BE17"/>
    <mergeCell ref="BF17:BG17"/>
    <mergeCell ref="AP19:AQ19"/>
    <mergeCell ref="AR19:AS19"/>
    <mergeCell ref="AP17:AQ17"/>
    <mergeCell ref="AR17:AS17"/>
    <mergeCell ref="AT17:AU17"/>
    <mergeCell ref="AV17:AW17"/>
    <mergeCell ref="AX17:AY17"/>
    <mergeCell ref="AZ17:BA17"/>
    <mergeCell ref="BF16:BG16"/>
    <mergeCell ref="BH16:BI16"/>
    <mergeCell ref="BJ16:BK16"/>
    <mergeCell ref="AX16:AY16"/>
    <mergeCell ref="AZ16:BA16"/>
    <mergeCell ref="BB16:BC16"/>
    <mergeCell ref="BD16:BE16"/>
    <mergeCell ref="BH17:BI17"/>
    <mergeCell ref="BJ17:BK17"/>
    <mergeCell ref="AT16:AU16"/>
    <mergeCell ref="AV16:AW16"/>
    <mergeCell ref="AH16:AI16"/>
    <mergeCell ref="AJ16:AK16"/>
    <mergeCell ref="AL16:AM16"/>
    <mergeCell ref="AN16:AO16"/>
    <mergeCell ref="AP16:AQ16"/>
    <mergeCell ref="AR16:AS16"/>
    <mergeCell ref="AD17:AE17"/>
    <mergeCell ref="AF17:AG17"/>
    <mergeCell ref="AH17:AI17"/>
    <mergeCell ref="AJ17:AK17"/>
    <mergeCell ref="AL17:AM17"/>
    <mergeCell ref="AN17:AO17"/>
    <mergeCell ref="BB14:BC14"/>
    <mergeCell ref="BD14:BE14"/>
    <mergeCell ref="BF14:BG14"/>
    <mergeCell ref="BH14:BI14"/>
    <mergeCell ref="BJ14:BK14"/>
    <mergeCell ref="AX14:AY14"/>
    <mergeCell ref="AZ14:BA14"/>
    <mergeCell ref="BJ15:BK15"/>
    <mergeCell ref="P16:Q16"/>
    <mergeCell ref="R16:S16"/>
    <mergeCell ref="T16:U16"/>
    <mergeCell ref="V16:W16"/>
    <mergeCell ref="X16:Y16"/>
    <mergeCell ref="Z16:AA16"/>
    <mergeCell ref="AB16:AC16"/>
    <mergeCell ref="AD16:AE16"/>
    <mergeCell ref="AF16:AG16"/>
    <mergeCell ref="AX15:AY15"/>
    <mergeCell ref="AZ15:BA15"/>
    <mergeCell ref="BB15:BC15"/>
    <mergeCell ref="BD15:BE15"/>
    <mergeCell ref="BF15:BG15"/>
    <mergeCell ref="BH15:BI15"/>
    <mergeCell ref="AL15:AM15"/>
    <mergeCell ref="AT14:AU14"/>
    <mergeCell ref="AV14:AW14"/>
    <mergeCell ref="AD14:AE14"/>
    <mergeCell ref="AF14:AG14"/>
    <mergeCell ref="AH14:AI14"/>
    <mergeCell ref="AJ14:AK14"/>
    <mergeCell ref="AL14:AM14"/>
    <mergeCell ref="AN14:AO14"/>
    <mergeCell ref="AD15:AE15"/>
    <mergeCell ref="AF15:AG15"/>
    <mergeCell ref="AH15:AI15"/>
    <mergeCell ref="AJ15:AK15"/>
    <mergeCell ref="AN15:AO15"/>
    <mergeCell ref="AP15:AQ15"/>
    <mergeCell ref="AR15:AS15"/>
    <mergeCell ref="AT15:AU15"/>
    <mergeCell ref="AV15:AW15"/>
    <mergeCell ref="R15:S15"/>
    <mergeCell ref="T15:U15"/>
    <mergeCell ref="V15:W15"/>
    <mergeCell ref="X15:Y15"/>
    <mergeCell ref="AP14:AQ14"/>
    <mergeCell ref="AR14:AS14"/>
    <mergeCell ref="Z15:AA15"/>
    <mergeCell ref="AB15:AC15"/>
    <mergeCell ref="AJ13:AK13"/>
    <mergeCell ref="AL13:AM13"/>
    <mergeCell ref="AN13:AO13"/>
    <mergeCell ref="AP13:AQ13"/>
    <mergeCell ref="AR13:AS13"/>
    <mergeCell ref="AF13:AG13"/>
    <mergeCell ref="AH13:AI13"/>
    <mergeCell ref="D14:D19"/>
    <mergeCell ref="E14:E19"/>
    <mergeCell ref="P14:Q14"/>
    <mergeCell ref="R14:S14"/>
    <mergeCell ref="T14:U14"/>
    <mergeCell ref="V14:W14"/>
    <mergeCell ref="X14:Y14"/>
    <mergeCell ref="Z14:AA14"/>
    <mergeCell ref="AB14:AC14"/>
    <mergeCell ref="P18:Q18"/>
    <mergeCell ref="R18:S18"/>
    <mergeCell ref="T18:U18"/>
    <mergeCell ref="V18:W18"/>
    <mergeCell ref="X18:Y18"/>
    <mergeCell ref="Z18:AA18"/>
    <mergeCell ref="AB18:AC18"/>
    <mergeCell ref="P17:Q17"/>
    <mergeCell ref="R17:S17"/>
    <mergeCell ref="T17:U17"/>
    <mergeCell ref="V17:W17"/>
    <mergeCell ref="X17:Y17"/>
    <mergeCell ref="Z17:AA17"/>
    <mergeCell ref="AB17:AC17"/>
    <mergeCell ref="P15:Q15"/>
    <mergeCell ref="Z12:AA12"/>
    <mergeCell ref="AB12:AC12"/>
    <mergeCell ref="AD13:AE13"/>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Z13:AA13"/>
    <mergeCell ref="AB13:AC13"/>
    <mergeCell ref="N10:N11"/>
    <mergeCell ref="O10:O11"/>
    <mergeCell ref="H10:H11"/>
    <mergeCell ref="AT13:AU13"/>
    <mergeCell ref="AV13:AW13"/>
    <mergeCell ref="P13:Q13"/>
    <mergeCell ref="R13:S13"/>
    <mergeCell ref="T13:U13"/>
    <mergeCell ref="V13:W13"/>
    <mergeCell ref="X13:Y13"/>
    <mergeCell ref="AP12:AQ12"/>
    <mergeCell ref="AR12:AS12"/>
    <mergeCell ref="AT12:AU12"/>
    <mergeCell ref="AV12:AW12"/>
    <mergeCell ref="AD12:AE12"/>
    <mergeCell ref="AF12:AG12"/>
    <mergeCell ref="AH12:AI12"/>
    <mergeCell ref="AJ12:AK12"/>
    <mergeCell ref="AL12:AM12"/>
    <mergeCell ref="AN12:AO12"/>
    <mergeCell ref="R12:S12"/>
    <mergeCell ref="T12:U12"/>
    <mergeCell ref="V12:W12"/>
    <mergeCell ref="X12:Y12"/>
    <mergeCell ref="P10:S10"/>
    <mergeCell ref="T10:W10"/>
    <mergeCell ref="X10:AA10"/>
    <mergeCell ref="AB10:AE10"/>
    <mergeCell ref="BD11:BE11"/>
    <mergeCell ref="BF11:BG11"/>
    <mergeCell ref="BH11:BI11"/>
    <mergeCell ref="BJ11:BK11"/>
    <mergeCell ref="A12:A33"/>
    <mergeCell ref="B12:B33"/>
    <mergeCell ref="D12:D13"/>
    <mergeCell ref="E12:E13"/>
    <mergeCell ref="P12:Q12"/>
    <mergeCell ref="AR11:AS11"/>
    <mergeCell ref="AT11:AU11"/>
    <mergeCell ref="AV11:AW11"/>
    <mergeCell ref="AX11:AY11"/>
    <mergeCell ref="AZ11:BA11"/>
    <mergeCell ref="BB11:BC11"/>
    <mergeCell ref="AF11:AG11"/>
    <mergeCell ref="AH11:AI11"/>
    <mergeCell ref="AJ11:AK11"/>
    <mergeCell ref="AL11:AM11"/>
    <mergeCell ref="AN11:AO11"/>
    <mergeCell ref="Z11:AA11"/>
    <mergeCell ref="AB11:AC11"/>
    <mergeCell ref="AD11:AE11"/>
    <mergeCell ref="AF10:AI10"/>
    <mergeCell ref="AJ10:AM10"/>
    <mergeCell ref="AN10:AQ10"/>
    <mergeCell ref="AR10:AU10"/>
    <mergeCell ref="AV10:AY10"/>
    <mergeCell ref="AZ10:BC10"/>
    <mergeCell ref="AP11:AQ11"/>
    <mergeCell ref="BL3:BM9"/>
    <mergeCell ref="BL10:BM10"/>
    <mergeCell ref="I10:I11"/>
    <mergeCell ref="J10:J11"/>
    <mergeCell ref="K10:K11"/>
    <mergeCell ref="L10:L11"/>
    <mergeCell ref="M10:M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 ref="V11:W11"/>
    <mergeCell ref="X11:Y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35"/>
  <sheetViews>
    <sheetView showGridLines="0" topLeftCell="A6" zoomScaleNormal="100" zoomScaleSheetLayoutView="100" workbookViewId="0">
      <selection activeCell="A12" sqref="A12:A24"/>
    </sheetView>
  </sheetViews>
  <sheetFormatPr baseColWidth="10" defaultColWidth="11.42578125" defaultRowHeight="12.75" x14ac:dyDescent="0.2"/>
  <cols>
    <col min="1" max="1" width="24" style="5" customWidth="1"/>
    <col min="2" max="2" width="25.140625" style="5" customWidth="1"/>
    <col min="3" max="3" width="19.85546875" style="5" customWidth="1"/>
    <col min="4" max="4" width="34" style="5" customWidth="1"/>
    <col min="5" max="5" width="23" style="1" customWidth="1"/>
    <col min="6" max="6" width="20.140625" style="1" customWidth="1"/>
    <col min="7" max="7" width="40.140625" style="5" customWidth="1"/>
    <col min="8" max="8" width="16.5703125" style="5" customWidth="1"/>
    <col min="9" max="9" width="19" style="5" customWidth="1"/>
    <col min="10" max="10" width="23.42578125" style="5" customWidth="1"/>
    <col min="11" max="11" width="23.42578125" style="79" customWidth="1"/>
    <col min="12" max="13" width="23.42578125" style="5" customWidth="1"/>
    <col min="14" max="14" width="12.5703125" style="5" customWidth="1"/>
    <col min="15" max="15" width="13.85546875" style="5" customWidth="1"/>
    <col min="16" max="63" width="3.5703125" style="5" customWidth="1"/>
    <col min="64" max="64" width="13.5703125" style="5" customWidth="1"/>
    <col min="65" max="65" width="22.85546875" style="5" customWidth="1"/>
    <col min="66" max="66" width="23.140625" style="5" customWidth="1"/>
    <col min="67" max="67" width="24.42578125" style="5" customWidth="1"/>
    <col min="68" max="16384" width="11.42578125" style="5"/>
  </cols>
  <sheetData>
    <row r="1" spans="1:65" s="104" customFormat="1" ht="16.5" x14ac:dyDescent="0.2">
      <c r="E1" s="408"/>
      <c r="F1" s="408"/>
      <c r="K1" s="433"/>
      <c r="P1" s="428"/>
    </row>
    <row r="2" spans="1:65" s="104" customFormat="1" ht="17.25" thickBot="1" x14ac:dyDescent="0.25">
      <c r="E2" s="408"/>
      <c r="F2" s="408"/>
      <c r="K2" s="433"/>
      <c r="P2" s="428"/>
    </row>
    <row r="3" spans="1:65" s="104" customFormat="1" ht="23.25" x14ac:dyDescent="0.2">
      <c r="A3" s="1171" t="s">
        <v>311</v>
      </c>
      <c r="B3" s="1172"/>
      <c r="C3" s="1172"/>
      <c r="D3" s="1172"/>
      <c r="E3" s="1172"/>
      <c r="F3" s="1172"/>
      <c r="G3" s="1172"/>
      <c r="H3" s="1172"/>
      <c r="I3" s="1172"/>
      <c r="J3" s="1172"/>
      <c r="K3" s="434"/>
      <c r="L3" s="434"/>
      <c r="M3" s="434"/>
      <c r="N3" s="1027" t="s">
        <v>937</v>
      </c>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c r="BA3" s="1027"/>
      <c r="BB3" s="1027"/>
      <c r="BC3" s="1027"/>
      <c r="BD3" s="1027"/>
      <c r="BE3" s="1027"/>
      <c r="BF3" s="1027"/>
      <c r="BG3" s="1027"/>
      <c r="BH3" s="1027"/>
      <c r="BI3" s="1027"/>
      <c r="BJ3" s="1027"/>
      <c r="BK3" s="1028"/>
      <c r="BL3" s="1177" t="s">
        <v>21</v>
      </c>
      <c r="BM3" s="1178"/>
    </row>
    <row r="4" spans="1:65" s="104" customFormat="1" ht="23.25" x14ac:dyDescent="0.2">
      <c r="A4" s="1173"/>
      <c r="B4" s="1174"/>
      <c r="C4" s="1174"/>
      <c r="D4" s="1174"/>
      <c r="E4" s="1174"/>
      <c r="F4" s="1174"/>
      <c r="G4" s="1174"/>
      <c r="H4" s="1174"/>
      <c r="I4" s="1174"/>
      <c r="J4" s="1174"/>
      <c r="K4" s="435"/>
      <c r="L4" s="435"/>
      <c r="M4" s="435"/>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30"/>
      <c r="BL4" s="1179"/>
      <c r="BM4" s="1180"/>
    </row>
    <row r="5" spans="1:65" s="104" customFormat="1" ht="23.25" x14ac:dyDescent="0.2">
      <c r="A5" s="1173"/>
      <c r="B5" s="1174"/>
      <c r="C5" s="1174"/>
      <c r="D5" s="1174"/>
      <c r="E5" s="1174"/>
      <c r="F5" s="1174"/>
      <c r="G5" s="1174"/>
      <c r="H5" s="1174"/>
      <c r="I5" s="1174"/>
      <c r="J5" s="1174"/>
      <c r="K5" s="435"/>
      <c r="L5" s="435"/>
      <c r="M5" s="435"/>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1029"/>
      <c r="AL5" s="1029"/>
      <c r="AM5" s="1029"/>
      <c r="AN5" s="1029"/>
      <c r="AO5" s="1029"/>
      <c r="AP5" s="1029"/>
      <c r="AQ5" s="1029"/>
      <c r="AR5" s="1029"/>
      <c r="AS5" s="1029"/>
      <c r="AT5" s="1029"/>
      <c r="AU5" s="1029"/>
      <c r="AV5" s="1029"/>
      <c r="AW5" s="1029"/>
      <c r="AX5" s="1029"/>
      <c r="AY5" s="1029"/>
      <c r="AZ5" s="1029"/>
      <c r="BA5" s="1029"/>
      <c r="BB5" s="1029"/>
      <c r="BC5" s="1029"/>
      <c r="BD5" s="1029"/>
      <c r="BE5" s="1029"/>
      <c r="BF5" s="1029"/>
      <c r="BG5" s="1029"/>
      <c r="BH5" s="1029"/>
      <c r="BI5" s="1029"/>
      <c r="BJ5" s="1029"/>
      <c r="BK5" s="1030"/>
      <c r="BL5" s="1179"/>
      <c r="BM5" s="1180"/>
    </row>
    <row r="6" spans="1:65" s="104" customFormat="1" ht="23.25" x14ac:dyDescent="0.2">
      <c r="A6" s="1173"/>
      <c r="B6" s="1174"/>
      <c r="C6" s="1174"/>
      <c r="D6" s="1174"/>
      <c r="E6" s="1174"/>
      <c r="F6" s="1174"/>
      <c r="G6" s="1174"/>
      <c r="H6" s="1174"/>
      <c r="I6" s="1174"/>
      <c r="J6" s="1174"/>
      <c r="K6" s="435"/>
      <c r="L6" s="435"/>
      <c r="M6" s="435"/>
      <c r="N6" s="1029"/>
      <c r="O6" s="1029"/>
      <c r="P6" s="1029"/>
      <c r="Q6" s="1029"/>
      <c r="R6" s="1029"/>
      <c r="S6" s="1029"/>
      <c r="T6" s="1029"/>
      <c r="U6" s="1029"/>
      <c r="V6" s="1029"/>
      <c r="W6" s="1029"/>
      <c r="X6" s="1029"/>
      <c r="Y6" s="1029"/>
      <c r="Z6" s="1029"/>
      <c r="AA6" s="1029"/>
      <c r="AB6" s="1029"/>
      <c r="AC6" s="1029"/>
      <c r="AD6" s="1029"/>
      <c r="AE6" s="1029"/>
      <c r="AF6" s="1029"/>
      <c r="AG6" s="1029"/>
      <c r="AH6" s="1029"/>
      <c r="AI6" s="1029"/>
      <c r="AJ6" s="1029"/>
      <c r="AK6" s="1029"/>
      <c r="AL6" s="1029"/>
      <c r="AM6" s="1029"/>
      <c r="AN6" s="1029"/>
      <c r="AO6" s="1029"/>
      <c r="AP6" s="1029"/>
      <c r="AQ6" s="1029"/>
      <c r="AR6" s="1029"/>
      <c r="AS6" s="1029"/>
      <c r="AT6" s="1029"/>
      <c r="AU6" s="1029"/>
      <c r="AV6" s="1029"/>
      <c r="AW6" s="1029"/>
      <c r="AX6" s="1029"/>
      <c r="AY6" s="1029"/>
      <c r="AZ6" s="1029"/>
      <c r="BA6" s="1029"/>
      <c r="BB6" s="1029"/>
      <c r="BC6" s="1029"/>
      <c r="BD6" s="1029"/>
      <c r="BE6" s="1029"/>
      <c r="BF6" s="1029"/>
      <c r="BG6" s="1029"/>
      <c r="BH6" s="1029"/>
      <c r="BI6" s="1029"/>
      <c r="BJ6" s="1029"/>
      <c r="BK6" s="1030"/>
      <c r="BL6" s="1179"/>
      <c r="BM6" s="1180"/>
    </row>
    <row r="7" spans="1:65" s="104" customFormat="1" ht="23.25" x14ac:dyDescent="0.2">
      <c r="A7" s="1173"/>
      <c r="B7" s="1174"/>
      <c r="C7" s="1174"/>
      <c r="D7" s="1174"/>
      <c r="E7" s="1174"/>
      <c r="F7" s="1174"/>
      <c r="G7" s="1174"/>
      <c r="H7" s="1174"/>
      <c r="I7" s="1174"/>
      <c r="J7" s="1174"/>
      <c r="K7" s="435"/>
      <c r="L7" s="435"/>
      <c r="M7" s="435"/>
      <c r="N7" s="1029"/>
      <c r="O7" s="1029"/>
      <c r="P7" s="1029"/>
      <c r="Q7" s="1029"/>
      <c r="R7" s="1029"/>
      <c r="S7" s="1029"/>
      <c r="T7" s="1029"/>
      <c r="U7" s="1029"/>
      <c r="V7" s="1029"/>
      <c r="W7" s="1029"/>
      <c r="X7" s="1029"/>
      <c r="Y7" s="1029"/>
      <c r="Z7" s="1029"/>
      <c r="AA7" s="1029"/>
      <c r="AB7" s="1029"/>
      <c r="AC7" s="1029"/>
      <c r="AD7" s="1029"/>
      <c r="AE7" s="1029"/>
      <c r="AF7" s="1029"/>
      <c r="AG7" s="1029"/>
      <c r="AH7" s="1029"/>
      <c r="AI7" s="1029"/>
      <c r="AJ7" s="1029"/>
      <c r="AK7" s="1029"/>
      <c r="AL7" s="1029"/>
      <c r="AM7" s="1029"/>
      <c r="AN7" s="1029"/>
      <c r="AO7" s="1029"/>
      <c r="AP7" s="1029"/>
      <c r="AQ7" s="1029"/>
      <c r="AR7" s="1029"/>
      <c r="AS7" s="1029"/>
      <c r="AT7" s="1029"/>
      <c r="AU7" s="1029"/>
      <c r="AV7" s="1029"/>
      <c r="AW7" s="1029"/>
      <c r="AX7" s="1029"/>
      <c r="AY7" s="1029"/>
      <c r="AZ7" s="1029"/>
      <c r="BA7" s="1029"/>
      <c r="BB7" s="1029"/>
      <c r="BC7" s="1029"/>
      <c r="BD7" s="1029"/>
      <c r="BE7" s="1029"/>
      <c r="BF7" s="1029"/>
      <c r="BG7" s="1029"/>
      <c r="BH7" s="1029"/>
      <c r="BI7" s="1029"/>
      <c r="BJ7" s="1029"/>
      <c r="BK7" s="1030"/>
      <c r="BL7" s="1179"/>
      <c r="BM7" s="1180"/>
    </row>
    <row r="8" spans="1:65" s="104" customFormat="1" ht="24" thickBot="1" x14ac:dyDescent="0.25">
      <c r="A8" s="1175"/>
      <c r="B8" s="1176"/>
      <c r="C8" s="1176"/>
      <c r="D8" s="1176"/>
      <c r="E8" s="1176"/>
      <c r="F8" s="1176"/>
      <c r="G8" s="1176"/>
      <c r="H8" s="1176"/>
      <c r="I8" s="1176"/>
      <c r="J8" s="1176"/>
      <c r="K8" s="436"/>
      <c r="L8" s="436"/>
      <c r="M8" s="436"/>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2"/>
      <c r="BL8" s="1179"/>
      <c r="BM8" s="1180"/>
    </row>
    <row r="9" spans="1:65" s="104" customFormat="1" ht="14.25"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2"/>
      <c r="BL9" s="1181"/>
      <c r="BM9" s="1182"/>
    </row>
    <row r="10" spans="1:65" s="104" customFormat="1" ht="13.5" customHeight="1" thickBot="1" x14ac:dyDescent="0.25">
      <c r="A10" s="1039" t="s">
        <v>23</v>
      </c>
      <c r="B10" s="1040"/>
      <c r="C10" s="1018" t="s">
        <v>140</v>
      </c>
      <c r="D10" s="1018" t="s">
        <v>145</v>
      </c>
      <c r="E10" s="1091" t="s">
        <v>138</v>
      </c>
      <c r="F10" s="1091" t="s">
        <v>146</v>
      </c>
      <c r="G10" s="1018" t="s">
        <v>136</v>
      </c>
      <c r="H10" s="1018" t="s">
        <v>135</v>
      </c>
      <c r="I10" s="1018" t="s">
        <v>134</v>
      </c>
      <c r="J10" s="1018" t="s">
        <v>133</v>
      </c>
      <c r="K10" s="1188" t="s">
        <v>132</v>
      </c>
      <c r="L10" s="1018" t="s">
        <v>131</v>
      </c>
      <c r="M10" s="1018" t="s">
        <v>130</v>
      </c>
      <c r="N10" s="1018" t="s">
        <v>129</v>
      </c>
      <c r="O10" s="1018" t="s">
        <v>12</v>
      </c>
      <c r="P10" s="1185" t="s">
        <v>0</v>
      </c>
      <c r="Q10" s="1186"/>
      <c r="R10" s="1186"/>
      <c r="S10" s="1187"/>
      <c r="T10" s="1185" t="s">
        <v>1</v>
      </c>
      <c r="U10" s="1186"/>
      <c r="V10" s="1186"/>
      <c r="W10" s="1187"/>
      <c r="X10" s="1185" t="s">
        <v>2</v>
      </c>
      <c r="Y10" s="1186"/>
      <c r="Z10" s="1186"/>
      <c r="AA10" s="1187"/>
      <c r="AB10" s="1185" t="s">
        <v>3</v>
      </c>
      <c r="AC10" s="1186"/>
      <c r="AD10" s="1186"/>
      <c r="AE10" s="1187"/>
      <c r="AF10" s="1185" t="s">
        <v>4</v>
      </c>
      <c r="AG10" s="1186"/>
      <c r="AH10" s="1186"/>
      <c r="AI10" s="1187"/>
      <c r="AJ10" s="1185" t="s">
        <v>5</v>
      </c>
      <c r="AK10" s="1186"/>
      <c r="AL10" s="1186"/>
      <c r="AM10" s="1187"/>
      <c r="AN10" s="1185" t="s">
        <v>6</v>
      </c>
      <c r="AO10" s="1186"/>
      <c r="AP10" s="1186"/>
      <c r="AQ10" s="1187"/>
      <c r="AR10" s="1185" t="s">
        <v>7</v>
      </c>
      <c r="AS10" s="1186"/>
      <c r="AT10" s="1186"/>
      <c r="AU10" s="1187"/>
      <c r="AV10" s="1185" t="s">
        <v>8</v>
      </c>
      <c r="AW10" s="1186"/>
      <c r="AX10" s="1186"/>
      <c r="AY10" s="1187"/>
      <c r="AZ10" s="1185" t="s">
        <v>9</v>
      </c>
      <c r="BA10" s="1186"/>
      <c r="BB10" s="1186"/>
      <c r="BC10" s="1187"/>
      <c r="BD10" s="1185" t="s">
        <v>10</v>
      </c>
      <c r="BE10" s="1186"/>
      <c r="BF10" s="1186"/>
      <c r="BG10" s="1187"/>
      <c r="BH10" s="1185" t="s">
        <v>11</v>
      </c>
      <c r="BI10" s="1186"/>
      <c r="BJ10" s="1186"/>
      <c r="BK10" s="1187"/>
      <c r="BL10" s="1190" t="s">
        <v>147</v>
      </c>
      <c r="BM10" s="1191"/>
    </row>
    <row r="11" spans="1:65" s="104" customFormat="1" ht="60.75" customHeight="1" thickBot="1" x14ac:dyDescent="0.25">
      <c r="A11" s="80" t="s">
        <v>13</v>
      </c>
      <c r="B11" s="80" t="s">
        <v>14</v>
      </c>
      <c r="C11" s="1183"/>
      <c r="D11" s="1183"/>
      <c r="E11" s="1184"/>
      <c r="F11" s="1184"/>
      <c r="G11" s="1183"/>
      <c r="H11" s="1183"/>
      <c r="I11" s="1183"/>
      <c r="J11" s="1183"/>
      <c r="K11" s="1189"/>
      <c r="L11" s="1183"/>
      <c r="M11" s="1183"/>
      <c r="N11" s="1183"/>
      <c r="O11" s="1183"/>
      <c r="P11" s="1192" t="s">
        <v>24</v>
      </c>
      <c r="Q11" s="1193"/>
      <c r="R11" s="1194" t="s">
        <v>25</v>
      </c>
      <c r="S11" s="1195"/>
      <c r="T11" s="1192" t="s">
        <v>24</v>
      </c>
      <c r="U11" s="1193"/>
      <c r="V11" s="1194" t="s">
        <v>25</v>
      </c>
      <c r="W11" s="1195"/>
      <c r="X11" s="1192" t="s">
        <v>24</v>
      </c>
      <c r="Y11" s="1193"/>
      <c r="Z11" s="1194" t="s">
        <v>25</v>
      </c>
      <c r="AA11" s="1195"/>
      <c r="AB11" s="1192" t="s">
        <v>24</v>
      </c>
      <c r="AC11" s="1193"/>
      <c r="AD11" s="1194" t="s">
        <v>25</v>
      </c>
      <c r="AE11" s="1195"/>
      <c r="AF11" s="1192" t="s">
        <v>24</v>
      </c>
      <c r="AG11" s="1193"/>
      <c r="AH11" s="1194" t="s">
        <v>25</v>
      </c>
      <c r="AI11" s="1195"/>
      <c r="AJ11" s="1192" t="s">
        <v>24</v>
      </c>
      <c r="AK11" s="1193"/>
      <c r="AL11" s="1194" t="s">
        <v>25</v>
      </c>
      <c r="AM11" s="1195"/>
      <c r="AN11" s="1192" t="s">
        <v>24</v>
      </c>
      <c r="AO11" s="1193"/>
      <c r="AP11" s="1194" t="s">
        <v>25</v>
      </c>
      <c r="AQ11" s="1195"/>
      <c r="AR11" s="1192" t="s">
        <v>24</v>
      </c>
      <c r="AS11" s="1193"/>
      <c r="AT11" s="1194" t="s">
        <v>25</v>
      </c>
      <c r="AU11" s="1195"/>
      <c r="AV11" s="1192" t="s">
        <v>24</v>
      </c>
      <c r="AW11" s="1193"/>
      <c r="AX11" s="1194" t="s">
        <v>25</v>
      </c>
      <c r="AY11" s="1195"/>
      <c r="AZ11" s="1192" t="s">
        <v>24</v>
      </c>
      <c r="BA11" s="1193"/>
      <c r="BB11" s="1194" t="s">
        <v>25</v>
      </c>
      <c r="BC11" s="1195"/>
      <c r="BD11" s="1192" t="s">
        <v>24</v>
      </c>
      <c r="BE11" s="1193"/>
      <c r="BF11" s="1194" t="s">
        <v>25</v>
      </c>
      <c r="BG11" s="1195"/>
      <c r="BH11" s="1192" t="s">
        <v>24</v>
      </c>
      <c r="BI11" s="1193"/>
      <c r="BJ11" s="1194" t="s">
        <v>25</v>
      </c>
      <c r="BK11" s="1195"/>
      <c r="BL11" s="437" t="s">
        <v>20</v>
      </c>
      <c r="BM11" s="438" t="s">
        <v>22</v>
      </c>
    </row>
    <row r="12" spans="1:65" s="104" customFormat="1" ht="63.75" x14ac:dyDescent="0.2">
      <c r="A12" s="1200" t="s">
        <v>523</v>
      </c>
      <c r="B12" s="1238" t="s">
        <v>272</v>
      </c>
      <c r="C12" s="1202" t="s">
        <v>312</v>
      </c>
      <c r="D12" s="81" t="s">
        <v>313</v>
      </c>
      <c r="E12" s="439">
        <v>0.15</v>
      </c>
      <c r="F12" s="82" t="s">
        <v>26</v>
      </c>
      <c r="G12" s="351" t="s">
        <v>314</v>
      </c>
      <c r="H12" s="364" t="s">
        <v>315</v>
      </c>
      <c r="I12" s="83" t="s">
        <v>316</v>
      </c>
      <c r="J12" s="440">
        <v>0.15</v>
      </c>
      <c r="K12" s="58" t="s">
        <v>317</v>
      </c>
      <c r="L12" s="84" t="s">
        <v>318</v>
      </c>
      <c r="M12" s="84" t="s">
        <v>280</v>
      </c>
      <c r="N12" s="57" t="s">
        <v>71</v>
      </c>
      <c r="O12" s="97">
        <v>1.1000000000000001</v>
      </c>
      <c r="P12" s="1196"/>
      <c r="Q12" s="1197"/>
      <c r="R12" s="1198">
        <v>1</v>
      </c>
      <c r="S12" s="1199"/>
      <c r="T12" s="1196"/>
      <c r="U12" s="1197"/>
      <c r="V12" s="1198">
        <v>1</v>
      </c>
      <c r="W12" s="1199"/>
      <c r="X12" s="1196"/>
      <c r="Y12" s="1197"/>
      <c r="Z12" s="1198">
        <v>1</v>
      </c>
      <c r="AA12" s="1199"/>
      <c r="AB12" s="1196"/>
      <c r="AC12" s="1197"/>
      <c r="AD12" s="1198">
        <v>1</v>
      </c>
      <c r="AE12" s="1199"/>
      <c r="AF12" s="1196"/>
      <c r="AG12" s="1197"/>
      <c r="AH12" s="1198">
        <v>1</v>
      </c>
      <c r="AI12" s="1199"/>
      <c r="AJ12" s="1196"/>
      <c r="AK12" s="1197"/>
      <c r="AL12" s="1198">
        <v>1</v>
      </c>
      <c r="AM12" s="1199"/>
      <c r="AN12" s="1196"/>
      <c r="AO12" s="1197"/>
      <c r="AP12" s="1198">
        <v>1</v>
      </c>
      <c r="AQ12" s="1199"/>
      <c r="AR12" s="1196"/>
      <c r="AS12" s="1197"/>
      <c r="AT12" s="1198">
        <v>1</v>
      </c>
      <c r="AU12" s="1199"/>
      <c r="AV12" s="1196"/>
      <c r="AW12" s="1197"/>
      <c r="AX12" s="1198">
        <v>1</v>
      </c>
      <c r="AY12" s="1199"/>
      <c r="AZ12" s="1196"/>
      <c r="BA12" s="1197"/>
      <c r="BB12" s="1198">
        <v>1</v>
      </c>
      <c r="BC12" s="1199"/>
      <c r="BD12" s="1196"/>
      <c r="BE12" s="1197"/>
      <c r="BF12" s="1198">
        <v>1</v>
      </c>
      <c r="BG12" s="1199"/>
      <c r="BH12" s="1196"/>
      <c r="BI12" s="1197"/>
      <c r="BJ12" s="1198">
        <v>1</v>
      </c>
      <c r="BK12" s="1212"/>
      <c r="BL12" s="101"/>
      <c r="BM12" s="441"/>
    </row>
    <row r="13" spans="1:65" s="104" customFormat="1" ht="51" x14ac:dyDescent="0.2">
      <c r="A13" s="1201"/>
      <c r="B13" s="1239"/>
      <c r="C13" s="1203"/>
      <c r="D13" s="343" t="s">
        <v>319</v>
      </c>
      <c r="E13" s="442">
        <v>0.15</v>
      </c>
      <c r="F13" s="85" t="s">
        <v>26</v>
      </c>
      <c r="G13" s="86" t="s">
        <v>320</v>
      </c>
      <c r="H13" s="358" t="s">
        <v>321</v>
      </c>
      <c r="I13" s="343" t="s">
        <v>322</v>
      </c>
      <c r="J13" s="87">
        <v>0.15</v>
      </c>
      <c r="K13" s="58" t="s">
        <v>323</v>
      </c>
      <c r="L13" s="88" t="s">
        <v>318</v>
      </c>
      <c r="M13" s="88" t="s">
        <v>280</v>
      </c>
      <c r="N13" s="355" t="s">
        <v>71</v>
      </c>
      <c r="O13" s="344">
        <v>2.1</v>
      </c>
      <c r="P13" s="938"/>
      <c r="Q13" s="939"/>
      <c r="R13" s="1204">
        <v>8.3299999999999999E-2</v>
      </c>
      <c r="S13" s="1205"/>
      <c r="T13" s="938"/>
      <c r="U13" s="939"/>
      <c r="V13" s="1204">
        <v>8.3299999999999999E-2</v>
      </c>
      <c r="W13" s="1205"/>
      <c r="X13" s="938"/>
      <c r="Y13" s="939"/>
      <c r="Z13" s="1204">
        <v>8.3299999999999999E-2</v>
      </c>
      <c r="AA13" s="1205"/>
      <c r="AB13" s="938"/>
      <c r="AC13" s="939"/>
      <c r="AD13" s="1204">
        <v>8.3299999999999999E-2</v>
      </c>
      <c r="AE13" s="1205"/>
      <c r="AF13" s="938"/>
      <c r="AG13" s="939"/>
      <c r="AH13" s="1204">
        <v>8.3299999999999999E-2</v>
      </c>
      <c r="AI13" s="1205"/>
      <c r="AJ13" s="938"/>
      <c r="AK13" s="939"/>
      <c r="AL13" s="1204">
        <v>8.3299999999999999E-2</v>
      </c>
      <c r="AM13" s="1205"/>
      <c r="AN13" s="938"/>
      <c r="AO13" s="939"/>
      <c r="AP13" s="1204">
        <v>8.3299999999999999E-2</v>
      </c>
      <c r="AQ13" s="1205"/>
      <c r="AR13" s="938"/>
      <c r="AS13" s="939"/>
      <c r="AT13" s="1204">
        <v>8.3299999999999999E-2</v>
      </c>
      <c r="AU13" s="1205"/>
      <c r="AV13" s="938"/>
      <c r="AW13" s="939"/>
      <c r="AX13" s="1204">
        <v>8.3299999999999999E-2</v>
      </c>
      <c r="AY13" s="1205"/>
      <c r="AZ13" s="938"/>
      <c r="BA13" s="939"/>
      <c r="BB13" s="1204">
        <v>8.3299999999999999E-2</v>
      </c>
      <c r="BC13" s="1205"/>
      <c r="BD13" s="938"/>
      <c r="BE13" s="939"/>
      <c r="BF13" s="1204">
        <v>8.3299999999999999E-2</v>
      </c>
      <c r="BG13" s="1205"/>
      <c r="BH13" s="938"/>
      <c r="BI13" s="939"/>
      <c r="BJ13" s="1204">
        <v>8.3699999999999997E-2</v>
      </c>
      <c r="BK13" s="1205"/>
      <c r="BL13" s="443"/>
      <c r="BM13" s="444"/>
    </row>
    <row r="14" spans="1:65" s="104" customFormat="1" ht="63.75" x14ac:dyDescent="0.2">
      <c r="A14" s="1201"/>
      <c r="B14" s="1239"/>
      <c r="C14" s="1203"/>
      <c r="D14" s="1206" t="s">
        <v>324</v>
      </c>
      <c r="E14" s="1209">
        <v>0.1</v>
      </c>
      <c r="F14" s="85" t="s">
        <v>179</v>
      </c>
      <c r="G14" s="86" t="s">
        <v>325</v>
      </c>
      <c r="H14" s="358" t="s">
        <v>326</v>
      </c>
      <c r="I14" s="343" t="s">
        <v>327</v>
      </c>
      <c r="J14" s="87">
        <v>0.05</v>
      </c>
      <c r="K14" s="58" t="s">
        <v>317</v>
      </c>
      <c r="L14" s="88" t="s">
        <v>318</v>
      </c>
      <c r="M14" s="88" t="s">
        <v>280</v>
      </c>
      <c r="N14" s="355" t="s">
        <v>71</v>
      </c>
      <c r="O14" s="344">
        <v>3.1</v>
      </c>
      <c r="P14" s="938"/>
      <c r="Q14" s="939"/>
      <c r="R14" s="1204">
        <v>8.3299999999999999E-2</v>
      </c>
      <c r="S14" s="1205"/>
      <c r="T14" s="938"/>
      <c r="U14" s="939"/>
      <c r="V14" s="1204">
        <v>8.3299999999999999E-2</v>
      </c>
      <c r="W14" s="1205"/>
      <c r="X14" s="938"/>
      <c r="Y14" s="939"/>
      <c r="Z14" s="1204">
        <v>8.3299999999999999E-2</v>
      </c>
      <c r="AA14" s="1205"/>
      <c r="AB14" s="938"/>
      <c r="AC14" s="939"/>
      <c r="AD14" s="1204">
        <v>8.3299999999999999E-2</v>
      </c>
      <c r="AE14" s="1205"/>
      <c r="AF14" s="938"/>
      <c r="AG14" s="939"/>
      <c r="AH14" s="1204">
        <v>8.3299999999999999E-2</v>
      </c>
      <c r="AI14" s="1205"/>
      <c r="AJ14" s="938"/>
      <c r="AK14" s="939"/>
      <c r="AL14" s="1204">
        <v>8.3299999999999999E-2</v>
      </c>
      <c r="AM14" s="1205"/>
      <c r="AN14" s="938"/>
      <c r="AO14" s="939"/>
      <c r="AP14" s="1204">
        <v>8.3299999999999999E-2</v>
      </c>
      <c r="AQ14" s="1205"/>
      <c r="AR14" s="938"/>
      <c r="AS14" s="939"/>
      <c r="AT14" s="1204">
        <v>8.3299999999999999E-2</v>
      </c>
      <c r="AU14" s="1205"/>
      <c r="AV14" s="938"/>
      <c r="AW14" s="939"/>
      <c r="AX14" s="1204">
        <v>8.3299999999999999E-2</v>
      </c>
      <c r="AY14" s="1205"/>
      <c r="AZ14" s="938"/>
      <c r="BA14" s="939"/>
      <c r="BB14" s="1204">
        <v>8.3299999999999999E-2</v>
      </c>
      <c r="BC14" s="1205"/>
      <c r="BD14" s="938"/>
      <c r="BE14" s="939"/>
      <c r="BF14" s="1204">
        <v>8.3299999999999999E-2</v>
      </c>
      <c r="BG14" s="1205"/>
      <c r="BH14" s="938"/>
      <c r="BI14" s="939"/>
      <c r="BJ14" s="1204">
        <v>8.3699999999999997E-2</v>
      </c>
      <c r="BK14" s="1205"/>
      <c r="BL14" s="443"/>
      <c r="BM14" s="444"/>
    </row>
    <row r="15" spans="1:65" s="104" customFormat="1" ht="51" x14ac:dyDescent="0.2">
      <c r="A15" s="1201"/>
      <c r="B15" s="1239"/>
      <c r="C15" s="1203"/>
      <c r="D15" s="1208"/>
      <c r="E15" s="1211"/>
      <c r="F15" s="85" t="s">
        <v>179</v>
      </c>
      <c r="G15" s="86" t="s">
        <v>328</v>
      </c>
      <c r="H15" s="358" t="s">
        <v>329</v>
      </c>
      <c r="I15" s="343" t="s">
        <v>330</v>
      </c>
      <c r="J15" s="87">
        <v>0.05</v>
      </c>
      <c r="K15" s="58" t="s">
        <v>323</v>
      </c>
      <c r="L15" s="88" t="s">
        <v>318</v>
      </c>
      <c r="M15" s="88" t="s">
        <v>280</v>
      </c>
      <c r="N15" s="355" t="s">
        <v>71</v>
      </c>
      <c r="O15" s="344">
        <v>3.2</v>
      </c>
      <c r="P15" s="938"/>
      <c r="Q15" s="939"/>
      <c r="R15" s="1204">
        <v>8.3299999999999999E-2</v>
      </c>
      <c r="S15" s="1205"/>
      <c r="T15" s="938"/>
      <c r="U15" s="939"/>
      <c r="V15" s="1204">
        <v>8.3299999999999999E-2</v>
      </c>
      <c r="W15" s="1205"/>
      <c r="X15" s="938"/>
      <c r="Y15" s="939"/>
      <c r="Z15" s="1204">
        <v>8.3299999999999999E-2</v>
      </c>
      <c r="AA15" s="1205"/>
      <c r="AB15" s="938"/>
      <c r="AC15" s="939"/>
      <c r="AD15" s="1204">
        <v>8.3299999999999999E-2</v>
      </c>
      <c r="AE15" s="1205"/>
      <c r="AF15" s="938"/>
      <c r="AG15" s="939"/>
      <c r="AH15" s="1204">
        <v>8.3299999999999999E-2</v>
      </c>
      <c r="AI15" s="1205"/>
      <c r="AJ15" s="938"/>
      <c r="AK15" s="939"/>
      <c r="AL15" s="1204">
        <v>8.3299999999999999E-2</v>
      </c>
      <c r="AM15" s="1205"/>
      <c r="AN15" s="938"/>
      <c r="AO15" s="939"/>
      <c r="AP15" s="1204">
        <v>8.3299999999999999E-2</v>
      </c>
      <c r="AQ15" s="1205"/>
      <c r="AR15" s="938"/>
      <c r="AS15" s="939"/>
      <c r="AT15" s="1204">
        <v>8.3299999999999999E-2</v>
      </c>
      <c r="AU15" s="1205"/>
      <c r="AV15" s="938"/>
      <c r="AW15" s="939"/>
      <c r="AX15" s="1204">
        <v>8.3299999999999999E-2</v>
      </c>
      <c r="AY15" s="1205"/>
      <c r="AZ15" s="938"/>
      <c r="BA15" s="939"/>
      <c r="BB15" s="1204">
        <v>8.3299999999999999E-2</v>
      </c>
      <c r="BC15" s="1205"/>
      <c r="BD15" s="938"/>
      <c r="BE15" s="939"/>
      <c r="BF15" s="1204">
        <v>8.3299999999999999E-2</v>
      </c>
      <c r="BG15" s="1205"/>
      <c r="BH15" s="938"/>
      <c r="BI15" s="939"/>
      <c r="BJ15" s="1204">
        <v>8.3699999999999997E-2</v>
      </c>
      <c r="BK15" s="1205"/>
      <c r="BL15" s="443"/>
      <c r="BM15" s="444"/>
    </row>
    <row r="16" spans="1:65" s="104" customFormat="1" ht="51" x14ac:dyDescent="0.2">
      <c r="A16" s="1201"/>
      <c r="B16" s="1239"/>
      <c r="C16" s="1203"/>
      <c r="D16" s="1206" t="s">
        <v>331</v>
      </c>
      <c r="E16" s="1209">
        <v>0.2</v>
      </c>
      <c r="F16" s="85" t="s">
        <v>179</v>
      </c>
      <c r="G16" s="89" t="s">
        <v>332</v>
      </c>
      <c r="H16" s="358" t="s">
        <v>333</v>
      </c>
      <c r="I16" s="343" t="s">
        <v>334</v>
      </c>
      <c r="J16" s="87">
        <v>0.05</v>
      </c>
      <c r="K16" s="58" t="s">
        <v>323</v>
      </c>
      <c r="L16" s="88" t="s">
        <v>318</v>
      </c>
      <c r="M16" s="88" t="s">
        <v>280</v>
      </c>
      <c r="N16" s="355" t="s">
        <v>71</v>
      </c>
      <c r="O16" s="344">
        <v>4.0999999999999996</v>
      </c>
      <c r="P16" s="938"/>
      <c r="Q16" s="939"/>
      <c r="R16" s="1204">
        <v>8.3299999999999999E-2</v>
      </c>
      <c r="S16" s="1205"/>
      <c r="T16" s="938"/>
      <c r="U16" s="939"/>
      <c r="V16" s="1204">
        <v>8.3299999999999999E-2</v>
      </c>
      <c r="W16" s="1205"/>
      <c r="X16" s="938"/>
      <c r="Y16" s="939"/>
      <c r="Z16" s="1204">
        <v>8.3299999999999999E-2</v>
      </c>
      <c r="AA16" s="1205"/>
      <c r="AB16" s="938"/>
      <c r="AC16" s="939"/>
      <c r="AD16" s="1204">
        <v>8.3299999999999999E-2</v>
      </c>
      <c r="AE16" s="1205"/>
      <c r="AF16" s="938"/>
      <c r="AG16" s="939"/>
      <c r="AH16" s="1204">
        <v>8.3299999999999999E-2</v>
      </c>
      <c r="AI16" s="1205"/>
      <c r="AJ16" s="938"/>
      <c r="AK16" s="939"/>
      <c r="AL16" s="1204">
        <v>8.3299999999999999E-2</v>
      </c>
      <c r="AM16" s="1205"/>
      <c r="AN16" s="938"/>
      <c r="AO16" s="939"/>
      <c r="AP16" s="1204">
        <v>8.3299999999999999E-2</v>
      </c>
      <c r="AQ16" s="1205"/>
      <c r="AR16" s="938"/>
      <c r="AS16" s="939"/>
      <c r="AT16" s="1204">
        <v>8.3299999999999999E-2</v>
      </c>
      <c r="AU16" s="1205"/>
      <c r="AV16" s="938"/>
      <c r="AW16" s="939"/>
      <c r="AX16" s="1204">
        <v>8.3299999999999999E-2</v>
      </c>
      <c r="AY16" s="1205"/>
      <c r="AZ16" s="938"/>
      <c r="BA16" s="939"/>
      <c r="BB16" s="1204">
        <v>8.3299999999999999E-2</v>
      </c>
      <c r="BC16" s="1205"/>
      <c r="BD16" s="938"/>
      <c r="BE16" s="939"/>
      <c r="BF16" s="1204">
        <v>8.3299999999999999E-2</v>
      </c>
      <c r="BG16" s="1205"/>
      <c r="BH16" s="938"/>
      <c r="BI16" s="939"/>
      <c r="BJ16" s="1204">
        <v>8.3699999999999997E-2</v>
      </c>
      <c r="BK16" s="1205"/>
      <c r="BL16" s="443"/>
      <c r="BM16" s="444"/>
    </row>
    <row r="17" spans="1:65" s="104" customFormat="1" ht="38.25" x14ac:dyDescent="0.2">
      <c r="A17" s="1201"/>
      <c r="B17" s="1239"/>
      <c r="C17" s="1203"/>
      <c r="D17" s="1207"/>
      <c r="E17" s="1210"/>
      <c r="F17" s="1213" t="s">
        <v>179</v>
      </c>
      <c r="G17" s="1215" t="s">
        <v>335</v>
      </c>
      <c r="H17" s="358" t="s">
        <v>336</v>
      </c>
      <c r="I17" s="355" t="s">
        <v>337</v>
      </c>
      <c r="J17" s="87">
        <v>0.05</v>
      </c>
      <c r="K17" s="58" t="s">
        <v>338</v>
      </c>
      <c r="L17" s="88" t="s">
        <v>318</v>
      </c>
      <c r="M17" s="88" t="s">
        <v>280</v>
      </c>
      <c r="N17" s="355" t="s">
        <v>71</v>
      </c>
      <c r="O17" s="344">
        <v>4.2</v>
      </c>
      <c r="P17" s="938"/>
      <c r="Q17" s="939"/>
      <c r="R17" s="1204">
        <v>8.3299999999999999E-2</v>
      </c>
      <c r="S17" s="1205"/>
      <c r="T17" s="938"/>
      <c r="U17" s="939"/>
      <c r="V17" s="1204">
        <v>8.3299999999999999E-2</v>
      </c>
      <c r="W17" s="1205"/>
      <c r="X17" s="938"/>
      <c r="Y17" s="939"/>
      <c r="Z17" s="1204">
        <v>8.3299999999999999E-2</v>
      </c>
      <c r="AA17" s="1205"/>
      <c r="AB17" s="938"/>
      <c r="AC17" s="939"/>
      <c r="AD17" s="1204">
        <v>8.3299999999999999E-2</v>
      </c>
      <c r="AE17" s="1205"/>
      <c r="AF17" s="938"/>
      <c r="AG17" s="939"/>
      <c r="AH17" s="1204">
        <v>8.3299999999999999E-2</v>
      </c>
      <c r="AI17" s="1205"/>
      <c r="AJ17" s="938"/>
      <c r="AK17" s="939"/>
      <c r="AL17" s="1204">
        <v>8.3299999999999999E-2</v>
      </c>
      <c r="AM17" s="1205"/>
      <c r="AN17" s="938"/>
      <c r="AO17" s="939"/>
      <c r="AP17" s="1204">
        <v>8.3299999999999999E-2</v>
      </c>
      <c r="AQ17" s="1205"/>
      <c r="AR17" s="938"/>
      <c r="AS17" s="939"/>
      <c r="AT17" s="1204">
        <v>8.3299999999999999E-2</v>
      </c>
      <c r="AU17" s="1205"/>
      <c r="AV17" s="938"/>
      <c r="AW17" s="939"/>
      <c r="AX17" s="1204">
        <v>8.3299999999999999E-2</v>
      </c>
      <c r="AY17" s="1205"/>
      <c r="AZ17" s="938"/>
      <c r="BA17" s="939"/>
      <c r="BB17" s="1204">
        <v>8.3299999999999999E-2</v>
      </c>
      <c r="BC17" s="1205"/>
      <c r="BD17" s="938"/>
      <c r="BE17" s="939"/>
      <c r="BF17" s="1204">
        <v>8.3299999999999999E-2</v>
      </c>
      <c r="BG17" s="1205"/>
      <c r="BH17" s="938"/>
      <c r="BI17" s="939"/>
      <c r="BJ17" s="1204">
        <v>8.3699999999999997E-2</v>
      </c>
      <c r="BK17" s="1205"/>
      <c r="BL17" s="443"/>
      <c r="BM17" s="444"/>
    </row>
    <row r="18" spans="1:65" s="104" customFormat="1" ht="51" x14ac:dyDescent="0.2">
      <c r="A18" s="1201"/>
      <c r="B18" s="1239"/>
      <c r="C18" s="1203"/>
      <c r="D18" s="1207"/>
      <c r="E18" s="1210"/>
      <c r="F18" s="1214"/>
      <c r="G18" s="1216"/>
      <c r="H18" s="358" t="s">
        <v>339</v>
      </c>
      <c r="I18" s="343" t="s">
        <v>340</v>
      </c>
      <c r="J18" s="87">
        <v>0.05</v>
      </c>
      <c r="K18" s="58" t="s">
        <v>323</v>
      </c>
      <c r="L18" s="88" t="s">
        <v>318</v>
      </c>
      <c r="M18" s="88" t="s">
        <v>280</v>
      </c>
      <c r="N18" s="355" t="s">
        <v>71</v>
      </c>
      <c r="O18" s="344">
        <v>4.3</v>
      </c>
      <c r="P18" s="938"/>
      <c r="Q18" s="939"/>
      <c r="R18" s="1204">
        <v>8.3299999999999999E-2</v>
      </c>
      <c r="S18" s="1205"/>
      <c r="T18" s="938"/>
      <c r="U18" s="939"/>
      <c r="V18" s="1204">
        <v>8.3299999999999999E-2</v>
      </c>
      <c r="W18" s="1205"/>
      <c r="X18" s="938"/>
      <c r="Y18" s="939"/>
      <c r="Z18" s="1204">
        <v>8.3299999999999999E-2</v>
      </c>
      <c r="AA18" s="1205"/>
      <c r="AB18" s="938"/>
      <c r="AC18" s="939"/>
      <c r="AD18" s="1204">
        <v>8.3299999999999999E-2</v>
      </c>
      <c r="AE18" s="1205"/>
      <c r="AF18" s="938"/>
      <c r="AG18" s="939"/>
      <c r="AH18" s="1204">
        <v>8.3299999999999999E-2</v>
      </c>
      <c r="AI18" s="1205"/>
      <c r="AJ18" s="938"/>
      <c r="AK18" s="939"/>
      <c r="AL18" s="1204">
        <v>8.3299999999999999E-2</v>
      </c>
      <c r="AM18" s="1205"/>
      <c r="AN18" s="938"/>
      <c r="AO18" s="939"/>
      <c r="AP18" s="1204">
        <v>8.3299999999999999E-2</v>
      </c>
      <c r="AQ18" s="1205"/>
      <c r="AR18" s="938"/>
      <c r="AS18" s="939"/>
      <c r="AT18" s="1204">
        <v>8.3299999999999999E-2</v>
      </c>
      <c r="AU18" s="1205"/>
      <c r="AV18" s="938"/>
      <c r="AW18" s="939"/>
      <c r="AX18" s="1204">
        <v>8.3299999999999999E-2</v>
      </c>
      <c r="AY18" s="1205"/>
      <c r="AZ18" s="938"/>
      <c r="BA18" s="939"/>
      <c r="BB18" s="1204">
        <v>8.3299999999999999E-2</v>
      </c>
      <c r="BC18" s="1205"/>
      <c r="BD18" s="938"/>
      <c r="BE18" s="939"/>
      <c r="BF18" s="1204">
        <v>8.3299999999999999E-2</v>
      </c>
      <c r="BG18" s="1205"/>
      <c r="BH18" s="938"/>
      <c r="BI18" s="939"/>
      <c r="BJ18" s="1204">
        <v>8.3699999999999997E-2</v>
      </c>
      <c r="BK18" s="1205"/>
      <c r="BL18" s="443"/>
      <c r="BM18" s="444"/>
    </row>
    <row r="19" spans="1:65" s="104" customFormat="1" ht="51" x14ac:dyDescent="0.2">
      <c r="A19" s="1201"/>
      <c r="B19" s="1239"/>
      <c r="C19" s="1203"/>
      <c r="D19" s="1208"/>
      <c r="E19" s="1211"/>
      <c r="F19" s="92" t="s">
        <v>179</v>
      </c>
      <c r="G19" s="86" t="s">
        <v>341</v>
      </c>
      <c r="H19" s="358" t="s">
        <v>342</v>
      </c>
      <c r="I19" s="343" t="s">
        <v>343</v>
      </c>
      <c r="J19" s="87">
        <v>0.05</v>
      </c>
      <c r="K19" s="58" t="s">
        <v>344</v>
      </c>
      <c r="L19" s="88" t="s">
        <v>318</v>
      </c>
      <c r="M19" s="88" t="s">
        <v>280</v>
      </c>
      <c r="N19" s="355" t="s">
        <v>71</v>
      </c>
      <c r="O19" s="344">
        <v>4.4000000000000004</v>
      </c>
      <c r="P19" s="938"/>
      <c r="Q19" s="939"/>
      <c r="R19" s="1217">
        <v>2</v>
      </c>
      <c r="S19" s="1205"/>
      <c r="T19" s="1218"/>
      <c r="U19" s="1219"/>
      <c r="V19" s="1217">
        <v>2</v>
      </c>
      <c r="W19" s="1205"/>
      <c r="X19" s="1218"/>
      <c r="Y19" s="1219"/>
      <c r="Z19" s="1217">
        <v>2</v>
      </c>
      <c r="AA19" s="1205"/>
      <c r="AB19" s="1218"/>
      <c r="AC19" s="1219"/>
      <c r="AD19" s="1217">
        <v>2</v>
      </c>
      <c r="AE19" s="1205"/>
      <c r="AF19" s="1218"/>
      <c r="AG19" s="1219"/>
      <c r="AH19" s="1217">
        <v>2</v>
      </c>
      <c r="AI19" s="1205"/>
      <c r="AJ19" s="1218"/>
      <c r="AK19" s="1219"/>
      <c r="AL19" s="1217">
        <v>2</v>
      </c>
      <c r="AM19" s="1205"/>
      <c r="AN19" s="1218"/>
      <c r="AO19" s="1219"/>
      <c r="AP19" s="1217">
        <v>2</v>
      </c>
      <c r="AQ19" s="1205"/>
      <c r="AR19" s="1218"/>
      <c r="AS19" s="1219"/>
      <c r="AT19" s="1217">
        <v>2</v>
      </c>
      <c r="AU19" s="1205"/>
      <c r="AV19" s="1218"/>
      <c r="AW19" s="1219"/>
      <c r="AX19" s="1217">
        <v>2</v>
      </c>
      <c r="AY19" s="1205"/>
      <c r="AZ19" s="1218"/>
      <c r="BA19" s="1219"/>
      <c r="BB19" s="1217">
        <v>2</v>
      </c>
      <c r="BC19" s="1205"/>
      <c r="BD19" s="1218"/>
      <c r="BE19" s="1219"/>
      <c r="BF19" s="1217">
        <v>2</v>
      </c>
      <c r="BG19" s="1205"/>
      <c r="BH19" s="1218"/>
      <c r="BI19" s="1219"/>
      <c r="BJ19" s="1217">
        <v>2</v>
      </c>
      <c r="BK19" s="1220"/>
      <c r="BL19" s="443"/>
      <c r="BM19" s="444"/>
    </row>
    <row r="20" spans="1:65" s="104" customFormat="1" ht="51" x14ac:dyDescent="0.2">
      <c r="A20" s="1201"/>
      <c r="B20" s="1239"/>
      <c r="C20" s="1241" t="s">
        <v>899</v>
      </c>
      <c r="D20" s="1243" t="s">
        <v>906</v>
      </c>
      <c r="E20" s="1164">
        <v>0.25</v>
      </c>
      <c r="F20" s="92" t="s">
        <v>179</v>
      </c>
      <c r="G20" s="365" t="s">
        <v>905</v>
      </c>
      <c r="H20" s="358" t="s">
        <v>345</v>
      </c>
      <c r="I20" s="343" t="s">
        <v>346</v>
      </c>
      <c r="J20" s="20">
        <v>0.08</v>
      </c>
      <c r="K20" s="58" t="s">
        <v>323</v>
      </c>
      <c r="L20" s="88" t="s">
        <v>318</v>
      </c>
      <c r="M20" s="88" t="s">
        <v>280</v>
      </c>
      <c r="N20" s="355" t="s">
        <v>71</v>
      </c>
      <c r="O20" s="344">
        <v>6.1</v>
      </c>
      <c r="P20" s="938"/>
      <c r="Q20" s="939"/>
      <c r="R20" s="1204">
        <v>8.3299999999999999E-2</v>
      </c>
      <c r="S20" s="1205"/>
      <c r="T20" s="938"/>
      <c r="U20" s="939"/>
      <c r="V20" s="1204">
        <v>8.3299999999999999E-2</v>
      </c>
      <c r="W20" s="1205"/>
      <c r="X20" s="938"/>
      <c r="Y20" s="939"/>
      <c r="Z20" s="1204">
        <v>8.3299999999999999E-2</v>
      </c>
      <c r="AA20" s="1205"/>
      <c r="AB20" s="938"/>
      <c r="AC20" s="939"/>
      <c r="AD20" s="1204">
        <v>8.3299999999999999E-2</v>
      </c>
      <c r="AE20" s="1205"/>
      <c r="AF20" s="938"/>
      <c r="AG20" s="939"/>
      <c r="AH20" s="1204">
        <v>8.3299999999999999E-2</v>
      </c>
      <c r="AI20" s="1205"/>
      <c r="AJ20" s="938"/>
      <c r="AK20" s="939"/>
      <c r="AL20" s="1204">
        <v>8.3299999999999999E-2</v>
      </c>
      <c r="AM20" s="1205"/>
      <c r="AN20" s="938"/>
      <c r="AO20" s="939"/>
      <c r="AP20" s="1204">
        <v>8.3299999999999999E-2</v>
      </c>
      <c r="AQ20" s="1205"/>
      <c r="AR20" s="938"/>
      <c r="AS20" s="939"/>
      <c r="AT20" s="1204">
        <v>8.3299999999999999E-2</v>
      </c>
      <c r="AU20" s="1205"/>
      <c r="AV20" s="938"/>
      <c r="AW20" s="939"/>
      <c r="AX20" s="1204">
        <v>8.3299999999999999E-2</v>
      </c>
      <c r="AY20" s="1205"/>
      <c r="AZ20" s="938"/>
      <c r="BA20" s="939"/>
      <c r="BB20" s="1204">
        <v>8.3299999999999999E-2</v>
      </c>
      <c r="BC20" s="1205"/>
      <c r="BD20" s="938"/>
      <c r="BE20" s="939"/>
      <c r="BF20" s="1204">
        <v>8.3299999999999999E-2</v>
      </c>
      <c r="BG20" s="1205"/>
      <c r="BH20" s="938"/>
      <c r="BI20" s="939"/>
      <c r="BJ20" s="1204">
        <v>8.3699999999999997E-2</v>
      </c>
      <c r="BK20" s="1205"/>
      <c r="BL20" s="443"/>
      <c r="BM20" s="444"/>
    </row>
    <row r="21" spans="1:65" s="104" customFormat="1" ht="51" x14ac:dyDescent="0.2">
      <c r="A21" s="1201"/>
      <c r="B21" s="1239"/>
      <c r="C21" s="1203"/>
      <c r="D21" s="1244"/>
      <c r="E21" s="1164"/>
      <c r="F21" s="92" t="s">
        <v>179</v>
      </c>
      <c r="G21" s="86" t="s">
        <v>907</v>
      </c>
      <c r="H21" s="358" t="s">
        <v>900</v>
      </c>
      <c r="I21" s="343" t="s">
        <v>901</v>
      </c>
      <c r="J21" s="20">
        <v>0.08</v>
      </c>
      <c r="K21" s="58" t="s">
        <v>323</v>
      </c>
      <c r="L21" s="88" t="s">
        <v>318</v>
      </c>
      <c r="M21" s="88" t="s">
        <v>280</v>
      </c>
      <c r="N21" s="355" t="s">
        <v>71</v>
      </c>
      <c r="O21" s="344">
        <v>6.2</v>
      </c>
      <c r="P21" s="938"/>
      <c r="Q21" s="939"/>
      <c r="R21" s="1204">
        <v>8.3299999999999999E-2</v>
      </c>
      <c r="S21" s="1205"/>
      <c r="T21" s="938"/>
      <c r="U21" s="939"/>
      <c r="V21" s="1204">
        <v>8.3299999999999999E-2</v>
      </c>
      <c r="W21" s="1205"/>
      <c r="X21" s="938"/>
      <c r="Y21" s="939"/>
      <c r="Z21" s="1204">
        <v>8.3299999999999999E-2</v>
      </c>
      <c r="AA21" s="1205"/>
      <c r="AB21" s="938"/>
      <c r="AC21" s="939"/>
      <c r="AD21" s="1204">
        <v>8.3299999999999999E-2</v>
      </c>
      <c r="AE21" s="1205"/>
      <c r="AF21" s="938"/>
      <c r="AG21" s="939"/>
      <c r="AH21" s="1204">
        <v>8.3299999999999999E-2</v>
      </c>
      <c r="AI21" s="1205"/>
      <c r="AJ21" s="938"/>
      <c r="AK21" s="939"/>
      <c r="AL21" s="1204">
        <v>8.3299999999999999E-2</v>
      </c>
      <c r="AM21" s="1205"/>
      <c r="AN21" s="938"/>
      <c r="AO21" s="939"/>
      <c r="AP21" s="1204">
        <v>8.3299999999999999E-2</v>
      </c>
      <c r="AQ21" s="1205"/>
      <c r="AR21" s="938"/>
      <c r="AS21" s="939"/>
      <c r="AT21" s="1204">
        <v>8.3299999999999999E-2</v>
      </c>
      <c r="AU21" s="1205"/>
      <c r="AV21" s="938"/>
      <c r="AW21" s="939"/>
      <c r="AX21" s="1204">
        <v>8.3299999999999999E-2</v>
      </c>
      <c r="AY21" s="1205"/>
      <c r="AZ21" s="938"/>
      <c r="BA21" s="939"/>
      <c r="BB21" s="1204">
        <v>8.3299999999999999E-2</v>
      </c>
      <c r="BC21" s="1205"/>
      <c r="BD21" s="938"/>
      <c r="BE21" s="939"/>
      <c r="BF21" s="1204">
        <v>8.3299999999999999E-2</v>
      </c>
      <c r="BG21" s="1205"/>
      <c r="BH21" s="938"/>
      <c r="BI21" s="939"/>
      <c r="BJ21" s="1204">
        <v>8.3299999999999999E-2</v>
      </c>
      <c r="BK21" s="1205"/>
      <c r="BL21" s="443"/>
      <c r="BM21" s="444"/>
    </row>
    <row r="22" spans="1:65" s="104" customFormat="1" ht="51" x14ac:dyDescent="0.2">
      <c r="A22" s="1201"/>
      <c r="B22" s="1240"/>
      <c r="C22" s="1242"/>
      <c r="D22" s="1245"/>
      <c r="E22" s="1164"/>
      <c r="F22" s="92" t="s">
        <v>179</v>
      </c>
      <c r="G22" s="86" t="s">
        <v>908</v>
      </c>
      <c r="H22" s="358" t="s">
        <v>902</v>
      </c>
      <c r="I22" s="343" t="s">
        <v>903</v>
      </c>
      <c r="J22" s="20">
        <v>0.09</v>
      </c>
      <c r="K22" s="58" t="s">
        <v>323</v>
      </c>
      <c r="L22" s="88" t="s">
        <v>318</v>
      </c>
      <c r="M22" s="88" t="s">
        <v>280</v>
      </c>
      <c r="N22" s="355" t="s">
        <v>71</v>
      </c>
      <c r="O22" s="344">
        <v>6.3</v>
      </c>
      <c r="P22" s="938"/>
      <c r="Q22" s="939"/>
      <c r="R22" s="1237"/>
      <c r="S22" s="1219"/>
      <c r="T22" s="938"/>
      <c r="U22" s="939"/>
      <c r="V22" s="1237"/>
      <c r="W22" s="1219"/>
      <c r="X22" s="938"/>
      <c r="Y22" s="939"/>
      <c r="Z22" s="1246">
        <v>1</v>
      </c>
      <c r="AA22" s="1247"/>
      <c r="AB22" s="938"/>
      <c r="AC22" s="939"/>
      <c r="AD22" s="1237"/>
      <c r="AE22" s="1219"/>
      <c r="AF22" s="938"/>
      <c r="AG22" s="939"/>
      <c r="AH22" s="1237"/>
      <c r="AI22" s="1219"/>
      <c r="AJ22" s="938"/>
      <c r="AK22" s="939"/>
      <c r="AL22" s="1237"/>
      <c r="AM22" s="1219"/>
      <c r="AN22" s="938"/>
      <c r="AO22" s="939"/>
      <c r="AP22" s="1237"/>
      <c r="AQ22" s="1219"/>
      <c r="AR22" s="938"/>
      <c r="AS22" s="939"/>
      <c r="AT22" s="1237"/>
      <c r="AU22" s="1219"/>
      <c r="AV22" s="938"/>
      <c r="AW22" s="939"/>
      <c r="AX22" s="1246">
        <v>1</v>
      </c>
      <c r="AY22" s="1247"/>
      <c r="AZ22" s="938"/>
      <c r="BA22" s="939"/>
      <c r="BB22" s="1237"/>
      <c r="BC22" s="1219"/>
      <c r="BD22" s="938"/>
      <c r="BE22" s="939"/>
      <c r="BF22" s="1237"/>
      <c r="BG22" s="1219"/>
      <c r="BH22" s="938"/>
      <c r="BI22" s="939"/>
      <c r="BJ22" s="1237"/>
      <c r="BK22" s="1219"/>
      <c r="BL22" s="443"/>
      <c r="BM22" s="444"/>
    </row>
    <row r="23" spans="1:65" s="104" customFormat="1" ht="63.75" x14ac:dyDescent="0.2">
      <c r="A23" s="1201"/>
      <c r="B23" s="337" t="s">
        <v>347</v>
      </c>
      <c r="C23" s="357" t="s">
        <v>37</v>
      </c>
      <c r="D23" s="337" t="s">
        <v>348</v>
      </c>
      <c r="E23" s="442">
        <v>0.1</v>
      </c>
      <c r="F23" s="92" t="s">
        <v>179</v>
      </c>
      <c r="G23" s="358" t="s">
        <v>349</v>
      </c>
      <c r="H23" s="358" t="s">
        <v>350</v>
      </c>
      <c r="I23" s="358" t="s">
        <v>351</v>
      </c>
      <c r="J23" s="87">
        <v>0.1</v>
      </c>
      <c r="K23" s="58" t="s">
        <v>352</v>
      </c>
      <c r="L23" s="88" t="s">
        <v>318</v>
      </c>
      <c r="M23" s="88" t="s">
        <v>280</v>
      </c>
      <c r="N23" s="355" t="s">
        <v>71</v>
      </c>
      <c r="O23" s="344">
        <v>6.1</v>
      </c>
      <c r="P23" s="327"/>
      <c r="Q23" s="328"/>
      <c r="R23" s="327"/>
      <c r="S23" s="328"/>
      <c r="T23" s="938"/>
      <c r="U23" s="939"/>
      <c r="V23" s="327"/>
      <c r="W23" s="328"/>
      <c r="X23" s="327"/>
      <c r="Y23" s="328"/>
      <c r="Z23" s="327"/>
      <c r="AA23" s="328"/>
      <c r="AB23" s="327"/>
      <c r="AC23" s="328"/>
      <c r="AD23" s="327"/>
      <c r="AE23" s="328"/>
      <c r="AF23" s="327"/>
      <c r="AG23" s="328"/>
      <c r="AH23" s="327"/>
      <c r="AI23" s="328"/>
      <c r="AJ23" s="327"/>
      <c r="AK23" s="328"/>
      <c r="AL23" s="327"/>
      <c r="AM23" s="328"/>
      <c r="AN23" s="327"/>
      <c r="AO23" s="328"/>
      <c r="AP23" s="1217">
        <v>1</v>
      </c>
      <c r="AQ23" s="1205"/>
      <c r="AR23" s="327"/>
      <c r="AS23" s="328"/>
      <c r="AT23" s="327"/>
      <c r="AU23" s="328"/>
      <c r="AV23" s="327"/>
      <c r="AW23" s="328"/>
      <c r="AX23" s="327"/>
      <c r="AY23" s="328"/>
      <c r="AZ23" s="327"/>
      <c r="BA23" s="328"/>
      <c r="BB23" s="327"/>
      <c r="BC23" s="328"/>
      <c r="BD23" s="327"/>
      <c r="BE23" s="328"/>
      <c r="BF23" s="327"/>
      <c r="BG23" s="328"/>
      <c r="BH23" s="327"/>
      <c r="BI23" s="328"/>
      <c r="BJ23" s="327"/>
      <c r="BK23" s="352"/>
      <c r="BL23" s="443"/>
      <c r="BM23" s="444"/>
    </row>
    <row r="24" spans="1:65" s="104" customFormat="1" ht="64.5" thickBot="1" x14ac:dyDescent="0.25">
      <c r="A24" s="1201"/>
      <c r="B24" s="345" t="s">
        <v>272</v>
      </c>
      <c r="C24" s="90" t="s">
        <v>37</v>
      </c>
      <c r="D24" s="345" t="s">
        <v>353</v>
      </c>
      <c r="E24" s="91">
        <v>0.05</v>
      </c>
      <c r="F24" s="92" t="s">
        <v>179</v>
      </c>
      <c r="G24" s="360" t="s">
        <v>354</v>
      </c>
      <c r="H24" s="360" t="s">
        <v>74</v>
      </c>
      <c r="I24" s="360" t="s">
        <v>43</v>
      </c>
      <c r="J24" s="93">
        <v>0.05</v>
      </c>
      <c r="K24" s="94" t="s">
        <v>352</v>
      </c>
      <c r="L24" s="95" t="s">
        <v>318</v>
      </c>
      <c r="M24" s="95" t="s">
        <v>280</v>
      </c>
      <c r="N24" s="96" t="s">
        <v>71</v>
      </c>
      <c r="O24" s="540">
        <v>7.1</v>
      </c>
      <c r="P24" s="1222"/>
      <c r="Q24" s="1223"/>
      <c r="R24" s="1224">
        <v>8.3299999999999999E-2</v>
      </c>
      <c r="S24" s="1225"/>
      <c r="T24" s="1222"/>
      <c r="U24" s="1223"/>
      <c r="V24" s="1224">
        <v>8.3299999999999999E-2</v>
      </c>
      <c r="W24" s="1225"/>
      <c r="X24" s="1222"/>
      <c r="Y24" s="1223"/>
      <c r="Z24" s="1224">
        <v>8.3299999999999999E-2</v>
      </c>
      <c r="AA24" s="1225"/>
      <c r="AB24" s="1222"/>
      <c r="AC24" s="1223"/>
      <c r="AD24" s="1224">
        <v>8.3299999999999999E-2</v>
      </c>
      <c r="AE24" s="1225"/>
      <c r="AF24" s="1222"/>
      <c r="AG24" s="1223"/>
      <c r="AH24" s="1224">
        <v>8.3299999999999999E-2</v>
      </c>
      <c r="AI24" s="1225"/>
      <c r="AJ24" s="1222"/>
      <c r="AK24" s="1223"/>
      <c r="AL24" s="1224">
        <v>8.3299999999999999E-2</v>
      </c>
      <c r="AM24" s="1225"/>
      <c r="AN24" s="1222"/>
      <c r="AO24" s="1223"/>
      <c r="AP24" s="1224">
        <v>8.3299999999999999E-2</v>
      </c>
      <c r="AQ24" s="1225"/>
      <c r="AR24" s="1222"/>
      <c r="AS24" s="1223"/>
      <c r="AT24" s="1224">
        <v>8.3299999999999999E-2</v>
      </c>
      <c r="AU24" s="1225"/>
      <c r="AV24" s="1222"/>
      <c r="AW24" s="1223"/>
      <c r="AX24" s="1224">
        <v>8.3299999999999999E-2</v>
      </c>
      <c r="AY24" s="1225"/>
      <c r="AZ24" s="1222"/>
      <c r="BA24" s="1223"/>
      <c r="BB24" s="1224">
        <v>8.3299999999999999E-2</v>
      </c>
      <c r="BC24" s="1225"/>
      <c r="BD24" s="1222"/>
      <c r="BE24" s="1223"/>
      <c r="BF24" s="1224">
        <v>8.3299999999999999E-2</v>
      </c>
      <c r="BG24" s="1225"/>
      <c r="BH24" s="1222"/>
      <c r="BI24" s="1223"/>
      <c r="BJ24" s="1235">
        <v>8.3699999999999997E-2</v>
      </c>
      <c r="BK24" s="1236"/>
      <c r="BL24" s="538"/>
      <c r="BM24" s="539"/>
    </row>
    <row r="25" spans="1:65" s="104" customFormat="1" ht="18" customHeight="1" x14ac:dyDescent="0.2">
      <c r="A25" s="445" t="s">
        <v>17</v>
      </c>
      <c r="B25" s="446"/>
      <c r="C25" s="446" t="s">
        <v>18</v>
      </c>
      <c r="D25" s="446"/>
      <c r="E25" s="446" t="s">
        <v>15</v>
      </c>
      <c r="F25" s="446"/>
      <c r="G25" s="446" t="s">
        <v>16</v>
      </c>
      <c r="H25" s="446"/>
      <c r="I25" s="446"/>
      <c r="J25" s="446"/>
      <c r="K25" s="446"/>
      <c r="L25" s="446"/>
      <c r="M25" s="446"/>
      <c r="N25" s="447"/>
      <c r="O25" s="1226"/>
      <c r="P25" s="1227"/>
      <c r="Q25" s="1227"/>
      <c r="R25" s="1227"/>
      <c r="S25" s="1227"/>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1227"/>
      <c r="AR25" s="1227"/>
      <c r="AS25" s="1227"/>
      <c r="AT25" s="1227"/>
      <c r="AU25" s="1227"/>
      <c r="AV25" s="1227"/>
      <c r="AW25" s="1227"/>
      <c r="AX25" s="1227"/>
      <c r="AY25" s="1227"/>
      <c r="AZ25" s="1227"/>
      <c r="BA25" s="1227"/>
      <c r="BB25" s="1227"/>
      <c r="BC25" s="1227"/>
      <c r="BD25" s="1227"/>
      <c r="BE25" s="1227"/>
      <c r="BF25" s="1227"/>
      <c r="BG25" s="1227"/>
      <c r="BH25" s="1227"/>
      <c r="BI25" s="1227"/>
      <c r="BJ25" s="1227"/>
      <c r="BK25" s="1227"/>
      <c r="BL25" s="1227"/>
      <c r="BM25" s="1228"/>
    </row>
    <row r="26" spans="1:65" s="182" customFormat="1" ht="56.25" customHeight="1" x14ac:dyDescent="0.2">
      <c r="A26" s="389" t="s">
        <v>70</v>
      </c>
      <c r="B26" s="390"/>
      <c r="C26" s="390" t="s">
        <v>909</v>
      </c>
      <c r="D26" s="390"/>
      <c r="E26" s="448"/>
      <c r="F26" s="448"/>
      <c r="G26" s="448"/>
      <c r="H26" s="431"/>
      <c r="I26" s="448"/>
      <c r="J26" s="448"/>
      <c r="K26" s="448"/>
      <c r="L26" s="448"/>
      <c r="M26" s="449"/>
      <c r="N26" s="450"/>
      <c r="O26" s="1229"/>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230"/>
      <c r="BL26" s="1230"/>
      <c r="BM26" s="1231"/>
    </row>
    <row r="27" spans="1:65" s="182" customFormat="1" ht="24.75" customHeight="1" thickBot="1" x14ac:dyDescent="0.25">
      <c r="A27" s="451" t="s">
        <v>912</v>
      </c>
      <c r="B27" s="398"/>
      <c r="C27" s="398" t="s">
        <v>910</v>
      </c>
      <c r="D27" s="398"/>
      <c r="E27" s="1221" t="s">
        <v>355</v>
      </c>
      <c r="F27" s="1221"/>
      <c r="G27" s="452" t="s">
        <v>993</v>
      </c>
      <c r="H27" s="453"/>
      <c r="I27" s="452"/>
      <c r="J27" s="454" t="s">
        <v>19</v>
      </c>
      <c r="K27" s="454"/>
      <c r="L27" s="454"/>
      <c r="M27" s="452"/>
      <c r="N27" s="455"/>
      <c r="O27" s="1232"/>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c r="BJ27" s="1233"/>
      <c r="BK27" s="1233"/>
      <c r="BL27" s="1233"/>
      <c r="BM27" s="1234"/>
    </row>
    <row r="28" spans="1:65" s="104" customFormat="1" ht="12.75" customHeight="1" x14ac:dyDescent="0.2">
      <c r="E28" s="408"/>
      <c r="F28" s="408"/>
    </row>
    <row r="29" spans="1:65" s="104" customFormat="1" ht="12.75" customHeight="1" x14ac:dyDescent="0.2">
      <c r="E29" s="408"/>
      <c r="F29" s="408"/>
    </row>
    <row r="30" spans="1:65" s="104" customFormat="1" ht="12.75" customHeight="1" x14ac:dyDescent="0.2">
      <c r="E30" s="408"/>
      <c r="F30" s="408"/>
    </row>
    <row r="31" spans="1:65" s="104" customFormat="1" x14ac:dyDescent="0.2">
      <c r="E31" s="408"/>
      <c r="F31" s="408"/>
      <c r="K31" s="433"/>
    </row>
    <row r="32" spans="1:65" s="104" customFormat="1" x14ac:dyDescent="0.2">
      <c r="E32" s="408"/>
      <c r="F32" s="408"/>
      <c r="K32" s="433"/>
    </row>
    <row r="33" spans="4:11" s="104" customFormat="1" x14ac:dyDescent="0.2">
      <c r="D33" s="182"/>
      <c r="E33" s="408"/>
      <c r="F33" s="408"/>
      <c r="K33" s="433"/>
    </row>
    <row r="34" spans="4:11" s="104" customFormat="1" x14ac:dyDescent="0.2">
      <c r="D34" s="182"/>
      <c r="E34" s="408"/>
      <c r="F34" s="408"/>
      <c r="K34" s="433"/>
    </row>
    <row r="35" spans="4:11" s="104" customFormat="1" x14ac:dyDescent="0.2">
      <c r="E35" s="408"/>
      <c r="F35" s="408"/>
      <c r="K35" s="433"/>
    </row>
  </sheetData>
  <mergeCells count="360">
    <mergeCell ref="BJ22:BK22"/>
    <mergeCell ref="E20:E22"/>
    <mergeCell ref="BB21:BC21"/>
    <mergeCell ref="BD21:BE21"/>
    <mergeCell ref="BF21:BG21"/>
    <mergeCell ref="BH21:BI21"/>
    <mergeCell ref="BJ21:BK21"/>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X22:AY22"/>
    <mergeCell ref="AZ22:BA22"/>
    <mergeCell ref="BB20:BC20"/>
    <mergeCell ref="BD20:BE20"/>
    <mergeCell ref="BF20:BG20"/>
    <mergeCell ref="BB22:BC22"/>
    <mergeCell ref="BD22:BE22"/>
    <mergeCell ref="BF22:BG22"/>
    <mergeCell ref="BH22:BI22"/>
    <mergeCell ref="BH20:BI20"/>
    <mergeCell ref="BJ20:BK20"/>
    <mergeCell ref="P21:Q21"/>
    <mergeCell ref="R21:S21"/>
    <mergeCell ref="T21:U21"/>
    <mergeCell ref="V21:W21"/>
    <mergeCell ref="X21:Y21"/>
    <mergeCell ref="Z21:AA21"/>
    <mergeCell ref="AB21:AC21"/>
    <mergeCell ref="AD21:AE21"/>
    <mergeCell ref="AF21:AG21"/>
    <mergeCell ref="AH21:AI21"/>
    <mergeCell ref="AJ21:AK21"/>
    <mergeCell ref="AL21:AM21"/>
    <mergeCell ref="AN21:AO21"/>
    <mergeCell ref="AP21:AQ21"/>
    <mergeCell ref="AR21:AS21"/>
    <mergeCell ref="AT21:AU21"/>
    <mergeCell ref="AV21:AW21"/>
    <mergeCell ref="AX21:AY21"/>
    <mergeCell ref="AZ21:BA21"/>
    <mergeCell ref="BF24:BG24"/>
    <mergeCell ref="B12:B22"/>
    <mergeCell ref="C20:C22"/>
    <mergeCell ref="D20:D22"/>
    <mergeCell ref="P20:Q20"/>
    <mergeCell ref="R20:S20"/>
    <mergeCell ref="T20:U20"/>
    <mergeCell ref="V20:W20"/>
    <mergeCell ref="X20:Y20"/>
    <mergeCell ref="Z20:AA20"/>
    <mergeCell ref="P19:Q19"/>
    <mergeCell ref="R19:S19"/>
    <mergeCell ref="T19:U19"/>
    <mergeCell ref="V19:W19"/>
    <mergeCell ref="X19:Y19"/>
    <mergeCell ref="Z19:AA19"/>
    <mergeCell ref="D14:D15"/>
    <mergeCell ref="E14:E15"/>
    <mergeCell ref="P14:Q14"/>
    <mergeCell ref="Z12:AA12"/>
    <mergeCell ref="AP22:AQ22"/>
    <mergeCell ref="AR22:AS22"/>
    <mergeCell ref="AT22:AU22"/>
    <mergeCell ref="AV22:AW22"/>
    <mergeCell ref="AP24:AQ24"/>
    <mergeCell ref="AR24:AS24"/>
    <mergeCell ref="AT24:AU24"/>
    <mergeCell ref="AV24:AW24"/>
    <mergeCell ref="AX24:AY24"/>
    <mergeCell ref="AB24:AC24"/>
    <mergeCell ref="AD24:AE24"/>
    <mergeCell ref="AF24:AG24"/>
    <mergeCell ref="AH24:AI24"/>
    <mergeCell ref="AJ24:AK24"/>
    <mergeCell ref="AL24:AM24"/>
    <mergeCell ref="AB19:AC19"/>
    <mergeCell ref="AD19:AE19"/>
    <mergeCell ref="AF19:AG19"/>
    <mergeCell ref="E27:F27"/>
    <mergeCell ref="AZ24:BA24"/>
    <mergeCell ref="BB24:BC24"/>
    <mergeCell ref="BD24:BE24"/>
    <mergeCell ref="P24:Q24"/>
    <mergeCell ref="R24:S24"/>
    <mergeCell ref="T24:U24"/>
    <mergeCell ref="V24:W24"/>
    <mergeCell ref="X24:Y24"/>
    <mergeCell ref="Z24:AA24"/>
    <mergeCell ref="AP19:AQ19"/>
    <mergeCell ref="AX20:AY20"/>
    <mergeCell ref="AZ20:BA20"/>
    <mergeCell ref="AJ19:AK19"/>
    <mergeCell ref="AL19:AM19"/>
    <mergeCell ref="AR19:AS19"/>
    <mergeCell ref="AP23:AQ23"/>
    <mergeCell ref="O25:BM27"/>
    <mergeCell ref="BH24:BI24"/>
    <mergeCell ref="BJ24:BK24"/>
    <mergeCell ref="AN24:AO24"/>
    <mergeCell ref="AH19:AI19"/>
    <mergeCell ref="BF18:BG18"/>
    <mergeCell ref="BH18:BI18"/>
    <mergeCell ref="BJ18:BK18"/>
    <mergeCell ref="AX18:AY18"/>
    <mergeCell ref="AZ18:BA18"/>
    <mergeCell ref="BB18:BC18"/>
    <mergeCell ref="BD18:BE18"/>
    <mergeCell ref="BJ19:BK19"/>
    <mergeCell ref="AZ19:BA19"/>
    <mergeCell ref="BB19:BC19"/>
    <mergeCell ref="BD19:BE19"/>
    <mergeCell ref="BF19:BG19"/>
    <mergeCell ref="BH19:BI19"/>
    <mergeCell ref="AX19:AY19"/>
    <mergeCell ref="AR20:AS20"/>
    <mergeCell ref="AT20:AU20"/>
    <mergeCell ref="AV20:AW20"/>
    <mergeCell ref="AT19:AU19"/>
    <mergeCell ref="AV19:AW19"/>
    <mergeCell ref="AJ18:AK18"/>
    <mergeCell ref="AL18:AM18"/>
    <mergeCell ref="AN18:AO18"/>
    <mergeCell ref="AP18:AQ18"/>
    <mergeCell ref="AR18:AS18"/>
    <mergeCell ref="AN19:AO19"/>
    <mergeCell ref="T23:U23"/>
    <mergeCell ref="AB20:AC20"/>
    <mergeCell ref="AD20:AE20"/>
    <mergeCell ref="AF20:AG20"/>
    <mergeCell ref="AH20:AI20"/>
    <mergeCell ref="AJ20:AK20"/>
    <mergeCell ref="AL20:AM20"/>
    <mergeCell ref="AN20:AO20"/>
    <mergeCell ref="AP20:AQ20"/>
    <mergeCell ref="BF17:BG17"/>
    <mergeCell ref="BH17:BI17"/>
    <mergeCell ref="AL17:AM17"/>
    <mergeCell ref="AN17:AO17"/>
    <mergeCell ref="AP17:AQ17"/>
    <mergeCell ref="AR17:AS17"/>
    <mergeCell ref="AT17:AU17"/>
    <mergeCell ref="AV17:AW17"/>
    <mergeCell ref="Z17:AA17"/>
    <mergeCell ref="AB17:AC17"/>
    <mergeCell ref="X18:Y18"/>
    <mergeCell ref="Z18:AA18"/>
    <mergeCell ref="AB18:AC18"/>
    <mergeCell ref="AD18:AE18"/>
    <mergeCell ref="AF18:AG18"/>
    <mergeCell ref="AX17:AY17"/>
    <mergeCell ref="AZ17:BA17"/>
    <mergeCell ref="BB17:BC17"/>
    <mergeCell ref="BD17:BE17"/>
    <mergeCell ref="AT18:AU18"/>
    <mergeCell ref="AV18:AW18"/>
    <mergeCell ref="AH18:AI18"/>
    <mergeCell ref="AH17:AI17"/>
    <mergeCell ref="AJ17:AK17"/>
    <mergeCell ref="BF16:BG16"/>
    <mergeCell ref="BH16:BI16"/>
    <mergeCell ref="BJ16:BK16"/>
    <mergeCell ref="F17:F18"/>
    <mergeCell ref="G17:G18"/>
    <mergeCell ref="P17:Q17"/>
    <mergeCell ref="R17:S17"/>
    <mergeCell ref="T17:U17"/>
    <mergeCell ref="V17:W17"/>
    <mergeCell ref="X17:Y17"/>
    <mergeCell ref="AT16:AU16"/>
    <mergeCell ref="AV16:AW16"/>
    <mergeCell ref="AX16:AY16"/>
    <mergeCell ref="AZ16:BA16"/>
    <mergeCell ref="BB16:BC16"/>
    <mergeCell ref="BD16:BE16"/>
    <mergeCell ref="AH16:AI16"/>
    <mergeCell ref="AJ16:AK16"/>
    <mergeCell ref="AL16:AM16"/>
    <mergeCell ref="AN16:AO16"/>
    <mergeCell ref="BJ17:BK17"/>
    <mergeCell ref="P18:Q18"/>
    <mergeCell ref="AP16:AQ16"/>
    <mergeCell ref="AR16:AS16"/>
    <mergeCell ref="V16:W16"/>
    <mergeCell ref="X16:Y16"/>
    <mergeCell ref="Z16:AA16"/>
    <mergeCell ref="AB16:AC16"/>
    <mergeCell ref="AD16:AE16"/>
    <mergeCell ref="AF16:AG16"/>
    <mergeCell ref="AN14:AO14"/>
    <mergeCell ref="AP14:AQ14"/>
    <mergeCell ref="AR14:AS14"/>
    <mergeCell ref="V14:W14"/>
    <mergeCell ref="X14:Y14"/>
    <mergeCell ref="AD15:AE15"/>
    <mergeCell ref="AF15:AG15"/>
    <mergeCell ref="AH15:AI15"/>
    <mergeCell ref="AJ15:AK15"/>
    <mergeCell ref="AL15:AM15"/>
    <mergeCell ref="AN15:AO15"/>
    <mergeCell ref="BD15:BE15"/>
    <mergeCell ref="BF15:BG15"/>
    <mergeCell ref="BH15:BI15"/>
    <mergeCell ref="BJ15:BK15"/>
    <mergeCell ref="AP15:AQ15"/>
    <mergeCell ref="AR15:AS15"/>
    <mergeCell ref="AT15:AU15"/>
    <mergeCell ref="AV15:AW15"/>
    <mergeCell ref="AX15:AY15"/>
    <mergeCell ref="AZ15:BA15"/>
    <mergeCell ref="BB15:BC15"/>
    <mergeCell ref="BB13:BC13"/>
    <mergeCell ref="BD13:BE13"/>
    <mergeCell ref="BF13:BG13"/>
    <mergeCell ref="BH13:BI13"/>
    <mergeCell ref="BJ13:BK13"/>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P13:AQ13"/>
    <mergeCell ref="AR13:AS13"/>
    <mergeCell ref="AT13:AU13"/>
    <mergeCell ref="AV13:AW13"/>
    <mergeCell ref="AX13:AY13"/>
    <mergeCell ref="AZ13:BA13"/>
    <mergeCell ref="AD13:AE13"/>
    <mergeCell ref="AF13:AG13"/>
    <mergeCell ref="AH13:AI13"/>
    <mergeCell ref="AJ13:AK13"/>
    <mergeCell ref="AL13:AM13"/>
    <mergeCell ref="AN13:AO13"/>
    <mergeCell ref="BF12:BG12"/>
    <mergeCell ref="BH12:BI12"/>
    <mergeCell ref="BJ12:BK12"/>
    <mergeCell ref="P13:Q13"/>
    <mergeCell ref="R13:S13"/>
    <mergeCell ref="T13:U13"/>
    <mergeCell ref="V13:W13"/>
    <mergeCell ref="X13:Y13"/>
    <mergeCell ref="Z13:AA13"/>
    <mergeCell ref="AB13:AC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AB12:AC12"/>
    <mergeCell ref="AD12:AE12"/>
    <mergeCell ref="AF12:AG12"/>
    <mergeCell ref="A12:A24"/>
    <mergeCell ref="C12:C19"/>
    <mergeCell ref="P12:Q12"/>
    <mergeCell ref="R12:S12"/>
    <mergeCell ref="T12:U12"/>
    <mergeCell ref="R14:S14"/>
    <mergeCell ref="T14:U14"/>
    <mergeCell ref="Z14:AA14"/>
    <mergeCell ref="AB14:AC14"/>
    <mergeCell ref="AD14:AE14"/>
    <mergeCell ref="AF14:AG14"/>
    <mergeCell ref="D16:D19"/>
    <mergeCell ref="E16:E19"/>
    <mergeCell ref="P16:Q16"/>
    <mergeCell ref="R16:S16"/>
    <mergeCell ref="T16:U16"/>
    <mergeCell ref="AD17:AE17"/>
    <mergeCell ref="AF17:AG17"/>
    <mergeCell ref="R18:S18"/>
    <mergeCell ref="T18:U18"/>
    <mergeCell ref="V18:W18"/>
    <mergeCell ref="BD10:BG10"/>
    <mergeCell ref="BH10:BK10"/>
    <mergeCell ref="AZ11:BA11"/>
    <mergeCell ref="BB11:BC11"/>
    <mergeCell ref="BD11:BE11"/>
    <mergeCell ref="BF11:BG11"/>
    <mergeCell ref="BH11:BI11"/>
    <mergeCell ref="BJ11:BK11"/>
    <mergeCell ref="AN11:AO11"/>
    <mergeCell ref="AP11:AQ11"/>
    <mergeCell ref="AR11:AS11"/>
    <mergeCell ref="AT11:AU11"/>
    <mergeCell ref="AV11:AW11"/>
    <mergeCell ref="AX11:AY11"/>
    <mergeCell ref="AR10:AU10"/>
    <mergeCell ref="AV10:AY10"/>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A3:J8"/>
    <mergeCell ref="N3:BK8"/>
    <mergeCell ref="BL3:BM9"/>
    <mergeCell ref="A9:G9"/>
    <mergeCell ref="H9:BK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 ref="BL10:BM10"/>
    <mergeCell ref="P11:Q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BM108"/>
  <sheetViews>
    <sheetView topLeftCell="A8" zoomScale="90" zoomScaleNormal="90" zoomScaleSheetLayoutView="100" workbookViewId="0">
      <selection activeCell="C37" sqref="C37"/>
    </sheetView>
  </sheetViews>
  <sheetFormatPr baseColWidth="10" defaultColWidth="11.42578125" defaultRowHeight="12.75" x14ac:dyDescent="0.2"/>
  <cols>
    <col min="1" max="1" width="39" style="74" customWidth="1"/>
    <col min="2" max="2" width="29.5703125" style="74" customWidth="1"/>
    <col min="3" max="3" width="19.85546875" style="74" customWidth="1"/>
    <col min="4" max="4" width="34" style="74" customWidth="1"/>
    <col min="5" max="5" width="23" style="6" customWidth="1"/>
    <col min="6" max="6" width="25" style="6" customWidth="1"/>
    <col min="7" max="7" width="49.5703125" style="74" customWidth="1"/>
    <col min="8" max="8" width="52.85546875" style="74" customWidth="1"/>
    <col min="9" max="9" width="55.42578125" style="74" customWidth="1"/>
    <col min="10" max="12" width="23.42578125" style="74" customWidth="1"/>
    <col min="13" max="13" width="23.42578125" style="75" customWidth="1"/>
    <col min="14" max="14" width="12.5703125" style="74" customWidth="1"/>
    <col min="15" max="15" width="13.85546875" style="74" customWidth="1"/>
    <col min="16" max="19" width="4.5703125" style="74" customWidth="1"/>
    <col min="20" max="21" width="4.5703125" style="76" customWidth="1"/>
    <col min="22" max="23" width="4.5703125" style="74" customWidth="1"/>
    <col min="24" max="25" width="4.5703125" style="76" customWidth="1"/>
    <col min="26" max="27" width="4.5703125" style="74" customWidth="1"/>
    <col min="28" max="29" width="4.5703125" style="76" customWidth="1"/>
    <col min="30" max="31" width="4.5703125" style="74" customWidth="1"/>
    <col min="32" max="33" width="4.5703125" style="76" customWidth="1"/>
    <col min="34" max="35" width="4.5703125" style="74" customWidth="1"/>
    <col min="36" max="37" width="4.5703125" style="76" customWidth="1"/>
    <col min="38" max="39" width="4.5703125" style="74" customWidth="1"/>
    <col min="40" max="41" width="4.5703125" style="76" customWidth="1"/>
    <col min="42" max="43" width="4.5703125" style="74" customWidth="1"/>
    <col min="44" max="45" width="4.5703125" style="76" customWidth="1"/>
    <col min="46" max="47" width="4.5703125" style="74" customWidth="1"/>
    <col min="48" max="49" width="4.5703125" style="76" customWidth="1"/>
    <col min="50" max="51" width="4.5703125" style="74" customWidth="1"/>
    <col min="52" max="53" width="4.5703125" style="76" customWidth="1"/>
    <col min="54" max="55" width="4.5703125" style="74" customWidth="1"/>
    <col min="56" max="57" width="4.5703125" style="76" customWidth="1"/>
    <col min="58" max="59" width="4.5703125" style="74" customWidth="1"/>
    <col min="60" max="61" width="4.5703125" style="76" customWidth="1"/>
    <col min="62" max="63" width="4.5703125" style="74" customWidth="1"/>
    <col min="64" max="64" width="13.5703125" style="41" customWidth="1"/>
    <col min="65" max="65" width="22.85546875" style="41" customWidth="1"/>
    <col min="66" max="16384" width="11.42578125" style="74"/>
  </cols>
  <sheetData>
    <row r="1" spans="1:65" s="182" customFormat="1" ht="16.5" x14ac:dyDescent="0.2">
      <c r="E1" s="404"/>
      <c r="F1" s="404"/>
      <c r="I1" s="461"/>
      <c r="M1" s="462"/>
      <c r="P1" s="428"/>
      <c r="BL1" s="407"/>
      <c r="BM1" s="407"/>
    </row>
    <row r="2" spans="1:65" s="182" customFormat="1" ht="17.25" thickBot="1" x14ac:dyDescent="0.25">
      <c r="E2" s="404"/>
      <c r="F2" s="404"/>
      <c r="M2" s="462"/>
      <c r="P2" s="428"/>
      <c r="BL2" s="407"/>
      <c r="BM2" s="407"/>
    </row>
    <row r="3" spans="1:65" s="182" customFormat="1" ht="23.25" x14ac:dyDescent="0.2">
      <c r="A3" s="1256" t="s">
        <v>271</v>
      </c>
      <c r="B3" s="1257"/>
      <c r="C3" s="1257"/>
      <c r="D3" s="1257"/>
      <c r="E3" s="1257"/>
      <c r="F3" s="1257"/>
      <c r="G3" s="1257"/>
      <c r="H3" s="1257"/>
      <c r="I3" s="1257"/>
      <c r="J3" s="1257"/>
      <c r="K3" s="386"/>
      <c r="L3" s="386"/>
      <c r="M3" s="463"/>
      <c r="N3" s="1138" t="s">
        <v>939</v>
      </c>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1138"/>
      <c r="AZ3" s="1138"/>
      <c r="BA3" s="1138"/>
      <c r="BB3" s="1138"/>
      <c r="BC3" s="1138"/>
      <c r="BD3" s="1138"/>
      <c r="BE3" s="1138"/>
      <c r="BF3" s="1138"/>
      <c r="BG3" s="1138"/>
      <c r="BH3" s="1138"/>
      <c r="BI3" s="1138"/>
      <c r="BJ3" s="1138"/>
      <c r="BK3" s="1139"/>
      <c r="BL3" s="1071" t="s">
        <v>21</v>
      </c>
      <c r="BM3" s="1072"/>
    </row>
    <row r="4" spans="1:65" s="182" customFormat="1" ht="23.25" x14ac:dyDescent="0.2">
      <c r="A4" s="1258"/>
      <c r="B4" s="1259"/>
      <c r="C4" s="1259"/>
      <c r="D4" s="1259"/>
      <c r="E4" s="1259"/>
      <c r="F4" s="1259"/>
      <c r="G4" s="1259"/>
      <c r="H4" s="1259"/>
      <c r="I4" s="1259"/>
      <c r="J4" s="1259"/>
      <c r="K4" s="387"/>
      <c r="L4" s="387"/>
      <c r="M4" s="464"/>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1"/>
      <c r="BL4" s="1073"/>
      <c r="BM4" s="1074"/>
    </row>
    <row r="5" spans="1:65" s="182" customFormat="1" ht="23.25" x14ac:dyDescent="0.2">
      <c r="A5" s="1258"/>
      <c r="B5" s="1259"/>
      <c r="C5" s="1259"/>
      <c r="D5" s="1259"/>
      <c r="E5" s="1259"/>
      <c r="F5" s="1259"/>
      <c r="G5" s="1259"/>
      <c r="H5" s="1259"/>
      <c r="I5" s="1259"/>
      <c r="J5" s="1259"/>
      <c r="K5" s="387"/>
      <c r="L5" s="387"/>
      <c r="M5" s="464"/>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1"/>
      <c r="BL5" s="1073"/>
      <c r="BM5" s="1074"/>
    </row>
    <row r="6" spans="1:65" s="182" customFormat="1" ht="23.25" x14ac:dyDescent="0.2">
      <c r="A6" s="1258"/>
      <c r="B6" s="1259"/>
      <c r="C6" s="1259"/>
      <c r="D6" s="1259"/>
      <c r="E6" s="1259"/>
      <c r="F6" s="1259"/>
      <c r="G6" s="1259"/>
      <c r="H6" s="1259"/>
      <c r="I6" s="1259"/>
      <c r="J6" s="1259"/>
      <c r="K6" s="387"/>
      <c r="L6" s="387"/>
      <c r="M6" s="464"/>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1"/>
      <c r="BL6" s="1073"/>
      <c r="BM6" s="1074"/>
    </row>
    <row r="7" spans="1:65" s="182" customFormat="1" ht="23.25" x14ac:dyDescent="0.2">
      <c r="A7" s="1258"/>
      <c r="B7" s="1259"/>
      <c r="C7" s="1259"/>
      <c r="D7" s="1259"/>
      <c r="E7" s="1259"/>
      <c r="F7" s="1259"/>
      <c r="G7" s="1259"/>
      <c r="H7" s="1259"/>
      <c r="I7" s="1259"/>
      <c r="J7" s="1259"/>
      <c r="K7" s="387"/>
      <c r="L7" s="387"/>
      <c r="M7" s="464"/>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1"/>
      <c r="BL7" s="1073"/>
      <c r="BM7" s="1074"/>
    </row>
    <row r="8" spans="1:65" s="182" customFormat="1" ht="24" thickBot="1" x14ac:dyDescent="0.25">
      <c r="A8" s="1260"/>
      <c r="B8" s="1261"/>
      <c r="C8" s="1261"/>
      <c r="D8" s="1261"/>
      <c r="E8" s="1261"/>
      <c r="F8" s="1261"/>
      <c r="G8" s="1261"/>
      <c r="H8" s="1261"/>
      <c r="I8" s="1261"/>
      <c r="J8" s="1261"/>
      <c r="K8" s="388"/>
      <c r="L8" s="388"/>
      <c r="M8" s="465"/>
      <c r="N8" s="1142"/>
      <c r="O8" s="1142"/>
      <c r="P8" s="1142"/>
      <c r="Q8" s="1142"/>
      <c r="R8" s="1142"/>
      <c r="S8" s="1142"/>
      <c r="T8" s="1142"/>
      <c r="U8" s="1142"/>
      <c r="V8" s="1142"/>
      <c r="W8" s="1142"/>
      <c r="X8" s="1142"/>
      <c r="Y8" s="1142"/>
      <c r="Z8" s="1142"/>
      <c r="AA8" s="1142"/>
      <c r="AB8" s="1142"/>
      <c r="AC8" s="1142"/>
      <c r="AD8" s="1142"/>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3"/>
      <c r="BL8" s="1073"/>
      <c r="BM8" s="1074"/>
    </row>
    <row r="9" spans="1:65" s="182" customFormat="1" ht="13.5"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2"/>
      <c r="BL9" s="1075"/>
      <c r="BM9" s="1076"/>
    </row>
    <row r="10" spans="1:65" s="182" customFormat="1" ht="60.75" customHeight="1" thickBot="1" x14ac:dyDescent="0.25">
      <c r="A10" s="1262" t="s">
        <v>23</v>
      </c>
      <c r="B10" s="1263"/>
      <c r="C10" s="1254" t="s">
        <v>140</v>
      </c>
      <c r="D10" s="1254" t="s">
        <v>145</v>
      </c>
      <c r="E10" s="1264" t="s">
        <v>138</v>
      </c>
      <c r="F10" s="1264" t="s">
        <v>146</v>
      </c>
      <c r="G10" s="1254" t="s">
        <v>136</v>
      </c>
      <c r="H10" s="1254" t="s">
        <v>135</v>
      </c>
      <c r="I10" s="1254" t="s">
        <v>134</v>
      </c>
      <c r="J10" s="1254" t="s">
        <v>133</v>
      </c>
      <c r="K10" s="1254" t="s">
        <v>132</v>
      </c>
      <c r="L10" s="1254" t="s">
        <v>131</v>
      </c>
      <c r="M10" s="1254" t="s">
        <v>130</v>
      </c>
      <c r="N10" s="1254" t="s">
        <v>129</v>
      </c>
      <c r="O10" s="1270" t="s">
        <v>12</v>
      </c>
      <c r="P10" s="1185" t="s">
        <v>0</v>
      </c>
      <c r="Q10" s="1186"/>
      <c r="R10" s="1186"/>
      <c r="S10" s="1267"/>
      <c r="T10" s="1266" t="s">
        <v>1</v>
      </c>
      <c r="U10" s="1186"/>
      <c r="V10" s="1186"/>
      <c r="W10" s="1267"/>
      <c r="X10" s="1266" t="s">
        <v>2</v>
      </c>
      <c r="Y10" s="1186"/>
      <c r="Z10" s="1186"/>
      <c r="AA10" s="1267"/>
      <c r="AB10" s="1266" t="s">
        <v>3</v>
      </c>
      <c r="AC10" s="1186"/>
      <c r="AD10" s="1186"/>
      <c r="AE10" s="1267"/>
      <c r="AF10" s="1266" t="s">
        <v>4</v>
      </c>
      <c r="AG10" s="1186"/>
      <c r="AH10" s="1186"/>
      <c r="AI10" s="1267"/>
      <c r="AJ10" s="1266" t="s">
        <v>5</v>
      </c>
      <c r="AK10" s="1186"/>
      <c r="AL10" s="1186"/>
      <c r="AM10" s="1267"/>
      <c r="AN10" s="1266" t="s">
        <v>6</v>
      </c>
      <c r="AO10" s="1186"/>
      <c r="AP10" s="1186"/>
      <c r="AQ10" s="1267"/>
      <c r="AR10" s="1266" t="s">
        <v>7</v>
      </c>
      <c r="AS10" s="1186"/>
      <c r="AT10" s="1186"/>
      <c r="AU10" s="1267"/>
      <c r="AV10" s="1266" t="s">
        <v>8</v>
      </c>
      <c r="AW10" s="1186"/>
      <c r="AX10" s="1186"/>
      <c r="AY10" s="1267"/>
      <c r="AZ10" s="1266" t="s">
        <v>9</v>
      </c>
      <c r="BA10" s="1186"/>
      <c r="BB10" s="1186"/>
      <c r="BC10" s="1267"/>
      <c r="BD10" s="1266" t="s">
        <v>10</v>
      </c>
      <c r="BE10" s="1186"/>
      <c r="BF10" s="1186"/>
      <c r="BG10" s="1267"/>
      <c r="BH10" s="1266" t="s">
        <v>11</v>
      </c>
      <c r="BI10" s="1186"/>
      <c r="BJ10" s="1186"/>
      <c r="BK10" s="1187"/>
      <c r="BL10" s="1096" t="s">
        <v>147</v>
      </c>
      <c r="BM10" s="1097"/>
    </row>
    <row r="11" spans="1:65" s="182" customFormat="1" ht="45" customHeight="1" thickBot="1" x14ac:dyDescent="0.25">
      <c r="A11" s="77" t="s">
        <v>13</v>
      </c>
      <c r="B11" s="78" t="s">
        <v>14</v>
      </c>
      <c r="C11" s="1255"/>
      <c r="D11" s="1255"/>
      <c r="E11" s="1265"/>
      <c r="F11" s="1265"/>
      <c r="G11" s="1255"/>
      <c r="H11" s="1255"/>
      <c r="I11" s="1255"/>
      <c r="J11" s="1255"/>
      <c r="K11" s="1255"/>
      <c r="L11" s="1255"/>
      <c r="M11" s="1255"/>
      <c r="N11" s="1255"/>
      <c r="O11" s="1271"/>
      <c r="P11" s="1012" t="s">
        <v>24</v>
      </c>
      <c r="Q11" s="1013"/>
      <c r="R11" s="1014" t="s">
        <v>25</v>
      </c>
      <c r="S11" s="1013"/>
      <c r="T11" s="1268" t="s">
        <v>24</v>
      </c>
      <c r="U11" s="1269"/>
      <c r="V11" s="1014" t="s">
        <v>25</v>
      </c>
      <c r="W11" s="1013"/>
      <c r="X11" s="1268" t="s">
        <v>24</v>
      </c>
      <c r="Y11" s="1269"/>
      <c r="Z11" s="1014" t="s">
        <v>25</v>
      </c>
      <c r="AA11" s="1013"/>
      <c r="AB11" s="1268" t="s">
        <v>24</v>
      </c>
      <c r="AC11" s="1269"/>
      <c r="AD11" s="1014" t="s">
        <v>25</v>
      </c>
      <c r="AE11" s="1013"/>
      <c r="AF11" s="1268" t="s">
        <v>24</v>
      </c>
      <c r="AG11" s="1269"/>
      <c r="AH11" s="1014" t="s">
        <v>25</v>
      </c>
      <c r="AI11" s="1013"/>
      <c r="AJ11" s="1268" t="s">
        <v>24</v>
      </c>
      <c r="AK11" s="1269"/>
      <c r="AL11" s="1014" t="s">
        <v>25</v>
      </c>
      <c r="AM11" s="1013"/>
      <c r="AN11" s="1268" t="s">
        <v>24</v>
      </c>
      <c r="AO11" s="1269"/>
      <c r="AP11" s="1014" t="s">
        <v>25</v>
      </c>
      <c r="AQ11" s="1013"/>
      <c r="AR11" s="1268" t="s">
        <v>24</v>
      </c>
      <c r="AS11" s="1269"/>
      <c r="AT11" s="1014" t="s">
        <v>25</v>
      </c>
      <c r="AU11" s="1013"/>
      <c r="AV11" s="1268" t="s">
        <v>24</v>
      </c>
      <c r="AW11" s="1269"/>
      <c r="AX11" s="1014" t="s">
        <v>25</v>
      </c>
      <c r="AY11" s="1013"/>
      <c r="AZ11" s="1268" t="s">
        <v>24</v>
      </c>
      <c r="BA11" s="1269"/>
      <c r="BB11" s="1014" t="s">
        <v>25</v>
      </c>
      <c r="BC11" s="1013"/>
      <c r="BD11" s="1268" t="s">
        <v>24</v>
      </c>
      <c r="BE11" s="1269"/>
      <c r="BF11" s="1014" t="s">
        <v>25</v>
      </c>
      <c r="BG11" s="1013"/>
      <c r="BH11" s="1268" t="s">
        <v>24</v>
      </c>
      <c r="BI11" s="1269"/>
      <c r="BJ11" s="1014" t="s">
        <v>25</v>
      </c>
      <c r="BK11" s="1015"/>
      <c r="BL11" s="413" t="s">
        <v>20</v>
      </c>
      <c r="BM11" s="414" t="s">
        <v>22</v>
      </c>
    </row>
    <row r="12" spans="1:65" s="466" customFormat="1" ht="25.5" x14ac:dyDescent="0.2">
      <c r="A12" s="1278" t="s">
        <v>148</v>
      </c>
      <c r="B12" s="1278" t="s">
        <v>272</v>
      </c>
      <c r="C12" s="1278" t="s">
        <v>273</v>
      </c>
      <c r="D12" s="1049" t="s">
        <v>274</v>
      </c>
      <c r="E12" s="1164">
        <v>0.55000000000000004</v>
      </c>
      <c r="F12" s="355" t="s">
        <v>26</v>
      </c>
      <c r="G12" s="762" t="s">
        <v>275</v>
      </c>
      <c r="H12" s="762" t="s">
        <v>276</v>
      </c>
      <c r="I12" s="762" t="s">
        <v>277</v>
      </c>
      <c r="J12" s="20">
        <v>0.2</v>
      </c>
      <c r="K12" s="224" t="s">
        <v>278</v>
      </c>
      <c r="L12" s="767" t="s">
        <v>279</v>
      </c>
      <c r="M12" s="767" t="s">
        <v>280</v>
      </c>
      <c r="N12" s="355" t="s">
        <v>71</v>
      </c>
      <c r="O12" s="764" t="s">
        <v>27</v>
      </c>
      <c r="P12" s="1108"/>
      <c r="Q12" s="1108"/>
      <c r="R12" s="1109"/>
      <c r="S12" s="1109"/>
      <c r="T12" s="1108"/>
      <c r="U12" s="1108"/>
      <c r="V12" s="1109"/>
      <c r="W12" s="1109"/>
      <c r="X12" s="1277"/>
      <c r="Y12" s="1277"/>
      <c r="Z12" s="1277"/>
      <c r="AA12" s="1277"/>
      <c r="AB12" s="1275"/>
      <c r="AC12" s="1275"/>
      <c r="AD12" s="1276">
        <v>0.27</v>
      </c>
      <c r="AE12" s="1276"/>
      <c r="AF12" s="1275"/>
      <c r="AG12" s="1275"/>
      <c r="AH12" s="1275"/>
      <c r="AI12" s="1275"/>
      <c r="AJ12" s="1275"/>
      <c r="AK12" s="1275"/>
      <c r="AL12" s="1276">
        <v>0.13</v>
      </c>
      <c r="AM12" s="1276"/>
      <c r="AN12" s="1277"/>
      <c r="AO12" s="1277"/>
      <c r="AP12" s="1277"/>
      <c r="AQ12" s="1277"/>
      <c r="AR12" s="1277"/>
      <c r="AS12" s="1277"/>
      <c r="AT12" s="1277"/>
      <c r="AU12" s="1277"/>
      <c r="AV12" s="1277"/>
      <c r="AW12" s="1277"/>
      <c r="AX12" s="1276">
        <v>0.2</v>
      </c>
      <c r="AY12" s="1276"/>
      <c r="AZ12" s="1108"/>
      <c r="BA12" s="1108"/>
      <c r="BB12" s="1108"/>
      <c r="BC12" s="1108"/>
      <c r="BD12" s="1108"/>
      <c r="BE12" s="1108"/>
      <c r="BF12" s="1108"/>
      <c r="BG12" s="1108"/>
      <c r="BH12" s="1108"/>
      <c r="BI12" s="1108"/>
      <c r="BJ12" s="1276">
        <v>0.4</v>
      </c>
      <c r="BK12" s="1280"/>
      <c r="BL12" s="429"/>
      <c r="BM12" s="416"/>
    </row>
    <row r="13" spans="1:65" s="466" customFormat="1" ht="38.25" x14ac:dyDescent="0.2">
      <c r="A13" s="1278"/>
      <c r="B13" s="1278"/>
      <c r="C13" s="1278"/>
      <c r="D13" s="1049"/>
      <c r="E13" s="1164"/>
      <c r="F13" s="355" t="s">
        <v>26</v>
      </c>
      <c r="G13" s="762" t="s">
        <v>281</v>
      </c>
      <c r="H13" s="762" t="s">
        <v>282</v>
      </c>
      <c r="I13" s="762" t="s">
        <v>283</v>
      </c>
      <c r="J13" s="20">
        <v>0.2</v>
      </c>
      <c r="K13" s="224" t="s">
        <v>284</v>
      </c>
      <c r="L13" s="767" t="s">
        <v>279</v>
      </c>
      <c r="M13" s="767" t="s">
        <v>280</v>
      </c>
      <c r="N13" s="355" t="s">
        <v>71</v>
      </c>
      <c r="O13" s="764" t="s">
        <v>28</v>
      </c>
      <c r="P13" s="1112"/>
      <c r="Q13" s="1112"/>
      <c r="R13" s="1113"/>
      <c r="S13" s="1113"/>
      <c r="T13" s="1113"/>
      <c r="U13" s="1113"/>
      <c r="V13" s="1113"/>
      <c r="W13" s="1113"/>
      <c r="X13" s="1113"/>
      <c r="Y13" s="1113"/>
      <c r="Z13" s="1113"/>
      <c r="AA13" s="1113"/>
      <c r="AB13" s="1113"/>
      <c r="AC13" s="1113"/>
      <c r="AD13" s="1113"/>
      <c r="AE13" s="1113"/>
      <c r="AF13" s="1273"/>
      <c r="AG13" s="1273"/>
      <c r="AH13" s="1113"/>
      <c r="AI13" s="1113"/>
      <c r="AJ13" s="1113"/>
      <c r="AK13" s="1113"/>
      <c r="AL13" s="1272">
        <v>0.4</v>
      </c>
      <c r="AM13" s="1272"/>
      <c r="AN13" s="1273"/>
      <c r="AO13" s="1273"/>
      <c r="AP13" s="1113"/>
      <c r="AQ13" s="1113"/>
      <c r="AR13" s="1113"/>
      <c r="AS13" s="1113"/>
      <c r="AT13" s="1113"/>
      <c r="AU13" s="1113"/>
      <c r="AV13" s="1274"/>
      <c r="AW13" s="1274"/>
      <c r="AX13" s="1274"/>
      <c r="AY13" s="1274"/>
      <c r="AZ13" s="1274"/>
      <c r="BA13" s="1274"/>
      <c r="BB13" s="1272">
        <v>0.25</v>
      </c>
      <c r="BC13" s="1272"/>
      <c r="BD13" s="1112"/>
      <c r="BE13" s="1112"/>
      <c r="BF13" s="1112"/>
      <c r="BG13" s="1112"/>
      <c r="BH13" s="1274"/>
      <c r="BI13" s="1274"/>
      <c r="BJ13" s="1272">
        <v>0.35</v>
      </c>
      <c r="BK13" s="1281"/>
      <c r="BL13" s="430"/>
      <c r="BM13" s="418"/>
    </row>
    <row r="14" spans="1:65" s="466" customFormat="1" ht="38.25" x14ac:dyDescent="0.2">
      <c r="A14" s="1278"/>
      <c r="B14" s="1278"/>
      <c r="C14" s="1278"/>
      <c r="D14" s="1049"/>
      <c r="E14" s="1164"/>
      <c r="F14" s="355" t="s">
        <v>26</v>
      </c>
      <c r="G14" s="762" t="s">
        <v>285</v>
      </c>
      <c r="H14" s="762" t="s">
        <v>286</v>
      </c>
      <c r="I14" s="762" t="s">
        <v>287</v>
      </c>
      <c r="J14" s="20">
        <v>0.2</v>
      </c>
      <c r="K14" s="224" t="s">
        <v>284</v>
      </c>
      <c r="L14" s="767" t="s">
        <v>279</v>
      </c>
      <c r="M14" s="767" t="s">
        <v>280</v>
      </c>
      <c r="N14" s="355" t="s">
        <v>71</v>
      </c>
      <c r="O14" s="764" t="s">
        <v>45</v>
      </c>
      <c r="P14" s="1112"/>
      <c r="Q14" s="1112"/>
      <c r="R14" s="1282">
        <v>4</v>
      </c>
      <c r="S14" s="1282"/>
      <c r="T14" s="1283"/>
      <c r="U14" s="1283"/>
      <c r="V14" s="1282">
        <v>2</v>
      </c>
      <c r="W14" s="1282"/>
      <c r="X14" s="1283"/>
      <c r="Y14" s="1283"/>
      <c r="Z14" s="1282">
        <v>4</v>
      </c>
      <c r="AA14" s="1282"/>
      <c r="AB14" s="1283"/>
      <c r="AC14" s="1283"/>
      <c r="AD14" s="1282">
        <v>2</v>
      </c>
      <c r="AE14" s="1282"/>
      <c r="AF14" s="1283"/>
      <c r="AG14" s="1283"/>
      <c r="AH14" s="1282">
        <v>2</v>
      </c>
      <c r="AI14" s="1282"/>
      <c r="AJ14" s="1283"/>
      <c r="AK14" s="1283"/>
      <c r="AL14" s="1282">
        <v>1</v>
      </c>
      <c r="AM14" s="1282"/>
      <c r="AN14" s="1283"/>
      <c r="AO14" s="1283"/>
      <c r="AP14" s="1282">
        <v>3</v>
      </c>
      <c r="AQ14" s="1282"/>
      <c r="AR14" s="1283"/>
      <c r="AS14" s="1283"/>
      <c r="AT14" s="1282">
        <v>2</v>
      </c>
      <c r="AU14" s="1282"/>
      <c r="AV14" s="1122"/>
      <c r="AW14" s="1122"/>
      <c r="AX14" s="1282">
        <v>2</v>
      </c>
      <c r="AY14" s="1282"/>
      <c r="AZ14" s="1122"/>
      <c r="BA14" s="1122"/>
      <c r="BB14" s="1282">
        <v>1</v>
      </c>
      <c r="BC14" s="1282"/>
      <c r="BD14" s="1122"/>
      <c r="BE14" s="1122"/>
      <c r="BF14" s="1282">
        <v>1</v>
      </c>
      <c r="BG14" s="1282"/>
      <c r="BH14" s="1122"/>
      <c r="BI14" s="1122"/>
      <c r="BJ14" s="1282">
        <v>1</v>
      </c>
      <c r="BK14" s="1284"/>
      <c r="BL14" s="430"/>
      <c r="BM14" s="418"/>
    </row>
    <row r="15" spans="1:65" s="466" customFormat="1" ht="38.25" x14ac:dyDescent="0.2">
      <c r="A15" s="1278"/>
      <c r="B15" s="1278"/>
      <c r="C15" s="1278"/>
      <c r="D15" s="761" t="s">
        <v>288</v>
      </c>
      <c r="E15" s="763">
        <v>0.05</v>
      </c>
      <c r="F15" s="355" t="s">
        <v>26</v>
      </c>
      <c r="G15" s="86" t="s">
        <v>289</v>
      </c>
      <c r="H15" s="762" t="s">
        <v>989</v>
      </c>
      <c r="I15" s="768" t="s">
        <v>291</v>
      </c>
      <c r="J15" s="20">
        <v>0.1</v>
      </c>
      <c r="K15" s="224" t="s">
        <v>284</v>
      </c>
      <c r="L15" s="767" t="s">
        <v>279</v>
      </c>
      <c r="M15" s="767" t="s">
        <v>280</v>
      </c>
      <c r="N15" s="355" t="s">
        <v>71</v>
      </c>
      <c r="O15" s="764" t="s">
        <v>47</v>
      </c>
      <c r="P15" s="1283"/>
      <c r="Q15" s="1283"/>
      <c r="R15" s="1285"/>
      <c r="S15" s="1286"/>
      <c r="T15" s="1283"/>
      <c r="U15" s="1283"/>
      <c r="V15" s="1285"/>
      <c r="W15" s="1286"/>
      <c r="X15" s="1283"/>
      <c r="Y15" s="1283"/>
      <c r="Z15" s="1285"/>
      <c r="AA15" s="1286"/>
      <c r="AB15" s="1283"/>
      <c r="AC15" s="1283"/>
      <c r="AD15" s="1217">
        <v>1</v>
      </c>
      <c r="AE15" s="1205"/>
      <c r="AF15" s="1283"/>
      <c r="AG15" s="1283"/>
      <c r="AH15" s="1217">
        <v>1</v>
      </c>
      <c r="AI15" s="1205"/>
      <c r="AJ15" s="1283"/>
      <c r="AK15" s="1283"/>
      <c r="AL15" s="1217">
        <v>1</v>
      </c>
      <c r="AM15" s="1205"/>
      <c r="AN15" s="1283"/>
      <c r="AO15" s="1283"/>
      <c r="AP15" s="1217">
        <v>1</v>
      </c>
      <c r="AQ15" s="1205"/>
      <c r="AR15" s="1283"/>
      <c r="AS15" s="1283"/>
      <c r="AT15" s="1217">
        <v>1</v>
      </c>
      <c r="AU15" s="1205"/>
      <c r="AV15" s="1283"/>
      <c r="AW15" s="1283"/>
      <c r="AX15" s="1217">
        <v>1</v>
      </c>
      <c r="AY15" s="1205"/>
      <c r="AZ15" s="1283"/>
      <c r="BA15" s="1283"/>
      <c r="BB15" s="1217">
        <v>1</v>
      </c>
      <c r="BC15" s="1205"/>
      <c r="BD15" s="1283"/>
      <c r="BE15" s="1283"/>
      <c r="BF15" s="1217">
        <v>1</v>
      </c>
      <c r="BG15" s="1205"/>
      <c r="BH15" s="1283"/>
      <c r="BI15" s="1283"/>
      <c r="BJ15" s="1218"/>
      <c r="BK15" s="1219"/>
      <c r="BL15" s="430"/>
      <c r="BM15" s="418"/>
    </row>
    <row r="16" spans="1:65" s="467" customFormat="1" ht="51" x14ac:dyDescent="0.2">
      <c r="A16" s="1278"/>
      <c r="B16" s="1278"/>
      <c r="C16" s="1278"/>
      <c r="D16" s="760" t="s">
        <v>292</v>
      </c>
      <c r="E16" s="766">
        <v>0.15</v>
      </c>
      <c r="F16" s="355" t="s">
        <v>26</v>
      </c>
      <c r="G16" s="86" t="s">
        <v>293</v>
      </c>
      <c r="H16" s="762" t="s">
        <v>294</v>
      </c>
      <c r="I16" s="768" t="s">
        <v>295</v>
      </c>
      <c r="J16" s="477">
        <v>0.1</v>
      </c>
      <c r="K16" s="224" t="s">
        <v>284</v>
      </c>
      <c r="L16" s="767" t="s">
        <v>279</v>
      </c>
      <c r="M16" s="767" t="s">
        <v>280</v>
      </c>
      <c r="N16" s="355" t="s">
        <v>71</v>
      </c>
      <c r="O16" s="764" t="s">
        <v>32</v>
      </c>
      <c r="P16" s="1112"/>
      <c r="Q16" s="1112"/>
      <c r="R16" s="1161">
        <v>2</v>
      </c>
      <c r="S16" s="1161"/>
      <c r="T16" s="1112"/>
      <c r="U16" s="1112"/>
      <c r="V16" s="1161">
        <v>1</v>
      </c>
      <c r="W16" s="1161"/>
      <c r="X16" s="1112"/>
      <c r="Y16" s="1112"/>
      <c r="Z16" s="1161">
        <v>1</v>
      </c>
      <c r="AA16" s="1161"/>
      <c r="AB16" s="1112"/>
      <c r="AC16" s="1112"/>
      <c r="AD16" s="1161">
        <v>1</v>
      </c>
      <c r="AE16" s="1161"/>
      <c r="AF16" s="1112"/>
      <c r="AG16" s="1112"/>
      <c r="AH16" s="1161">
        <v>1</v>
      </c>
      <c r="AI16" s="1161"/>
      <c r="AJ16" s="1112"/>
      <c r="AK16" s="1112"/>
      <c r="AL16" s="1161">
        <v>1</v>
      </c>
      <c r="AM16" s="1161"/>
      <c r="AN16" s="1112"/>
      <c r="AO16" s="1112"/>
      <c r="AP16" s="1161">
        <v>1</v>
      </c>
      <c r="AQ16" s="1161"/>
      <c r="AR16" s="1112"/>
      <c r="AS16" s="1112"/>
      <c r="AT16" s="1161">
        <v>1</v>
      </c>
      <c r="AU16" s="1161"/>
      <c r="AV16" s="1112"/>
      <c r="AW16" s="1112"/>
      <c r="AX16" s="1161">
        <v>1</v>
      </c>
      <c r="AY16" s="1161"/>
      <c r="AZ16" s="1112"/>
      <c r="BA16" s="1112"/>
      <c r="BB16" s="1161">
        <v>1</v>
      </c>
      <c r="BC16" s="1161"/>
      <c r="BD16" s="1112"/>
      <c r="BE16" s="1112"/>
      <c r="BF16" s="1161">
        <v>1</v>
      </c>
      <c r="BG16" s="1161"/>
      <c r="BH16" s="1112"/>
      <c r="BI16" s="1112"/>
      <c r="BJ16" s="1161">
        <v>1</v>
      </c>
      <c r="BK16" s="1287"/>
      <c r="BL16" s="430"/>
      <c r="BM16" s="418"/>
    </row>
    <row r="17" spans="1:65" s="466" customFormat="1" ht="38.25" x14ac:dyDescent="0.2">
      <c r="A17" s="1278"/>
      <c r="B17" s="1278"/>
      <c r="C17" s="1278"/>
      <c r="D17" s="761" t="s">
        <v>296</v>
      </c>
      <c r="E17" s="763">
        <v>0.1</v>
      </c>
      <c r="F17" s="355" t="s">
        <v>26</v>
      </c>
      <c r="G17" s="762" t="s">
        <v>297</v>
      </c>
      <c r="H17" s="762" t="s">
        <v>298</v>
      </c>
      <c r="I17" s="762" t="s">
        <v>299</v>
      </c>
      <c r="J17" s="477">
        <v>0.05</v>
      </c>
      <c r="K17" s="224" t="s">
        <v>284</v>
      </c>
      <c r="L17" s="767" t="s">
        <v>279</v>
      </c>
      <c r="M17" s="767" t="s">
        <v>280</v>
      </c>
      <c r="N17" s="355" t="s">
        <v>71</v>
      </c>
      <c r="O17" s="764" t="s">
        <v>33</v>
      </c>
      <c r="P17" s="1112"/>
      <c r="Q17" s="1112"/>
      <c r="R17" s="1113"/>
      <c r="S17" s="1113"/>
      <c r="T17" s="1112"/>
      <c r="U17" s="1112"/>
      <c r="V17" s="1113"/>
      <c r="W17" s="1113"/>
      <c r="X17" s="1274"/>
      <c r="Y17" s="1274"/>
      <c r="Z17" s="1274"/>
      <c r="AA17" s="1274"/>
      <c r="AB17" s="1122"/>
      <c r="AC17" s="1122"/>
      <c r="AD17" s="1288">
        <v>0.27</v>
      </c>
      <c r="AE17" s="1288"/>
      <c r="AF17" s="1122"/>
      <c r="AG17" s="1122"/>
      <c r="AH17" s="1122"/>
      <c r="AI17" s="1122"/>
      <c r="AJ17" s="1122"/>
      <c r="AK17" s="1122"/>
      <c r="AL17" s="1272">
        <v>0.13</v>
      </c>
      <c r="AM17" s="1272"/>
      <c r="AN17" s="1112"/>
      <c r="AO17" s="1112"/>
      <c r="AP17" s="1274"/>
      <c r="AQ17" s="1274"/>
      <c r="AR17" s="1274"/>
      <c r="AS17" s="1274"/>
      <c r="AT17" s="1274"/>
      <c r="AU17" s="1274"/>
      <c r="AV17" s="1274"/>
      <c r="AW17" s="1274"/>
      <c r="AX17" s="1272">
        <v>0.2</v>
      </c>
      <c r="AY17" s="1272"/>
      <c r="AZ17" s="1112"/>
      <c r="BA17" s="1112"/>
      <c r="BB17" s="1112"/>
      <c r="BC17" s="1112"/>
      <c r="BD17" s="1112"/>
      <c r="BE17" s="1112"/>
      <c r="BF17" s="1112"/>
      <c r="BG17" s="1112"/>
      <c r="BH17" s="1112"/>
      <c r="BI17" s="1112"/>
      <c r="BJ17" s="1272">
        <v>0.4</v>
      </c>
      <c r="BK17" s="1281"/>
      <c r="BL17" s="430"/>
      <c r="BM17" s="418"/>
    </row>
    <row r="18" spans="1:65" s="466" customFormat="1" ht="38.25" x14ac:dyDescent="0.2">
      <c r="A18" s="1278"/>
      <c r="B18" s="1278"/>
      <c r="C18" s="1278"/>
      <c r="D18" s="1049" t="s">
        <v>300</v>
      </c>
      <c r="E18" s="1164">
        <v>0.1</v>
      </c>
      <c r="F18" s="355" t="s">
        <v>26</v>
      </c>
      <c r="G18" s="86" t="s">
        <v>301</v>
      </c>
      <c r="H18" s="762" t="s">
        <v>302</v>
      </c>
      <c r="I18" s="768" t="s">
        <v>303</v>
      </c>
      <c r="J18" s="20">
        <v>0.05</v>
      </c>
      <c r="K18" s="224" t="s">
        <v>284</v>
      </c>
      <c r="L18" s="767" t="s">
        <v>279</v>
      </c>
      <c r="M18" s="767" t="s">
        <v>280</v>
      </c>
      <c r="N18" s="355" t="s">
        <v>71</v>
      </c>
      <c r="O18" s="764" t="s">
        <v>36</v>
      </c>
      <c r="P18" s="1112"/>
      <c r="Q18" s="1112"/>
      <c r="R18" s="1112"/>
      <c r="S18" s="1112"/>
      <c r="T18" s="1112"/>
      <c r="U18" s="1112"/>
      <c r="V18" s="1112"/>
      <c r="W18" s="1112"/>
      <c r="X18" s="1112"/>
      <c r="Y18" s="1112"/>
      <c r="Z18" s="1161">
        <v>1</v>
      </c>
      <c r="AA18" s="1161"/>
      <c r="AB18" s="1112"/>
      <c r="AC18" s="1112"/>
      <c r="AD18" s="1113"/>
      <c r="AE18" s="1113"/>
      <c r="AF18" s="1112"/>
      <c r="AG18" s="1112"/>
      <c r="AH18" s="1113"/>
      <c r="AI18" s="1113"/>
      <c r="AJ18" s="1112"/>
      <c r="AK18" s="1112"/>
      <c r="AL18" s="1113"/>
      <c r="AM18" s="1113"/>
      <c r="AN18" s="1112"/>
      <c r="AO18" s="1112"/>
      <c r="AP18" s="1113"/>
      <c r="AQ18" s="1113"/>
      <c r="AR18" s="1112"/>
      <c r="AS18" s="1112"/>
      <c r="AT18" s="1161">
        <v>1</v>
      </c>
      <c r="AU18" s="1161"/>
      <c r="AV18" s="1112"/>
      <c r="AW18" s="1112"/>
      <c r="AX18" s="1113"/>
      <c r="AY18" s="1113"/>
      <c r="AZ18" s="1112"/>
      <c r="BA18" s="1112"/>
      <c r="BB18" s="1113"/>
      <c r="BC18" s="1113"/>
      <c r="BD18" s="1112"/>
      <c r="BE18" s="1112"/>
      <c r="BF18" s="1113"/>
      <c r="BG18" s="1113"/>
      <c r="BH18" s="1112"/>
      <c r="BI18" s="1112"/>
      <c r="BJ18" s="1112"/>
      <c r="BK18" s="1123"/>
      <c r="BL18" s="430"/>
      <c r="BM18" s="418"/>
    </row>
    <row r="19" spans="1:65" s="466" customFormat="1" ht="38.25" x14ac:dyDescent="0.2">
      <c r="A19" s="1278"/>
      <c r="B19" s="1278"/>
      <c r="C19" s="1278"/>
      <c r="D19" s="1049"/>
      <c r="E19" s="1164"/>
      <c r="F19" s="355" t="s">
        <v>26</v>
      </c>
      <c r="G19" s="86" t="s">
        <v>304</v>
      </c>
      <c r="H19" s="762" t="s">
        <v>305</v>
      </c>
      <c r="I19" s="768" t="s">
        <v>306</v>
      </c>
      <c r="J19" s="20">
        <v>0.05</v>
      </c>
      <c r="K19" s="224" t="s">
        <v>284</v>
      </c>
      <c r="L19" s="767" t="s">
        <v>279</v>
      </c>
      <c r="M19" s="767" t="s">
        <v>280</v>
      </c>
      <c r="N19" s="355" t="s">
        <v>71</v>
      </c>
      <c r="O19" s="764" t="s">
        <v>48</v>
      </c>
      <c r="P19" s="1122"/>
      <c r="Q19" s="1122"/>
      <c r="R19" s="907">
        <v>8.3299999999999999E-2</v>
      </c>
      <c r="S19" s="908"/>
      <c r="T19" s="983"/>
      <c r="U19" s="984"/>
      <c r="V19" s="907">
        <v>8.3299999999999999E-2</v>
      </c>
      <c r="W19" s="908"/>
      <c r="X19" s="962"/>
      <c r="Y19" s="963"/>
      <c r="Z19" s="907">
        <v>8.3299999999999999E-2</v>
      </c>
      <c r="AA19" s="908"/>
      <c r="AB19" s="962"/>
      <c r="AC19" s="963"/>
      <c r="AD19" s="907">
        <v>8.3299999999999999E-2</v>
      </c>
      <c r="AE19" s="908"/>
      <c r="AF19" s="962"/>
      <c r="AG19" s="963"/>
      <c r="AH19" s="907">
        <v>8.3299999999999999E-2</v>
      </c>
      <c r="AI19" s="908"/>
      <c r="AJ19" s="962"/>
      <c r="AK19" s="963"/>
      <c r="AL19" s="907">
        <v>8.3299999999999999E-2</v>
      </c>
      <c r="AM19" s="908"/>
      <c r="AN19" s="962"/>
      <c r="AO19" s="963"/>
      <c r="AP19" s="907">
        <v>8.3299999999999999E-2</v>
      </c>
      <c r="AQ19" s="908"/>
      <c r="AR19" s="905"/>
      <c r="AS19" s="906"/>
      <c r="AT19" s="907">
        <v>8.3299999999999999E-2</v>
      </c>
      <c r="AU19" s="908"/>
      <c r="AV19" s="905"/>
      <c r="AW19" s="906"/>
      <c r="AX19" s="907">
        <v>8.3299999999999999E-2</v>
      </c>
      <c r="AY19" s="908"/>
      <c r="AZ19" s="905"/>
      <c r="BA19" s="906"/>
      <c r="BB19" s="907">
        <v>8.3299999999999999E-2</v>
      </c>
      <c r="BC19" s="908"/>
      <c r="BD19" s="905"/>
      <c r="BE19" s="906"/>
      <c r="BF19" s="907">
        <v>8.3299999999999999E-2</v>
      </c>
      <c r="BG19" s="908"/>
      <c r="BH19" s="905"/>
      <c r="BI19" s="906"/>
      <c r="BJ19" s="907">
        <v>8.3699999999999997E-2</v>
      </c>
      <c r="BK19" s="928"/>
      <c r="BL19" s="430"/>
      <c r="BM19" s="418"/>
    </row>
    <row r="20" spans="1:65" s="466" customFormat="1" ht="64.5" thickBot="1" x14ac:dyDescent="0.25">
      <c r="A20" s="1279"/>
      <c r="B20" s="1279"/>
      <c r="C20" s="616" t="s">
        <v>37</v>
      </c>
      <c r="D20" s="614" t="s">
        <v>307</v>
      </c>
      <c r="E20" s="615">
        <v>0.05</v>
      </c>
      <c r="F20" s="769" t="s">
        <v>26</v>
      </c>
      <c r="G20" s="614" t="s">
        <v>308</v>
      </c>
      <c r="H20" s="614" t="s">
        <v>74</v>
      </c>
      <c r="I20" s="616" t="s">
        <v>309</v>
      </c>
      <c r="J20" s="770">
        <v>0.05</v>
      </c>
      <c r="K20" s="217" t="s">
        <v>284</v>
      </c>
      <c r="L20" s="771" t="s">
        <v>279</v>
      </c>
      <c r="M20" s="771" t="s">
        <v>280</v>
      </c>
      <c r="N20" s="96" t="s">
        <v>71</v>
      </c>
      <c r="O20" s="772" t="s">
        <v>50</v>
      </c>
      <c r="P20" s="1289"/>
      <c r="Q20" s="1289"/>
      <c r="R20" s="960">
        <v>8.3299999999999999E-2</v>
      </c>
      <c r="S20" s="961"/>
      <c r="T20" s="1290"/>
      <c r="U20" s="1291"/>
      <c r="V20" s="960">
        <v>8.3299999999999999E-2</v>
      </c>
      <c r="W20" s="961"/>
      <c r="X20" s="966"/>
      <c r="Y20" s="967"/>
      <c r="Z20" s="960">
        <v>8.3299999999999999E-2</v>
      </c>
      <c r="AA20" s="961"/>
      <c r="AB20" s="966"/>
      <c r="AC20" s="967"/>
      <c r="AD20" s="960">
        <v>8.3299999999999999E-2</v>
      </c>
      <c r="AE20" s="961"/>
      <c r="AF20" s="966"/>
      <c r="AG20" s="967"/>
      <c r="AH20" s="960">
        <v>8.3299999999999999E-2</v>
      </c>
      <c r="AI20" s="961"/>
      <c r="AJ20" s="966"/>
      <c r="AK20" s="967"/>
      <c r="AL20" s="960">
        <v>8.3299999999999999E-2</v>
      </c>
      <c r="AM20" s="961"/>
      <c r="AN20" s="966"/>
      <c r="AO20" s="967"/>
      <c r="AP20" s="960">
        <v>8.3299999999999999E-2</v>
      </c>
      <c r="AQ20" s="961"/>
      <c r="AR20" s="958"/>
      <c r="AS20" s="959"/>
      <c r="AT20" s="960">
        <v>8.3299999999999999E-2</v>
      </c>
      <c r="AU20" s="961"/>
      <c r="AV20" s="958"/>
      <c r="AW20" s="959"/>
      <c r="AX20" s="960">
        <v>8.3299999999999999E-2</v>
      </c>
      <c r="AY20" s="961"/>
      <c r="AZ20" s="958"/>
      <c r="BA20" s="959"/>
      <c r="BB20" s="960">
        <v>8.3299999999999999E-2</v>
      </c>
      <c r="BC20" s="961"/>
      <c r="BD20" s="958"/>
      <c r="BE20" s="959"/>
      <c r="BF20" s="960">
        <v>8.3299999999999999E-2</v>
      </c>
      <c r="BG20" s="961"/>
      <c r="BH20" s="958"/>
      <c r="BI20" s="959"/>
      <c r="BJ20" s="960">
        <v>8.3699999999999997E-2</v>
      </c>
      <c r="BK20" s="969"/>
      <c r="BL20" s="636"/>
      <c r="BM20" s="534"/>
    </row>
    <row r="21" spans="1:65" s="182" customFormat="1" ht="27.75" customHeight="1" x14ac:dyDescent="0.2">
      <c r="A21" s="445" t="s">
        <v>17</v>
      </c>
      <c r="B21" s="446"/>
      <c r="C21" s="446" t="s">
        <v>18</v>
      </c>
      <c r="D21" s="446"/>
      <c r="E21" s="468" t="s">
        <v>15</v>
      </c>
      <c r="F21" s="468"/>
      <c r="G21" s="468" t="s">
        <v>15</v>
      </c>
      <c r="H21" s="394"/>
      <c r="I21" s="468" t="s">
        <v>16</v>
      </c>
      <c r="J21" s="468"/>
      <c r="K21" s="468"/>
      <c r="L21" s="468"/>
      <c r="M21" s="469"/>
      <c r="N21" s="395"/>
      <c r="O21" s="393"/>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1248"/>
      <c r="BM21" s="1249"/>
    </row>
    <row r="22" spans="1:65" s="182" customFormat="1" ht="43.5" customHeight="1" x14ac:dyDescent="0.2">
      <c r="A22" s="389" t="s">
        <v>70</v>
      </c>
      <c r="B22" s="390"/>
      <c r="C22" s="390" t="s">
        <v>909</v>
      </c>
      <c r="D22" s="390"/>
      <c r="E22" s="1294" t="s">
        <v>310</v>
      </c>
      <c r="F22" s="1294"/>
      <c r="G22" s="1292" t="s">
        <v>904</v>
      </c>
      <c r="H22" s="470"/>
      <c r="I22" s="470" t="s">
        <v>994</v>
      </c>
      <c r="J22" s="448"/>
      <c r="K22" s="448"/>
      <c r="L22" s="448"/>
      <c r="M22" s="449"/>
      <c r="N22" s="450"/>
      <c r="O22" s="396"/>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1250"/>
      <c r="BM22" s="1251"/>
    </row>
    <row r="23" spans="1:65" s="182" customFormat="1" ht="27.75" customHeight="1" thickBot="1" x14ac:dyDescent="0.25">
      <c r="A23" s="397" t="s">
        <v>38</v>
      </c>
      <c r="B23" s="398"/>
      <c r="C23" s="944" t="s">
        <v>910</v>
      </c>
      <c r="D23" s="944"/>
      <c r="E23" s="471"/>
      <c r="F23" s="471"/>
      <c r="G23" s="1293"/>
      <c r="H23" s="453"/>
      <c r="I23" s="423" t="s">
        <v>995</v>
      </c>
      <c r="J23" s="1295" t="s">
        <v>19</v>
      </c>
      <c r="K23" s="1295"/>
      <c r="L23" s="1295"/>
      <c r="M23" s="1295"/>
      <c r="N23" s="1296"/>
      <c r="O23" s="401"/>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1252"/>
      <c r="BM23" s="1253"/>
    </row>
    <row r="24" spans="1:65" s="182" customFormat="1" ht="12.75" customHeight="1" x14ac:dyDescent="0.2">
      <c r="A24" s="182" t="s">
        <v>1065</v>
      </c>
      <c r="E24" s="404"/>
      <c r="F24" s="404"/>
      <c r="M24" s="462"/>
      <c r="BL24" s="422"/>
      <c r="BM24" s="422"/>
    </row>
    <row r="25" spans="1:65" s="182" customFormat="1" ht="12.75" customHeight="1" x14ac:dyDescent="0.2">
      <c r="E25" s="404"/>
      <c r="F25" s="404"/>
      <c r="M25" s="462"/>
      <c r="BL25" s="407"/>
      <c r="BM25" s="407"/>
    </row>
    <row r="26" spans="1:65" s="182" customFormat="1" ht="12.75" customHeight="1" x14ac:dyDescent="0.2">
      <c r="E26" s="404"/>
      <c r="F26" s="404"/>
      <c r="M26" s="462"/>
      <c r="BL26" s="407"/>
      <c r="BM26" s="407"/>
    </row>
    <row r="27" spans="1:65" s="182" customFormat="1" x14ac:dyDescent="0.2">
      <c r="E27" s="404"/>
      <c r="F27" s="404"/>
      <c r="M27" s="462"/>
      <c r="BL27" s="407"/>
      <c r="BM27" s="407"/>
    </row>
    <row r="28" spans="1:65" s="182" customFormat="1" x14ac:dyDescent="0.2">
      <c r="E28" s="404"/>
      <c r="F28" s="404"/>
      <c r="M28" s="462"/>
      <c r="BL28" s="407"/>
      <c r="BM28" s="407"/>
    </row>
    <row r="29" spans="1:65" s="182" customFormat="1" x14ac:dyDescent="0.2">
      <c r="E29" s="404"/>
      <c r="F29" s="404"/>
      <c r="M29" s="462"/>
      <c r="BL29" s="407"/>
      <c r="BM29" s="407"/>
    </row>
    <row r="30" spans="1:65" s="182" customFormat="1" x14ac:dyDescent="0.2">
      <c r="E30" s="404"/>
      <c r="F30" s="404"/>
      <c r="M30" s="462"/>
      <c r="BL30" s="407"/>
      <c r="BM30" s="407"/>
    </row>
    <row r="31" spans="1:65" s="182" customFormat="1" x14ac:dyDescent="0.2">
      <c r="E31" s="404"/>
      <c r="F31" s="404"/>
      <c r="M31" s="462"/>
      <c r="BL31" s="407"/>
      <c r="BM31" s="407"/>
    </row>
    <row r="32" spans="1:65" s="182" customFormat="1" x14ac:dyDescent="0.2">
      <c r="E32" s="404"/>
      <c r="F32" s="404"/>
      <c r="M32" s="462"/>
      <c r="BL32" s="407"/>
      <c r="BM32" s="407"/>
    </row>
    <row r="33" spans="5:65" s="182" customFormat="1" x14ac:dyDescent="0.2">
      <c r="E33" s="404"/>
      <c r="F33" s="404"/>
      <c r="M33" s="462"/>
      <c r="BL33" s="407"/>
      <c r="BM33" s="407"/>
    </row>
    <row r="34" spans="5:65" s="182" customFormat="1" x14ac:dyDescent="0.2">
      <c r="E34" s="404"/>
      <c r="F34" s="404"/>
      <c r="M34" s="462"/>
      <c r="BL34" s="407"/>
      <c r="BM34" s="407"/>
    </row>
    <row r="35" spans="5:65" s="182" customFormat="1" x14ac:dyDescent="0.2">
      <c r="E35" s="404"/>
      <c r="F35" s="404"/>
      <c r="M35" s="462"/>
      <c r="BL35" s="407"/>
      <c r="BM35" s="407"/>
    </row>
    <row r="36" spans="5:65" s="182" customFormat="1" x14ac:dyDescent="0.2">
      <c r="E36" s="404"/>
      <c r="F36" s="404"/>
      <c r="M36" s="462"/>
      <c r="BL36" s="407"/>
      <c r="BM36" s="407"/>
    </row>
    <row r="37" spans="5:65" s="182" customFormat="1" x14ac:dyDescent="0.2">
      <c r="E37" s="404"/>
      <c r="F37" s="404"/>
      <c r="M37" s="462"/>
      <c r="BL37" s="407"/>
      <c r="BM37" s="407"/>
    </row>
    <row r="38" spans="5:65" s="182" customFormat="1" x14ac:dyDescent="0.2">
      <c r="E38" s="404"/>
      <c r="F38" s="404"/>
      <c r="M38" s="462"/>
      <c r="BL38" s="407"/>
      <c r="BM38" s="407"/>
    </row>
    <row r="39" spans="5:65" s="182" customFormat="1" x14ac:dyDescent="0.2">
      <c r="E39" s="404"/>
      <c r="F39" s="404"/>
      <c r="M39" s="462"/>
      <c r="BL39" s="407"/>
      <c r="BM39" s="407"/>
    </row>
    <row r="40" spans="5:65" s="182" customFormat="1" x14ac:dyDescent="0.2">
      <c r="E40" s="404"/>
      <c r="F40" s="404"/>
      <c r="M40" s="462"/>
      <c r="BL40" s="407"/>
      <c r="BM40" s="407"/>
    </row>
    <row r="41" spans="5:65" s="182" customFormat="1" x14ac:dyDescent="0.2">
      <c r="E41" s="404"/>
      <c r="F41" s="404"/>
      <c r="M41" s="462"/>
      <c r="BL41" s="407"/>
      <c r="BM41" s="407"/>
    </row>
    <row r="42" spans="5:65" s="182" customFormat="1" x14ac:dyDescent="0.2">
      <c r="E42" s="404"/>
      <c r="F42" s="404"/>
      <c r="M42" s="462"/>
      <c r="BL42" s="407"/>
      <c r="BM42" s="407"/>
    </row>
    <row r="43" spans="5:65" s="182" customFormat="1" x14ac:dyDescent="0.2">
      <c r="E43" s="404"/>
      <c r="F43" s="404"/>
      <c r="M43" s="462"/>
      <c r="BL43" s="407"/>
      <c r="BM43" s="407"/>
    </row>
    <row r="44" spans="5:65" s="182" customFormat="1" x14ac:dyDescent="0.2">
      <c r="E44" s="404"/>
      <c r="F44" s="404"/>
      <c r="M44" s="462"/>
      <c r="BL44" s="407"/>
      <c r="BM44" s="407"/>
    </row>
    <row r="45" spans="5:65" s="182" customFormat="1" x14ac:dyDescent="0.2">
      <c r="E45" s="404"/>
      <c r="F45" s="404"/>
      <c r="M45" s="462"/>
      <c r="BL45" s="407"/>
      <c r="BM45" s="407"/>
    </row>
    <row r="46" spans="5:65" s="182" customFormat="1" x14ac:dyDescent="0.2">
      <c r="E46" s="404"/>
      <c r="F46" s="404"/>
      <c r="M46" s="462"/>
      <c r="BL46" s="407"/>
      <c r="BM46" s="407"/>
    </row>
    <row r="47" spans="5:65" s="182" customFormat="1" x14ac:dyDescent="0.2">
      <c r="E47" s="404"/>
      <c r="F47" s="404"/>
      <c r="M47" s="462"/>
      <c r="BL47" s="407"/>
      <c r="BM47" s="407"/>
    </row>
    <row r="48" spans="5:65" s="182" customFormat="1" x14ac:dyDescent="0.2">
      <c r="E48" s="404"/>
      <c r="F48" s="404"/>
      <c r="M48" s="462"/>
      <c r="BL48" s="407"/>
      <c r="BM48" s="407"/>
    </row>
    <row r="49" spans="5:65" s="182" customFormat="1" x14ac:dyDescent="0.2">
      <c r="E49" s="404"/>
      <c r="F49" s="404"/>
      <c r="M49" s="462"/>
      <c r="BL49" s="407"/>
      <c r="BM49" s="407"/>
    </row>
    <row r="50" spans="5:65" s="182" customFormat="1" x14ac:dyDescent="0.2">
      <c r="E50" s="404"/>
      <c r="F50" s="404"/>
      <c r="M50" s="462"/>
      <c r="BL50" s="407"/>
      <c r="BM50" s="407"/>
    </row>
    <row r="51" spans="5:65" s="182" customFormat="1" x14ac:dyDescent="0.2">
      <c r="E51" s="404"/>
      <c r="F51" s="404"/>
      <c r="M51" s="462"/>
      <c r="BL51" s="407"/>
      <c r="BM51" s="407"/>
    </row>
    <row r="52" spans="5:65" s="182" customFormat="1" x14ac:dyDescent="0.2">
      <c r="E52" s="404"/>
      <c r="F52" s="404"/>
      <c r="M52" s="462"/>
      <c r="BL52" s="407"/>
      <c r="BM52" s="407"/>
    </row>
    <row r="53" spans="5:65" s="182" customFormat="1" x14ac:dyDescent="0.2">
      <c r="E53" s="404"/>
      <c r="F53" s="404"/>
      <c r="M53" s="462"/>
      <c r="BL53" s="407"/>
      <c r="BM53" s="407"/>
    </row>
    <row r="54" spans="5:65" s="182" customFormat="1" x14ac:dyDescent="0.2">
      <c r="E54" s="404"/>
      <c r="F54" s="404"/>
      <c r="M54" s="462"/>
      <c r="BL54" s="407"/>
      <c r="BM54" s="407"/>
    </row>
    <row r="55" spans="5:65" s="182" customFormat="1" x14ac:dyDescent="0.2">
      <c r="E55" s="404"/>
      <c r="F55" s="404"/>
      <c r="M55" s="462"/>
      <c r="BL55" s="407"/>
      <c r="BM55" s="407"/>
    </row>
    <row r="56" spans="5:65" s="182" customFormat="1" x14ac:dyDescent="0.2">
      <c r="E56" s="404"/>
      <c r="F56" s="404"/>
      <c r="M56" s="462"/>
      <c r="BL56" s="407"/>
      <c r="BM56" s="407"/>
    </row>
    <row r="57" spans="5:65" s="182" customFormat="1" x14ac:dyDescent="0.2">
      <c r="E57" s="404"/>
      <c r="F57" s="404"/>
      <c r="M57" s="462"/>
      <c r="BL57" s="407"/>
      <c r="BM57" s="407"/>
    </row>
    <row r="58" spans="5:65" s="182" customFormat="1" x14ac:dyDescent="0.2">
      <c r="E58" s="404"/>
      <c r="F58" s="404"/>
      <c r="M58" s="462"/>
      <c r="BL58" s="407"/>
      <c r="BM58" s="407"/>
    </row>
    <row r="59" spans="5:65" s="182" customFormat="1" x14ac:dyDescent="0.2">
      <c r="E59" s="404"/>
      <c r="F59" s="404"/>
      <c r="M59" s="462"/>
      <c r="BL59" s="407"/>
      <c r="BM59" s="407"/>
    </row>
    <row r="60" spans="5:65" s="182" customFormat="1" x14ac:dyDescent="0.2">
      <c r="E60" s="404"/>
      <c r="F60" s="404"/>
      <c r="M60" s="462"/>
      <c r="BL60" s="407"/>
      <c r="BM60" s="407"/>
    </row>
    <row r="61" spans="5:65" s="182" customFormat="1" x14ac:dyDescent="0.2">
      <c r="E61" s="404"/>
      <c r="F61" s="404"/>
      <c r="M61" s="462"/>
      <c r="BL61" s="407"/>
      <c r="BM61" s="407"/>
    </row>
    <row r="62" spans="5:65" s="182" customFormat="1" x14ac:dyDescent="0.2">
      <c r="E62" s="404"/>
      <c r="F62" s="404"/>
      <c r="M62" s="462"/>
      <c r="BL62" s="407"/>
      <c r="BM62" s="407"/>
    </row>
    <row r="63" spans="5:65" s="182" customFormat="1" x14ac:dyDescent="0.2">
      <c r="E63" s="404"/>
      <c r="F63" s="404"/>
      <c r="M63" s="462"/>
      <c r="BL63" s="407"/>
      <c r="BM63" s="407"/>
    </row>
    <row r="64" spans="5:65" s="182" customFormat="1" x14ac:dyDescent="0.2">
      <c r="E64" s="404"/>
      <c r="F64" s="404"/>
      <c r="M64" s="462"/>
      <c r="BL64" s="407"/>
      <c r="BM64" s="407"/>
    </row>
    <row r="65" spans="5:65" s="182" customFormat="1" x14ac:dyDescent="0.2">
      <c r="E65" s="404"/>
      <c r="F65" s="404"/>
      <c r="M65" s="462"/>
      <c r="BL65" s="407"/>
      <c r="BM65" s="407"/>
    </row>
    <row r="66" spans="5:65" s="182" customFormat="1" x14ac:dyDescent="0.2">
      <c r="E66" s="404"/>
      <c r="F66" s="404"/>
      <c r="M66" s="462"/>
      <c r="BL66" s="407"/>
      <c r="BM66" s="407"/>
    </row>
    <row r="67" spans="5:65" s="182" customFormat="1" x14ac:dyDescent="0.2">
      <c r="E67" s="404"/>
      <c r="F67" s="404"/>
      <c r="M67" s="462"/>
      <c r="BL67" s="407"/>
      <c r="BM67" s="407"/>
    </row>
    <row r="68" spans="5:65" s="182" customFormat="1" x14ac:dyDescent="0.2">
      <c r="E68" s="404"/>
      <c r="F68" s="404"/>
      <c r="M68" s="462"/>
      <c r="BL68" s="407"/>
      <c r="BM68" s="407"/>
    </row>
    <row r="69" spans="5:65" s="182" customFormat="1" x14ac:dyDescent="0.2">
      <c r="E69" s="404"/>
      <c r="F69" s="404"/>
      <c r="M69" s="462"/>
      <c r="BL69" s="407"/>
      <c r="BM69" s="407"/>
    </row>
    <row r="70" spans="5:65" s="182" customFormat="1" x14ac:dyDescent="0.2">
      <c r="E70" s="404"/>
      <c r="F70" s="404"/>
      <c r="M70" s="462"/>
      <c r="BL70" s="407"/>
      <c r="BM70" s="407"/>
    </row>
    <row r="71" spans="5:65" s="182" customFormat="1" x14ac:dyDescent="0.2">
      <c r="E71" s="404"/>
      <c r="F71" s="404"/>
      <c r="M71" s="462"/>
      <c r="BL71" s="407"/>
      <c r="BM71" s="407"/>
    </row>
    <row r="72" spans="5:65" s="182" customFormat="1" x14ac:dyDescent="0.2">
      <c r="E72" s="404"/>
      <c r="F72" s="404"/>
      <c r="M72" s="462"/>
      <c r="BL72" s="407"/>
      <c r="BM72" s="407"/>
    </row>
    <row r="73" spans="5:65" s="182" customFormat="1" x14ac:dyDescent="0.2">
      <c r="E73" s="404"/>
      <c r="F73" s="404"/>
      <c r="M73" s="462"/>
      <c r="BL73" s="407"/>
      <c r="BM73" s="407"/>
    </row>
    <row r="74" spans="5:65" s="182" customFormat="1" x14ac:dyDescent="0.2">
      <c r="E74" s="404"/>
      <c r="F74" s="404"/>
      <c r="M74" s="462"/>
      <c r="BL74" s="407"/>
      <c r="BM74" s="407"/>
    </row>
    <row r="75" spans="5:65" s="182" customFormat="1" x14ac:dyDescent="0.2">
      <c r="E75" s="404"/>
      <c r="F75" s="404"/>
      <c r="M75" s="462"/>
      <c r="BL75" s="407"/>
      <c r="BM75" s="407"/>
    </row>
    <row r="76" spans="5:65" s="182" customFormat="1" x14ac:dyDescent="0.2">
      <c r="E76" s="404"/>
      <c r="F76" s="404"/>
      <c r="M76" s="462"/>
      <c r="BL76" s="407"/>
      <c r="BM76" s="407"/>
    </row>
    <row r="77" spans="5:65" s="182" customFormat="1" x14ac:dyDescent="0.2">
      <c r="E77" s="404"/>
      <c r="F77" s="404"/>
      <c r="M77" s="462"/>
      <c r="BL77" s="407"/>
      <c r="BM77" s="407"/>
    </row>
    <row r="78" spans="5:65" s="182" customFormat="1" x14ac:dyDescent="0.2">
      <c r="E78" s="404"/>
      <c r="F78" s="404"/>
      <c r="M78" s="462"/>
      <c r="BL78" s="407"/>
      <c r="BM78" s="407"/>
    </row>
    <row r="79" spans="5:65" s="182" customFormat="1" x14ac:dyDescent="0.2">
      <c r="E79" s="404"/>
      <c r="F79" s="404"/>
      <c r="M79" s="462"/>
      <c r="BL79" s="407"/>
      <c r="BM79" s="407"/>
    </row>
    <row r="80" spans="5:65" s="182" customFormat="1" x14ac:dyDescent="0.2">
      <c r="E80" s="404"/>
      <c r="F80" s="404"/>
      <c r="M80" s="462"/>
      <c r="BL80" s="407"/>
      <c r="BM80" s="407"/>
    </row>
    <row r="81" spans="5:65" s="182" customFormat="1" x14ac:dyDescent="0.2">
      <c r="E81" s="404"/>
      <c r="F81" s="404"/>
      <c r="M81" s="462"/>
      <c r="BL81" s="407"/>
      <c r="BM81" s="407"/>
    </row>
    <row r="82" spans="5:65" s="182" customFormat="1" x14ac:dyDescent="0.2">
      <c r="E82" s="404"/>
      <c r="F82" s="404"/>
      <c r="M82" s="462"/>
      <c r="BL82" s="407"/>
      <c r="BM82" s="407"/>
    </row>
    <row r="83" spans="5:65" s="182" customFormat="1" x14ac:dyDescent="0.2">
      <c r="E83" s="404"/>
      <c r="F83" s="404"/>
      <c r="M83" s="462"/>
      <c r="BL83" s="407"/>
      <c r="BM83" s="407"/>
    </row>
    <row r="84" spans="5:65" s="182" customFormat="1" x14ac:dyDescent="0.2">
      <c r="E84" s="404"/>
      <c r="F84" s="404"/>
      <c r="M84" s="462"/>
      <c r="BL84" s="407"/>
      <c r="BM84" s="407"/>
    </row>
    <row r="85" spans="5:65" s="182" customFormat="1" x14ac:dyDescent="0.2">
      <c r="E85" s="404"/>
      <c r="F85" s="404"/>
      <c r="M85" s="462"/>
      <c r="BL85" s="407"/>
      <c r="BM85" s="407"/>
    </row>
    <row r="86" spans="5:65" s="182" customFormat="1" x14ac:dyDescent="0.2">
      <c r="E86" s="404"/>
      <c r="F86" s="404"/>
      <c r="M86" s="462"/>
      <c r="BL86" s="407"/>
      <c r="BM86" s="407"/>
    </row>
    <row r="87" spans="5:65" s="182" customFormat="1" x14ac:dyDescent="0.2">
      <c r="E87" s="404"/>
      <c r="F87" s="404"/>
      <c r="M87" s="462"/>
      <c r="BL87" s="407"/>
      <c r="BM87" s="407"/>
    </row>
    <row r="88" spans="5:65" s="182" customFormat="1" x14ac:dyDescent="0.2">
      <c r="E88" s="404"/>
      <c r="F88" s="404"/>
      <c r="M88" s="462"/>
      <c r="BL88" s="407"/>
      <c r="BM88" s="407"/>
    </row>
    <row r="89" spans="5:65" s="182" customFormat="1" x14ac:dyDescent="0.2">
      <c r="E89" s="404"/>
      <c r="F89" s="404"/>
      <c r="M89" s="462"/>
      <c r="BL89" s="407"/>
      <c r="BM89" s="407"/>
    </row>
    <row r="90" spans="5:65" s="182" customFormat="1" x14ac:dyDescent="0.2">
      <c r="E90" s="404"/>
      <c r="F90" s="404"/>
      <c r="M90" s="462"/>
      <c r="BL90" s="407"/>
      <c r="BM90" s="407"/>
    </row>
    <row r="91" spans="5:65" s="182" customFormat="1" x14ac:dyDescent="0.2">
      <c r="E91" s="404"/>
      <c r="F91" s="404"/>
      <c r="M91" s="462"/>
      <c r="BL91" s="407"/>
      <c r="BM91" s="407"/>
    </row>
    <row r="92" spans="5:65" s="182" customFormat="1" x14ac:dyDescent="0.2">
      <c r="E92" s="404"/>
      <c r="F92" s="404"/>
      <c r="M92" s="462"/>
      <c r="BL92" s="407"/>
      <c r="BM92" s="407"/>
    </row>
    <row r="93" spans="5:65" s="182" customFormat="1" x14ac:dyDescent="0.2">
      <c r="E93" s="404"/>
      <c r="F93" s="404"/>
      <c r="M93" s="462"/>
      <c r="BL93" s="407"/>
      <c r="BM93" s="407"/>
    </row>
    <row r="94" spans="5:65" s="182" customFormat="1" x14ac:dyDescent="0.2">
      <c r="E94" s="404"/>
      <c r="F94" s="404"/>
      <c r="M94" s="462"/>
      <c r="BL94" s="407"/>
      <c r="BM94" s="407"/>
    </row>
    <row r="95" spans="5:65" s="182" customFormat="1" x14ac:dyDescent="0.2">
      <c r="E95" s="404"/>
      <c r="F95" s="404"/>
      <c r="M95" s="462"/>
      <c r="BL95" s="407"/>
      <c r="BM95" s="407"/>
    </row>
    <row r="96" spans="5:65" s="182" customFormat="1" x14ac:dyDescent="0.2">
      <c r="E96" s="404"/>
      <c r="F96" s="404"/>
      <c r="M96" s="462"/>
      <c r="BL96" s="407"/>
      <c r="BM96" s="407"/>
    </row>
    <row r="97" spans="5:65" s="182" customFormat="1" x14ac:dyDescent="0.2">
      <c r="E97" s="404"/>
      <c r="F97" s="404"/>
      <c r="M97" s="462"/>
      <c r="BL97" s="407"/>
      <c r="BM97" s="407"/>
    </row>
    <row r="98" spans="5:65" s="182" customFormat="1" x14ac:dyDescent="0.2">
      <c r="E98" s="404"/>
      <c r="F98" s="404"/>
      <c r="M98" s="462"/>
      <c r="BL98" s="407"/>
      <c r="BM98" s="407"/>
    </row>
    <row r="99" spans="5:65" s="182" customFormat="1" x14ac:dyDescent="0.2">
      <c r="E99" s="404"/>
      <c r="F99" s="404"/>
      <c r="M99" s="462"/>
      <c r="BL99" s="407"/>
      <c r="BM99" s="407"/>
    </row>
    <row r="100" spans="5:65" s="182" customFormat="1" x14ac:dyDescent="0.2">
      <c r="E100" s="404"/>
      <c r="F100" s="404"/>
      <c r="M100" s="462"/>
      <c r="BL100" s="407"/>
      <c r="BM100" s="407"/>
    </row>
    <row r="101" spans="5:65" s="182" customFormat="1" x14ac:dyDescent="0.2">
      <c r="E101" s="404"/>
      <c r="F101" s="404"/>
      <c r="M101" s="462"/>
      <c r="BL101" s="407"/>
      <c r="BM101" s="407"/>
    </row>
    <row r="102" spans="5:65" s="182" customFormat="1" x14ac:dyDescent="0.2">
      <c r="E102" s="404"/>
      <c r="F102" s="404"/>
      <c r="M102" s="462"/>
      <c r="BL102" s="407"/>
      <c r="BM102" s="407"/>
    </row>
    <row r="103" spans="5:65" s="182" customFormat="1" x14ac:dyDescent="0.2">
      <c r="E103" s="404"/>
      <c r="F103" s="404"/>
      <c r="M103" s="462"/>
      <c r="BL103" s="407"/>
      <c r="BM103" s="407"/>
    </row>
    <row r="104" spans="5:65" s="182" customFormat="1" x14ac:dyDescent="0.2">
      <c r="E104" s="404"/>
      <c r="F104" s="404"/>
      <c r="M104" s="462"/>
      <c r="BL104" s="407"/>
      <c r="BM104" s="407"/>
    </row>
    <row r="105" spans="5:65" s="182" customFormat="1" x14ac:dyDescent="0.2">
      <c r="E105" s="404"/>
      <c r="F105" s="404"/>
      <c r="M105" s="462"/>
      <c r="BL105" s="407"/>
      <c r="BM105" s="407"/>
    </row>
    <row r="106" spans="5:65" s="182" customFormat="1" x14ac:dyDescent="0.2">
      <c r="E106" s="404"/>
      <c r="F106" s="404"/>
      <c r="M106" s="462"/>
      <c r="BL106" s="407"/>
      <c r="BM106" s="407"/>
    </row>
    <row r="107" spans="5:65" s="182" customFormat="1" x14ac:dyDescent="0.2">
      <c r="E107" s="404"/>
      <c r="F107" s="404"/>
      <c r="M107" s="462"/>
      <c r="BL107" s="407"/>
      <c r="BM107" s="407"/>
    </row>
    <row r="108" spans="5:65" s="182" customFormat="1" x14ac:dyDescent="0.2">
      <c r="E108" s="404"/>
      <c r="F108" s="404"/>
      <c r="M108" s="462"/>
      <c r="BL108" s="407"/>
      <c r="BM108" s="407"/>
    </row>
  </sheetData>
  <mergeCells count="284">
    <mergeCell ref="G22:G23"/>
    <mergeCell ref="E22:F22"/>
    <mergeCell ref="J23:N23"/>
    <mergeCell ref="BB20:BC20"/>
    <mergeCell ref="BD20:BE20"/>
    <mergeCell ref="BF20:BG20"/>
    <mergeCell ref="BH20:BI20"/>
    <mergeCell ref="BJ20:BK20"/>
    <mergeCell ref="C23:D23"/>
    <mergeCell ref="AP20:AQ20"/>
    <mergeCell ref="AR20:AS20"/>
    <mergeCell ref="AT20:AU20"/>
    <mergeCell ref="AV20:AW20"/>
    <mergeCell ref="AX20:AY20"/>
    <mergeCell ref="AZ20:BA20"/>
    <mergeCell ref="AD20:AE20"/>
    <mergeCell ref="AF20:AG20"/>
    <mergeCell ref="AH20:AI20"/>
    <mergeCell ref="AJ20:AK20"/>
    <mergeCell ref="AL20:AM20"/>
    <mergeCell ref="AN20:AO20"/>
    <mergeCell ref="BF19:BG19"/>
    <mergeCell ref="BH19:BI19"/>
    <mergeCell ref="BJ19:BK19"/>
    <mergeCell ref="P20:Q20"/>
    <mergeCell ref="R20:S20"/>
    <mergeCell ref="T20:U20"/>
    <mergeCell ref="V20:W20"/>
    <mergeCell ref="X20:Y20"/>
    <mergeCell ref="Z20:AA20"/>
    <mergeCell ref="AB20:AC20"/>
    <mergeCell ref="AT19:AU19"/>
    <mergeCell ref="AV19:AW19"/>
    <mergeCell ref="AX19:AY19"/>
    <mergeCell ref="AZ19:BA19"/>
    <mergeCell ref="BB19:BC19"/>
    <mergeCell ref="BD19:BE19"/>
    <mergeCell ref="AH19:AI19"/>
    <mergeCell ref="AJ19:AK19"/>
    <mergeCell ref="AL19:AM19"/>
    <mergeCell ref="AN19:AO19"/>
    <mergeCell ref="AP19:AQ19"/>
    <mergeCell ref="AR19:AS19"/>
    <mergeCell ref="X19:Y19"/>
    <mergeCell ref="Z19:AA19"/>
    <mergeCell ref="BH17:BI17"/>
    <mergeCell ref="BJ17:BK17"/>
    <mergeCell ref="AX17:AY17"/>
    <mergeCell ref="AZ17:BA17"/>
    <mergeCell ref="BB17:BC17"/>
    <mergeCell ref="BD17:BE17"/>
    <mergeCell ref="BJ18:BK18"/>
    <mergeCell ref="BH18:BI18"/>
    <mergeCell ref="AL18:AM18"/>
    <mergeCell ref="AN18:AO18"/>
    <mergeCell ref="AP18:AQ18"/>
    <mergeCell ref="AR18:AS18"/>
    <mergeCell ref="AT18:AU18"/>
    <mergeCell ref="AV18:AW18"/>
    <mergeCell ref="D18:D19"/>
    <mergeCell ref="E18:E19"/>
    <mergeCell ref="P18:Q18"/>
    <mergeCell ref="R18:S18"/>
    <mergeCell ref="T18:U18"/>
    <mergeCell ref="V18:W18"/>
    <mergeCell ref="X18:Y18"/>
    <mergeCell ref="AT17:AU17"/>
    <mergeCell ref="AV17:AW17"/>
    <mergeCell ref="AH17:AI17"/>
    <mergeCell ref="AJ17:AK17"/>
    <mergeCell ref="AL17:AM17"/>
    <mergeCell ref="AN17:AO17"/>
    <mergeCell ref="P19:Q19"/>
    <mergeCell ref="R19:S19"/>
    <mergeCell ref="T19:U19"/>
    <mergeCell ref="V19:W19"/>
    <mergeCell ref="AB19:AC19"/>
    <mergeCell ref="AD19:AE19"/>
    <mergeCell ref="AF19:AG19"/>
    <mergeCell ref="Z18:AA18"/>
    <mergeCell ref="AB18:AC18"/>
    <mergeCell ref="AD18:AE18"/>
    <mergeCell ref="AF18:AG18"/>
    <mergeCell ref="AH18:AI18"/>
    <mergeCell ref="AJ18:AK18"/>
    <mergeCell ref="BF17:BG17"/>
    <mergeCell ref="BF18:BG18"/>
    <mergeCell ref="AJ16:AK16"/>
    <mergeCell ref="AX18:AY18"/>
    <mergeCell ref="AZ18:BA18"/>
    <mergeCell ref="BB18:BC18"/>
    <mergeCell ref="BD18:BE18"/>
    <mergeCell ref="BB15:BC15"/>
    <mergeCell ref="BD15:BE15"/>
    <mergeCell ref="BF15:BG15"/>
    <mergeCell ref="AP17:AQ17"/>
    <mergeCell ref="AR17:AS17"/>
    <mergeCell ref="BJ16:BK16"/>
    <mergeCell ref="P17:Q17"/>
    <mergeCell ref="R17:S17"/>
    <mergeCell ref="T17:U17"/>
    <mergeCell ref="V17:W17"/>
    <mergeCell ref="X17:Y17"/>
    <mergeCell ref="Z17:AA17"/>
    <mergeCell ref="AB17:AC17"/>
    <mergeCell ref="AD17:AE17"/>
    <mergeCell ref="AF17:AG17"/>
    <mergeCell ref="AX16:AY16"/>
    <mergeCell ref="AZ16:BA16"/>
    <mergeCell ref="BB16:BC16"/>
    <mergeCell ref="BD16:BE16"/>
    <mergeCell ref="BF16:BG16"/>
    <mergeCell ref="BH16:BI16"/>
    <mergeCell ref="AL16:AM16"/>
    <mergeCell ref="AN16:AO16"/>
    <mergeCell ref="BH15:BI15"/>
    <mergeCell ref="AZ15:BA15"/>
    <mergeCell ref="AD15:AE15"/>
    <mergeCell ref="AF15:AG15"/>
    <mergeCell ref="AH15:AI15"/>
    <mergeCell ref="AJ15:AK15"/>
    <mergeCell ref="AL15:AM15"/>
    <mergeCell ref="AN15:AO15"/>
    <mergeCell ref="Z16:AA16"/>
    <mergeCell ref="AB16:AC16"/>
    <mergeCell ref="AD16:AE16"/>
    <mergeCell ref="AF16:AG16"/>
    <mergeCell ref="AH16:AI16"/>
    <mergeCell ref="AP16:AQ16"/>
    <mergeCell ref="AR16:AS16"/>
    <mergeCell ref="AT16:AU16"/>
    <mergeCell ref="AV16:AW16"/>
    <mergeCell ref="P16:Q16"/>
    <mergeCell ref="R16:S16"/>
    <mergeCell ref="T16:U16"/>
    <mergeCell ref="V16:W16"/>
    <mergeCell ref="X16:Y16"/>
    <mergeCell ref="AP15:AQ15"/>
    <mergeCell ref="AR15:AS15"/>
    <mergeCell ref="AT15:AU15"/>
    <mergeCell ref="AV15:AW15"/>
    <mergeCell ref="BF14:BG14"/>
    <mergeCell ref="BH14:BI14"/>
    <mergeCell ref="BJ14:BK14"/>
    <mergeCell ref="P15:Q15"/>
    <mergeCell ref="R15:S15"/>
    <mergeCell ref="T15:U15"/>
    <mergeCell ref="V15:W15"/>
    <mergeCell ref="X15:Y15"/>
    <mergeCell ref="Z15:AA15"/>
    <mergeCell ref="AB15:AC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BJ15:BK15"/>
    <mergeCell ref="AX15:AY15"/>
    <mergeCell ref="P14:Q14"/>
    <mergeCell ref="R14:S14"/>
    <mergeCell ref="T14:U14"/>
    <mergeCell ref="V14:W14"/>
    <mergeCell ref="X14:Y14"/>
    <mergeCell ref="Z14:AA14"/>
    <mergeCell ref="AB14:AC14"/>
    <mergeCell ref="AD14:AE14"/>
    <mergeCell ref="AF14:AG14"/>
    <mergeCell ref="BB12:BC12"/>
    <mergeCell ref="BD12:BE12"/>
    <mergeCell ref="BF12:BG12"/>
    <mergeCell ref="BH12:BI12"/>
    <mergeCell ref="BJ12:BK12"/>
    <mergeCell ref="AX12:AY12"/>
    <mergeCell ref="AZ12:BA12"/>
    <mergeCell ref="BJ13:BK13"/>
    <mergeCell ref="AX13:AY13"/>
    <mergeCell ref="AZ13:BA13"/>
    <mergeCell ref="BB13:BC13"/>
    <mergeCell ref="BD13:BE13"/>
    <mergeCell ref="BF13:BG13"/>
    <mergeCell ref="BH13:BI13"/>
    <mergeCell ref="X12:Y12"/>
    <mergeCell ref="Z12:AA12"/>
    <mergeCell ref="AB12:AC12"/>
    <mergeCell ref="AD13:AE13"/>
    <mergeCell ref="AF13:AG13"/>
    <mergeCell ref="AH13:AI13"/>
    <mergeCell ref="Z13:AA13"/>
    <mergeCell ref="AB13:AC13"/>
    <mergeCell ref="V13:W13"/>
    <mergeCell ref="X13:Y13"/>
    <mergeCell ref="BJ11:BK11"/>
    <mergeCell ref="A12:A20"/>
    <mergeCell ref="B12:B20"/>
    <mergeCell ref="C12:C19"/>
    <mergeCell ref="D12:D14"/>
    <mergeCell ref="E12:E14"/>
    <mergeCell ref="P12:Q12"/>
    <mergeCell ref="AR11:AS11"/>
    <mergeCell ref="AT11:AU11"/>
    <mergeCell ref="AV11:AW11"/>
    <mergeCell ref="AX11:AY11"/>
    <mergeCell ref="AZ11:BA11"/>
    <mergeCell ref="BB11:BC11"/>
    <mergeCell ref="AF11:AG11"/>
    <mergeCell ref="AH11:AI11"/>
    <mergeCell ref="AJ11:AK11"/>
    <mergeCell ref="AL11:AM11"/>
    <mergeCell ref="AP12:AQ12"/>
    <mergeCell ref="AR12:AS12"/>
    <mergeCell ref="AT12:AU12"/>
    <mergeCell ref="AV12:AW12"/>
    <mergeCell ref="AD12:AE12"/>
    <mergeCell ref="AF12:AG12"/>
    <mergeCell ref="AH12:AI12"/>
    <mergeCell ref="N10:N11"/>
    <mergeCell ref="O10:O11"/>
    <mergeCell ref="P13:Q13"/>
    <mergeCell ref="R13:S13"/>
    <mergeCell ref="T13:U13"/>
    <mergeCell ref="AV10:AY10"/>
    <mergeCell ref="AZ10:BC10"/>
    <mergeCell ref="P10:S10"/>
    <mergeCell ref="T10:W10"/>
    <mergeCell ref="X10:AA10"/>
    <mergeCell ref="AB10:AE10"/>
    <mergeCell ref="AJ13:AK13"/>
    <mergeCell ref="AL13:AM13"/>
    <mergeCell ref="AN13:AO13"/>
    <mergeCell ref="AP13:AQ13"/>
    <mergeCell ref="AR13:AS13"/>
    <mergeCell ref="AT13:AU13"/>
    <mergeCell ref="AV13:AW13"/>
    <mergeCell ref="AJ12:AK12"/>
    <mergeCell ref="AL12:AM12"/>
    <mergeCell ref="AN12:AO12"/>
    <mergeCell ref="R12:S12"/>
    <mergeCell ref="T12:U12"/>
    <mergeCell ref="V12:W12"/>
    <mergeCell ref="BD11:BE11"/>
    <mergeCell ref="BF11:BG11"/>
    <mergeCell ref="BH11:BI11"/>
    <mergeCell ref="V11:W11"/>
    <mergeCell ref="X11:Y11"/>
    <mergeCell ref="Z11:AA11"/>
    <mergeCell ref="AB11:AC11"/>
    <mergeCell ref="AD11:AE11"/>
    <mergeCell ref="AF10:AI10"/>
    <mergeCell ref="AJ10:AM10"/>
    <mergeCell ref="AN10:AQ10"/>
    <mergeCell ref="AR10:AU10"/>
    <mergeCell ref="AN11:AO11"/>
    <mergeCell ref="AP11:AQ11"/>
    <mergeCell ref="BL3:BM9"/>
    <mergeCell ref="BL10:BM10"/>
    <mergeCell ref="BL21:BM23"/>
    <mergeCell ref="H10:H11"/>
    <mergeCell ref="I10:I11"/>
    <mergeCell ref="J10:J11"/>
    <mergeCell ref="K10:K11"/>
    <mergeCell ref="L10:L11"/>
    <mergeCell ref="M10:M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BO41"/>
  <sheetViews>
    <sheetView topLeftCell="A22" zoomScale="80" zoomScaleNormal="80" zoomScaleSheetLayoutView="100" workbookViewId="0">
      <selection activeCell="B29" sqref="B29"/>
    </sheetView>
  </sheetViews>
  <sheetFormatPr baseColWidth="10" defaultColWidth="11.42578125" defaultRowHeight="12.75" x14ac:dyDescent="0.2"/>
  <cols>
    <col min="1" max="1" width="23.140625" style="5" customWidth="1"/>
    <col min="2" max="2" width="19.140625" style="5" customWidth="1"/>
    <col min="3" max="3" width="17" style="5" customWidth="1"/>
    <col min="4" max="4" width="25.140625" style="5" customWidth="1"/>
    <col min="5" max="5" width="14.5703125" style="1" customWidth="1"/>
    <col min="6" max="6" width="17" style="1" customWidth="1"/>
    <col min="7" max="7" width="34.140625" style="5" customWidth="1"/>
    <col min="8" max="8" width="29.28515625" style="5" customWidth="1"/>
    <col min="9" max="9" width="32.5703125" style="5" customWidth="1"/>
    <col min="10" max="10" width="18.42578125" style="5" customWidth="1"/>
    <col min="11" max="11" width="23.42578125" style="5" customWidth="1"/>
    <col min="12" max="12" width="18.5703125" style="5" customWidth="1"/>
    <col min="13" max="13" width="17.28515625" style="5" customWidth="1"/>
    <col min="14" max="14" width="14.85546875" style="5" customWidth="1"/>
    <col min="15" max="15" width="13.5703125" style="5" customWidth="1"/>
    <col min="16" max="63" width="3.5703125" style="5" customWidth="1"/>
    <col min="64" max="64" width="13.5703125" style="5" hidden="1" customWidth="1"/>
    <col min="65" max="65" width="22.85546875" style="5" hidden="1" customWidth="1"/>
    <col min="66" max="66" width="17" style="5" customWidth="1"/>
    <col min="67" max="67" width="25.85546875" style="5" customWidth="1"/>
    <col min="68" max="16384" width="11.42578125" style="5"/>
  </cols>
  <sheetData>
    <row r="1" spans="1:67" s="104" customFormat="1" ht="16.5" x14ac:dyDescent="0.2">
      <c r="E1" s="408"/>
      <c r="F1" s="408"/>
      <c r="P1" s="428"/>
    </row>
    <row r="2" spans="1:67" s="104" customFormat="1" ht="17.25" thickBot="1" x14ac:dyDescent="0.25">
      <c r="E2" s="408"/>
      <c r="F2" s="408"/>
      <c r="P2" s="428"/>
    </row>
    <row r="3" spans="1:67" s="104" customFormat="1" ht="15" customHeight="1" x14ac:dyDescent="0.2">
      <c r="A3" s="1301" t="s">
        <v>938</v>
      </c>
      <c r="B3" s="1302"/>
      <c r="C3" s="1302"/>
      <c r="D3" s="1302"/>
      <c r="E3" s="1302"/>
      <c r="F3" s="1302"/>
      <c r="G3" s="1302"/>
      <c r="H3" s="1302"/>
      <c r="I3" s="1302"/>
      <c r="J3" s="1302"/>
      <c r="K3" s="1302"/>
      <c r="L3" s="1302"/>
      <c r="M3" s="1302"/>
      <c r="N3" s="1303"/>
      <c r="P3" s="1297" t="s">
        <v>65</v>
      </c>
      <c r="Q3" s="1297"/>
      <c r="R3" s="1297"/>
      <c r="S3" s="1297"/>
      <c r="T3" s="1297"/>
      <c r="U3" s="1297"/>
      <c r="V3" s="1297"/>
      <c r="W3" s="1297"/>
      <c r="X3" s="1297"/>
      <c r="Y3" s="1297"/>
      <c r="Z3" s="1297"/>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8"/>
      <c r="BL3" s="1177" t="s">
        <v>21</v>
      </c>
      <c r="BM3" s="1313"/>
      <c r="BN3" s="1316" t="s">
        <v>21</v>
      </c>
      <c r="BO3" s="1316"/>
    </row>
    <row r="4" spans="1:67" s="104" customFormat="1" ht="15" customHeight="1" x14ac:dyDescent="0.2">
      <c r="A4" s="1304"/>
      <c r="B4" s="1305"/>
      <c r="C4" s="1305"/>
      <c r="D4" s="1305"/>
      <c r="E4" s="1305"/>
      <c r="F4" s="1305"/>
      <c r="G4" s="1305"/>
      <c r="H4" s="1305"/>
      <c r="I4" s="1305"/>
      <c r="J4" s="1305"/>
      <c r="K4" s="1305"/>
      <c r="L4" s="1305"/>
      <c r="M4" s="1305"/>
      <c r="N4" s="1306"/>
      <c r="O4" s="667"/>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300"/>
      <c r="BL4" s="1179"/>
      <c r="BM4" s="1314"/>
      <c r="BN4" s="1316"/>
      <c r="BO4" s="1316"/>
    </row>
    <row r="5" spans="1:67" s="104" customFormat="1" ht="15" customHeight="1" x14ac:dyDescent="0.2">
      <c r="A5" s="1304"/>
      <c r="B5" s="1305"/>
      <c r="C5" s="1305"/>
      <c r="D5" s="1305"/>
      <c r="E5" s="1305"/>
      <c r="F5" s="1305"/>
      <c r="G5" s="1305"/>
      <c r="H5" s="1305"/>
      <c r="I5" s="1305"/>
      <c r="J5" s="1305"/>
      <c r="K5" s="1305"/>
      <c r="L5" s="1305"/>
      <c r="M5" s="1305"/>
      <c r="N5" s="1306"/>
      <c r="O5" s="667"/>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300"/>
      <c r="BL5" s="1179"/>
      <c r="BM5" s="1314"/>
      <c r="BN5" s="1316"/>
      <c r="BO5" s="1316"/>
    </row>
    <row r="6" spans="1:67" s="104" customFormat="1" ht="15" customHeight="1" x14ac:dyDescent="0.2">
      <c r="A6" s="1304"/>
      <c r="B6" s="1305"/>
      <c r="C6" s="1305"/>
      <c r="D6" s="1305"/>
      <c r="E6" s="1305"/>
      <c r="F6" s="1305"/>
      <c r="G6" s="1305"/>
      <c r="H6" s="1305"/>
      <c r="I6" s="1305"/>
      <c r="J6" s="1305"/>
      <c r="K6" s="1305"/>
      <c r="L6" s="1305"/>
      <c r="M6" s="1305"/>
      <c r="N6" s="1306"/>
      <c r="O6" s="667"/>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300"/>
      <c r="BL6" s="1179"/>
      <c r="BM6" s="1314"/>
      <c r="BN6" s="1316"/>
      <c r="BO6" s="1316"/>
    </row>
    <row r="7" spans="1:67" s="104" customFormat="1" ht="15" customHeight="1" thickBot="1" x14ac:dyDescent="0.25">
      <c r="A7" s="1304"/>
      <c r="B7" s="1305"/>
      <c r="C7" s="1305"/>
      <c r="D7" s="1305"/>
      <c r="E7" s="1305"/>
      <c r="F7" s="1305"/>
      <c r="G7" s="1305"/>
      <c r="H7" s="1305"/>
      <c r="I7" s="1305"/>
      <c r="J7" s="1305"/>
      <c r="K7" s="1305"/>
      <c r="L7" s="1305"/>
      <c r="M7" s="1305"/>
      <c r="N7" s="1306"/>
      <c r="O7" s="667"/>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300"/>
      <c r="BL7" s="1179"/>
      <c r="BM7" s="1314"/>
      <c r="BN7" s="1316"/>
      <c r="BO7" s="1316"/>
    </row>
    <row r="8" spans="1:67" s="104" customFormat="1" ht="15.75" customHeight="1" thickBot="1" x14ac:dyDescent="0.25">
      <c r="A8" s="1307" t="s">
        <v>143</v>
      </c>
      <c r="B8" s="1308"/>
      <c r="C8" s="1308"/>
      <c r="D8" s="1308"/>
      <c r="E8" s="1308"/>
      <c r="F8" s="1308"/>
      <c r="G8" s="1308"/>
      <c r="H8" s="1308"/>
      <c r="I8" s="1308"/>
      <c r="J8" s="1308"/>
      <c r="K8" s="1308"/>
      <c r="L8" s="1308"/>
      <c r="M8" s="1308"/>
      <c r="N8" s="1309"/>
      <c r="O8" s="1310" t="s">
        <v>992</v>
      </c>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c r="BG8" s="1311"/>
      <c r="BH8" s="1311"/>
      <c r="BI8" s="1311"/>
      <c r="BJ8" s="1311"/>
      <c r="BK8" s="1312"/>
      <c r="BL8" s="1181"/>
      <c r="BM8" s="1315"/>
      <c r="BN8" s="1316"/>
      <c r="BO8" s="1316"/>
    </row>
    <row r="9" spans="1:67" s="104" customFormat="1" ht="29.25" customHeight="1" thickBot="1" x14ac:dyDescent="0.25">
      <c r="A9" s="1319" t="s">
        <v>23</v>
      </c>
      <c r="B9" s="1317"/>
      <c r="C9" s="1317" t="s">
        <v>54</v>
      </c>
      <c r="D9" s="1317" t="s">
        <v>838</v>
      </c>
      <c r="E9" s="1320" t="s">
        <v>446</v>
      </c>
      <c r="F9" s="1320" t="s">
        <v>55</v>
      </c>
      <c r="G9" s="1317" t="s">
        <v>56</v>
      </c>
      <c r="H9" s="1317" t="s">
        <v>57</v>
      </c>
      <c r="I9" s="1317" t="s">
        <v>58</v>
      </c>
      <c r="J9" s="1317" t="s">
        <v>59</v>
      </c>
      <c r="K9" s="1317" t="s">
        <v>61</v>
      </c>
      <c r="L9" s="1317" t="s">
        <v>62</v>
      </c>
      <c r="M9" s="1317" t="s">
        <v>63</v>
      </c>
      <c r="N9" s="1322" t="s">
        <v>64</v>
      </c>
      <c r="O9" s="1016" t="s">
        <v>12</v>
      </c>
      <c r="P9" s="1020" t="s">
        <v>0</v>
      </c>
      <c r="Q9" s="1008"/>
      <c r="R9" s="1008"/>
      <c r="S9" s="1009"/>
      <c r="T9" s="1008" t="s">
        <v>1</v>
      </c>
      <c r="U9" s="1008"/>
      <c r="V9" s="1008"/>
      <c r="W9" s="1009"/>
      <c r="X9" s="1008" t="s">
        <v>2</v>
      </c>
      <c r="Y9" s="1008"/>
      <c r="Z9" s="1008"/>
      <c r="AA9" s="1009"/>
      <c r="AB9" s="1008" t="s">
        <v>3</v>
      </c>
      <c r="AC9" s="1008"/>
      <c r="AD9" s="1008"/>
      <c r="AE9" s="1009"/>
      <c r="AF9" s="1008" t="s">
        <v>4</v>
      </c>
      <c r="AG9" s="1008"/>
      <c r="AH9" s="1008"/>
      <c r="AI9" s="1009"/>
      <c r="AJ9" s="1008" t="s">
        <v>5</v>
      </c>
      <c r="AK9" s="1008"/>
      <c r="AL9" s="1008"/>
      <c r="AM9" s="1009"/>
      <c r="AN9" s="1008" t="s">
        <v>6</v>
      </c>
      <c r="AO9" s="1008"/>
      <c r="AP9" s="1008"/>
      <c r="AQ9" s="1009"/>
      <c r="AR9" s="1008" t="s">
        <v>7</v>
      </c>
      <c r="AS9" s="1008"/>
      <c r="AT9" s="1008"/>
      <c r="AU9" s="1009"/>
      <c r="AV9" s="1008" t="s">
        <v>8</v>
      </c>
      <c r="AW9" s="1008"/>
      <c r="AX9" s="1008"/>
      <c r="AY9" s="1009"/>
      <c r="AZ9" s="1008" t="s">
        <v>9</v>
      </c>
      <c r="BA9" s="1008"/>
      <c r="BB9" s="1008"/>
      <c r="BC9" s="1009"/>
      <c r="BD9" s="1008" t="s">
        <v>10</v>
      </c>
      <c r="BE9" s="1008"/>
      <c r="BF9" s="1008"/>
      <c r="BG9" s="1009"/>
      <c r="BH9" s="1008" t="s">
        <v>11</v>
      </c>
      <c r="BI9" s="1008"/>
      <c r="BJ9" s="1008"/>
      <c r="BK9" s="1009"/>
      <c r="BL9" s="1190" t="s">
        <v>147</v>
      </c>
      <c r="BM9" s="1329"/>
      <c r="BN9" s="1316" t="s">
        <v>0</v>
      </c>
      <c r="BO9" s="1316"/>
    </row>
    <row r="10" spans="1:67" s="104" customFormat="1" ht="42" customHeight="1" thickBot="1" x14ac:dyDescent="0.25">
      <c r="A10" s="675" t="s">
        <v>13</v>
      </c>
      <c r="B10" s="676" t="s">
        <v>14</v>
      </c>
      <c r="C10" s="1318"/>
      <c r="D10" s="1318"/>
      <c r="E10" s="1321"/>
      <c r="F10" s="1321"/>
      <c r="G10" s="1318"/>
      <c r="H10" s="1318"/>
      <c r="I10" s="1318"/>
      <c r="J10" s="1318"/>
      <c r="K10" s="1318"/>
      <c r="L10" s="1318"/>
      <c r="M10" s="1318"/>
      <c r="N10" s="1323"/>
      <c r="O10" s="1324"/>
      <c r="P10" s="1325" t="s">
        <v>24</v>
      </c>
      <c r="Q10" s="1326"/>
      <c r="R10" s="1327" t="s">
        <v>25</v>
      </c>
      <c r="S10" s="1328"/>
      <c r="T10" s="1325" t="s">
        <v>24</v>
      </c>
      <c r="U10" s="1326"/>
      <c r="V10" s="1327" t="s">
        <v>25</v>
      </c>
      <c r="W10" s="1328"/>
      <c r="X10" s="1325" t="s">
        <v>24</v>
      </c>
      <c r="Y10" s="1326"/>
      <c r="Z10" s="1327" t="s">
        <v>25</v>
      </c>
      <c r="AA10" s="1328"/>
      <c r="AB10" s="1325" t="s">
        <v>24</v>
      </c>
      <c r="AC10" s="1326"/>
      <c r="AD10" s="1327" t="s">
        <v>25</v>
      </c>
      <c r="AE10" s="1328"/>
      <c r="AF10" s="1325" t="s">
        <v>24</v>
      </c>
      <c r="AG10" s="1326"/>
      <c r="AH10" s="1327" t="s">
        <v>25</v>
      </c>
      <c r="AI10" s="1328"/>
      <c r="AJ10" s="1325" t="s">
        <v>24</v>
      </c>
      <c r="AK10" s="1326"/>
      <c r="AL10" s="1327" t="s">
        <v>25</v>
      </c>
      <c r="AM10" s="1328"/>
      <c r="AN10" s="1325" t="s">
        <v>24</v>
      </c>
      <c r="AO10" s="1326"/>
      <c r="AP10" s="1327" t="s">
        <v>25</v>
      </c>
      <c r="AQ10" s="1328"/>
      <c r="AR10" s="1325" t="s">
        <v>24</v>
      </c>
      <c r="AS10" s="1326"/>
      <c r="AT10" s="1327" t="s">
        <v>25</v>
      </c>
      <c r="AU10" s="1328"/>
      <c r="AV10" s="1325" t="s">
        <v>24</v>
      </c>
      <c r="AW10" s="1326"/>
      <c r="AX10" s="1327" t="s">
        <v>25</v>
      </c>
      <c r="AY10" s="1328"/>
      <c r="AZ10" s="1325" t="s">
        <v>24</v>
      </c>
      <c r="BA10" s="1326"/>
      <c r="BB10" s="1327" t="s">
        <v>25</v>
      </c>
      <c r="BC10" s="1328"/>
      <c r="BD10" s="1325" t="s">
        <v>24</v>
      </c>
      <c r="BE10" s="1326"/>
      <c r="BF10" s="1327" t="s">
        <v>25</v>
      </c>
      <c r="BG10" s="1328"/>
      <c r="BH10" s="1325" t="s">
        <v>24</v>
      </c>
      <c r="BI10" s="1326"/>
      <c r="BJ10" s="1327" t="s">
        <v>25</v>
      </c>
      <c r="BK10" s="1328"/>
      <c r="BL10" s="437" t="s">
        <v>20</v>
      </c>
      <c r="BM10" s="437" t="s">
        <v>22</v>
      </c>
      <c r="BN10" s="458" t="s">
        <v>20</v>
      </c>
      <c r="BO10" s="458" t="s">
        <v>22</v>
      </c>
    </row>
    <row r="11" spans="1:67" s="104" customFormat="1" ht="55.5" hidden="1" customHeight="1" x14ac:dyDescent="0.2">
      <c r="A11" s="1334" t="s">
        <v>148</v>
      </c>
      <c r="B11" s="1337" t="s">
        <v>356</v>
      </c>
      <c r="C11" s="1202" t="s">
        <v>357</v>
      </c>
      <c r="D11" s="1340" t="s">
        <v>358</v>
      </c>
      <c r="E11" s="1153">
        <v>0.35</v>
      </c>
      <c r="F11" s="748"/>
      <c r="G11" s="63"/>
      <c r="H11" s="747"/>
      <c r="I11" s="98"/>
      <c r="J11" s="541"/>
      <c r="K11" s="99"/>
      <c r="L11" s="100"/>
      <c r="M11" s="100"/>
      <c r="N11" s="674"/>
      <c r="O11" s="97"/>
      <c r="P11" s="1332"/>
      <c r="Q11" s="1333"/>
      <c r="R11" s="1330"/>
      <c r="S11" s="1331"/>
      <c r="T11" s="1332"/>
      <c r="U11" s="1333"/>
      <c r="V11" s="1330"/>
      <c r="W11" s="1331"/>
      <c r="X11" s="1332"/>
      <c r="Y11" s="1333"/>
      <c r="Z11" s="1330"/>
      <c r="AA11" s="1331"/>
      <c r="AB11" s="1332"/>
      <c r="AC11" s="1333"/>
      <c r="AD11" s="1330"/>
      <c r="AE11" s="1331"/>
      <c r="AF11" s="1332"/>
      <c r="AG11" s="1333"/>
      <c r="AH11" s="1330"/>
      <c r="AI11" s="1331"/>
      <c r="AJ11" s="1332"/>
      <c r="AK11" s="1333"/>
      <c r="AL11" s="1332"/>
      <c r="AM11" s="1333"/>
      <c r="AN11" s="1332"/>
      <c r="AO11" s="1333"/>
      <c r="AP11" s="1330"/>
      <c r="AQ11" s="1331"/>
      <c r="AR11" s="1332"/>
      <c r="AS11" s="1333"/>
      <c r="AT11" s="1342"/>
      <c r="AU11" s="1344"/>
      <c r="AV11" s="1332"/>
      <c r="AW11" s="1333"/>
      <c r="AX11" s="1330"/>
      <c r="AY11" s="1331"/>
      <c r="AZ11" s="1332"/>
      <c r="BA11" s="1333"/>
      <c r="BB11" s="1332"/>
      <c r="BC11" s="1333"/>
      <c r="BD11" s="1332"/>
      <c r="BE11" s="1333"/>
      <c r="BF11" s="1330"/>
      <c r="BG11" s="1331"/>
      <c r="BH11" s="1332"/>
      <c r="BI11" s="1333"/>
      <c r="BJ11" s="1342"/>
      <c r="BK11" s="1343"/>
      <c r="BL11" s="101"/>
      <c r="BM11" s="101"/>
      <c r="BN11" s="102"/>
      <c r="BO11" s="103"/>
    </row>
    <row r="12" spans="1:67" s="104" customFormat="1" ht="49.5" customHeight="1" x14ac:dyDescent="0.2">
      <c r="A12" s="1335"/>
      <c r="B12" s="1338"/>
      <c r="C12" s="1203"/>
      <c r="D12" s="1341"/>
      <c r="E12" s="1160"/>
      <c r="F12" s="749" t="s">
        <v>78</v>
      </c>
      <c r="G12" s="751" t="s">
        <v>1055</v>
      </c>
      <c r="H12" s="743" t="s">
        <v>361</v>
      </c>
      <c r="I12" s="105" t="s">
        <v>362</v>
      </c>
      <c r="J12" s="179">
        <v>0.1</v>
      </c>
      <c r="K12" s="752" t="s">
        <v>363</v>
      </c>
      <c r="L12" s="2">
        <v>43862</v>
      </c>
      <c r="M12" s="2">
        <v>44196</v>
      </c>
      <c r="N12" s="753" t="s">
        <v>359</v>
      </c>
      <c r="O12" s="746">
        <v>1.1000000000000001</v>
      </c>
      <c r="P12" s="1285"/>
      <c r="Q12" s="1286"/>
      <c r="R12" s="1218"/>
      <c r="S12" s="1219"/>
      <c r="T12" s="1285"/>
      <c r="U12" s="1286"/>
      <c r="V12" s="1217">
        <v>7</v>
      </c>
      <c r="W12" s="1205"/>
      <c r="X12" s="1285"/>
      <c r="Y12" s="1286"/>
      <c r="Z12" s="1217">
        <v>10</v>
      </c>
      <c r="AA12" s="1205"/>
      <c r="AB12" s="1285"/>
      <c r="AC12" s="1286"/>
      <c r="AD12" s="1217">
        <v>16</v>
      </c>
      <c r="AE12" s="1205"/>
      <c r="AF12" s="1285"/>
      <c r="AG12" s="1286"/>
      <c r="AH12" s="1217">
        <v>16</v>
      </c>
      <c r="AI12" s="1205"/>
      <c r="AJ12" s="1285"/>
      <c r="AK12" s="1286"/>
      <c r="AL12" s="1217">
        <v>16</v>
      </c>
      <c r="AM12" s="1205"/>
      <c r="AN12" s="1285"/>
      <c r="AO12" s="1286"/>
      <c r="AP12" s="1217">
        <v>16</v>
      </c>
      <c r="AQ12" s="1205"/>
      <c r="AR12" s="1285"/>
      <c r="AS12" s="1286"/>
      <c r="AT12" s="1217">
        <v>16</v>
      </c>
      <c r="AU12" s="1205"/>
      <c r="AV12" s="1285"/>
      <c r="AW12" s="1286"/>
      <c r="AX12" s="1217">
        <v>16</v>
      </c>
      <c r="AY12" s="1205"/>
      <c r="AZ12" s="1285"/>
      <c r="BA12" s="1286"/>
      <c r="BB12" s="1217">
        <v>16</v>
      </c>
      <c r="BC12" s="1205"/>
      <c r="BD12" s="1285"/>
      <c r="BE12" s="1286"/>
      <c r="BF12" s="1217">
        <v>16</v>
      </c>
      <c r="BG12" s="1205"/>
      <c r="BH12" s="1285"/>
      <c r="BI12" s="1286"/>
      <c r="BJ12" s="1217">
        <v>5</v>
      </c>
      <c r="BK12" s="1220"/>
      <c r="BL12" s="101"/>
      <c r="BM12" s="101"/>
      <c r="BN12" s="102"/>
      <c r="BO12" s="103"/>
    </row>
    <row r="13" spans="1:67" s="104" customFormat="1" ht="27" customHeight="1" x14ac:dyDescent="0.2">
      <c r="A13" s="1335"/>
      <c r="B13" s="1338"/>
      <c r="C13" s="1203"/>
      <c r="D13" s="1341"/>
      <c r="E13" s="1160"/>
      <c r="F13" s="749" t="s">
        <v>78</v>
      </c>
      <c r="G13" s="1345" t="s">
        <v>1056</v>
      </c>
      <c r="H13" s="743" t="s">
        <v>365</v>
      </c>
      <c r="I13" s="777" t="s">
        <v>1067</v>
      </c>
      <c r="J13" s="179">
        <v>0.1</v>
      </c>
      <c r="K13" s="752" t="s">
        <v>367</v>
      </c>
      <c r="L13" s="2">
        <v>43922</v>
      </c>
      <c r="M13" s="2" t="s">
        <v>66</v>
      </c>
      <c r="N13" s="753" t="s">
        <v>359</v>
      </c>
      <c r="O13" s="1347">
        <v>1.2</v>
      </c>
      <c r="P13" s="1285"/>
      <c r="Q13" s="1286"/>
      <c r="R13" s="1218"/>
      <c r="S13" s="1219"/>
      <c r="T13" s="1285"/>
      <c r="U13" s="1286"/>
      <c r="V13" s="1218"/>
      <c r="W13" s="1219"/>
      <c r="X13" s="1285"/>
      <c r="Y13" s="1286"/>
      <c r="Z13" s="1285"/>
      <c r="AA13" s="1286"/>
      <c r="AB13" s="1285"/>
      <c r="AC13" s="1286"/>
      <c r="AD13" s="1217">
        <v>2</v>
      </c>
      <c r="AE13" s="1205"/>
      <c r="AF13" s="1285"/>
      <c r="AG13" s="1286"/>
      <c r="AH13" s="1218"/>
      <c r="AI13" s="1219"/>
      <c r="AJ13" s="1285"/>
      <c r="AK13" s="1286"/>
      <c r="AL13" s="1218"/>
      <c r="AM13" s="1219"/>
      <c r="AN13" s="1218"/>
      <c r="AO13" s="1219"/>
      <c r="AP13" s="1350">
        <v>1</v>
      </c>
      <c r="AQ13" s="1351"/>
      <c r="AR13" s="1285"/>
      <c r="AS13" s="1286"/>
      <c r="AT13" s="1218"/>
      <c r="AU13" s="1219"/>
      <c r="AV13" s="1285"/>
      <c r="AW13" s="1286"/>
      <c r="AX13" s="1217">
        <v>2</v>
      </c>
      <c r="AY13" s="1205"/>
      <c r="AZ13" s="1285"/>
      <c r="BA13" s="1286"/>
      <c r="BB13" s="1218"/>
      <c r="BC13" s="1219"/>
      <c r="BD13" s="1285"/>
      <c r="BE13" s="1286"/>
      <c r="BF13" s="1217">
        <v>1</v>
      </c>
      <c r="BG13" s="1205"/>
      <c r="BH13" s="1285"/>
      <c r="BI13" s="1286"/>
      <c r="BJ13" s="1218"/>
      <c r="BK13" s="1349"/>
      <c r="BL13" s="101"/>
      <c r="BM13" s="101"/>
      <c r="BN13" s="102"/>
      <c r="BO13" s="103"/>
    </row>
    <row r="14" spans="1:67" s="104" customFormat="1" ht="69" customHeight="1" x14ac:dyDescent="0.2">
      <c r="A14" s="1335"/>
      <c r="B14" s="1338"/>
      <c r="C14" s="1203"/>
      <c r="D14" s="1341"/>
      <c r="E14" s="1160"/>
      <c r="F14" s="749" t="s">
        <v>78</v>
      </c>
      <c r="G14" s="1346"/>
      <c r="H14" s="743" t="s">
        <v>368</v>
      </c>
      <c r="I14" s="105" t="s">
        <v>369</v>
      </c>
      <c r="J14" s="179">
        <v>0.05</v>
      </c>
      <c r="K14" s="752" t="s">
        <v>370</v>
      </c>
      <c r="L14" s="2">
        <v>43983</v>
      </c>
      <c r="M14" s="2">
        <v>44196</v>
      </c>
      <c r="N14" s="753"/>
      <c r="O14" s="1348"/>
      <c r="P14" s="1285"/>
      <c r="Q14" s="1286"/>
      <c r="R14" s="1218"/>
      <c r="S14" s="1219"/>
      <c r="T14" s="1285"/>
      <c r="U14" s="1286"/>
      <c r="V14" s="1218"/>
      <c r="W14" s="1219"/>
      <c r="X14" s="1285"/>
      <c r="Y14" s="1286"/>
      <c r="Z14" s="1285"/>
      <c r="AA14" s="1286"/>
      <c r="AB14" s="1285"/>
      <c r="AC14" s="1286"/>
      <c r="AD14" s="1285"/>
      <c r="AE14" s="1286"/>
      <c r="AF14" s="1285"/>
      <c r="AG14" s="1286"/>
      <c r="AH14" s="1285"/>
      <c r="AI14" s="1286"/>
      <c r="AJ14" s="1285"/>
      <c r="AK14" s="1286"/>
      <c r="AL14" s="1285"/>
      <c r="AM14" s="1286"/>
      <c r="AN14" s="1285"/>
      <c r="AO14" s="1286"/>
      <c r="AP14" s="1285"/>
      <c r="AQ14" s="1286"/>
      <c r="AR14" s="1285"/>
      <c r="AS14" s="1286"/>
      <c r="AT14" s="1285"/>
      <c r="AU14" s="1286"/>
      <c r="AV14" s="1285"/>
      <c r="AW14" s="1286"/>
      <c r="AX14" s="1218"/>
      <c r="AY14" s="1219"/>
      <c r="AZ14" s="1285"/>
      <c r="BA14" s="1286"/>
      <c r="BB14" s="1285"/>
      <c r="BC14" s="1286"/>
      <c r="BD14" s="1285"/>
      <c r="BE14" s="1286"/>
      <c r="BF14" s="1285"/>
      <c r="BG14" s="1286"/>
      <c r="BH14" s="1285"/>
      <c r="BI14" s="1286"/>
      <c r="BJ14" s="1217">
        <v>10</v>
      </c>
      <c r="BK14" s="1220"/>
      <c r="BL14" s="101"/>
      <c r="BM14" s="101"/>
      <c r="BN14" s="102"/>
      <c r="BO14" s="103"/>
    </row>
    <row r="15" spans="1:67" s="104" customFormat="1" ht="85.5" customHeight="1" x14ac:dyDescent="0.2">
      <c r="A15" s="1335"/>
      <c r="B15" s="1338"/>
      <c r="C15" s="1203"/>
      <c r="D15" s="1149"/>
      <c r="E15" s="1154"/>
      <c r="F15" s="749" t="s">
        <v>78</v>
      </c>
      <c r="G15" s="745" t="s">
        <v>1057</v>
      </c>
      <c r="H15" s="743" t="s">
        <v>372</v>
      </c>
      <c r="I15" s="742" t="s">
        <v>373</v>
      </c>
      <c r="J15" s="179">
        <v>0.1</v>
      </c>
      <c r="K15" s="752" t="s">
        <v>374</v>
      </c>
      <c r="L15" s="2">
        <v>43983</v>
      </c>
      <c r="M15" s="2">
        <v>44196</v>
      </c>
      <c r="N15" s="753" t="s">
        <v>359</v>
      </c>
      <c r="O15" s="746">
        <v>1.3</v>
      </c>
      <c r="P15" s="1285"/>
      <c r="Q15" s="1286"/>
      <c r="R15" s="1218"/>
      <c r="S15" s="1219"/>
      <c r="T15" s="1218"/>
      <c r="U15" s="1219"/>
      <c r="V15" s="1218"/>
      <c r="W15" s="1219"/>
      <c r="X15" s="1218"/>
      <c r="Y15" s="1219"/>
      <c r="Z15" s="1218"/>
      <c r="AA15" s="1219"/>
      <c r="AB15" s="1218"/>
      <c r="AC15" s="1219"/>
      <c r="AD15" s="1218"/>
      <c r="AE15" s="1219"/>
      <c r="AF15" s="1218"/>
      <c r="AG15" s="1219"/>
      <c r="AH15" s="1218"/>
      <c r="AI15" s="1219"/>
      <c r="AJ15" s="1285"/>
      <c r="AK15" s="1286"/>
      <c r="AL15" s="1285"/>
      <c r="AM15" s="1286"/>
      <c r="AN15" s="1285"/>
      <c r="AO15" s="1286"/>
      <c r="AP15" s="1285"/>
      <c r="AQ15" s="1286"/>
      <c r="AR15" s="1285"/>
      <c r="AS15" s="1286"/>
      <c r="AT15" s="1285"/>
      <c r="AU15" s="1286"/>
      <c r="AV15" s="1285"/>
      <c r="AW15" s="1286"/>
      <c r="AX15" s="1285"/>
      <c r="AY15" s="1286"/>
      <c r="AZ15" s="1285"/>
      <c r="BA15" s="1286"/>
      <c r="BB15" s="1285"/>
      <c r="BC15" s="1286"/>
      <c r="BD15" s="1285"/>
      <c r="BE15" s="1286"/>
      <c r="BF15" s="1285"/>
      <c r="BG15" s="1286"/>
      <c r="BH15" s="1285"/>
      <c r="BI15" s="1286"/>
      <c r="BJ15" s="1217">
        <v>34</v>
      </c>
      <c r="BK15" s="1220"/>
      <c r="BL15" s="101"/>
      <c r="BM15" s="101"/>
      <c r="BN15" s="102"/>
      <c r="BO15" s="741"/>
    </row>
    <row r="16" spans="1:67" s="104" customFormat="1" ht="49.5" customHeight="1" x14ac:dyDescent="0.2">
      <c r="A16" s="1335"/>
      <c r="B16" s="1338"/>
      <c r="C16" s="1203"/>
      <c r="D16" s="1150" t="s">
        <v>375</v>
      </c>
      <c r="E16" s="1159">
        <v>0.35</v>
      </c>
      <c r="F16" s="749" t="s">
        <v>78</v>
      </c>
      <c r="G16" s="1206" t="s">
        <v>376</v>
      </c>
      <c r="H16" s="743" t="s">
        <v>1066</v>
      </c>
      <c r="I16" s="754" t="s">
        <v>377</v>
      </c>
      <c r="J16" s="179">
        <v>0.1</v>
      </c>
      <c r="K16" s="1352" t="s">
        <v>378</v>
      </c>
      <c r="L16" s="2">
        <v>43862</v>
      </c>
      <c r="M16" s="2">
        <v>44196</v>
      </c>
      <c r="N16" s="1355" t="s">
        <v>359</v>
      </c>
      <c r="O16" s="1347">
        <v>2.1</v>
      </c>
      <c r="P16" s="1285"/>
      <c r="Q16" s="1286"/>
      <c r="R16" s="1218"/>
      <c r="S16" s="1219"/>
      <c r="T16" s="1285"/>
      <c r="U16" s="1286"/>
      <c r="V16" s="1217">
        <v>164</v>
      </c>
      <c r="W16" s="1205"/>
      <c r="X16" s="1285"/>
      <c r="Y16" s="1286"/>
      <c r="Z16" s="1217">
        <v>164</v>
      </c>
      <c r="AA16" s="1205"/>
      <c r="AB16" s="1285"/>
      <c r="AC16" s="1286"/>
      <c r="AD16" s="1217">
        <v>164</v>
      </c>
      <c r="AE16" s="1205"/>
      <c r="AF16" s="1285"/>
      <c r="AG16" s="1286"/>
      <c r="AH16" s="1217">
        <v>164</v>
      </c>
      <c r="AI16" s="1205"/>
      <c r="AJ16" s="1285"/>
      <c r="AK16" s="1286"/>
      <c r="AL16" s="1217">
        <v>164</v>
      </c>
      <c r="AM16" s="1205"/>
      <c r="AN16" s="1285"/>
      <c r="AO16" s="1286"/>
      <c r="AP16" s="1217">
        <v>164</v>
      </c>
      <c r="AQ16" s="1205"/>
      <c r="AR16" s="1285"/>
      <c r="AS16" s="1286"/>
      <c r="AT16" s="1217">
        <v>164</v>
      </c>
      <c r="AU16" s="1205"/>
      <c r="AV16" s="1285"/>
      <c r="AW16" s="1286"/>
      <c r="AX16" s="1217">
        <v>164</v>
      </c>
      <c r="AY16" s="1205"/>
      <c r="AZ16" s="1285"/>
      <c r="BA16" s="1286"/>
      <c r="BB16" s="1217">
        <v>164</v>
      </c>
      <c r="BC16" s="1205"/>
      <c r="BD16" s="1285"/>
      <c r="BE16" s="1286"/>
      <c r="BF16" s="1217">
        <v>164</v>
      </c>
      <c r="BG16" s="1205"/>
      <c r="BH16" s="1285"/>
      <c r="BI16" s="1286"/>
      <c r="BJ16" s="1217">
        <v>160</v>
      </c>
      <c r="BK16" s="1220"/>
      <c r="BL16" s="101"/>
      <c r="BM16" s="101"/>
      <c r="BN16" s="102"/>
      <c r="BO16" s="108"/>
    </row>
    <row r="17" spans="1:67" s="104" customFormat="1" ht="34.5" customHeight="1" x14ac:dyDescent="0.2">
      <c r="A17" s="1335"/>
      <c r="B17" s="1338"/>
      <c r="C17" s="1203"/>
      <c r="D17" s="1341"/>
      <c r="E17" s="1160"/>
      <c r="F17" s="749" t="s">
        <v>78</v>
      </c>
      <c r="G17" s="1208"/>
      <c r="H17" s="778" t="s">
        <v>1068</v>
      </c>
      <c r="I17" s="754" t="s">
        <v>380</v>
      </c>
      <c r="J17" s="179">
        <v>0.05</v>
      </c>
      <c r="K17" s="1354"/>
      <c r="L17" s="2">
        <v>43831</v>
      </c>
      <c r="M17" s="2">
        <v>44196</v>
      </c>
      <c r="N17" s="1356"/>
      <c r="O17" s="1348"/>
      <c r="P17" s="1285"/>
      <c r="Q17" s="1286"/>
      <c r="R17" s="1217">
        <v>1</v>
      </c>
      <c r="S17" s="1205"/>
      <c r="T17" s="1285"/>
      <c r="U17" s="1286"/>
      <c r="V17" s="1217">
        <v>2</v>
      </c>
      <c r="W17" s="1205"/>
      <c r="X17" s="1285"/>
      <c r="Y17" s="1286"/>
      <c r="Z17" s="1217">
        <v>2</v>
      </c>
      <c r="AA17" s="1205"/>
      <c r="AB17" s="1285"/>
      <c r="AC17" s="1286"/>
      <c r="AD17" s="1217">
        <v>2</v>
      </c>
      <c r="AE17" s="1205"/>
      <c r="AF17" s="1285"/>
      <c r="AG17" s="1286"/>
      <c r="AH17" s="1217">
        <v>2</v>
      </c>
      <c r="AI17" s="1205"/>
      <c r="AJ17" s="1285"/>
      <c r="AK17" s="1286"/>
      <c r="AL17" s="1217">
        <v>2</v>
      </c>
      <c r="AM17" s="1205"/>
      <c r="AN17" s="1285"/>
      <c r="AO17" s="1286"/>
      <c r="AP17" s="1217">
        <v>2</v>
      </c>
      <c r="AQ17" s="1205"/>
      <c r="AR17" s="1285"/>
      <c r="AS17" s="1286"/>
      <c r="AT17" s="1350">
        <v>3</v>
      </c>
      <c r="AU17" s="1351"/>
      <c r="AV17" s="1285"/>
      <c r="AW17" s="1286"/>
      <c r="AX17" s="1350">
        <v>3</v>
      </c>
      <c r="AY17" s="1351"/>
      <c r="AZ17" s="1285"/>
      <c r="BA17" s="1286"/>
      <c r="BB17" s="1217">
        <v>2</v>
      </c>
      <c r="BC17" s="1205"/>
      <c r="BD17" s="1285"/>
      <c r="BE17" s="1286"/>
      <c r="BF17" s="1217">
        <v>2</v>
      </c>
      <c r="BG17" s="1205"/>
      <c r="BH17" s="1285"/>
      <c r="BI17" s="1286"/>
      <c r="BJ17" s="1217">
        <v>2</v>
      </c>
      <c r="BK17" s="1220"/>
      <c r="BL17" s="101"/>
      <c r="BM17" s="101"/>
      <c r="BN17" s="102"/>
      <c r="BO17" s="742"/>
    </row>
    <row r="18" spans="1:67" s="104" customFormat="1" ht="68.25" customHeight="1" x14ac:dyDescent="0.2">
      <c r="A18" s="1335"/>
      <c r="B18" s="1338"/>
      <c r="C18" s="1203"/>
      <c r="D18" s="1341"/>
      <c r="E18" s="1160"/>
      <c r="F18" s="749" t="s">
        <v>78</v>
      </c>
      <c r="G18" s="745" t="s">
        <v>381</v>
      </c>
      <c r="H18" s="743" t="s">
        <v>382</v>
      </c>
      <c r="I18" s="754" t="s">
        <v>383</v>
      </c>
      <c r="J18" s="179">
        <v>0.1</v>
      </c>
      <c r="K18" s="752" t="s">
        <v>384</v>
      </c>
      <c r="L18" s="2">
        <v>43831</v>
      </c>
      <c r="M18" s="2">
        <v>44196</v>
      </c>
      <c r="N18" s="753" t="s">
        <v>359</v>
      </c>
      <c r="O18" s="746">
        <v>2.2000000000000002</v>
      </c>
      <c r="P18" s="1285"/>
      <c r="Q18" s="1286"/>
      <c r="R18" s="1217">
        <v>10</v>
      </c>
      <c r="S18" s="1205"/>
      <c r="T18" s="1285"/>
      <c r="U18" s="1286"/>
      <c r="V18" s="1217">
        <v>30</v>
      </c>
      <c r="W18" s="1205"/>
      <c r="X18" s="1285"/>
      <c r="Y18" s="1286"/>
      <c r="Z18" s="1217">
        <v>38</v>
      </c>
      <c r="AA18" s="1205"/>
      <c r="AB18" s="1285"/>
      <c r="AC18" s="1286"/>
      <c r="AD18" s="1217">
        <v>38</v>
      </c>
      <c r="AE18" s="1205"/>
      <c r="AF18" s="1285"/>
      <c r="AG18" s="1286"/>
      <c r="AH18" s="1217">
        <v>38</v>
      </c>
      <c r="AI18" s="1205"/>
      <c r="AJ18" s="1285"/>
      <c r="AK18" s="1286"/>
      <c r="AL18" s="1217">
        <v>38</v>
      </c>
      <c r="AM18" s="1205"/>
      <c r="AN18" s="1285"/>
      <c r="AO18" s="1286"/>
      <c r="AP18" s="1217">
        <v>38</v>
      </c>
      <c r="AQ18" s="1205"/>
      <c r="AR18" s="1285"/>
      <c r="AS18" s="1286"/>
      <c r="AT18" s="1217">
        <v>38</v>
      </c>
      <c r="AU18" s="1205"/>
      <c r="AV18" s="1285"/>
      <c r="AW18" s="1286"/>
      <c r="AX18" s="1217">
        <v>38</v>
      </c>
      <c r="AY18" s="1205"/>
      <c r="AZ18" s="1285"/>
      <c r="BA18" s="1286"/>
      <c r="BB18" s="1217">
        <v>38</v>
      </c>
      <c r="BC18" s="1205"/>
      <c r="BD18" s="1285"/>
      <c r="BE18" s="1286"/>
      <c r="BF18" s="1217">
        <v>38</v>
      </c>
      <c r="BG18" s="1205"/>
      <c r="BH18" s="1285"/>
      <c r="BI18" s="1286"/>
      <c r="BJ18" s="1217">
        <v>38</v>
      </c>
      <c r="BK18" s="1220"/>
      <c r="BL18" s="101"/>
      <c r="BM18" s="101"/>
      <c r="BN18" s="102"/>
      <c r="BO18" s="742"/>
    </row>
    <row r="19" spans="1:67" s="104" customFormat="1" ht="54" customHeight="1" x14ac:dyDescent="0.2">
      <c r="A19" s="1335"/>
      <c r="B19" s="1338"/>
      <c r="C19" s="1203"/>
      <c r="D19" s="1149"/>
      <c r="E19" s="1154"/>
      <c r="F19" s="749" t="s">
        <v>78</v>
      </c>
      <c r="G19" s="745" t="s">
        <v>385</v>
      </c>
      <c r="H19" s="743" t="s">
        <v>386</v>
      </c>
      <c r="I19" s="754" t="s">
        <v>387</v>
      </c>
      <c r="J19" s="179">
        <v>0.1</v>
      </c>
      <c r="K19" s="752" t="s">
        <v>374</v>
      </c>
      <c r="L19" s="2">
        <v>43862</v>
      </c>
      <c r="M19" s="2">
        <v>44196</v>
      </c>
      <c r="N19" s="753" t="s">
        <v>359</v>
      </c>
      <c r="O19" s="746">
        <v>2.2999999999999998</v>
      </c>
      <c r="P19" s="1285"/>
      <c r="Q19" s="1286"/>
      <c r="R19" s="1218"/>
      <c r="S19" s="1219"/>
      <c r="T19" s="1218"/>
      <c r="U19" s="1219"/>
      <c r="V19" s="1218"/>
      <c r="W19" s="1219"/>
      <c r="X19" s="1218"/>
      <c r="Y19" s="1219"/>
      <c r="Z19" s="1218"/>
      <c r="AA19" s="1219"/>
      <c r="AB19" s="1218"/>
      <c r="AC19" s="1219"/>
      <c r="AD19" s="1218"/>
      <c r="AE19" s="1219"/>
      <c r="AF19" s="1218"/>
      <c r="AG19" s="1219"/>
      <c r="AH19" s="1218"/>
      <c r="AI19" s="1219"/>
      <c r="AJ19" s="1218"/>
      <c r="AK19" s="1219"/>
      <c r="AL19" s="1218"/>
      <c r="AM19" s="1219"/>
      <c r="AN19" s="1218"/>
      <c r="AO19" s="1219"/>
      <c r="AP19" s="1218"/>
      <c r="AQ19" s="1219"/>
      <c r="AR19" s="1218"/>
      <c r="AS19" s="1219"/>
      <c r="AT19" s="1218"/>
      <c r="AU19" s="1219"/>
      <c r="AV19" s="1218"/>
      <c r="AW19" s="1219"/>
      <c r="AX19" s="1218"/>
      <c r="AY19" s="1219"/>
      <c r="AZ19" s="1218"/>
      <c r="BA19" s="1219"/>
      <c r="BB19" s="1218"/>
      <c r="BC19" s="1219"/>
      <c r="BD19" s="1218"/>
      <c r="BE19" s="1219"/>
      <c r="BF19" s="1218"/>
      <c r="BG19" s="1219"/>
      <c r="BH19" s="1218"/>
      <c r="BI19" s="1219"/>
      <c r="BJ19" s="1217">
        <v>30</v>
      </c>
      <c r="BK19" s="1220"/>
      <c r="BL19" s="101"/>
      <c r="BM19" s="101"/>
      <c r="BN19" s="102"/>
      <c r="BO19" s="103"/>
    </row>
    <row r="20" spans="1:67" s="104" customFormat="1" ht="60" customHeight="1" x14ac:dyDescent="0.2">
      <c r="A20" s="1335"/>
      <c r="B20" s="1338"/>
      <c r="C20" s="1203"/>
      <c r="D20" s="1150" t="s">
        <v>388</v>
      </c>
      <c r="E20" s="1352">
        <v>0.25</v>
      </c>
      <c r="F20" s="749" t="s">
        <v>78</v>
      </c>
      <c r="G20" s="745" t="s">
        <v>389</v>
      </c>
      <c r="H20" s="745" t="s">
        <v>390</v>
      </c>
      <c r="I20" s="750" t="s">
        <v>391</v>
      </c>
      <c r="J20" s="87">
        <v>0.09</v>
      </c>
      <c r="K20" s="752" t="s">
        <v>392</v>
      </c>
      <c r="L20" s="2">
        <v>43862</v>
      </c>
      <c r="M20" s="2">
        <v>44196</v>
      </c>
      <c r="N20" s="753" t="s">
        <v>359</v>
      </c>
      <c r="O20" s="746">
        <v>3.1</v>
      </c>
      <c r="P20" s="1285"/>
      <c r="Q20" s="1286"/>
      <c r="R20" s="1218"/>
      <c r="S20" s="1219"/>
      <c r="T20" s="1285"/>
      <c r="U20" s="1286"/>
      <c r="V20" s="1217">
        <v>1</v>
      </c>
      <c r="W20" s="1205"/>
      <c r="X20" s="1285"/>
      <c r="Y20" s="1286"/>
      <c r="Z20" s="1217">
        <v>1</v>
      </c>
      <c r="AA20" s="1205"/>
      <c r="AB20" s="1285"/>
      <c r="AC20" s="1286"/>
      <c r="AD20" s="1218"/>
      <c r="AE20" s="1219"/>
      <c r="AF20" s="1285"/>
      <c r="AG20" s="1286"/>
      <c r="AH20" s="1217">
        <v>2</v>
      </c>
      <c r="AI20" s="1205"/>
      <c r="AJ20" s="1285"/>
      <c r="AK20" s="1286"/>
      <c r="AL20" s="1217">
        <v>1</v>
      </c>
      <c r="AM20" s="1205"/>
      <c r="AN20" s="1285"/>
      <c r="AO20" s="1286"/>
      <c r="AP20" s="1218"/>
      <c r="AQ20" s="1219"/>
      <c r="AR20" s="1285"/>
      <c r="AS20" s="1286"/>
      <c r="AT20" s="1218"/>
      <c r="AU20" s="1219"/>
      <c r="AV20" s="1285"/>
      <c r="AW20" s="1286"/>
      <c r="AX20" s="1217">
        <v>1</v>
      </c>
      <c r="AY20" s="1205"/>
      <c r="AZ20" s="1285"/>
      <c r="BA20" s="1286"/>
      <c r="BB20" s="1217">
        <v>1</v>
      </c>
      <c r="BC20" s="1205"/>
      <c r="BD20" s="1285"/>
      <c r="BE20" s="1286"/>
      <c r="BF20" s="1218"/>
      <c r="BG20" s="1219"/>
      <c r="BH20" s="1285"/>
      <c r="BI20" s="1286"/>
      <c r="BJ20" s="1217">
        <v>1</v>
      </c>
      <c r="BK20" s="1220"/>
      <c r="BL20" s="101"/>
      <c r="BM20" s="101"/>
      <c r="BN20" s="102"/>
      <c r="BO20" s="103"/>
    </row>
    <row r="21" spans="1:67" s="104" customFormat="1" ht="49.5" customHeight="1" x14ac:dyDescent="0.2">
      <c r="A21" s="1335"/>
      <c r="B21" s="1338"/>
      <c r="C21" s="1203"/>
      <c r="D21" s="1341"/>
      <c r="E21" s="1353"/>
      <c r="F21" s="749" t="s">
        <v>78</v>
      </c>
      <c r="G21" s="745" t="s">
        <v>393</v>
      </c>
      <c r="H21" s="745" t="s">
        <v>394</v>
      </c>
      <c r="I21" s="750" t="s">
        <v>395</v>
      </c>
      <c r="J21" s="87">
        <v>0.08</v>
      </c>
      <c r="K21" s="752" t="s">
        <v>396</v>
      </c>
      <c r="L21" s="2">
        <v>43831</v>
      </c>
      <c r="M21" s="2">
        <v>44196</v>
      </c>
      <c r="N21" s="753" t="s">
        <v>359</v>
      </c>
      <c r="O21" s="746">
        <v>3.2</v>
      </c>
      <c r="P21" s="1285"/>
      <c r="Q21" s="1286"/>
      <c r="R21" s="1217">
        <v>20</v>
      </c>
      <c r="S21" s="1205"/>
      <c r="T21" s="1285"/>
      <c r="U21" s="1286"/>
      <c r="V21" s="1217">
        <v>40</v>
      </c>
      <c r="W21" s="1205"/>
      <c r="X21" s="1285"/>
      <c r="Y21" s="1286"/>
      <c r="Z21" s="1217">
        <v>40</v>
      </c>
      <c r="AA21" s="1205"/>
      <c r="AB21" s="1285"/>
      <c r="AC21" s="1286"/>
      <c r="AD21" s="1217">
        <v>40</v>
      </c>
      <c r="AE21" s="1205"/>
      <c r="AF21" s="1285"/>
      <c r="AG21" s="1286"/>
      <c r="AH21" s="1217">
        <v>40</v>
      </c>
      <c r="AI21" s="1205"/>
      <c r="AJ21" s="1285"/>
      <c r="AK21" s="1286"/>
      <c r="AL21" s="1217">
        <v>40</v>
      </c>
      <c r="AM21" s="1205"/>
      <c r="AN21" s="1285"/>
      <c r="AO21" s="1286"/>
      <c r="AP21" s="1217">
        <v>40</v>
      </c>
      <c r="AQ21" s="1205"/>
      <c r="AR21" s="1285"/>
      <c r="AS21" s="1286"/>
      <c r="AT21" s="1217">
        <v>40</v>
      </c>
      <c r="AU21" s="1205"/>
      <c r="AV21" s="1285"/>
      <c r="AW21" s="1286"/>
      <c r="AX21" s="1217">
        <v>40</v>
      </c>
      <c r="AY21" s="1205"/>
      <c r="AZ21" s="1285"/>
      <c r="BA21" s="1286"/>
      <c r="BB21" s="1217">
        <v>40</v>
      </c>
      <c r="BC21" s="1205"/>
      <c r="BD21" s="1285"/>
      <c r="BE21" s="1286"/>
      <c r="BF21" s="1217">
        <v>40</v>
      </c>
      <c r="BG21" s="1205"/>
      <c r="BH21" s="1285"/>
      <c r="BI21" s="1286"/>
      <c r="BJ21" s="1217">
        <v>40</v>
      </c>
      <c r="BK21" s="1220"/>
      <c r="BL21" s="101"/>
      <c r="BM21" s="101"/>
      <c r="BN21" s="102"/>
      <c r="BO21" s="742"/>
    </row>
    <row r="22" spans="1:67" s="104" customFormat="1" ht="54" customHeight="1" x14ac:dyDescent="0.2">
      <c r="A22" s="1335"/>
      <c r="B22" s="1338"/>
      <c r="C22" s="1203"/>
      <c r="D22" s="1341"/>
      <c r="E22" s="1353"/>
      <c r="F22" s="749" t="s">
        <v>78</v>
      </c>
      <c r="G22" s="745" t="s">
        <v>397</v>
      </c>
      <c r="H22" s="745" t="s">
        <v>398</v>
      </c>
      <c r="I22" s="750" t="s">
        <v>399</v>
      </c>
      <c r="J22" s="87">
        <v>0.04</v>
      </c>
      <c r="K22" s="752" t="s">
        <v>400</v>
      </c>
      <c r="L22" s="2">
        <v>43831</v>
      </c>
      <c r="M22" s="2">
        <v>44196</v>
      </c>
      <c r="N22" s="753" t="s">
        <v>359</v>
      </c>
      <c r="O22" s="746">
        <v>3.3</v>
      </c>
      <c r="P22" s="1285"/>
      <c r="Q22" s="1286"/>
      <c r="R22" s="1217">
        <v>10</v>
      </c>
      <c r="S22" s="1205"/>
      <c r="T22" s="1285"/>
      <c r="U22" s="1286"/>
      <c r="V22" s="1217">
        <v>20</v>
      </c>
      <c r="W22" s="1205"/>
      <c r="X22" s="1285"/>
      <c r="Y22" s="1286"/>
      <c r="Z22" s="1217">
        <v>20</v>
      </c>
      <c r="AA22" s="1205"/>
      <c r="AB22" s="1285"/>
      <c r="AC22" s="1286"/>
      <c r="AD22" s="1217">
        <v>20</v>
      </c>
      <c r="AE22" s="1205"/>
      <c r="AF22" s="1285"/>
      <c r="AG22" s="1286"/>
      <c r="AH22" s="1217">
        <v>20</v>
      </c>
      <c r="AI22" s="1205"/>
      <c r="AJ22" s="1285"/>
      <c r="AK22" s="1286"/>
      <c r="AL22" s="1217">
        <v>20</v>
      </c>
      <c r="AM22" s="1205"/>
      <c r="AN22" s="1285"/>
      <c r="AO22" s="1286"/>
      <c r="AP22" s="1217">
        <v>20</v>
      </c>
      <c r="AQ22" s="1205"/>
      <c r="AR22" s="1285"/>
      <c r="AS22" s="1286"/>
      <c r="AT22" s="1217">
        <v>20</v>
      </c>
      <c r="AU22" s="1205"/>
      <c r="AV22" s="1285"/>
      <c r="AW22" s="1286"/>
      <c r="AX22" s="1217">
        <v>20</v>
      </c>
      <c r="AY22" s="1205"/>
      <c r="AZ22" s="1285"/>
      <c r="BA22" s="1286"/>
      <c r="BB22" s="1217">
        <v>20</v>
      </c>
      <c r="BC22" s="1205"/>
      <c r="BD22" s="1285"/>
      <c r="BE22" s="1286"/>
      <c r="BF22" s="1217">
        <v>20</v>
      </c>
      <c r="BG22" s="1205"/>
      <c r="BH22" s="1285"/>
      <c r="BI22" s="1286"/>
      <c r="BJ22" s="1217">
        <v>20</v>
      </c>
      <c r="BK22" s="1220"/>
      <c r="BL22" s="101"/>
      <c r="BM22" s="101"/>
      <c r="BN22" s="102"/>
      <c r="BO22" s="103"/>
    </row>
    <row r="23" spans="1:67" s="104" customFormat="1" ht="53.25" customHeight="1" x14ac:dyDescent="0.2">
      <c r="A23" s="1335"/>
      <c r="B23" s="1339"/>
      <c r="C23" s="1242"/>
      <c r="D23" s="1149"/>
      <c r="E23" s="1354"/>
      <c r="F23" s="749" t="s">
        <v>78</v>
      </c>
      <c r="G23" s="745" t="s">
        <v>401</v>
      </c>
      <c r="H23" s="745" t="s">
        <v>402</v>
      </c>
      <c r="I23" s="750" t="s">
        <v>403</v>
      </c>
      <c r="J23" s="87">
        <v>0.04</v>
      </c>
      <c r="K23" s="752" t="s">
        <v>400</v>
      </c>
      <c r="L23" s="2">
        <v>43831</v>
      </c>
      <c r="M23" s="2">
        <v>44196</v>
      </c>
      <c r="N23" s="753" t="s">
        <v>359</v>
      </c>
      <c r="O23" s="746">
        <v>3.4</v>
      </c>
      <c r="P23" s="1285"/>
      <c r="Q23" s="1286"/>
      <c r="R23" s="1217">
        <v>1</v>
      </c>
      <c r="S23" s="1205"/>
      <c r="T23" s="1285"/>
      <c r="U23" s="1286"/>
      <c r="V23" s="1217">
        <v>2</v>
      </c>
      <c r="W23" s="1205"/>
      <c r="X23" s="1285"/>
      <c r="Y23" s="1286"/>
      <c r="Z23" s="1217">
        <v>4</v>
      </c>
      <c r="AA23" s="1205"/>
      <c r="AB23" s="1285"/>
      <c r="AC23" s="1286"/>
      <c r="AD23" s="1217">
        <v>4</v>
      </c>
      <c r="AE23" s="1205"/>
      <c r="AF23" s="1285"/>
      <c r="AG23" s="1286"/>
      <c r="AH23" s="1217">
        <v>4</v>
      </c>
      <c r="AI23" s="1205"/>
      <c r="AJ23" s="1285"/>
      <c r="AK23" s="1286"/>
      <c r="AL23" s="1217">
        <v>5</v>
      </c>
      <c r="AM23" s="1205"/>
      <c r="AN23" s="1285"/>
      <c r="AO23" s="1286"/>
      <c r="AP23" s="1217">
        <v>5</v>
      </c>
      <c r="AQ23" s="1205"/>
      <c r="AR23" s="1285"/>
      <c r="AS23" s="1286"/>
      <c r="AT23" s="1217">
        <v>5</v>
      </c>
      <c r="AU23" s="1205"/>
      <c r="AV23" s="1285"/>
      <c r="AW23" s="1286"/>
      <c r="AX23" s="1217">
        <v>5</v>
      </c>
      <c r="AY23" s="1205"/>
      <c r="AZ23" s="1285"/>
      <c r="BA23" s="1286"/>
      <c r="BB23" s="1217">
        <v>5</v>
      </c>
      <c r="BC23" s="1205"/>
      <c r="BD23" s="1285"/>
      <c r="BE23" s="1286"/>
      <c r="BF23" s="1217">
        <v>5</v>
      </c>
      <c r="BG23" s="1205"/>
      <c r="BH23" s="1285"/>
      <c r="BI23" s="1286"/>
      <c r="BJ23" s="1217">
        <v>5</v>
      </c>
      <c r="BK23" s="1220"/>
      <c r="BL23" s="101"/>
      <c r="BM23" s="101"/>
      <c r="BN23" s="102"/>
      <c r="BO23" s="108"/>
    </row>
    <row r="24" spans="1:67" s="104" customFormat="1" ht="88.5" customHeight="1" thickBot="1" x14ac:dyDescent="0.25">
      <c r="A24" s="1336"/>
      <c r="B24" s="668" t="s">
        <v>404</v>
      </c>
      <c r="C24" s="755" t="s">
        <v>37</v>
      </c>
      <c r="D24" s="744" t="s">
        <v>405</v>
      </c>
      <c r="E24" s="669">
        <v>0.05</v>
      </c>
      <c r="F24" s="239" t="s">
        <v>406</v>
      </c>
      <c r="G24" s="52" t="s">
        <v>407</v>
      </c>
      <c r="H24" s="52" t="s">
        <v>44</v>
      </c>
      <c r="I24" s="668" t="s">
        <v>43</v>
      </c>
      <c r="J24" s="670">
        <v>0.05</v>
      </c>
      <c r="K24" s="669" t="s">
        <v>408</v>
      </c>
      <c r="L24" s="671">
        <v>43831</v>
      </c>
      <c r="M24" s="671">
        <v>44196</v>
      </c>
      <c r="N24" s="55" t="s">
        <v>359</v>
      </c>
      <c r="O24" s="540">
        <v>4.0999999999999996</v>
      </c>
      <c r="P24" s="1357"/>
      <c r="Q24" s="1358"/>
      <c r="R24" s="1359">
        <v>8.3299999999999999E-2</v>
      </c>
      <c r="S24" s="1360"/>
      <c r="T24" s="983"/>
      <c r="U24" s="984"/>
      <c r="V24" s="1359">
        <v>8.3299999999999999E-2</v>
      </c>
      <c r="W24" s="1360"/>
      <c r="X24" s="962"/>
      <c r="Y24" s="963"/>
      <c r="Z24" s="1359">
        <v>8.3299999999999999E-2</v>
      </c>
      <c r="AA24" s="1360"/>
      <c r="AB24" s="962"/>
      <c r="AC24" s="963"/>
      <c r="AD24" s="1359">
        <v>8.3299999999999999E-2</v>
      </c>
      <c r="AE24" s="1360"/>
      <c r="AF24" s="962"/>
      <c r="AG24" s="963"/>
      <c r="AH24" s="1359">
        <v>8.3299999999999999E-2</v>
      </c>
      <c r="AI24" s="1360"/>
      <c r="AJ24" s="962"/>
      <c r="AK24" s="963"/>
      <c r="AL24" s="1359">
        <v>8.3299999999999999E-2</v>
      </c>
      <c r="AM24" s="1360"/>
      <c r="AN24" s="962"/>
      <c r="AO24" s="963"/>
      <c r="AP24" s="1359">
        <v>8.3299999999999999E-2</v>
      </c>
      <c r="AQ24" s="1360"/>
      <c r="AR24" s="905"/>
      <c r="AS24" s="906"/>
      <c r="AT24" s="1359">
        <v>8.3299999999999999E-2</v>
      </c>
      <c r="AU24" s="1360"/>
      <c r="AV24" s="905"/>
      <c r="AW24" s="906"/>
      <c r="AX24" s="1359">
        <v>8.3299999999999999E-2</v>
      </c>
      <c r="AY24" s="1360"/>
      <c r="AZ24" s="905"/>
      <c r="BA24" s="906"/>
      <c r="BB24" s="1359">
        <v>8.3299999999999999E-2</v>
      </c>
      <c r="BC24" s="1360"/>
      <c r="BD24" s="905"/>
      <c r="BE24" s="906"/>
      <c r="BF24" s="1359">
        <v>8.3299999999999999E-2</v>
      </c>
      <c r="BG24" s="1360"/>
      <c r="BH24" s="905"/>
      <c r="BI24" s="906"/>
      <c r="BJ24" s="1359">
        <v>8.3699999999999997E-2</v>
      </c>
      <c r="BK24" s="1361"/>
      <c r="BL24" s="109"/>
      <c r="BM24" s="109"/>
      <c r="BN24" s="102"/>
      <c r="BO24" s="108"/>
    </row>
    <row r="25" spans="1:67" s="104" customFormat="1" ht="18" customHeight="1" x14ac:dyDescent="0.2">
      <c r="A25" s="445" t="s">
        <v>17</v>
      </c>
      <c r="B25" s="446"/>
      <c r="C25" s="446" t="s">
        <v>18</v>
      </c>
      <c r="D25" s="446"/>
      <c r="E25" s="446"/>
      <c r="F25" s="446" t="s">
        <v>15</v>
      </c>
      <c r="G25" s="446"/>
      <c r="H25" s="459"/>
      <c r="I25" s="446" t="s">
        <v>16</v>
      </c>
      <c r="J25" s="459"/>
      <c r="K25" s="446"/>
      <c r="L25" s="446"/>
      <c r="M25" s="446"/>
      <c r="N25" s="447"/>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3"/>
      <c r="BC25" s="1363"/>
      <c r="BD25" s="1363"/>
      <c r="BE25" s="1363"/>
      <c r="BF25" s="1363"/>
      <c r="BG25" s="1363"/>
      <c r="BH25" s="1363"/>
      <c r="BI25" s="1363"/>
      <c r="BJ25" s="1363"/>
      <c r="BK25" s="1364"/>
      <c r="BL25" s="391"/>
      <c r="BM25" s="392"/>
    </row>
    <row r="26" spans="1:67" s="104" customFormat="1" ht="46.5" customHeight="1" x14ac:dyDescent="0.2">
      <c r="A26" s="389" t="s">
        <v>70</v>
      </c>
      <c r="B26" s="390"/>
      <c r="C26" s="390" t="s">
        <v>909</v>
      </c>
      <c r="D26" s="390"/>
      <c r="E26" s="390"/>
      <c r="F26" s="390" t="s">
        <v>39</v>
      </c>
      <c r="G26" s="390"/>
      <c r="H26" s="390"/>
      <c r="I26" s="390" t="s">
        <v>409</v>
      </c>
      <c r="J26" s="390"/>
      <c r="K26" s="390"/>
      <c r="L26" s="390"/>
      <c r="M26" s="390"/>
      <c r="N26" s="392"/>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230"/>
      <c r="AM26" s="1230"/>
      <c r="AN26" s="1230"/>
      <c r="AO26" s="1230"/>
      <c r="AP26" s="1230"/>
      <c r="AQ26" s="1230"/>
      <c r="AR26" s="1230"/>
      <c r="AS26" s="1230"/>
      <c r="AT26" s="1230"/>
      <c r="AU26" s="1230"/>
      <c r="AV26" s="1230"/>
      <c r="AW26" s="1230"/>
      <c r="AX26" s="1230"/>
      <c r="AY26" s="1230"/>
      <c r="AZ26" s="1230"/>
      <c r="BA26" s="1230"/>
      <c r="BB26" s="1230"/>
      <c r="BC26" s="1230"/>
      <c r="BD26" s="1230"/>
      <c r="BE26" s="1230"/>
      <c r="BF26" s="1230"/>
      <c r="BG26" s="1230"/>
      <c r="BH26" s="1230"/>
      <c r="BI26" s="1230"/>
      <c r="BJ26" s="1230"/>
      <c r="BK26" s="1365"/>
      <c r="BL26" s="391"/>
      <c r="BM26" s="392"/>
    </row>
    <row r="27" spans="1:67" s="104" customFormat="1" ht="24" customHeight="1" thickBot="1" x14ac:dyDescent="0.25">
      <c r="A27" s="672" t="s">
        <v>912</v>
      </c>
      <c r="B27" s="673"/>
      <c r="C27" s="673" t="s">
        <v>910</v>
      </c>
      <c r="D27" s="673"/>
      <c r="E27" s="398"/>
      <c r="F27" s="399" t="s">
        <v>40</v>
      </c>
      <c r="G27" s="398"/>
      <c r="H27" s="660"/>
      <c r="I27" s="1362" t="s">
        <v>410</v>
      </c>
      <c r="J27" s="1362"/>
      <c r="K27" s="398" t="s">
        <v>19</v>
      </c>
      <c r="L27" s="398"/>
      <c r="M27" s="398"/>
      <c r="N27" s="432"/>
      <c r="O27" s="1366"/>
      <c r="P27" s="1366"/>
      <c r="Q27" s="1366"/>
      <c r="R27" s="1366"/>
      <c r="S27" s="1366"/>
      <c r="T27" s="1366"/>
      <c r="U27" s="1366"/>
      <c r="V27" s="1366"/>
      <c r="W27" s="1366"/>
      <c r="X27" s="1366"/>
      <c r="Y27" s="1366"/>
      <c r="Z27" s="1366"/>
      <c r="AA27" s="1366"/>
      <c r="AB27" s="1366"/>
      <c r="AC27" s="1366"/>
      <c r="AD27" s="1366"/>
      <c r="AE27" s="1366"/>
      <c r="AF27" s="1366"/>
      <c r="AG27" s="1366"/>
      <c r="AH27" s="1366"/>
      <c r="AI27" s="1366"/>
      <c r="AJ27" s="1366"/>
      <c r="AK27" s="1366"/>
      <c r="AL27" s="1366"/>
      <c r="AM27" s="1366"/>
      <c r="AN27" s="1366"/>
      <c r="AO27" s="1366"/>
      <c r="AP27" s="1366"/>
      <c r="AQ27" s="1366"/>
      <c r="AR27" s="1366"/>
      <c r="AS27" s="1366"/>
      <c r="AT27" s="1366"/>
      <c r="AU27" s="1366"/>
      <c r="AV27" s="1366"/>
      <c r="AW27" s="1366"/>
      <c r="AX27" s="1366"/>
      <c r="AY27" s="1366"/>
      <c r="AZ27" s="1366"/>
      <c r="BA27" s="1366"/>
      <c r="BB27" s="1366"/>
      <c r="BC27" s="1366"/>
      <c r="BD27" s="1366"/>
      <c r="BE27" s="1366"/>
      <c r="BF27" s="1366"/>
      <c r="BG27" s="1366"/>
      <c r="BH27" s="1366"/>
      <c r="BI27" s="1366"/>
      <c r="BJ27" s="1366"/>
      <c r="BK27" s="1367"/>
      <c r="BL27" s="402"/>
      <c r="BM27" s="403"/>
    </row>
    <row r="28" spans="1:67" s="104" customFormat="1" ht="17.45" customHeight="1" x14ac:dyDescent="0.25">
      <c r="A28" s="104" t="s">
        <v>1069</v>
      </c>
      <c r="B28" s="776"/>
      <c r="E28" s="408"/>
      <c r="F28" s="408"/>
    </row>
    <row r="29" spans="1:67" s="104" customFormat="1" x14ac:dyDescent="0.2">
      <c r="E29" s="408"/>
      <c r="F29" s="408"/>
    </row>
    <row r="30" spans="1:67" s="104" customFormat="1" x14ac:dyDescent="0.2">
      <c r="E30" s="408"/>
      <c r="F30" s="408"/>
    </row>
    <row r="31" spans="1:67" s="104" customFormat="1" x14ac:dyDescent="0.2">
      <c r="E31" s="408"/>
      <c r="F31" s="408"/>
    </row>
    <row r="32" spans="1:67" s="104" customFormat="1" x14ac:dyDescent="0.2">
      <c r="E32" s="408"/>
      <c r="F32" s="408"/>
    </row>
    <row r="33" spans="5:6" s="104" customFormat="1" x14ac:dyDescent="0.2">
      <c r="E33" s="408"/>
      <c r="F33" s="408"/>
    </row>
    <row r="34" spans="5:6" s="104" customFormat="1" x14ac:dyDescent="0.2">
      <c r="E34" s="408"/>
      <c r="F34" s="408"/>
    </row>
    <row r="35" spans="5:6" s="104" customFormat="1" x14ac:dyDescent="0.2">
      <c r="E35" s="408"/>
      <c r="F35" s="408"/>
    </row>
    <row r="36" spans="5:6" s="104" customFormat="1" x14ac:dyDescent="0.2">
      <c r="E36" s="408"/>
      <c r="F36" s="408"/>
    </row>
    <row r="37" spans="5:6" s="104" customFormat="1" x14ac:dyDescent="0.2">
      <c r="E37" s="408"/>
      <c r="F37" s="408"/>
    </row>
    <row r="38" spans="5:6" s="104" customFormat="1" x14ac:dyDescent="0.2">
      <c r="E38" s="408"/>
      <c r="F38" s="408"/>
    </row>
    <row r="39" spans="5:6" s="104" customFormat="1" x14ac:dyDescent="0.2">
      <c r="E39" s="408"/>
      <c r="F39" s="408"/>
    </row>
    <row r="40" spans="5:6" s="104" customFormat="1" x14ac:dyDescent="0.2">
      <c r="E40" s="408"/>
      <c r="F40" s="408"/>
    </row>
    <row r="41" spans="5:6" s="104" customFormat="1" x14ac:dyDescent="0.2">
      <c r="E41" s="408"/>
      <c r="F41" s="408"/>
    </row>
  </sheetData>
  <mergeCells count="411">
    <mergeCell ref="BJ24:BK24"/>
    <mergeCell ref="I27:J27"/>
    <mergeCell ref="AT24:AU24"/>
    <mergeCell ref="AV24:AW24"/>
    <mergeCell ref="AX24:AY24"/>
    <mergeCell ref="AZ24:BA24"/>
    <mergeCell ref="BB24:BC24"/>
    <mergeCell ref="BD24:BE24"/>
    <mergeCell ref="AH24:AI24"/>
    <mergeCell ref="AJ24:AK24"/>
    <mergeCell ref="AL24:AM24"/>
    <mergeCell ref="AN24:AO24"/>
    <mergeCell ref="AP24:AQ24"/>
    <mergeCell ref="AR24:AS24"/>
    <mergeCell ref="O25:BK27"/>
    <mergeCell ref="BJ22:BK22"/>
    <mergeCell ref="AX22:AY22"/>
    <mergeCell ref="AZ22:BA22"/>
    <mergeCell ref="BJ23:BK23"/>
    <mergeCell ref="P24:Q24"/>
    <mergeCell ref="R24:S24"/>
    <mergeCell ref="T24:U24"/>
    <mergeCell ref="V24:W24"/>
    <mergeCell ref="X24:Y24"/>
    <mergeCell ref="Z24:AA24"/>
    <mergeCell ref="AB24:AC24"/>
    <mergeCell ref="AD24:AE24"/>
    <mergeCell ref="AF24:AG24"/>
    <mergeCell ref="AX23:AY23"/>
    <mergeCell ref="AZ23:BA23"/>
    <mergeCell ref="BB23:BC23"/>
    <mergeCell ref="BD23:BE23"/>
    <mergeCell ref="BF23:BG23"/>
    <mergeCell ref="BH23:BI23"/>
    <mergeCell ref="AL23:AM23"/>
    <mergeCell ref="AN23:AO23"/>
    <mergeCell ref="AP23:AQ23"/>
    <mergeCell ref="BF24:BG24"/>
    <mergeCell ref="BH24:BI24"/>
    <mergeCell ref="BH22:BI22"/>
    <mergeCell ref="P23:Q23"/>
    <mergeCell ref="R23:S23"/>
    <mergeCell ref="T23:U23"/>
    <mergeCell ref="V23:W23"/>
    <mergeCell ref="X23:Y23"/>
    <mergeCell ref="AP22:AQ22"/>
    <mergeCell ref="AR22:AS22"/>
    <mergeCell ref="AT22:AU22"/>
    <mergeCell ref="AV22:AW22"/>
    <mergeCell ref="AD22:AE22"/>
    <mergeCell ref="AF22:AG22"/>
    <mergeCell ref="AH22:AI22"/>
    <mergeCell ref="AJ22:AK22"/>
    <mergeCell ref="AL22:AM22"/>
    <mergeCell ref="AN22:AO22"/>
    <mergeCell ref="AD23:AE23"/>
    <mergeCell ref="AF23:AG23"/>
    <mergeCell ref="AH23:AI23"/>
    <mergeCell ref="AJ23:AK23"/>
    <mergeCell ref="AR23:AS23"/>
    <mergeCell ref="AT23:AU23"/>
    <mergeCell ref="AV23:AW23"/>
    <mergeCell ref="Z23:AA23"/>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BB22:BC22"/>
    <mergeCell ref="BD22:BE22"/>
    <mergeCell ref="BF22:BG22"/>
    <mergeCell ref="BJ20:BK20"/>
    <mergeCell ref="P21:Q21"/>
    <mergeCell ref="R21:S21"/>
    <mergeCell ref="T21:U21"/>
    <mergeCell ref="V21:W21"/>
    <mergeCell ref="X21:Y21"/>
    <mergeCell ref="Z21:AA21"/>
    <mergeCell ref="AB21:AC21"/>
    <mergeCell ref="AD21:AE21"/>
    <mergeCell ref="AF21:AG21"/>
    <mergeCell ref="AX20:AY20"/>
    <mergeCell ref="AZ20:BA20"/>
    <mergeCell ref="BB20:BC20"/>
    <mergeCell ref="BD20:BE20"/>
    <mergeCell ref="BH20:BI20"/>
    <mergeCell ref="AL20:AM20"/>
    <mergeCell ref="AN20:AO20"/>
    <mergeCell ref="AP20:AQ20"/>
    <mergeCell ref="AR20:AS20"/>
    <mergeCell ref="AT20:AU20"/>
    <mergeCell ref="AV20:AW20"/>
    <mergeCell ref="Z20:AA20"/>
    <mergeCell ref="AB20:AC20"/>
    <mergeCell ref="BF21:BG21"/>
    <mergeCell ref="D20:D23"/>
    <mergeCell ref="E20:E23"/>
    <mergeCell ref="P20:Q20"/>
    <mergeCell ref="R20:S20"/>
    <mergeCell ref="T20:U20"/>
    <mergeCell ref="V20:W20"/>
    <mergeCell ref="X20:Y20"/>
    <mergeCell ref="AT19:AU19"/>
    <mergeCell ref="AV19:AW19"/>
    <mergeCell ref="AH19:AI19"/>
    <mergeCell ref="AJ19:AK19"/>
    <mergeCell ref="AL19:AM19"/>
    <mergeCell ref="AN19:AO19"/>
    <mergeCell ref="AB23:AC23"/>
    <mergeCell ref="D16:D19"/>
    <mergeCell ref="E16:E19"/>
    <mergeCell ref="G16:G17"/>
    <mergeCell ref="K16:K17"/>
    <mergeCell ref="N16:N17"/>
    <mergeCell ref="O16:O17"/>
    <mergeCell ref="P16:Q16"/>
    <mergeCell ref="R16:S16"/>
    <mergeCell ref="T16:U16"/>
    <mergeCell ref="P17:Q17"/>
    <mergeCell ref="BH17:BI17"/>
    <mergeCell ref="AP18:AQ18"/>
    <mergeCell ref="AR18:AS18"/>
    <mergeCell ref="AT18:AU18"/>
    <mergeCell ref="AV18:AW18"/>
    <mergeCell ref="AD20:AE20"/>
    <mergeCell ref="AF20:AG20"/>
    <mergeCell ref="AH20:AI20"/>
    <mergeCell ref="AJ20:AK20"/>
    <mergeCell ref="BF19:BG19"/>
    <mergeCell ref="BF20:BG20"/>
    <mergeCell ref="AJ18:AK18"/>
    <mergeCell ref="BH19:BI19"/>
    <mergeCell ref="AH18:AI18"/>
    <mergeCell ref="BB17:BC17"/>
    <mergeCell ref="BD17:BE17"/>
    <mergeCell ref="BF17:BG17"/>
    <mergeCell ref="AP19:AQ19"/>
    <mergeCell ref="AR19:AS19"/>
    <mergeCell ref="AX19:AY19"/>
    <mergeCell ref="AZ19:BA19"/>
    <mergeCell ref="BB19:BC19"/>
    <mergeCell ref="BD19:BE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D18:AE18"/>
    <mergeCell ref="AF18:AG18"/>
    <mergeCell ref="BJ19:BK19"/>
    <mergeCell ref="V17:W17"/>
    <mergeCell ref="AN18:AO18"/>
    <mergeCell ref="V16:W16"/>
    <mergeCell ref="X16:Y16"/>
    <mergeCell ref="BJ17:BK17"/>
    <mergeCell ref="P18:Q18"/>
    <mergeCell ref="R18:S18"/>
    <mergeCell ref="T18:U18"/>
    <mergeCell ref="V18:W18"/>
    <mergeCell ref="X18:Y18"/>
    <mergeCell ref="AP17:AQ17"/>
    <mergeCell ref="AR17:AS17"/>
    <mergeCell ref="AT17:AU17"/>
    <mergeCell ref="AV17:AW17"/>
    <mergeCell ref="AX17:AY17"/>
    <mergeCell ref="AZ17:BA17"/>
    <mergeCell ref="AD17:AE17"/>
    <mergeCell ref="AF17:AG17"/>
    <mergeCell ref="AH17:AI17"/>
    <mergeCell ref="AJ17:AK17"/>
    <mergeCell ref="AL17:AM17"/>
    <mergeCell ref="AN17:AO17"/>
    <mergeCell ref="Z18:AA18"/>
    <mergeCell ref="AB18:AC18"/>
    <mergeCell ref="AL15:AM15"/>
    <mergeCell ref="AN15:AO15"/>
    <mergeCell ref="AP15:AQ15"/>
    <mergeCell ref="AR15:AS15"/>
    <mergeCell ref="BF16:BG16"/>
    <mergeCell ref="BH16:BI16"/>
    <mergeCell ref="BJ16:BK16"/>
    <mergeCell ref="AV15:AW15"/>
    <mergeCell ref="Z15:AA15"/>
    <mergeCell ref="BD16:BE16"/>
    <mergeCell ref="AB15:AC15"/>
    <mergeCell ref="AT16:AU16"/>
    <mergeCell ref="AV16:AW16"/>
    <mergeCell ref="AX16:AY16"/>
    <mergeCell ref="BJ15:BK15"/>
    <mergeCell ref="AX15:AY15"/>
    <mergeCell ref="AZ15:BA15"/>
    <mergeCell ref="BB15:BC15"/>
    <mergeCell ref="BD15:BE15"/>
    <mergeCell ref="BF15:BG15"/>
    <mergeCell ref="BH15:BI15"/>
    <mergeCell ref="T17:U17"/>
    <mergeCell ref="R17:S17"/>
    <mergeCell ref="AD15:AE15"/>
    <mergeCell ref="AF15:AG15"/>
    <mergeCell ref="AH15:AI15"/>
    <mergeCell ref="AJ15:AK15"/>
    <mergeCell ref="BB14:BC14"/>
    <mergeCell ref="Z16:AA16"/>
    <mergeCell ref="AB16:AC16"/>
    <mergeCell ref="AD16:AE16"/>
    <mergeCell ref="AF16:AG16"/>
    <mergeCell ref="AZ16:BA16"/>
    <mergeCell ref="BB16:BC16"/>
    <mergeCell ref="Z14:AA14"/>
    <mergeCell ref="AB14:AC14"/>
    <mergeCell ref="AH16:AI16"/>
    <mergeCell ref="AJ16:AK16"/>
    <mergeCell ref="AL16:AM16"/>
    <mergeCell ref="AN16:AO16"/>
    <mergeCell ref="AP16:AQ16"/>
    <mergeCell ref="AR16:AS16"/>
    <mergeCell ref="X17:Y17"/>
    <mergeCell ref="Z17:AA17"/>
    <mergeCell ref="AB17:AC17"/>
    <mergeCell ref="V13:W13"/>
    <mergeCell ref="X13:Y13"/>
    <mergeCell ref="BD14:BE14"/>
    <mergeCell ref="BF14:BG14"/>
    <mergeCell ref="BH14:BI14"/>
    <mergeCell ref="BJ14:BK14"/>
    <mergeCell ref="P15:Q15"/>
    <mergeCell ref="R15:S15"/>
    <mergeCell ref="T15:U15"/>
    <mergeCell ref="V15:W15"/>
    <mergeCell ref="X15:Y15"/>
    <mergeCell ref="AP14:AQ14"/>
    <mergeCell ref="AR14:AS14"/>
    <mergeCell ref="AT14:AU14"/>
    <mergeCell ref="AV14:AW14"/>
    <mergeCell ref="AX14:AY14"/>
    <mergeCell ref="AZ14:BA14"/>
    <mergeCell ref="AD14:AE14"/>
    <mergeCell ref="AF14:AG14"/>
    <mergeCell ref="AH14:AI14"/>
    <mergeCell ref="AJ14:AK14"/>
    <mergeCell ref="AL14:AM14"/>
    <mergeCell ref="AN14:AO14"/>
    <mergeCell ref="AT15:AU15"/>
    <mergeCell ref="AT13:AU13"/>
    <mergeCell ref="AV13:AW13"/>
    <mergeCell ref="AX13:AY13"/>
    <mergeCell ref="AZ13:BA13"/>
    <mergeCell ref="BB13:BC13"/>
    <mergeCell ref="BD13:BE13"/>
    <mergeCell ref="AH13:AI13"/>
    <mergeCell ref="AJ13:AK13"/>
    <mergeCell ref="AL13:AM13"/>
    <mergeCell ref="AN13:AO13"/>
    <mergeCell ref="AP13:AQ13"/>
    <mergeCell ref="AR13:AS13"/>
    <mergeCell ref="BB12:BC12"/>
    <mergeCell ref="BD12:BE12"/>
    <mergeCell ref="BF12:BG12"/>
    <mergeCell ref="BH12:BI12"/>
    <mergeCell ref="BJ12:BK12"/>
    <mergeCell ref="AX12:AY12"/>
    <mergeCell ref="AZ12:BA12"/>
    <mergeCell ref="BF13:BG13"/>
    <mergeCell ref="BH13:BI13"/>
    <mergeCell ref="BJ13:BK13"/>
    <mergeCell ref="G13:G14"/>
    <mergeCell ref="O13:O14"/>
    <mergeCell ref="P13:Q13"/>
    <mergeCell ref="R13:S13"/>
    <mergeCell ref="T13:U13"/>
    <mergeCell ref="AP12:AQ12"/>
    <mergeCell ref="AR12:AS12"/>
    <mergeCell ref="AT12:AU12"/>
    <mergeCell ref="AV12:AW12"/>
    <mergeCell ref="AD12:AE12"/>
    <mergeCell ref="AF12:AG12"/>
    <mergeCell ref="AH12:AI12"/>
    <mergeCell ref="AJ12:AK12"/>
    <mergeCell ref="AL12:AM12"/>
    <mergeCell ref="AN12:AO12"/>
    <mergeCell ref="Z13:AA13"/>
    <mergeCell ref="AB13:AC13"/>
    <mergeCell ref="AD13:AE13"/>
    <mergeCell ref="AF13:AG13"/>
    <mergeCell ref="P14:Q14"/>
    <mergeCell ref="R14:S14"/>
    <mergeCell ref="T14:U14"/>
    <mergeCell ref="V14:W14"/>
    <mergeCell ref="X14:Y14"/>
    <mergeCell ref="BF11:BG11"/>
    <mergeCell ref="BH11:BI11"/>
    <mergeCell ref="BJ11:BK11"/>
    <mergeCell ref="P12:Q12"/>
    <mergeCell ref="R12:S12"/>
    <mergeCell ref="T12:U12"/>
    <mergeCell ref="V12:W12"/>
    <mergeCell ref="X12:Y12"/>
    <mergeCell ref="Z12:AA12"/>
    <mergeCell ref="AB12:AC12"/>
    <mergeCell ref="AT11:AU11"/>
    <mergeCell ref="AV11:AW11"/>
    <mergeCell ref="AX11:AY11"/>
    <mergeCell ref="AZ11:BA11"/>
    <mergeCell ref="BB11:BC11"/>
    <mergeCell ref="BD11:BE11"/>
    <mergeCell ref="AH11:AI11"/>
    <mergeCell ref="AJ11:AK11"/>
    <mergeCell ref="AL11:AM11"/>
    <mergeCell ref="AN11:AO11"/>
    <mergeCell ref="AP11:AQ11"/>
    <mergeCell ref="AR11:AS11"/>
    <mergeCell ref="V11:W11"/>
    <mergeCell ref="X11:Y11"/>
    <mergeCell ref="Z11:AA11"/>
    <mergeCell ref="AB11:AC11"/>
    <mergeCell ref="AD11:AE11"/>
    <mergeCell ref="AF11:AG11"/>
    <mergeCell ref="BH10:BI10"/>
    <mergeCell ref="BJ10:BK10"/>
    <mergeCell ref="A11:A24"/>
    <mergeCell ref="B11:B23"/>
    <mergeCell ref="C11:C23"/>
    <mergeCell ref="D11:D15"/>
    <mergeCell ref="E11:E15"/>
    <mergeCell ref="P11:Q11"/>
    <mergeCell ref="R11:S11"/>
    <mergeCell ref="T11:U11"/>
    <mergeCell ref="AV10:AW10"/>
    <mergeCell ref="AX10:AY10"/>
    <mergeCell ref="AZ10:BA10"/>
    <mergeCell ref="BB10:BC10"/>
    <mergeCell ref="BD10:BE10"/>
    <mergeCell ref="BF10:BG10"/>
    <mergeCell ref="AJ10:AK10"/>
    <mergeCell ref="AL10:AM10"/>
    <mergeCell ref="AN10:AO10"/>
    <mergeCell ref="AP10:AQ10"/>
    <mergeCell ref="P10:Q10"/>
    <mergeCell ref="R10:S10"/>
    <mergeCell ref="T10:U10"/>
    <mergeCell ref="V10:W10"/>
    <mergeCell ref="BH9:BK9"/>
    <mergeCell ref="BL9:BM9"/>
    <mergeCell ref="BN9:BO9"/>
    <mergeCell ref="AF9:AI9"/>
    <mergeCell ref="AJ9:AM9"/>
    <mergeCell ref="AN9:AQ9"/>
    <mergeCell ref="AR9:AU9"/>
    <mergeCell ref="AV9:AY9"/>
    <mergeCell ref="AZ9:BC9"/>
    <mergeCell ref="AR10:AS10"/>
    <mergeCell ref="AT10:AU10"/>
    <mergeCell ref="X10:Y10"/>
    <mergeCell ref="Z10:AA10"/>
    <mergeCell ref="AB10:AC10"/>
    <mergeCell ref="AD10:AE10"/>
    <mergeCell ref="AF10:AG10"/>
    <mergeCell ref="AH10:AI10"/>
    <mergeCell ref="BD9:BG9"/>
    <mergeCell ref="P3:BK7"/>
    <mergeCell ref="A3:N7"/>
    <mergeCell ref="A8:N8"/>
    <mergeCell ref="O8:BK8"/>
    <mergeCell ref="BL3:BM8"/>
    <mergeCell ref="BN3:BO8"/>
    <mergeCell ref="H9:H10"/>
    <mergeCell ref="I9:I10"/>
    <mergeCell ref="J9:J10"/>
    <mergeCell ref="K9:K10"/>
    <mergeCell ref="L9:L10"/>
    <mergeCell ref="M9:M10"/>
    <mergeCell ref="A9:B9"/>
    <mergeCell ref="C9:C10"/>
    <mergeCell ref="D9:D10"/>
    <mergeCell ref="E9:E10"/>
    <mergeCell ref="F9:F10"/>
    <mergeCell ref="G9:G10"/>
    <mergeCell ref="N9:N10"/>
    <mergeCell ref="O9:O10"/>
    <mergeCell ref="P9:S9"/>
    <mergeCell ref="T9:W9"/>
    <mergeCell ref="X9:AA9"/>
    <mergeCell ref="AB9:AE9"/>
  </mergeCells>
  <printOptions horizontalCentered="1" verticalCentered="1"/>
  <pageMargins left="0.19685039370078741" right="0.23622047244094491" top="0.35433070866141736" bottom="0.35433070866141736" header="0.31496062992125984" footer="0.31496062992125984"/>
  <pageSetup paperSize="5" scale="54" orientation="landscape" r:id="rId1"/>
  <headerFooter alignWithMargins="0">
    <oddFooter>Página &amp;P de &amp;N</oddFooter>
  </headerFooter>
  <rowBreaks count="1" manualBreakCount="1">
    <brk id="32" max="64" man="1"/>
  </rowBreaks>
  <colBreaks count="1" manualBreakCount="1">
    <brk id="14" min="2" max="3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38"/>
  <sheetViews>
    <sheetView topLeftCell="A22" zoomScale="70" zoomScaleNormal="70" zoomScaleSheetLayoutView="100" workbookViewId="0">
      <selection activeCell="G15" sqref="G15"/>
    </sheetView>
  </sheetViews>
  <sheetFormatPr baseColWidth="10" defaultColWidth="11.42578125" defaultRowHeight="12.75" x14ac:dyDescent="0.2"/>
  <cols>
    <col min="1" max="1" width="29.85546875" style="41" customWidth="1"/>
    <col min="2" max="2" width="29.5703125" style="41" customWidth="1"/>
    <col min="3" max="3" width="19.85546875" style="162" customWidth="1"/>
    <col min="4" max="4" width="34" style="41" customWidth="1"/>
    <col min="5" max="5" width="23" style="1" customWidth="1"/>
    <col min="6" max="6" width="20.140625" style="1" customWidth="1"/>
    <col min="7" max="7" width="34.140625" style="41" customWidth="1"/>
    <col min="8" max="8" width="22.85546875" style="41" customWidth="1"/>
    <col min="9" max="9" width="19" style="41" customWidth="1"/>
    <col min="10" max="12" width="23.42578125" style="41" customWidth="1"/>
    <col min="13" max="13" width="18.7109375" style="41" customWidth="1"/>
    <col min="14" max="14" width="12.5703125" style="41" customWidth="1"/>
    <col min="15" max="15" width="13.85546875" style="41" customWidth="1"/>
    <col min="16" max="39" width="5.5703125" style="41" customWidth="1"/>
    <col min="40" max="40" width="13.5703125" style="41" customWidth="1"/>
    <col min="41" max="41" width="22.85546875" style="41" customWidth="1"/>
    <col min="42" max="16384" width="11.42578125" style="41"/>
  </cols>
  <sheetData>
    <row r="1" spans="1:41" s="407" customFormat="1" ht="16.5" x14ac:dyDescent="0.2">
      <c r="C1" s="584"/>
      <c r="E1" s="408"/>
      <c r="F1" s="408"/>
      <c r="P1" s="409"/>
    </row>
    <row r="2" spans="1:41" s="407" customFormat="1" ht="17.25" thickBot="1" x14ac:dyDescent="0.25">
      <c r="C2" s="584"/>
      <c r="E2" s="408"/>
      <c r="F2" s="408"/>
      <c r="P2" s="409"/>
    </row>
    <row r="3" spans="1:41" s="407" customFormat="1" ht="15" customHeight="1" x14ac:dyDescent="0.2">
      <c r="A3" s="1401" t="s">
        <v>837</v>
      </c>
      <c r="B3" s="1402"/>
      <c r="C3" s="1402"/>
      <c r="D3" s="1402"/>
      <c r="E3" s="1402"/>
      <c r="F3" s="1402"/>
      <c r="G3" s="1402"/>
      <c r="H3" s="1402"/>
      <c r="I3" s="1402"/>
      <c r="J3" s="1402"/>
      <c r="K3" s="410"/>
      <c r="L3" s="410"/>
      <c r="M3" s="410"/>
      <c r="N3" s="1065" t="s">
        <v>941</v>
      </c>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1071" t="s">
        <v>21</v>
      </c>
      <c r="AO3" s="1072"/>
    </row>
    <row r="4" spans="1:41" s="407" customFormat="1" ht="15" customHeight="1" x14ac:dyDescent="0.2">
      <c r="A4" s="1403"/>
      <c r="B4" s="1404"/>
      <c r="C4" s="1404"/>
      <c r="D4" s="1404"/>
      <c r="E4" s="1404"/>
      <c r="F4" s="1404"/>
      <c r="G4" s="1404"/>
      <c r="H4" s="1404"/>
      <c r="I4" s="1404"/>
      <c r="J4" s="1404"/>
      <c r="K4" s="411"/>
      <c r="L4" s="411"/>
      <c r="M4" s="411"/>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73"/>
      <c r="AO4" s="1074"/>
    </row>
    <row r="5" spans="1:41" s="407" customFormat="1" ht="15" customHeight="1" x14ac:dyDescent="0.2">
      <c r="A5" s="1403"/>
      <c r="B5" s="1404"/>
      <c r="C5" s="1404"/>
      <c r="D5" s="1404"/>
      <c r="E5" s="1404"/>
      <c r="F5" s="1404"/>
      <c r="G5" s="1404"/>
      <c r="H5" s="1404"/>
      <c r="I5" s="1404"/>
      <c r="J5" s="1404"/>
      <c r="K5" s="411"/>
      <c r="L5" s="411"/>
      <c r="M5" s="411"/>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73"/>
      <c r="AO5" s="1074"/>
    </row>
    <row r="6" spans="1:41" s="407" customFormat="1" ht="15" customHeight="1" x14ac:dyDescent="0.2">
      <c r="A6" s="1403"/>
      <c r="B6" s="1404"/>
      <c r="C6" s="1404"/>
      <c r="D6" s="1404"/>
      <c r="E6" s="1404"/>
      <c r="F6" s="1404"/>
      <c r="G6" s="1404"/>
      <c r="H6" s="1404"/>
      <c r="I6" s="1404"/>
      <c r="J6" s="1404"/>
      <c r="K6" s="411"/>
      <c r="L6" s="411"/>
      <c r="M6" s="411"/>
      <c r="N6" s="1067"/>
      <c r="O6" s="1067"/>
      <c r="P6" s="1067"/>
      <c r="Q6" s="1067"/>
      <c r="R6" s="1067"/>
      <c r="S6" s="1067"/>
      <c r="T6" s="1067"/>
      <c r="U6" s="1067"/>
      <c r="V6" s="1067"/>
      <c r="W6" s="1067"/>
      <c r="X6" s="1067"/>
      <c r="Y6" s="1067"/>
      <c r="Z6" s="1067"/>
      <c r="AA6" s="1067"/>
      <c r="AB6" s="1067"/>
      <c r="AC6" s="1067"/>
      <c r="AD6" s="1067"/>
      <c r="AE6" s="1067"/>
      <c r="AF6" s="1067"/>
      <c r="AG6" s="1067"/>
      <c r="AH6" s="1067"/>
      <c r="AI6" s="1067"/>
      <c r="AJ6" s="1067"/>
      <c r="AK6" s="1067"/>
      <c r="AL6" s="1067"/>
      <c r="AM6" s="1067"/>
      <c r="AN6" s="1073"/>
      <c r="AO6" s="1074"/>
    </row>
    <row r="7" spans="1:41" s="407" customFormat="1" ht="15" customHeight="1" x14ac:dyDescent="0.2">
      <c r="A7" s="1403"/>
      <c r="B7" s="1404"/>
      <c r="C7" s="1404"/>
      <c r="D7" s="1404"/>
      <c r="E7" s="1404"/>
      <c r="F7" s="1404"/>
      <c r="G7" s="1404"/>
      <c r="H7" s="1404"/>
      <c r="I7" s="1404"/>
      <c r="J7" s="1404"/>
      <c r="K7" s="411"/>
      <c r="L7" s="411"/>
      <c r="M7" s="411"/>
      <c r="N7" s="1067"/>
      <c r="O7" s="1067"/>
      <c r="P7" s="1067"/>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73"/>
      <c r="AO7" s="1074"/>
    </row>
    <row r="8" spans="1:41" s="407" customFormat="1" ht="15.75" customHeight="1" thickBot="1" x14ac:dyDescent="0.25">
      <c r="A8" s="1405"/>
      <c r="B8" s="1406"/>
      <c r="C8" s="1406"/>
      <c r="D8" s="1406"/>
      <c r="E8" s="1406"/>
      <c r="F8" s="1406"/>
      <c r="G8" s="1406"/>
      <c r="H8" s="1406"/>
      <c r="I8" s="1406"/>
      <c r="J8" s="1406"/>
      <c r="K8" s="412"/>
      <c r="L8" s="412"/>
      <c r="M8" s="412"/>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M8" s="1069"/>
      <c r="AN8" s="1073"/>
      <c r="AO8" s="1074"/>
    </row>
    <row r="9" spans="1:41" s="407" customFormat="1" ht="15.75" customHeight="1"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75"/>
      <c r="AO9" s="1076"/>
    </row>
    <row r="10" spans="1:41" s="585" customFormat="1" ht="48" customHeight="1" thickBot="1" x14ac:dyDescent="0.25">
      <c r="A10" s="1083" t="s">
        <v>23</v>
      </c>
      <c r="B10" s="1084"/>
      <c r="C10" s="1085" t="s">
        <v>54</v>
      </c>
      <c r="D10" s="1087" t="s">
        <v>838</v>
      </c>
      <c r="E10" s="1089" t="s">
        <v>446</v>
      </c>
      <c r="F10" s="1091" t="s">
        <v>55</v>
      </c>
      <c r="G10" s="1085" t="s">
        <v>56</v>
      </c>
      <c r="H10" s="1085" t="s">
        <v>57</v>
      </c>
      <c r="I10" s="1085" t="s">
        <v>58</v>
      </c>
      <c r="J10" s="1085" t="s">
        <v>59</v>
      </c>
      <c r="K10" s="1087" t="s">
        <v>61</v>
      </c>
      <c r="L10" s="1087" t="s">
        <v>62</v>
      </c>
      <c r="M10" s="1087" t="s">
        <v>63</v>
      </c>
      <c r="N10" s="1085" t="s">
        <v>64</v>
      </c>
      <c r="O10" s="1087" t="s">
        <v>12</v>
      </c>
      <c r="P10" s="1394" t="s">
        <v>0</v>
      </c>
      <c r="Q10" s="1395"/>
      <c r="R10" s="1394" t="s">
        <v>1</v>
      </c>
      <c r="S10" s="1395"/>
      <c r="T10" s="1394" t="s">
        <v>2</v>
      </c>
      <c r="U10" s="1395"/>
      <c r="V10" s="1394" t="s">
        <v>3</v>
      </c>
      <c r="W10" s="1395"/>
      <c r="X10" s="1394" t="s">
        <v>4</v>
      </c>
      <c r="Y10" s="1395"/>
      <c r="Z10" s="1394" t="s">
        <v>5</v>
      </c>
      <c r="AA10" s="1395"/>
      <c r="AB10" s="1394" t="s">
        <v>6</v>
      </c>
      <c r="AC10" s="1395"/>
      <c r="AD10" s="1394" t="s">
        <v>7</v>
      </c>
      <c r="AE10" s="1395"/>
      <c r="AF10" s="1394" t="s">
        <v>8</v>
      </c>
      <c r="AG10" s="1395"/>
      <c r="AH10" s="1394" t="s">
        <v>9</v>
      </c>
      <c r="AI10" s="1395"/>
      <c r="AJ10" s="1394" t="s">
        <v>10</v>
      </c>
      <c r="AK10" s="1395"/>
      <c r="AL10" s="1394" t="s">
        <v>11</v>
      </c>
      <c r="AM10" s="1395"/>
      <c r="AN10" s="1096" t="s">
        <v>147</v>
      </c>
      <c r="AO10" s="1097"/>
    </row>
    <row r="11" spans="1:41" s="585" customFormat="1" ht="30" customHeight="1" thickBot="1" x14ac:dyDescent="0.25">
      <c r="A11" s="542" t="s">
        <v>13</v>
      </c>
      <c r="B11" s="542" t="s">
        <v>14</v>
      </c>
      <c r="C11" s="1398"/>
      <c r="D11" s="1399"/>
      <c r="E11" s="1407"/>
      <c r="F11" s="1184"/>
      <c r="G11" s="1398"/>
      <c r="H11" s="1398"/>
      <c r="I11" s="1398"/>
      <c r="J11" s="1398"/>
      <c r="K11" s="1399"/>
      <c r="L11" s="1399"/>
      <c r="M11" s="1399"/>
      <c r="N11" s="1398"/>
      <c r="O11" s="1400"/>
      <c r="P11" s="543" t="s">
        <v>24</v>
      </c>
      <c r="Q11" s="544" t="s">
        <v>25</v>
      </c>
      <c r="R11" s="543" t="s">
        <v>24</v>
      </c>
      <c r="S11" s="544" t="s">
        <v>25</v>
      </c>
      <c r="T11" s="543" t="s">
        <v>24</v>
      </c>
      <c r="U11" s="544" t="s">
        <v>25</v>
      </c>
      <c r="V11" s="543" t="s">
        <v>24</v>
      </c>
      <c r="W11" s="544" t="s">
        <v>25</v>
      </c>
      <c r="X11" s="543" t="s">
        <v>24</v>
      </c>
      <c r="Y11" s="544" t="s">
        <v>25</v>
      </c>
      <c r="Z11" s="543" t="s">
        <v>24</v>
      </c>
      <c r="AA11" s="544" t="s">
        <v>25</v>
      </c>
      <c r="AB11" s="543" t="s">
        <v>24</v>
      </c>
      <c r="AC11" s="544" t="s">
        <v>25</v>
      </c>
      <c r="AD11" s="543" t="s">
        <v>24</v>
      </c>
      <c r="AE11" s="544" t="s">
        <v>25</v>
      </c>
      <c r="AF11" s="543" t="s">
        <v>24</v>
      </c>
      <c r="AG11" s="544" t="s">
        <v>25</v>
      </c>
      <c r="AH11" s="543" t="s">
        <v>24</v>
      </c>
      <c r="AI11" s="544" t="s">
        <v>25</v>
      </c>
      <c r="AJ11" s="543" t="s">
        <v>24</v>
      </c>
      <c r="AK11" s="544" t="s">
        <v>25</v>
      </c>
      <c r="AL11" s="543" t="s">
        <v>24</v>
      </c>
      <c r="AM11" s="544" t="s">
        <v>25</v>
      </c>
      <c r="AN11" s="413" t="s">
        <v>20</v>
      </c>
      <c r="AO11" s="414" t="s">
        <v>22</v>
      </c>
    </row>
    <row r="12" spans="1:41" s="589" customFormat="1" ht="72" customHeight="1" x14ac:dyDescent="0.2">
      <c r="A12" s="1396" t="s">
        <v>839</v>
      </c>
      <c r="B12" s="1380" t="s">
        <v>525</v>
      </c>
      <c r="C12" s="1385" t="s">
        <v>840</v>
      </c>
      <c r="D12" s="1380" t="s">
        <v>841</v>
      </c>
      <c r="E12" s="876">
        <f>SUM(J12:J16)</f>
        <v>0.3</v>
      </c>
      <c r="F12" s="368" t="s">
        <v>26</v>
      </c>
      <c r="G12" s="545" t="s">
        <v>842</v>
      </c>
      <c r="H12" s="546" t="s">
        <v>843</v>
      </c>
      <c r="I12" s="547" t="s">
        <v>844</v>
      </c>
      <c r="J12" s="244">
        <v>0.1</v>
      </c>
      <c r="K12" s="245" t="s">
        <v>962</v>
      </c>
      <c r="L12" s="246">
        <v>43862</v>
      </c>
      <c r="M12" s="246">
        <v>44166</v>
      </c>
      <c r="N12" s="548" t="s">
        <v>762</v>
      </c>
      <c r="O12" s="586" t="s">
        <v>27</v>
      </c>
      <c r="P12" s="549"/>
      <c r="Q12" s="639">
        <v>0</v>
      </c>
      <c r="R12" s="640"/>
      <c r="S12" s="641">
        <f>100%/11</f>
        <v>9.0909090909090912E-2</v>
      </c>
      <c r="T12" s="640"/>
      <c r="U12" s="639">
        <f>S12</f>
        <v>9.0909090909090912E-2</v>
      </c>
      <c r="V12" s="640"/>
      <c r="W12" s="639">
        <f>U12</f>
        <v>9.0909090909090912E-2</v>
      </c>
      <c r="X12" s="640"/>
      <c r="Y12" s="639">
        <f>W12</f>
        <v>9.0909090909090912E-2</v>
      </c>
      <c r="Z12" s="640"/>
      <c r="AA12" s="639">
        <f>Y12</f>
        <v>9.0909090909090912E-2</v>
      </c>
      <c r="AB12" s="640"/>
      <c r="AC12" s="639">
        <f>AA12</f>
        <v>9.0909090909090912E-2</v>
      </c>
      <c r="AD12" s="640"/>
      <c r="AE12" s="639">
        <f>AC12</f>
        <v>9.0909090909090912E-2</v>
      </c>
      <c r="AF12" s="640"/>
      <c r="AG12" s="639">
        <f>AE12</f>
        <v>9.0909090909090912E-2</v>
      </c>
      <c r="AH12" s="640"/>
      <c r="AI12" s="639">
        <f>AG12</f>
        <v>9.0909090909090912E-2</v>
      </c>
      <c r="AJ12" s="640"/>
      <c r="AK12" s="639">
        <f>AI12</f>
        <v>9.0909090909090912E-2</v>
      </c>
      <c r="AL12" s="640"/>
      <c r="AM12" s="639">
        <f>AK12</f>
        <v>9.0909090909090912E-2</v>
      </c>
      <c r="AN12" s="587"/>
      <c r="AO12" s="588"/>
    </row>
    <row r="13" spans="1:41" s="589" customFormat="1" ht="81.75" customHeight="1" x14ac:dyDescent="0.2">
      <c r="A13" s="1397"/>
      <c r="B13" s="1381"/>
      <c r="C13" s="1391"/>
      <c r="D13" s="1381"/>
      <c r="E13" s="877"/>
      <c r="F13" s="849" t="s">
        <v>26</v>
      </c>
      <c r="G13" s="850" t="s">
        <v>1070</v>
      </c>
      <c r="H13" s="550" t="s">
        <v>1082</v>
      </c>
      <c r="I13" s="551" t="s">
        <v>847</v>
      </c>
      <c r="J13" s="247">
        <v>0.05</v>
      </c>
      <c r="K13" s="248" t="s">
        <v>1084</v>
      </c>
      <c r="L13" s="249">
        <v>43983</v>
      </c>
      <c r="M13" s="249">
        <v>44166</v>
      </c>
      <c r="N13" s="552" t="s">
        <v>848</v>
      </c>
      <c r="O13" s="590" t="s">
        <v>28</v>
      </c>
      <c r="P13" s="553"/>
      <c r="Q13" s="642">
        <v>0</v>
      </c>
      <c r="R13" s="643"/>
      <c r="S13" s="644">
        <f t="shared" ref="S13:S16" si="0">100%/11</f>
        <v>9.0909090909090912E-2</v>
      </c>
      <c r="T13" s="643"/>
      <c r="U13" s="642">
        <f t="shared" ref="U13:U16" si="1">S13</f>
        <v>9.0909090909090912E-2</v>
      </c>
      <c r="V13" s="643"/>
      <c r="W13" s="642">
        <f t="shared" ref="W13:W16" si="2">U13</f>
        <v>9.0909090909090912E-2</v>
      </c>
      <c r="X13" s="643"/>
      <c r="Y13" s="642">
        <f t="shared" ref="Y13:Y16" si="3">W13</f>
        <v>9.0909090909090912E-2</v>
      </c>
      <c r="Z13" s="643"/>
      <c r="AA13" s="642">
        <f t="shared" ref="AA13:AA16" si="4">Y13</f>
        <v>9.0909090909090912E-2</v>
      </c>
      <c r="AB13" s="643"/>
      <c r="AC13" s="642">
        <f t="shared" ref="AC13:AC16" si="5">AA13</f>
        <v>9.0909090909090912E-2</v>
      </c>
      <c r="AD13" s="643"/>
      <c r="AE13" s="642">
        <f t="shared" ref="AE13:AE16" si="6">AC13</f>
        <v>9.0909090909090912E-2</v>
      </c>
      <c r="AF13" s="643"/>
      <c r="AG13" s="642">
        <f t="shared" ref="AG13:AG16" si="7">AE13</f>
        <v>9.0909090909090912E-2</v>
      </c>
      <c r="AH13" s="643"/>
      <c r="AI13" s="642">
        <f t="shared" ref="AI13:AI16" si="8">AG13</f>
        <v>9.0909090909090912E-2</v>
      </c>
      <c r="AJ13" s="643"/>
      <c r="AK13" s="642">
        <f t="shared" ref="AK13:AK16" si="9">AI13</f>
        <v>9.0909090909090912E-2</v>
      </c>
      <c r="AL13" s="643"/>
      <c r="AM13" s="642">
        <f t="shared" ref="AM13:AM16" si="10">AK13</f>
        <v>9.0909090909090912E-2</v>
      </c>
      <c r="AN13" s="587"/>
      <c r="AO13" s="591"/>
    </row>
    <row r="14" spans="1:41" s="589" customFormat="1" ht="81.75" customHeight="1" x14ac:dyDescent="0.2">
      <c r="A14" s="1397"/>
      <c r="B14" s="1381"/>
      <c r="C14" s="1391"/>
      <c r="D14" s="1381"/>
      <c r="E14" s="877"/>
      <c r="F14" s="849"/>
      <c r="G14" s="851"/>
      <c r="H14" s="550" t="s">
        <v>1083</v>
      </c>
      <c r="I14" s="551" t="s">
        <v>850</v>
      </c>
      <c r="J14" s="250">
        <v>0.05</v>
      </c>
      <c r="K14" s="248" t="s">
        <v>1084</v>
      </c>
      <c r="L14" s="249">
        <v>44075</v>
      </c>
      <c r="M14" s="249">
        <v>44166</v>
      </c>
      <c r="N14" s="552" t="s">
        <v>848</v>
      </c>
      <c r="O14" s="592" t="s">
        <v>852</v>
      </c>
      <c r="P14" s="553"/>
      <c r="Q14" s="642">
        <v>0</v>
      </c>
      <c r="R14" s="643"/>
      <c r="S14" s="644">
        <v>0</v>
      </c>
      <c r="T14" s="643"/>
      <c r="U14" s="642">
        <v>0</v>
      </c>
      <c r="V14" s="643"/>
      <c r="W14" s="642">
        <v>0</v>
      </c>
      <c r="X14" s="643"/>
      <c r="Y14" s="642">
        <v>0</v>
      </c>
      <c r="Z14" s="643"/>
      <c r="AA14" s="642">
        <v>0</v>
      </c>
      <c r="AB14" s="643"/>
      <c r="AC14" s="642">
        <v>0</v>
      </c>
      <c r="AD14" s="643"/>
      <c r="AE14" s="642">
        <v>0</v>
      </c>
      <c r="AF14" s="643"/>
      <c r="AG14" s="786">
        <v>2.5000000000000001E-2</v>
      </c>
      <c r="AH14" s="643"/>
      <c r="AI14" s="786">
        <v>2.5000000000000001E-2</v>
      </c>
      <c r="AJ14" s="787"/>
      <c r="AK14" s="786">
        <v>2.5000000000000001E-2</v>
      </c>
      <c r="AL14" s="787"/>
      <c r="AM14" s="786">
        <v>2.5000000000000001E-2</v>
      </c>
      <c r="AN14" s="593"/>
      <c r="AO14" s="594"/>
    </row>
    <row r="15" spans="1:41" s="596" customFormat="1" ht="93.75" customHeight="1" x14ac:dyDescent="0.2">
      <c r="A15" s="1397"/>
      <c r="B15" s="1381"/>
      <c r="C15" s="1391"/>
      <c r="D15" s="1381"/>
      <c r="E15" s="877"/>
      <c r="F15" s="369" t="s">
        <v>26</v>
      </c>
      <c r="G15" s="554" t="s">
        <v>1072</v>
      </c>
      <c r="H15" s="555" t="s">
        <v>1073</v>
      </c>
      <c r="I15" s="556" t="s">
        <v>855</v>
      </c>
      <c r="J15" s="247">
        <v>0.05</v>
      </c>
      <c r="K15" s="248" t="s">
        <v>953</v>
      </c>
      <c r="L15" s="557">
        <v>43862</v>
      </c>
      <c r="M15" s="557">
        <v>44166</v>
      </c>
      <c r="N15" s="552" t="s">
        <v>848</v>
      </c>
      <c r="O15" s="590" t="s">
        <v>45</v>
      </c>
      <c r="P15" s="553"/>
      <c r="Q15" s="645">
        <v>0</v>
      </c>
      <c r="R15" s="646"/>
      <c r="S15" s="647">
        <v>0</v>
      </c>
      <c r="T15" s="646"/>
      <c r="U15" s="645">
        <v>0</v>
      </c>
      <c r="V15" s="646"/>
      <c r="W15" s="645">
        <v>0</v>
      </c>
      <c r="X15" s="646"/>
      <c r="Y15" s="645">
        <v>0</v>
      </c>
      <c r="Z15" s="646"/>
      <c r="AA15" s="645">
        <v>3.5714285714285712E-2</v>
      </c>
      <c r="AB15" s="646"/>
      <c r="AC15" s="645">
        <v>3.5714285714285712E-2</v>
      </c>
      <c r="AD15" s="646"/>
      <c r="AE15" s="645">
        <v>3.5714285714285712E-2</v>
      </c>
      <c r="AF15" s="646"/>
      <c r="AG15" s="645">
        <v>3.5714285714285712E-2</v>
      </c>
      <c r="AH15" s="646"/>
      <c r="AI15" s="645">
        <v>3.5714285714285712E-2</v>
      </c>
      <c r="AJ15" s="646"/>
      <c r="AK15" s="645">
        <v>3.5714285714285712E-2</v>
      </c>
      <c r="AL15" s="646"/>
      <c r="AM15" s="645">
        <v>3.5714285714285712E-2</v>
      </c>
      <c r="AN15" s="595"/>
      <c r="AO15" s="591"/>
    </row>
    <row r="16" spans="1:41" s="589" customFormat="1" ht="70.5" customHeight="1" x14ac:dyDescent="0.2">
      <c r="A16" s="1397"/>
      <c r="B16" s="1381"/>
      <c r="C16" s="1391"/>
      <c r="D16" s="1381"/>
      <c r="E16" s="877"/>
      <c r="F16" s="890" t="s">
        <v>26</v>
      </c>
      <c r="G16" s="1392" t="s">
        <v>1074</v>
      </c>
      <c r="H16" s="550" t="s">
        <v>1071</v>
      </c>
      <c r="I16" s="556" t="s">
        <v>954</v>
      </c>
      <c r="J16" s="247">
        <v>0.05</v>
      </c>
      <c r="K16" s="248" t="s">
        <v>1085</v>
      </c>
      <c r="L16" s="249">
        <v>43862</v>
      </c>
      <c r="M16" s="249">
        <v>44166</v>
      </c>
      <c r="N16" s="550" t="s">
        <v>762</v>
      </c>
      <c r="O16" s="796" t="s">
        <v>46</v>
      </c>
      <c r="P16" s="797"/>
      <c r="Q16" s="798">
        <v>0</v>
      </c>
      <c r="R16" s="799"/>
      <c r="S16" s="800">
        <f t="shared" si="0"/>
        <v>9.0909090909090912E-2</v>
      </c>
      <c r="T16" s="799"/>
      <c r="U16" s="798">
        <f t="shared" si="1"/>
        <v>9.0909090909090912E-2</v>
      </c>
      <c r="V16" s="799"/>
      <c r="W16" s="798">
        <f t="shared" si="2"/>
        <v>9.0909090909090912E-2</v>
      </c>
      <c r="X16" s="799"/>
      <c r="Y16" s="798">
        <f t="shared" si="3"/>
        <v>9.0909090909090912E-2</v>
      </c>
      <c r="Z16" s="799"/>
      <c r="AA16" s="798">
        <f t="shared" si="4"/>
        <v>9.0909090909090912E-2</v>
      </c>
      <c r="AB16" s="799"/>
      <c r="AC16" s="798">
        <f t="shared" si="5"/>
        <v>9.0909090909090912E-2</v>
      </c>
      <c r="AD16" s="799"/>
      <c r="AE16" s="798">
        <f t="shared" si="6"/>
        <v>9.0909090909090912E-2</v>
      </c>
      <c r="AF16" s="799"/>
      <c r="AG16" s="798">
        <f t="shared" si="7"/>
        <v>9.0909090909090912E-2</v>
      </c>
      <c r="AH16" s="799"/>
      <c r="AI16" s="798">
        <f t="shared" si="8"/>
        <v>9.0909090909090912E-2</v>
      </c>
      <c r="AJ16" s="799"/>
      <c r="AK16" s="798">
        <f t="shared" si="9"/>
        <v>9.0909090909090912E-2</v>
      </c>
      <c r="AL16" s="799"/>
      <c r="AM16" s="798">
        <f t="shared" si="10"/>
        <v>9.0909090909090912E-2</v>
      </c>
      <c r="AN16" s="661"/>
      <c r="AO16" s="662"/>
    </row>
    <row r="17" spans="1:41" s="589" customFormat="1" ht="70.5" customHeight="1" thickBot="1" x14ac:dyDescent="0.25">
      <c r="A17" s="783"/>
      <c r="B17" s="781"/>
      <c r="C17" s="1386"/>
      <c r="D17" s="781"/>
      <c r="E17" s="878"/>
      <c r="F17" s="878"/>
      <c r="G17" s="1393"/>
      <c r="H17" s="550" t="s">
        <v>1075</v>
      </c>
      <c r="I17" s="556" t="s">
        <v>1076</v>
      </c>
      <c r="J17" s="247">
        <v>0.05</v>
      </c>
      <c r="K17" s="248" t="s">
        <v>1077</v>
      </c>
      <c r="L17" s="249">
        <v>43952</v>
      </c>
      <c r="M17" s="249">
        <v>44185</v>
      </c>
      <c r="N17" s="550" t="s">
        <v>762</v>
      </c>
      <c r="O17" s="796" t="s">
        <v>46</v>
      </c>
      <c r="P17" s="797"/>
      <c r="Q17" s="798">
        <v>0</v>
      </c>
      <c r="R17" s="799"/>
      <c r="S17" s="800">
        <v>0</v>
      </c>
      <c r="T17" s="799"/>
      <c r="U17" s="798">
        <v>0</v>
      </c>
      <c r="V17" s="799"/>
      <c r="W17" s="798">
        <v>0</v>
      </c>
      <c r="X17" s="799"/>
      <c r="Y17" s="798">
        <v>0.125</v>
      </c>
      <c r="Z17" s="799"/>
      <c r="AA17" s="798">
        <v>0.125</v>
      </c>
      <c r="AB17" s="799"/>
      <c r="AC17" s="798">
        <v>0.125</v>
      </c>
      <c r="AD17" s="799"/>
      <c r="AE17" s="798">
        <v>0.125</v>
      </c>
      <c r="AF17" s="799"/>
      <c r="AG17" s="798">
        <v>0.125</v>
      </c>
      <c r="AH17" s="799"/>
      <c r="AI17" s="798">
        <v>0.125</v>
      </c>
      <c r="AJ17" s="799"/>
      <c r="AK17" s="798">
        <v>0.125</v>
      </c>
      <c r="AL17" s="799"/>
      <c r="AM17" s="798"/>
      <c r="AN17" s="661"/>
      <c r="AO17" s="662"/>
    </row>
    <row r="18" spans="1:41" s="589" customFormat="1" ht="83.25" customHeight="1" x14ac:dyDescent="0.2">
      <c r="A18" s="1387" t="s">
        <v>856</v>
      </c>
      <c r="B18" s="1389" t="s">
        <v>527</v>
      </c>
      <c r="C18" s="1389" t="s">
        <v>840</v>
      </c>
      <c r="D18" s="1389" t="s">
        <v>857</v>
      </c>
      <c r="E18" s="881">
        <f>SUM(J18:J21)</f>
        <v>0.2</v>
      </c>
      <c r="F18" s="881" t="s">
        <v>26</v>
      </c>
      <c r="G18" s="852" t="s">
        <v>955</v>
      </c>
      <c r="H18" s="784" t="s">
        <v>858</v>
      </c>
      <c r="I18" s="784" t="s">
        <v>859</v>
      </c>
      <c r="J18" s="793">
        <v>0.05</v>
      </c>
      <c r="K18" s="788" t="s">
        <v>966</v>
      </c>
      <c r="L18" s="251">
        <v>43862</v>
      </c>
      <c r="M18" s="251">
        <v>44044</v>
      </c>
      <c r="N18" s="560" t="s">
        <v>762</v>
      </c>
      <c r="O18" s="794" t="s">
        <v>47</v>
      </c>
      <c r="P18" s="789"/>
      <c r="Q18" s="790">
        <v>0</v>
      </c>
      <c r="R18" s="791"/>
      <c r="S18" s="792">
        <f>100%/7</f>
        <v>0.14285714285714285</v>
      </c>
      <c r="T18" s="791"/>
      <c r="U18" s="790">
        <f>S18</f>
        <v>0.14285714285714285</v>
      </c>
      <c r="V18" s="791"/>
      <c r="W18" s="790">
        <f>U18</f>
        <v>0.14285714285714285</v>
      </c>
      <c r="X18" s="791"/>
      <c r="Y18" s="790">
        <f>W18</f>
        <v>0.14285714285714285</v>
      </c>
      <c r="Z18" s="791"/>
      <c r="AA18" s="790">
        <f>Y18</f>
        <v>0.14285714285714285</v>
      </c>
      <c r="AB18" s="791"/>
      <c r="AC18" s="790">
        <f>AA18</f>
        <v>0.14285714285714285</v>
      </c>
      <c r="AD18" s="791"/>
      <c r="AE18" s="790">
        <f>AC18</f>
        <v>0.14285714285714285</v>
      </c>
      <c r="AF18" s="791"/>
      <c r="AG18" s="790">
        <v>0</v>
      </c>
      <c r="AH18" s="791"/>
      <c r="AI18" s="790">
        <v>0</v>
      </c>
      <c r="AJ18" s="791"/>
      <c r="AK18" s="790">
        <v>0</v>
      </c>
      <c r="AL18" s="791"/>
      <c r="AM18" s="790">
        <v>0</v>
      </c>
      <c r="AN18" s="587"/>
      <c r="AO18" s="795"/>
    </row>
    <row r="19" spans="1:41" s="589" customFormat="1" ht="83.25" customHeight="1" x14ac:dyDescent="0.2">
      <c r="A19" s="1375"/>
      <c r="B19" s="1381"/>
      <c r="C19" s="1381"/>
      <c r="D19" s="1381"/>
      <c r="E19" s="877"/>
      <c r="F19" s="877"/>
      <c r="G19" s="851"/>
      <c r="H19" s="550" t="s">
        <v>860</v>
      </c>
      <c r="I19" s="550" t="s">
        <v>861</v>
      </c>
      <c r="J19" s="244">
        <v>0.05</v>
      </c>
      <c r="K19" s="245" t="s">
        <v>966</v>
      </c>
      <c r="L19" s="249">
        <v>44013</v>
      </c>
      <c r="M19" s="249">
        <v>44165</v>
      </c>
      <c r="N19" s="552" t="s">
        <v>762</v>
      </c>
      <c r="O19" s="597" t="s">
        <v>863</v>
      </c>
      <c r="P19" s="553"/>
      <c r="Q19" s="642">
        <v>0</v>
      </c>
      <c r="R19" s="643"/>
      <c r="S19" s="642">
        <f>Q19</f>
        <v>0</v>
      </c>
      <c r="T19" s="643"/>
      <c r="U19" s="644">
        <f>S19</f>
        <v>0</v>
      </c>
      <c r="V19" s="643"/>
      <c r="W19" s="642">
        <f>U19</f>
        <v>0</v>
      </c>
      <c r="X19" s="643"/>
      <c r="Y19" s="642">
        <f>W19</f>
        <v>0</v>
      </c>
      <c r="Z19" s="643"/>
      <c r="AA19" s="642">
        <f>Y19</f>
        <v>0</v>
      </c>
      <c r="AB19" s="643"/>
      <c r="AC19" s="642">
        <f>100%/5</f>
        <v>0.2</v>
      </c>
      <c r="AD19" s="643"/>
      <c r="AE19" s="642">
        <f>AC19</f>
        <v>0.2</v>
      </c>
      <c r="AF19" s="643"/>
      <c r="AG19" s="642">
        <f>AE19</f>
        <v>0.2</v>
      </c>
      <c r="AH19" s="643"/>
      <c r="AI19" s="642">
        <f>AG19</f>
        <v>0.2</v>
      </c>
      <c r="AJ19" s="643"/>
      <c r="AK19" s="642">
        <f>AI19</f>
        <v>0.2</v>
      </c>
      <c r="AL19" s="643"/>
      <c r="AM19" s="642">
        <v>0</v>
      </c>
      <c r="AN19" s="593"/>
      <c r="AO19" s="599"/>
    </row>
    <row r="20" spans="1:41" s="596" customFormat="1" ht="83.25" customHeight="1" x14ac:dyDescent="0.2">
      <c r="A20" s="1375"/>
      <c r="B20" s="1381"/>
      <c r="C20" s="1381"/>
      <c r="D20" s="1381"/>
      <c r="E20" s="877"/>
      <c r="F20" s="877"/>
      <c r="G20" s="563" t="s">
        <v>864</v>
      </c>
      <c r="H20" s="556" t="s">
        <v>865</v>
      </c>
      <c r="I20" s="550" t="s">
        <v>866</v>
      </c>
      <c r="J20" s="247">
        <v>0.05</v>
      </c>
      <c r="K20" s="248" t="s">
        <v>956</v>
      </c>
      <c r="L20" s="249">
        <v>43891</v>
      </c>
      <c r="M20" s="249">
        <v>44165</v>
      </c>
      <c r="N20" s="552" t="s">
        <v>762</v>
      </c>
      <c r="O20" s="590" t="s">
        <v>29</v>
      </c>
      <c r="P20" s="553"/>
      <c r="Q20" s="642">
        <v>0</v>
      </c>
      <c r="R20" s="643"/>
      <c r="S20" s="642">
        <v>0</v>
      </c>
      <c r="T20" s="643"/>
      <c r="U20" s="644">
        <v>2.7777777777777776E-2</v>
      </c>
      <c r="V20" s="643"/>
      <c r="W20" s="642">
        <v>2.7777777777777776E-2</v>
      </c>
      <c r="X20" s="643"/>
      <c r="Y20" s="642">
        <v>2.7777777777777776E-2</v>
      </c>
      <c r="Z20" s="643"/>
      <c r="AA20" s="642">
        <v>2.7777777777777776E-2</v>
      </c>
      <c r="AB20" s="643"/>
      <c r="AC20" s="642">
        <v>2.7777777777777776E-2</v>
      </c>
      <c r="AD20" s="643"/>
      <c r="AE20" s="642">
        <v>2.7777777777777776E-2</v>
      </c>
      <c r="AF20" s="643"/>
      <c r="AG20" s="642">
        <v>2.7777777777777776E-2</v>
      </c>
      <c r="AH20" s="643"/>
      <c r="AI20" s="642">
        <v>2.7777777777777776E-2</v>
      </c>
      <c r="AJ20" s="643"/>
      <c r="AK20" s="642">
        <v>2.7777777777777776E-2</v>
      </c>
      <c r="AL20" s="643"/>
      <c r="AM20" s="642">
        <v>0</v>
      </c>
      <c r="AN20" s="600"/>
      <c r="AO20" s="601"/>
    </row>
    <row r="21" spans="1:41" s="589" customFormat="1" ht="83.25" customHeight="1" thickBot="1" x14ac:dyDescent="0.25">
      <c r="A21" s="1388"/>
      <c r="B21" s="1390"/>
      <c r="C21" s="1390"/>
      <c r="D21" s="1390"/>
      <c r="E21" s="882"/>
      <c r="F21" s="882"/>
      <c r="G21" s="637" t="s">
        <v>957</v>
      </c>
      <c r="H21" s="564" t="s">
        <v>958</v>
      </c>
      <c r="I21" s="565" t="s">
        <v>959</v>
      </c>
      <c r="J21" s="258">
        <v>0.05</v>
      </c>
      <c r="K21" s="259" t="s">
        <v>862</v>
      </c>
      <c r="L21" s="260">
        <v>43891</v>
      </c>
      <c r="M21" s="260">
        <v>44165</v>
      </c>
      <c r="N21" s="566" t="s">
        <v>762</v>
      </c>
      <c r="O21" s="602" t="s">
        <v>29</v>
      </c>
      <c r="P21" s="561"/>
      <c r="Q21" s="648">
        <v>0</v>
      </c>
      <c r="R21" s="649"/>
      <c r="S21" s="648">
        <v>0</v>
      </c>
      <c r="T21" s="649"/>
      <c r="U21" s="650">
        <f>100%/9</f>
        <v>0.1111111111111111</v>
      </c>
      <c r="V21" s="649"/>
      <c r="W21" s="648">
        <f>U21</f>
        <v>0.1111111111111111</v>
      </c>
      <c r="X21" s="649"/>
      <c r="Y21" s="648">
        <f>W21</f>
        <v>0.1111111111111111</v>
      </c>
      <c r="Z21" s="649"/>
      <c r="AA21" s="648">
        <f>Y21</f>
        <v>0.1111111111111111</v>
      </c>
      <c r="AB21" s="649"/>
      <c r="AC21" s="648">
        <f>AA21</f>
        <v>0.1111111111111111</v>
      </c>
      <c r="AD21" s="649"/>
      <c r="AE21" s="648">
        <f>AC21</f>
        <v>0.1111111111111111</v>
      </c>
      <c r="AF21" s="649"/>
      <c r="AG21" s="648">
        <f>AE21</f>
        <v>0.1111111111111111</v>
      </c>
      <c r="AH21" s="649"/>
      <c r="AI21" s="648">
        <f>AG21</f>
        <v>0.1111111111111111</v>
      </c>
      <c r="AJ21" s="649"/>
      <c r="AK21" s="648">
        <f>AI21</f>
        <v>0.1111111111111111</v>
      </c>
      <c r="AL21" s="649"/>
      <c r="AM21" s="648">
        <v>0</v>
      </c>
      <c r="AN21" s="603"/>
      <c r="AO21" s="604"/>
    </row>
    <row r="22" spans="1:41" s="589" customFormat="1" ht="90.75" customHeight="1" x14ac:dyDescent="0.2">
      <c r="A22" s="1374" t="s">
        <v>523</v>
      </c>
      <c r="B22" s="1377" t="s">
        <v>127</v>
      </c>
      <c r="C22" s="567" t="s">
        <v>867</v>
      </c>
      <c r="D22" s="1380" t="s">
        <v>868</v>
      </c>
      <c r="E22" s="876">
        <f>SUM(J22:J25)</f>
        <v>0.39999999999999997</v>
      </c>
      <c r="F22" s="582" t="s">
        <v>26</v>
      </c>
      <c r="G22" s="569" t="s">
        <v>869</v>
      </c>
      <c r="H22" s="570" t="s">
        <v>870</v>
      </c>
      <c r="I22" s="570" t="s">
        <v>871</v>
      </c>
      <c r="J22" s="252">
        <v>0.05</v>
      </c>
      <c r="K22" s="253" t="s">
        <v>960</v>
      </c>
      <c r="L22" s="257">
        <v>43862</v>
      </c>
      <c r="M22" s="257">
        <v>44166</v>
      </c>
      <c r="N22" s="571" t="s">
        <v>762</v>
      </c>
      <c r="O22" s="586" t="s">
        <v>31</v>
      </c>
      <c r="P22" s="549"/>
      <c r="Q22" s="651">
        <v>0</v>
      </c>
      <c r="R22" s="652"/>
      <c r="S22" s="653">
        <f t="shared" ref="S22" si="11">100%/11</f>
        <v>9.0909090909090912E-2</v>
      </c>
      <c r="T22" s="652"/>
      <c r="U22" s="651">
        <f t="shared" ref="U22" si="12">S22</f>
        <v>9.0909090909090912E-2</v>
      </c>
      <c r="V22" s="652"/>
      <c r="W22" s="651">
        <f t="shared" ref="W22" si="13">U22</f>
        <v>9.0909090909090912E-2</v>
      </c>
      <c r="X22" s="652"/>
      <c r="Y22" s="651">
        <f t="shared" ref="Y22" si="14">W22</f>
        <v>9.0909090909090912E-2</v>
      </c>
      <c r="Z22" s="652"/>
      <c r="AA22" s="651">
        <f t="shared" ref="AA22" si="15">Y22</f>
        <v>9.0909090909090912E-2</v>
      </c>
      <c r="AB22" s="652"/>
      <c r="AC22" s="651">
        <f t="shared" ref="AC22" si="16">AA22</f>
        <v>9.0909090909090912E-2</v>
      </c>
      <c r="AD22" s="652"/>
      <c r="AE22" s="651">
        <f t="shared" ref="AE22" si="17">AC22</f>
        <v>9.0909090909090912E-2</v>
      </c>
      <c r="AF22" s="652"/>
      <c r="AG22" s="651">
        <f t="shared" ref="AG22" si="18">AE22</f>
        <v>9.0909090909090912E-2</v>
      </c>
      <c r="AH22" s="652"/>
      <c r="AI22" s="651">
        <f t="shared" ref="AI22" si="19">AG22</f>
        <v>9.0909090909090912E-2</v>
      </c>
      <c r="AJ22" s="652"/>
      <c r="AK22" s="651">
        <f t="shared" ref="AK22" si="20">AI22</f>
        <v>9.0909090909090912E-2</v>
      </c>
      <c r="AL22" s="652"/>
      <c r="AM22" s="651">
        <f t="shared" ref="AM22" si="21">AK22</f>
        <v>9.0909090909090912E-2</v>
      </c>
      <c r="AN22" s="605"/>
      <c r="AO22" s="606"/>
    </row>
    <row r="23" spans="1:41" s="589" customFormat="1" ht="77.25" customHeight="1" x14ac:dyDescent="0.2">
      <c r="A23" s="1375"/>
      <c r="B23" s="1378"/>
      <c r="C23" s="554" t="s">
        <v>872</v>
      </c>
      <c r="D23" s="1381"/>
      <c r="E23" s="877"/>
      <c r="F23" s="367" t="s">
        <v>26</v>
      </c>
      <c r="G23" s="572" t="s">
        <v>873</v>
      </c>
      <c r="H23" s="550" t="s">
        <v>874</v>
      </c>
      <c r="I23" s="550" t="s">
        <v>875</v>
      </c>
      <c r="J23" s="247">
        <v>0.15</v>
      </c>
      <c r="K23" s="248" t="s">
        <v>876</v>
      </c>
      <c r="L23" s="249">
        <v>43832</v>
      </c>
      <c r="M23" s="249">
        <v>44196</v>
      </c>
      <c r="N23" s="552" t="s">
        <v>762</v>
      </c>
      <c r="O23" s="590" t="s">
        <v>32</v>
      </c>
      <c r="P23" s="558"/>
      <c r="Q23" s="644">
        <f>100%/12</f>
        <v>8.3333333333333329E-2</v>
      </c>
      <c r="R23" s="643"/>
      <c r="S23" s="642">
        <f>Q23</f>
        <v>8.3333333333333329E-2</v>
      </c>
      <c r="T23" s="643"/>
      <c r="U23" s="642">
        <f>S23</f>
        <v>8.3333333333333329E-2</v>
      </c>
      <c r="V23" s="643"/>
      <c r="W23" s="642">
        <f>U23</f>
        <v>8.3333333333333329E-2</v>
      </c>
      <c r="X23" s="643"/>
      <c r="Y23" s="642">
        <f>W23</f>
        <v>8.3333333333333329E-2</v>
      </c>
      <c r="Z23" s="643"/>
      <c r="AA23" s="642">
        <f>Y23</f>
        <v>8.3333333333333329E-2</v>
      </c>
      <c r="AB23" s="643"/>
      <c r="AC23" s="642">
        <f>AA23</f>
        <v>8.3333333333333329E-2</v>
      </c>
      <c r="AD23" s="643"/>
      <c r="AE23" s="642">
        <f>AC23</f>
        <v>8.3333333333333329E-2</v>
      </c>
      <c r="AF23" s="643"/>
      <c r="AG23" s="642">
        <f>AE23</f>
        <v>8.3333333333333329E-2</v>
      </c>
      <c r="AH23" s="643"/>
      <c r="AI23" s="642">
        <f>AG23</f>
        <v>8.3333333333333329E-2</v>
      </c>
      <c r="AJ23" s="643"/>
      <c r="AK23" s="642">
        <f>AI23</f>
        <v>8.3333333333333329E-2</v>
      </c>
      <c r="AL23" s="643"/>
      <c r="AM23" s="642">
        <f>AK23</f>
        <v>8.3333333333333329E-2</v>
      </c>
      <c r="AN23" s="595"/>
      <c r="AO23" s="591"/>
    </row>
    <row r="24" spans="1:41" s="589" customFormat="1" ht="81" customHeight="1" x14ac:dyDescent="0.2">
      <c r="A24" s="1375"/>
      <c r="B24" s="1378"/>
      <c r="C24" s="554" t="s">
        <v>872</v>
      </c>
      <c r="D24" s="1381"/>
      <c r="E24" s="877"/>
      <c r="F24" s="367" t="s">
        <v>26</v>
      </c>
      <c r="G24" s="572" t="s">
        <v>877</v>
      </c>
      <c r="H24" s="550" t="s">
        <v>878</v>
      </c>
      <c r="I24" s="550" t="s">
        <v>879</v>
      </c>
      <c r="J24" s="247">
        <v>0.15</v>
      </c>
      <c r="K24" s="248" t="s">
        <v>967</v>
      </c>
      <c r="L24" s="249">
        <v>43832</v>
      </c>
      <c r="M24" s="249">
        <v>44196</v>
      </c>
      <c r="N24" s="552" t="s">
        <v>762</v>
      </c>
      <c r="O24" s="590" t="s">
        <v>41</v>
      </c>
      <c r="P24" s="553"/>
      <c r="Q24" s="644">
        <f t="shared" ref="Q24:Q25" si="22">100%/12</f>
        <v>8.3333333333333329E-2</v>
      </c>
      <c r="R24" s="643"/>
      <c r="S24" s="642">
        <f t="shared" ref="S24:S25" si="23">Q24</f>
        <v>8.3333333333333329E-2</v>
      </c>
      <c r="T24" s="643"/>
      <c r="U24" s="642">
        <f t="shared" ref="U24:U25" si="24">S24</f>
        <v>8.3333333333333329E-2</v>
      </c>
      <c r="V24" s="643"/>
      <c r="W24" s="642">
        <f t="shared" ref="W24:W25" si="25">U24</f>
        <v>8.3333333333333329E-2</v>
      </c>
      <c r="X24" s="643"/>
      <c r="Y24" s="642">
        <f t="shared" ref="Y24:Y25" si="26">W24</f>
        <v>8.3333333333333329E-2</v>
      </c>
      <c r="Z24" s="643"/>
      <c r="AA24" s="642">
        <f t="shared" ref="AA24:AA25" si="27">Y24</f>
        <v>8.3333333333333329E-2</v>
      </c>
      <c r="AB24" s="643"/>
      <c r="AC24" s="642">
        <f t="shared" ref="AC24:AC25" si="28">AA24</f>
        <v>8.3333333333333329E-2</v>
      </c>
      <c r="AD24" s="643"/>
      <c r="AE24" s="642">
        <f t="shared" ref="AE24:AE25" si="29">AC24</f>
        <v>8.3333333333333329E-2</v>
      </c>
      <c r="AF24" s="643"/>
      <c r="AG24" s="642">
        <f t="shared" ref="AG24:AG25" si="30">AE24</f>
        <v>8.3333333333333329E-2</v>
      </c>
      <c r="AH24" s="643"/>
      <c r="AI24" s="642">
        <f t="shared" ref="AI24:AI25" si="31">AG24</f>
        <v>8.3333333333333329E-2</v>
      </c>
      <c r="AJ24" s="643"/>
      <c r="AK24" s="642">
        <f t="shared" ref="AK24:AK25" si="32">AI24</f>
        <v>8.3333333333333329E-2</v>
      </c>
      <c r="AL24" s="643"/>
      <c r="AM24" s="642">
        <f t="shared" ref="AM24:AM25" si="33">AK24</f>
        <v>8.3333333333333329E-2</v>
      </c>
      <c r="AN24" s="595"/>
      <c r="AO24" s="591"/>
    </row>
    <row r="25" spans="1:41" s="589" customFormat="1" ht="81" customHeight="1" thickBot="1" x14ac:dyDescent="0.25">
      <c r="A25" s="1375"/>
      <c r="B25" s="1379"/>
      <c r="C25" s="573" t="s">
        <v>840</v>
      </c>
      <c r="D25" s="1382"/>
      <c r="E25" s="878"/>
      <c r="F25" s="583" t="s">
        <v>26</v>
      </c>
      <c r="G25" s="575" t="s">
        <v>880</v>
      </c>
      <c r="H25" s="576" t="s">
        <v>881</v>
      </c>
      <c r="I25" s="576" t="s">
        <v>882</v>
      </c>
      <c r="J25" s="254">
        <v>0.05</v>
      </c>
      <c r="K25" s="255" t="s">
        <v>876</v>
      </c>
      <c r="L25" s="256">
        <v>43832</v>
      </c>
      <c r="M25" s="256">
        <v>44196</v>
      </c>
      <c r="N25" s="577" t="s">
        <v>762</v>
      </c>
      <c r="O25" s="607" t="s">
        <v>435</v>
      </c>
      <c r="P25" s="578"/>
      <c r="Q25" s="654">
        <f t="shared" si="22"/>
        <v>8.3333333333333329E-2</v>
      </c>
      <c r="R25" s="655"/>
      <c r="S25" s="656">
        <f t="shared" si="23"/>
        <v>8.3333333333333329E-2</v>
      </c>
      <c r="T25" s="655"/>
      <c r="U25" s="656">
        <f t="shared" si="24"/>
        <v>8.3333333333333329E-2</v>
      </c>
      <c r="V25" s="655"/>
      <c r="W25" s="656">
        <f t="shared" si="25"/>
        <v>8.3333333333333329E-2</v>
      </c>
      <c r="X25" s="655"/>
      <c r="Y25" s="656">
        <f t="shared" si="26"/>
        <v>8.3333333333333329E-2</v>
      </c>
      <c r="Z25" s="655"/>
      <c r="AA25" s="656">
        <f t="shared" si="27"/>
        <v>8.3333333333333329E-2</v>
      </c>
      <c r="AB25" s="655"/>
      <c r="AC25" s="656">
        <f t="shared" si="28"/>
        <v>8.3333333333333329E-2</v>
      </c>
      <c r="AD25" s="655"/>
      <c r="AE25" s="656">
        <f t="shared" si="29"/>
        <v>8.3333333333333329E-2</v>
      </c>
      <c r="AF25" s="655"/>
      <c r="AG25" s="656">
        <f t="shared" si="30"/>
        <v>8.3333333333333329E-2</v>
      </c>
      <c r="AH25" s="655"/>
      <c r="AI25" s="656">
        <f t="shared" si="31"/>
        <v>8.3333333333333329E-2</v>
      </c>
      <c r="AJ25" s="655"/>
      <c r="AK25" s="656">
        <f t="shared" si="32"/>
        <v>8.3333333333333329E-2</v>
      </c>
      <c r="AL25" s="655"/>
      <c r="AM25" s="656">
        <f t="shared" si="33"/>
        <v>8.3333333333333329E-2</v>
      </c>
      <c r="AN25" s="608"/>
      <c r="AO25" s="609"/>
    </row>
    <row r="26" spans="1:41" s="589" customFormat="1" ht="81" customHeight="1" thickBot="1" x14ac:dyDescent="0.25">
      <c r="A26" s="1375"/>
      <c r="B26" s="780"/>
      <c r="C26" s="782"/>
      <c r="D26" s="1385" t="s">
        <v>883</v>
      </c>
      <c r="E26" s="876">
        <f>J27+J26</f>
        <v>0.1</v>
      </c>
      <c r="F26" s="779" t="s">
        <v>26</v>
      </c>
      <c r="G26" s="801" t="s">
        <v>884</v>
      </c>
      <c r="H26" s="785" t="s">
        <v>885</v>
      </c>
      <c r="I26" s="785" t="s">
        <v>886</v>
      </c>
      <c r="J26" s="258">
        <v>0.05</v>
      </c>
      <c r="K26" s="259" t="s">
        <v>969</v>
      </c>
      <c r="L26" s="260">
        <v>43832</v>
      </c>
      <c r="M26" s="260">
        <v>44165</v>
      </c>
      <c r="N26" s="566" t="s">
        <v>887</v>
      </c>
      <c r="O26" s="602" t="s">
        <v>33</v>
      </c>
      <c r="P26" s="802"/>
      <c r="Q26" s="650">
        <v>8.3333333333333329E-2</v>
      </c>
      <c r="R26" s="649"/>
      <c r="S26" s="648">
        <v>8.3333333333333329E-2</v>
      </c>
      <c r="T26" s="649"/>
      <c r="U26" s="648">
        <v>8.3333333333333329E-2</v>
      </c>
      <c r="V26" s="649"/>
      <c r="W26" s="648">
        <v>8.3333333333333329E-2</v>
      </c>
      <c r="X26" s="649"/>
      <c r="Y26" s="648">
        <v>8.3333333333333329E-2</v>
      </c>
      <c r="Z26" s="649"/>
      <c r="AA26" s="648">
        <v>8.3333333333333329E-2</v>
      </c>
      <c r="AB26" s="649"/>
      <c r="AC26" s="648">
        <v>8.3333333333333329E-2</v>
      </c>
      <c r="AD26" s="649"/>
      <c r="AE26" s="648">
        <v>8.3333333333333329E-2</v>
      </c>
      <c r="AF26" s="649"/>
      <c r="AG26" s="648">
        <v>8.3333333333333329E-2</v>
      </c>
      <c r="AH26" s="649"/>
      <c r="AI26" s="648">
        <v>8.3333333333333329E-2</v>
      </c>
      <c r="AJ26" s="649"/>
      <c r="AK26" s="648">
        <v>8.3333333333333329E-2</v>
      </c>
      <c r="AL26" s="649"/>
      <c r="AM26" s="648">
        <v>8.3333333333333329E-2</v>
      </c>
      <c r="AN26" s="593"/>
      <c r="AO26" s="598"/>
    </row>
    <row r="27" spans="1:41" s="589" customFormat="1" ht="75" customHeight="1" thickBot="1" x14ac:dyDescent="0.25">
      <c r="A27" s="1376"/>
      <c r="B27" s="579" t="s">
        <v>347</v>
      </c>
      <c r="C27" s="638" t="s">
        <v>968</v>
      </c>
      <c r="D27" s="1386"/>
      <c r="E27" s="878"/>
      <c r="F27" s="580" t="s">
        <v>26</v>
      </c>
      <c r="G27" s="565" t="s">
        <v>1078</v>
      </c>
      <c r="H27" s="565" t="s">
        <v>1079</v>
      </c>
      <c r="I27" s="565" t="s">
        <v>1080</v>
      </c>
      <c r="J27" s="258">
        <v>0.05</v>
      </c>
      <c r="K27" s="259" t="s">
        <v>862</v>
      </c>
      <c r="L27" s="260">
        <v>44013</v>
      </c>
      <c r="M27" s="260">
        <v>44185</v>
      </c>
      <c r="N27" s="566" t="s">
        <v>887</v>
      </c>
      <c r="O27" s="602" t="s">
        <v>34</v>
      </c>
      <c r="P27" s="581"/>
      <c r="Q27" s="657">
        <v>0</v>
      </c>
      <c r="R27" s="658"/>
      <c r="S27" s="657">
        <v>0</v>
      </c>
      <c r="T27" s="658"/>
      <c r="U27" s="657">
        <v>0</v>
      </c>
      <c r="V27" s="658"/>
      <c r="W27" s="657">
        <v>0</v>
      </c>
      <c r="X27" s="658"/>
      <c r="Y27" s="657">
        <v>0</v>
      </c>
      <c r="Z27" s="658"/>
      <c r="AA27" s="657">
        <v>0</v>
      </c>
      <c r="AB27" s="658"/>
      <c r="AC27" s="657">
        <v>0.2</v>
      </c>
      <c r="AD27" s="658"/>
      <c r="AE27" s="657">
        <v>0.2</v>
      </c>
      <c r="AF27" s="658"/>
      <c r="AG27" s="657">
        <v>0.2</v>
      </c>
      <c r="AH27" s="658"/>
      <c r="AI27" s="657">
        <v>0.2</v>
      </c>
      <c r="AJ27" s="658"/>
      <c r="AK27" s="657">
        <v>0.2</v>
      </c>
      <c r="AL27" s="658"/>
      <c r="AM27" s="657">
        <v>0.2</v>
      </c>
      <c r="AN27" s="627"/>
      <c r="AO27" s="628"/>
    </row>
    <row r="28" spans="1:41" s="104" customFormat="1" ht="30" customHeight="1" x14ac:dyDescent="0.2">
      <c r="A28" s="445" t="s">
        <v>17</v>
      </c>
      <c r="B28" s="446"/>
      <c r="C28" s="446" t="s">
        <v>18</v>
      </c>
      <c r="D28" s="446"/>
      <c r="E28" s="622"/>
      <c r="F28" s="623" t="s">
        <v>15</v>
      </c>
      <c r="G28" s="623"/>
      <c r="H28" s="624"/>
      <c r="I28" s="623" t="s">
        <v>16</v>
      </c>
      <c r="J28" s="625"/>
      <c r="K28" s="513"/>
      <c r="L28" s="623"/>
      <c r="M28" s="623"/>
      <c r="N28" s="626"/>
      <c r="O28" s="393"/>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1368"/>
      <c r="AO28" s="1369"/>
    </row>
    <row r="29" spans="1:41" s="104" customFormat="1" ht="60" customHeight="1" x14ac:dyDescent="0.2">
      <c r="A29" s="389" t="s">
        <v>70</v>
      </c>
      <c r="B29" s="390"/>
      <c r="C29" s="390" t="s">
        <v>909</v>
      </c>
      <c r="D29" s="390"/>
      <c r="E29" s="489"/>
      <c r="F29" s="1383" t="s">
        <v>39</v>
      </c>
      <c r="G29" s="1383"/>
      <c r="H29" s="489"/>
      <c r="I29" s="1384" t="s">
        <v>888</v>
      </c>
      <c r="J29" s="1384"/>
      <c r="K29" s="479"/>
      <c r="L29" s="489"/>
      <c r="M29" s="489"/>
      <c r="N29" s="490"/>
      <c r="O29" s="396"/>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1370"/>
      <c r="AO29" s="1371"/>
    </row>
    <row r="30" spans="1:41" s="104" customFormat="1" ht="36.75" customHeight="1" thickBot="1" x14ac:dyDescent="0.25">
      <c r="A30" s="451" t="s">
        <v>912</v>
      </c>
      <c r="B30" s="398"/>
      <c r="C30" s="398" t="s">
        <v>910</v>
      </c>
      <c r="D30" s="398"/>
      <c r="E30" s="492"/>
      <c r="F30" s="493" t="s">
        <v>40</v>
      </c>
      <c r="G30" s="494"/>
      <c r="H30" s="492"/>
      <c r="I30" s="1362" t="s">
        <v>961</v>
      </c>
      <c r="J30" s="1362"/>
      <c r="K30" s="495" t="s">
        <v>19</v>
      </c>
      <c r="L30" s="492"/>
      <c r="M30" s="492"/>
      <c r="N30" s="496"/>
      <c r="O30" s="401"/>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1372"/>
      <c r="AO30" s="1373"/>
    </row>
    <row r="31" spans="1:41" s="391" customFormat="1" x14ac:dyDescent="0.2">
      <c r="A31" s="391" t="s">
        <v>1081</v>
      </c>
      <c r="C31" s="498"/>
      <c r="E31" s="499"/>
      <c r="F31" s="499"/>
      <c r="K31" s="500"/>
      <c r="N31" s="498"/>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row>
    <row r="32" spans="1:41" s="391" customFormat="1" x14ac:dyDescent="0.2">
      <c r="C32" s="498"/>
      <c r="E32" s="499"/>
      <c r="F32" s="499"/>
      <c r="K32" s="500"/>
      <c r="N32" s="498"/>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row>
    <row r="33" spans="3:41" s="391" customFormat="1" x14ac:dyDescent="0.2">
      <c r="C33" s="498"/>
      <c r="E33" s="499"/>
      <c r="F33" s="499"/>
      <c r="K33" s="500"/>
      <c r="N33" s="498"/>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row>
    <row r="34" spans="3:41" s="391" customFormat="1" x14ac:dyDescent="0.2">
      <c r="C34" s="498"/>
      <c r="E34" s="499"/>
      <c r="F34" s="499"/>
      <c r="K34" s="500"/>
      <c r="N34" s="498"/>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row>
    <row r="35" spans="3:41" s="391" customFormat="1" x14ac:dyDescent="0.2">
      <c r="C35" s="498"/>
      <c r="E35" s="499"/>
      <c r="F35" s="499"/>
      <c r="K35" s="500"/>
      <c r="N35" s="498"/>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row>
    <row r="36" spans="3:41" s="391" customFormat="1" x14ac:dyDescent="0.2">
      <c r="C36" s="498"/>
      <c r="E36" s="499"/>
      <c r="F36" s="499"/>
      <c r="K36" s="500"/>
      <c r="N36" s="498"/>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row>
    <row r="37" spans="3:41" s="391" customFormat="1" x14ac:dyDescent="0.2">
      <c r="C37" s="498"/>
      <c r="E37" s="499"/>
      <c r="F37" s="499"/>
      <c r="K37" s="500"/>
      <c r="N37" s="498"/>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row>
    <row r="38" spans="3:41" s="391" customFormat="1" x14ac:dyDescent="0.2">
      <c r="C38" s="498"/>
      <c r="E38" s="499"/>
      <c r="F38" s="499"/>
      <c r="K38" s="500"/>
      <c r="N38" s="498"/>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row>
  </sheetData>
  <mergeCells count="58">
    <mergeCell ref="A10:B10"/>
    <mergeCell ref="C10:C11"/>
    <mergeCell ref="D10:D11"/>
    <mergeCell ref="E10:E11"/>
    <mergeCell ref="F10:F11"/>
    <mergeCell ref="A3:J8"/>
    <mergeCell ref="N3:AM8"/>
    <mergeCell ref="AN3:AO9"/>
    <mergeCell ref="A9:G9"/>
    <mergeCell ref="H9:AM9"/>
    <mergeCell ref="M10:M11"/>
    <mergeCell ref="N10:N11"/>
    <mergeCell ref="O10:O11"/>
    <mergeCell ref="P10:Q10"/>
    <mergeCell ref="R10:S10"/>
    <mergeCell ref="H10:H11"/>
    <mergeCell ref="I10:I11"/>
    <mergeCell ref="J10:J11"/>
    <mergeCell ref="K10:K11"/>
    <mergeCell ref="L10:L11"/>
    <mergeCell ref="AH10:AI10"/>
    <mergeCell ref="AJ10:AK10"/>
    <mergeCell ref="AL10:AM10"/>
    <mergeCell ref="AN10:AO10"/>
    <mergeCell ref="A12:A16"/>
    <mergeCell ref="B12:B16"/>
    <mergeCell ref="D12:D16"/>
    <mergeCell ref="F13:F14"/>
    <mergeCell ref="V10:W10"/>
    <mergeCell ref="X10:Y10"/>
    <mergeCell ref="Z10:AA10"/>
    <mergeCell ref="AB10:AC10"/>
    <mergeCell ref="AD10:AE10"/>
    <mergeCell ref="AF10:AG10"/>
    <mergeCell ref="T10:U10"/>
    <mergeCell ref="G10:G11"/>
    <mergeCell ref="G13:G14"/>
    <mergeCell ref="A18:A21"/>
    <mergeCell ref="B18:B21"/>
    <mergeCell ref="C18:C21"/>
    <mergeCell ref="D18:D21"/>
    <mergeCell ref="E18:E21"/>
    <mergeCell ref="F18:F21"/>
    <mergeCell ref="G18:G19"/>
    <mergeCell ref="C12:C17"/>
    <mergeCell ref="E12:E17"/>
    <mergeCell ref="F16:F17"/>
    <mergeCell ref="G16:G17"/>
    <mergeCell ref="AN28:AO30"/>
    <mergeCell ref="A22:A27"/>
    <mergeCell ref="B22:B25"/>
    <mergeCell ref="D22:D25"/>
    <mergeCell ref="E22:E25"/>
    <mergeCell ref="F29:G29"/>
    <mergeCell ref="I29:J29"/>
    <mergeCell ref="I30:J30"/>
    <mergeCell ref="E26:E27"/>
    <mergeCell ref="D26:D27"/>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BN54"/>
  <sheetViews>
    <sheetView topLeftCell="B17" zoomScale="70" zoomScaleNormal="70" zoomScaleSheetLayoutView="40" workbookViewId="0">
      <selection activeCell="I20" sqref="I20"/>
    </sheetView>
  </sheetViews>
  <sheetFormatPr baseColWidth="10" defaultColWidth="11.42578125" defaultRowHeight="12.75" x14ac:dyDescent="0.2"/>
  <cols>
    <col min="1" max="1" width="33.140625" style="170" customWidth="1"/>
    <col min="2" max="2" width="28.140625" style="170" customWidth="1"/>
    <col min="3" max="3" width="25.5703125" style="171" customWidth="1"/>
    <col min="4" max="4" width="27" style="170" customWidth="1"/>
    <col min="5" max="5" width="17.42578125" style="1" customWidth="1"/>
    <col min="6" max="6" width="17.85546875" style="1" customWidth="1"/>
    <col min="7" max="7" width="44.28515625" style="170" customWidth="1"/>
    <col min="8" max="8" width="29.28515625" style="170" customWidth="1"/>
    <col min="9" max="9" width="27.28515625" style="170" customWidth="1"/>
    <col min="10" max="10" width="22.140625" style="170" customWidth="1"/>
    <col min="11" max="11" width="22" style="172" customWidth="1"/>
    <col min="12" max="12" width="16.28515625" style="170" customWidth="1"/>
    <col min="13" max="13" width="14.5703125" style="170" customWidth="1"/>
    <col min="14" max="14" width="12.5703125" style="171" customWidth="1"/>
    <col min="15" max="15" width="16.42578125" style="170" customWidth="1"/>
    <col min="16" max="26" width="5" style="170" customWidth="1"/>
    <col min="27" max="27" width="4.7109375" style="170" customWidth="1"/>
    <col min="28" max="41" width="5" style="170" customWidth="1"/>
    <col min="42" max="42" width="5.5703125" style="170" customWidth="1"/>
    <col min="43" max="53" width="5" style="170" customWidth="1"/>
    <col min="54" max="54" width="4.85546875" style="170" customWidth="1"/>
    <col min="55" max="63" width="5" style="170" customWidth="1"/>
    <col min="64" max="64" width="21.7109375" style="173" customWidth="1"/>
    <col min="65" max="65" width="53.7109375" style="170" customWidth="1"/>
    <col min="66" max="16384" width="11.42578125" style="170"/>
  </cols>
  <sheetData>
    <row r="1" spans="1:65" s="104" customFormat="1" ht="16.5" x14ac:dyDescent="0.2">
      <c r="C1" s="481"/>
      <c r="E1" s="408"/>
      <c r="F1" s="408"/>
      <c r="K1" s="482"/>
      <c r="N1" s="481"/>
      <c r="P1" s="483"/>
      <c r="BL1" s="484"/>
    </row>
    <row r="2" spans="1:65" s="104" customFormat="1" ht="17.25" thickBot="1" x14ac:dyDescent="0.25">
      <c r="C2" s="481"/>
      <c r="E2" s="408"/>
      <c r="F2" s="408"/>
      <c r="K2" s="482"/>
      <c r="N2" s="481"/>
      <c r="P2" s="483"/>
      <c r="BL2" s="484"/>
    </row>
    <row r="3" spans="1:65" s="104" customFormat="1" ht="15" customHeight="1" x14ac:dyDescent="0.2">
      <c r="A3" s="1256" t="s">
        <v>630</v>
      </c>
      <c r="B3" s="1257"/>
      <c r="C3" s="1257"/>
      <c r="D3" s="1257"/>
      <c r="E3" s="1257"/>
      <c r="F3" s="1257"/>
      <c r="G3" s="1257"/>
      <c r="H3" s="1257"/>
      <c r="I3" s="1257"/>
      <c r="J3" s="1257"/>
      <c r="K3" s="1257"/>
      <c r="L3" s="1257"/>
      <c r="M3" s="1257"/>
      <c r="N3" s="1411"/>
      <c r="O3" s="1413" t="s">
        <v>65</v>
      </c>
      <c r="P3" s="1297"/>
      <c r="Q3" s="1297"/>
      <c r="R3" s="1297"/>
      <c r="S3" s="1297"/>
      <c r="T3" s="1297"/>
      <c r="U3" s="1297"/>
      <c r="V3" s="1297"/>
      <c r="W3" s="1297"/>
      <c r="X3" s="1297"/>
      <c r="Y3" s="1297"/>
      <c r="Z3" s="1297"/>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8"/>
      <c r="BL3" s="1177" t="s">
        <v>21</v>
      </c>
      <c r="BM3" s="1178"/>
    </row>
    <row r="4" spans="1:65" s="104" customFormat="1" ht="15" customHeight="1" x14ac:dyDescent="0.2">
      <c r="A4" s="1258"/>
      <c r="B4" s="1259"/>
      <c r="C4" s="1259"/>
      <c r="D4" s="1259"/>
      <c r="E4" s="1259"/>
      <c r="F4" s="1259"/>
      <c r="G4" s="1259"/>
      <c r="H4" s="1259"/>
      <c r="I4" s="1259"/>
      <c r="J4" s="1259"/>
      <c r="K4" s="1259"/>
      <c r="L4" s="1259"/>
      <c r="M4" s="1259"/>
      <c r="N4" s="1412"/>
      <c r="O4" s="1414"/>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300"/>
      <c r="BL4" s="1179"/>
      <c r="BM4" s="1180"/>
    </row>
    <row r="5" spans="1:65" s="104" customFormat="1" ht="15" customHeight="1" x14ac:dyDescent="0.2">
      <c r="A5" s="1258"/>
      <c r="B5" s="1259"/>
      <c r="C5" s="1259"/>
      <c r="D5" s="1259"/>
      <c r="E5" s="1259"/>
      <c r="F5" s="1259"/>
      <c r="G5" s="1259"/>
      <c r="H5" s="1259"/>
      <c r="I5" s="1259"/>
      <c r="J5" s="1259"/>
      <c r="K5" s="1259"/>
      <c r="L5" s="1259"/>
      <c r="M5" s="1259"/>
      <c r="N5" s="1412"/>
      <c r="O5" s="1414"/>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300"/>
      <c r="BL5" s="1179"/>
      <c r="BM5" s="1180"/>
    </row>
    <row r="6" spans="1:65" s="104" customFormat="1" ht="15" customHeight="1" x14ac:dyDescent="0.2">
      <c r="A6" s="1258"/>
      <c r="B6" s="1259"/>
      <c r="C6" s="1259"/>
      <c r="D6" s="1259"/>
      <c r="E6" s="1259"/>
      <c r="F6" s="1259"/>
      <c r="G6" s="1259"/>
      <c r="H6" s="1259"/>
      <c r="I6" s="1259"/>
      <c r="J6" s="1259"/>
      <c r="K6" s="1259"/>
      <c r="L6" s="1259"/>
      <c r="M6" s="1259"/>
      <c r="N6" s="1412"/>
      <c r="O6" s="1414"/>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300"/>
      <c r="BL6" s="1179"/>
      <c r="BM6" s="1180"/>
    </row>
    <row r="7" spans="1:65" s="104" customFormat="1" ht="15" customHeight="1" x14ac:dyDescent="0.2">
      <c r="A7" s="1258"/>
      <c r="B7" s="1259"/>
      <c r="C7" s="1259"/>
      <c r="D7" s="1259"/>
      <c r="E7" s="1259"/>
      <c r="F7" s="1259"/>
      <c r="G7" s="1259"/>
      <c r="H7" s="1259"/>
      <c r="I7" s="1259"/>
      <c r="J7" s="1259"/>
      <c r="K7" s="1259"/>
      <c r="L7" s="1259"/>
      <c r="M7" s="1259"/>
      <c r="N7" s="1412"/>
      <c r="O7" s="1414"/>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300"/>
      <c r="BL7" s="1179"/>
      <c r="BM7" s="1180"/>
    </row>
    <row r="8" spans="1:65" s="104" customFormat="1" ht="15.75" customHeight="1" thickBot="1" x14ac:dyDescent="0.25">
      <c r="A8" s="1258"/>
      <c r="B8" s="1259"/>
      <c r="C8" s="1259"/>
      <c r="D8" s="1259"/>
      <c r="E8" s="1259"/>
      <c r="F8" s="1259"/>
      <c r="G8" s="1259"/>
      <c r="H8" s="1259"/>
      <c r="I8" s="1259"/>
      <c r="J8" s="1259"/>
      <c r="K8" s="1259"/>
      <c r="L8" s="1259"/>
      <c r="M8" s="1259"/>
      <c r="N8" s="1412"/>
      <c r="O8" s="1415"/>
      <c r="P8" s="1416"/>
      <c r="Q8" s="1416"/>
      <c r="R8" s="1416"/>
      <c r="S8" s="1416"/>
      <c r="T8" s="1416"/>
      <c r="U8" s="1416"/>
      <c r="V8" s="1416"/>
      <c r="W8" s="1416"/>
      <c r="X8" s="1416"/>
      <c r="Y8" s="1416"/>
      <c r="Z8" s="1416"/>
      <c r="AA8" s="1416"/>
      <c r="AB8" s="1416"/>
      <c r="AC8" s="1416"/>
      <c r="AD8" s="1416"/>
      <c r="AE8" s="1416"/>
      <c r="AF8" s="1416"/>
      <c r="AG8" s="1416"/>
      <c r="AH8" s="1416"/>
      <c r="AI8" s="1416"/>
      <c r="AJ8" s="1416"/>
      <c r="AK8" s="1416"/>
      <c r="AL8" s="1416"/>
      <c r="AM8" s="1416"/>
      <c r="AN8" s="1416"/>
      <c r="AO8" s="1416"/>
      <c r="AP8" s="1416"/>
      <c r="AQ8" s="1416"/>
      <c r="AR8" s="1416"/>
      <c r="AS8" s="1416"/>
      <c r="AT8" s="1416"/>
      <c r="AU8" s="1416"/>
      <c r="AV8" s="1416"/>
      <c r="AW8" s="1416"/>
      <c r="AX8" s="1416"/>
      <c r="AY8" s="1416"/>
      <c r="AZ8" s="1416"/>
      <c r="BA8" s="1416"/>
      <c r="BB8" s="1416"/>
      <c r="BC8" s="1416"/>
      <c r="BD8" s="1416"/>
      <c r="BE8" s="1416"/>
      <c r="BF8" s="1416"/>
      <c r="BG8" s="1416"/>
      <c r="BH8" s="1416"/>
      <c r="BI8" s="1416"/>
      <c r="BJ8" s="1416"/>
      <c r="BK8" s="1417"/>
      <c r="BL8" s="1179"/>
      <c r="BM8" s="1180"/>
    </row>
    <row r="9" spans="1:65" s="104" customFormat="1" ht="15.75" customHeight="1" thickBot="1" x14ac:dyDescent="0.3">
      <c r="A9" s="1033" t="s">
        <v>141</v>
      </c>
      <c r="B9" s="1034"/>
      <c r="C9" s="1034"/>
      <c r="D9" s="1034"/>
      <c r="E9" s="1034"/>
      <c r="F9" s="1034"/>
      <c r="G9" s="1035"/>
      <c r="H9" s="1036"/>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8"/>
      <c r="BL9" s="1181"/>
      <c r="BM9" s="1182"/>
    </row>
    <row r="10" spans="1:65" s="104" customFormat="1" ht="25.5" customHeight="1" thickBot="1" x14ac:dyDescent="0.25">
      <c r="A10" s="1418" t="s">
        <v>23</v>
      </c>
      <c r="B10" s="1418"/>
      <c r="C10" s="1418" t="s">
        <v>54</v>
      </c>
      <c r="D10" s="1418" t="s">
        <v>60</v>
      </c>
      <c r="E10" s="1419" t="s">
        <v>631</v>
      </c>
      <c r="F10" s="1419" t="s">
        <v>55</v>
      </c>
      <c r="G10" s="1418" t="s">
        <v>56</v>
      </c>
      <c r="H10" s="1418" t="s">
        <v>57</v>
      </c>
      <c r="I10" s="1418" t="s">
        <v>58</v>
      </c>
      <c r="J10" s="1418" t="s">
        <v>59</v>
      </c>
      <c r="K10" s="1418" t="s">
        <v>61</v>
      </c>
      <c r="L10" s="1418" t="s">
        <v>62</v>
      </c>
      <c r="M10" s="1418" t="s">
        <v>63</v>
      </c>
      <c r="N10" s="1418" t="s">
        <v>64</v>
      </c>
      <c r="O10" s="1420" t="s">
        <v>12</v>
      </c>
      <c r="P10" s="1422" t="s">
        <v>0</v>
      </c>
      <c r="Q10" s="1422"/>
      <c r="R10" s="1422"/>
      <c r="S10" s="1423"/>
      <c r="T10" s="1422" t="s">
        <v>1</v>
      </c>
      <c r="U10" s="1422"/>
      <c r="V10" s="1422"/>
      <c r="W10" s="1423"/>
      <c r="X10" s="1422" t="s">
        <v>2</v>
      </c>
      <c r="Y10" s="1422"/>
      <c r="Z10" s="1422"/>
      <c r="AA10" s="1423"/>
      <c r="AB10" s="1422" t="s">
        <v>3</v>
      </c>
      <c r="AC10" s="1422"/>
      <c r="AD10" s="1422"/>
      <c r="AE10" s="1423"/>
      <c r="AF10" s="1422" t="s">
        <v>4</v>
      </c>
      <c r="AG10" s="1422"/>
      <c r="AH10" s="1422"/>
      <c r="AI10" s="1423"/>
      <c r="AJ10" s="1422" t="s">
        <v>5</v>
      </c>
      <c r="AK10" s="1422"/>
      <c r="AL10" s="1422"/>
      <c r="AM10" s="1423"/>
      <c r="AN10" s="1422" t="s">
        <v>6</v>
      </c>
      <c r="AO10" s="1422"/>
      <c r="AP10" s="1422"/>
      <c r="AQ10" s="1423"/>
      <c r="AR10" s="1422" t="s">
        <v>7</v>
      </c>
      <c r="AS10" s="1422"/>
      <c r="AT10" s="1422"/>
      <c r="AU10" s="1423"/>
      <c r="AV10" s="1422" t="s">
        <v>8</v>
      </c>
      <c r="AW10" s="1422"/>
      <c r="AX10" s="1422"/>
      <c r="AY10" s="1423"/>
      <c r="AZ10" s="1422" t="s">
        <v>9</v>
      </c>
      <c r="BA10" s="1422"/>
      <c r="BB10" s="1422"/>
      <c r="BC10" s="1423"/>
      <c r="BD10" s="1422" t="s">
        <v>10</v>
      </c>
      <c r="BE10" s="1422"/>
      <c r="BF10" s="1422"/>
      <c r="BG10" s="1423"/>
      <c r="BH10" s="1422" t="s">
        <v>11</v>
      </c>
      <c r="BI10" s="1422"/>
      <c r="BJ10" s="1422"/>
      <c r="BK10" s="1423"/>
      <c r="BL10" s="1190" t="s">
        <v>632</v>
      </c>
      <c r="BM10" s="1191"/>
    </row>
    <row r="11" spans="1:65" s="104" customFormat="1" ht="77.25" customHeight="1" x14ac:dyDescent="0.2">
      <c r="A11" s="356" t="s">
        <v>13</v>
      </c>
      <c r="B11" s="356" t="s">
        <v>14</v>
      </c>
      <c r="C11" s="1418"/>
      <c r="D11" s="1418"/>
      <c r="E11" s="1419"/>
      <c r="F11" s="1419"/>
      <c r="G11" s="1418"/>
      <c r="H11" s="1418"/>
      <c r="I11" s="1418"/>
      <c r="J11" s="1418"/>
      <c r="K11" s="1418"/>
      <c r="L11" s="1418"/>
      <c r="M11" s="1418"/>
      <c r="N11" s="1418"/>
      <c r="O11" s="1421"/>
      <c r="P11" s="1424" t="s">
        <v>24</v>
      </c>
      <c r="Q11" s="1424"/>
      <c r="R11" s="1427" t="s">
        <v>25</v>
      </c>
      <c r="S11" s="1426"/>
      <c r="T11" s="1425" t="s">
        <v>24</v>
      </c>
      <c r="U11" s="1269"/>
      <c r="V11" s="1268" t="s">
        <v>25</v>
      </c>
      <c r="W11" s="1426"/>
      <c r="X11" s="1425" t="s">
        <v>24</v>
      </c>
      <c r="Y11" s="1269"/>
      <c r="Z11" s="1268" t="s">
        <v>25</v>
      </c>
      <c r="AA11" s="1426"/>
      <c r="AB11" s="1425" t="s">
        <v>24</v>
      </c>
      <c r="AC11" s="1269"/>
      <c r="AD11" s="1268" t="s">
        <v>25</v>
      </c>
      <c r="AE11" s="1426"/>
      <c r="AF11" s="1425" t="s">
        <v>24</v>
      </c>
      <c r="AG11" s="1269"/>
      <c r="AH11" s="1268" t="s">
        <v>25</v>
      </c>
      <c r="AI11" s="1426"/>
      <c r="AJ11" s="1425" t="s">
        <v>24</v>
      </c>
      <c r="AK11" s="1269"/>
      <c r="AL11" s="1268" t="s">
        <v>25</v>
      </c>
      <c r="AM11" s="1426"/>
      <c r="AN11" s="1425" t="s">
        <v>24</v>
      </c>
      <c r="AO11" s="1269"/>
      <c r="AP11" s="1268" t="s">
        <v>25</v>
      </c>
      <c r="AQ11" s="1426"/>
      <c r="AR11" s="1425" t="s">
        <v>24</v>
      </c>
      <c r="AS11" s="1269"/>
      <c r="AT11" s="1268" t="s">
        <v>25</v>
      </c>
      <c r="AU11" s="1426"/>
      <c r="AV11" s="1425" t="s">
        <v>24</v>
      </c>
      <c r="AW11" s="1269"/>
      <c r="AX11" s="1268" t="s">
        <v>25</v>
      </c>
      <c r="AY11" s="1426"/>
      <c r="AZ11" s="1425" t="s">
        <v>24</v>
      </c>
      <c r="BA11" s="1269"/>
      <c r="BB11" s="1268" t="s">
        <v>25</v>
      </c>
      <c r="BC11" s="1426"/>
      <c r="BD11" s="1425" t="s">
        <v>24</v>
      </c>
      <c r="BE11" s="1269"/>
      <c r="BF11" s="1268" t="s">
        <v>25</v>
      </c>
      <c r="BG11" s="1426"/>
      <c r="BH11" s="1425" t="s">
        <v>24</v>
      </c>
      <c r="BI11" s="1269"/>
      <c r="BJ11" s="1268" t="s">
        <v>25</v>
      </c>
      <c r="BK11" s="1426"/>
      <c r="BL11" s="485" t="s">
        <v>20</v>
      </c>
      <c r="BM11" s="486" t="s">
        <v>22</v>
      </c>
    </row>
    <row r="12" spans="1:65" s="104" customFormat="1" ht="44.25" customHeight="1" x14ac:dyDescent="0.2">
      <c r="A12" s="1049" t="s">
        <v>128</v>
      </c>
      <c r="B12" s="1049" t="s">
        <v>633</v>
      </c>
      <c r="C12" s="1428" t="s">
        <v>37</v>
      </c>
      <c r="D12" s="1049" t="s">
        <v>634</v>
      </c>
      <c r="E12" s="856">
        <v>0.2</v>
      </c>
      <c r="F12" s="856" t="s">
        <v>26</v>
      </c>
      <c r="G12" s="337" t="s">
        <v>635</v>
      </c>
      <c r="H12" s="337" t="s">
        <v>636</v>
      </c>
      <c r="I12" s="337" t="s">
        <v>637</v>
      </c>
      <c r="J12" s="319">
        <v>0.03</v>
      </c>
      <c r="K12" s="354" t="s">
        <v>638</v>
      </c>
      <c r="L12" s="2">
        <v>43845</v>
      </c>
      <c r="M12" s="2">
        <v>44196</v>
      </c>
      <c r="N12" s="325" t="s">
        <v>51</v>
      </c>
      <c r="O12" s="174" t="s">
        <v>27</v>
      </c>
      <c r="P12" s="1430"/>
      <c r="Q12" s="1430"/>
      <c r="R12" s="1431">
        <v>1</v>
      </c>
      <c r="S12" s="1114"/>
      <c r="T12" s="1113"/>
      <c r="U12" s="1113"/>
      <c r="V12" s="1113"/>
      <c r="W12" s="1113"/>
      <c r="X12" s="1113"/>
      <c r="Y12" s="1113"/>
      <c r="Z12" s="1113"/>
      <c r="AA12" s="1113"/>
      <c r="AB12" s="1113"/>
      <c r="AC12" s="1113"/>
      <c r="AD12" s="1114">
        <v>1</v>
      </c>
      <c r="AE12" s="1114"/>
      <c r="AF12" s="1113"/>
      <c r="AG12" s="1113"/>
      <c r="AH12" s="1113"/>
      <c r="AI12" s="1113"/>
      <c r="AJ12" s="1113"/>
      <c r="AK12" s="1113"/>
      <c r="AL12" s="1113"/>
      <c r="AM12" s="1113"/>
      <c r="AN12" s="1218"/>
      <c r="AO12" s="1219"/>
      <c r="AP12" s="1217">
        <v>1</v>
      </c>
      <c r="AQ12" s="1205"/>
      <c r="AR12" s="1218"/>
      <c r="AS12" s="1219"/>
      <c r="AT12" s="1218"/>
      <c r="AU12" s="1219"/>
      <c r="AV12" s="1113"/>
      <c r="AW12" s="1113"/>
      <c r="AX12" s="1113"/>
      <c r="AY12" s="1113"/>
      <c r="AZ12" s="1113"/>
      <c r="BA12" s="1113"/>
      <c r="BB12" s="1161">
        <v>1</v>
      </c>
      <c r="BC12" s="1161"/>
      <c r="BD12" s="1113"/>
      <c r="BE12" s="1113"/>
      <c r="BF12" s="1113"/>
      <c r="BG12" s="1113"/>
      <c r="BH12" s="1113"/>
      <c r="BI12" s="1113"/>
      <c r="BJ12" s="1113"/>
      <c r="BK12" s="1113"/>
      <c r="BL12" s="487">
        <f>R12+V12+Z12+AD12+AH12+AL12+AP12+AT12+AX12+BB12+BF12+BJ12</f>
        <v>4</v>
      </c>
      <c r="BM12" s="175"/>
    </row>
    <row r="13" spans="1:65" s="104" customFormat="1" ht="57.75" customHeight="1" x14ac:dyDescent="0.2">
      <c r="A13" s="1049"/>
      <c r="B13" s="1049"/>
      <c r="C13" s="1428"/>
      <c r="D13" s="1049"/>
      <c r="E13" s="856"/>
      <c r="F13" s="856"/>
      <c r="G13" s="337" t="s">
        <v>639</v>
      </c>
      <c r="H13" s="337" t="s">
        <v>640</v>
      </c>
      <c r="I13" s="337" t="s">
        <v>641</v>
      </c>
      <c r="J13" s="319">
        <v>0.05</v>
      </c>
      <c r="K13" s="354" t="s">
        <v>642</v>
      </c>
      <c r="L13" s="2">
        <v>43831</v>
      </c>
      <c r="M13" s="2">
        <v>44166</v>
      </c>
      <c r="N13" s="325" t="s">
        <v>51</v>
      </c>
      <c r="O13" s="329" t="s">
        <v>28</v>
      </c>
      <c r="P13" s="1113"/>
      <c r="Q13" s="1113"/>
      <c r="R13" s="1114">
        <v>1</v>
      </c>
      <c r="S13" s="1114"/>
      <c r="T13" s="1113"/>
      <c r="U13" s="1113"/>
      <c r="V13" s="1113"/>
      <c r="W13" s="1113"/>
      <c r="X13" s="1113"/>
      <c r="Y13" s="1113"/>
      <c r="Z13" s="1113"/>
      <c r="AA13" s="1113"/>
      <c r="AB13" s="1113"/>
      <c r="AC13" s="1113"/>
      <c r="AD13" s="1114">
        <v>1</v>
      </c>
      <c r="AE13" s="1114"/>
      <c r="AF13" s="1113"/>
      <c r="AG13" s="1113"/>
      <c r="AH13" s="1113"/>
      <c r="AI13" s="1113"/>
      <c r="AJ13" s="1113"/>
      <c r="AK13" s="1113"/>
      <c r="AL13" s="1113"/>
      <c r="AM13" s="1113"/>
      <c r="AN13" s="1113"/>
      <c r="AO13" s="1113"/>
      <c r="AP13" s="1114">
        <v>1</v>
      </c>
      <c r="AQ13" s="1114"/>
      <c r="AR13" s="1113"/>
      <c r="AS13" s="1113"/>
      <c r="AT13" s="1113"/>
      <c r="AU13" s="1113"/>
      <c r="AV13" s="1113"/>
      <c r="AW13" s="1113"/>
      <c r="AX13" s="1113"/>
      <c r="AY13" s="1113"/>
      <c r="AZ13" s="1113"/>
      <c r="BA13" s="1113"/>
      <c r="BB13" s="1161">
        <v>1</v>
      </c>
      <c r="BC13" s="1161"/>
      <c r="BD13" s="1113"/>
      <c r="BE13" s="1113"/>
      <c r="BF13" s="1113"/>
      <c r="BG13" s="1113"/>
      <c r="BH13" s="1113"/>
      <c r="BI13" s="1113"/>
      <c r="BJ13" s="1113"/>
      <c r="BK13" s="1113"/>
      <c r="BL13" s="487">
        <f t="shared" ref="BL13:BL41" si="0">R13+V13+Z13+AD13+AH13+AL13+AP13+AT13+AX13+BB13+BF13+BJ13</f>
        <v>4</v>
      </c>
      <c r="BM13" s="176"/>
    </row>
    <row r="14" spans="1:65" s="104" customFormat="1" ht="48" customHeight="1" x14ac:dyDescent="0.2">
      <c r="A14" s="1049"/>
      <c r="B14" s="1049"/>
      <c r="C14" s="1428"/>
      <c r="D14" s="1049"/>
      <c r="E14" s="856"/>
      <c r="F14" s="856"/>
      <c r="G14" s="337" t="s">
        <v>643</v>
      </c>
      <c r="H14" s="337" t="s">
        <v>644</v>
      </c>
      <c r="I14" s="337" t="s">
        <v>645</v>
      </c>
      <c r="J14" s="319">
        <v>0.06</v>
      </c>
      <c r="K14" s="354" t="s">
        <v>646</v>
      </c>
      <c r="L14" s="2">
        <v>44136</v>
      </c>
      <c r="M14" s="2" t="s">
        <v>66</v>
      </c>
      <c r="N14" s="325" t="s">
        <v>51</v>
      </c>
      <c r="O14" s="329" t="s">
        <v>45</v>
      </c>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R14" s="1113"/>
      <c r="AS14" s="1113"/>
      <c r="AT14" s="1113"/>
      <c r="AU14" s="1113"/>
      <c r="AV14" s="1113"/>
      <c r="AW14" s="1113"/>
      <c r="AX14" s="1113"/>
      <c r="AY14" s="1113"/>
      <c r="AZ14" s="1113"/>
      <c r="BA14" s="1113"/>
      <c r="BB14" s="1113"/>
      <c r="BC14" s="1113"/>
      <c r="BD14" s="1113"/>
      <c r="BE14" s="1113"/>
      <c r="BF14" s="1114">
        <v>1</v>
      </c>
      <c r="BG14" s="1114"/>
      <c r="BH14" s="1113"/>
      <c r="BI14" s="1113"/>
      <c r="BJ14" s="1113"/>
      <c r="BK14" s="1113"/>
      <c r="BL14" s="487">
        <f t="shared" si="0"/>
        <v>1</v>
      </c>
      <c r="BM14" s="177"/>
    </row>
    <row r="15" spans="1:65" s="104" customFormat="1" ht="62.25" customHeight="1" x14ac:dyDescent="0.2">
      <c r="A15" s="1049"/>
      <c r="B15" s="1049"/>
      <c r="C15" s="178" t="s">
        <v>647</v>
      </c>
      <c r="D15" s="1049"/>
      <c r="E15" s="856"/>
      <c r="F15" s="856"/>
      <c r="G15" s="337" t="s">
        <v>648</v>
      </c>
      <c r="H15" s="337" t="s">
        <v>649</v>
      </c>
      <c r="I15" s="337" t="s">
        <v>650</v>
      </c>
      <c r="J15" s="319">
        <v>0.06</v>
      </c>
      <c r="K15" s="354" t="s">
        <v>651</v>
      </c>
      <c r="L15" s="2">
        <v>43831</v>
      </c>
      <c r="M15" s="2">
        <v>44166</v>
      </c>
      <c r="N15" s="325" t="s">
        <v>51</v>
      </c>
      <c r="O15" s="329" t="s">
        <v>46</v>
      </c>
      <c r="P15" s="1113"/>
      <c r="Q15" s="1113"/>
      <c r="R15" s="1113"/>
      <c r="S15" s="1113"/>
      <c r="T15" s="1113"/>
      <c r="U15" s="1113"/>
      <c r="V15" s="1113"/>
      <c r="W15" s="1113"/>
      <c r="X15" s="1113"/>
      <c r="Y15" s="1113"/>
      <c r="Z15" s="1114">
        <v>1</v>
      </c>
      <c r="AA15" s="1114"/>
      <c r="AB15" s="1113"/>
      <c r="AC15" s="1113"/>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13"/>
      <c r="AY15" s="1113"/>
      <c r="AZ15" s="1113"/>
      <c r="BA15" s="1113"/>
      <c r="BB15" s="1113"/>
      <c r="BC15" s="1113"/>
      <c r="BD15" s="1113"/>
      <c r="BE15" s="1113"/>
      <c r="BF15" s="1113"/>
      <c r="BG15" s="1113"/>
      <c r="BH15" s="1113"/>
      <c r="BI15" s="1113"/>
      <c r="BJ15" s="1113"/>
      <c r="BK15" s="1113"/>
      <c r="BL15" s="487">
        <f t="shared" si="0"/>
        <v>1</v>
      </c>
      <c r="BM15" s="177"/>
    </row>
    <row r="16" spans="1:65" s="104" customFormat="1" ht="105" customHeight="1" x14ac:dyDescent="0.2">
      <c r="A16" s="1049"/>
      <c r="B16" s="1049"/>
      <c r="C16" s="1429" t="s">
        <v>37</v>
      </c>
      <c r="D16" s="1049" t="s">
        <v>652</v>
      </c>
      <c r="E16" s="856">
        <v>0.25</v>
      </c>
      <c r="F16" s="856" t="s">
        <v>653</v>
      </c>
      <c r="G16" s="337" t="s">
        <v>654</v>
      </c>
      <c r="H16" s="337" t="s">
        <v>655</v>
      </c>
      <c r="I16" s="337" t="s">
        <v>656</v>
      </c>
      <c r="J16" s="319">
        <v>0.03</v>
      </c>
      <c r="K16" s="354" t="s">
        <v>651</v>
      </c>
      <c r="L16" s="2">
        <v>43831</v>
      </c>
      <c r="M16" s="2">
        <v>44166</v>
      </c>
      <c r="N16" s="325" t="s">
        <v>51</v>
      </c>
      <c r="O16" s="329" t="s">
        <v>47</v>
      </c>
      <c r="P16" s="1113"/>
      <c r="Q16" s="1113"/>
      <c r="R16" s="1113"/>
      <c r="S16" s="1113"/>
      <c r="V16" s="1114">
        <v>1</v>
      </c>
      <c r="W16" s="1114"/>
      <c r="X16" s="1113"/>
      <c r="Y16" s="1113"/>
      <c r="AB16" s="1113"/>
      <c r="AC16" s="1113"/>
      <c r="AD16" s="1114">
        <v>1</v>
      </c>
      <c r="AE16" s="1114"/>
      <c r="AF16" s="1113"/>
      <c r="AG16" s="1113"/>
      <c r="AJ16" s="1113"/>
      <c r="AK16" s="1113"/>
      <c r="AN16" s="1218"/>
      <c r="AO16" s="1219"/>
      <c r="AP16" s="1217">
        <v>1</v>
      </c>
      <c r="AQ16" s="1205"/>
      <c r="AR16" s="1218"/>
      <c r="AS16" s="1219"/>
      <c r="AT16" s="1218"/>
      <c r="AU16" s="1219"/>
      <c r="AV16" s="1113"/>
      <c r="AW16" s="1113"/>
      <c r="AZ16" s="1113"/>
      <c r="BA16" s="1113"/>
      <c r="BB16" s="1114">
        <v>1</v>
      </c>
      <c r="BC16" s="1114"/>
      <c r="BD16" s="1113"/>
      <c r="BE16" s="1113"/>
      <c r="BF16" s="1113"/>
      <c r="BG16" s="1113"/>
      <c r="BH16" s="1113"/>
      <c r="BI16" s="1113"/>
      <c r="BJ16" s="1113"/>
      <c r="BK16" s="1113"/>
      <c r="BL16" s="487">
        <f t="shared" si="0"/>
        <v>4</v>
      </c>
      <c r="BM16" s="177"/>
    </row>
    <row r="17" spans="1:66" s="104" customFormat="1" ht="42" customHeight="1" x14ac:dyDescent="0.2">
      <c r="A17" s="1049"/>
      <c r="B17" s="1049"/>
      <c r="C17" s="1429"/>
      <c r="D17" s="1049"/>
      <c r="E17" s="856"/>
      <c r="F17" s="856"/>
      <c r="G17" s="1049" t="s">
        <v>657</v>
      </c>
      <c r="H17" s="337" t="s">
        <v>658</v>
      </c>
      <c r="I17" s="337" t="s">
        <v>659</v>
      </c>
      <c r="J17" s="179">
        <v>2.5000000000000001E-2</v>
      </c>
      <c r="K17" s="354" t="s">
        <v>660</v>
      </c>
      <c r="L17" s="2">
        <v>43831</v>
      </c>
      <c r="M17" s="2">
        <v>43861</v>
      </c>
      <c r="N17" s="325" t="s">
        <v>51</v>
      </c>
      <c r="O17" s="1432" t="s">
        <v>29</v>
      </c>
      <c r="P17" s="1433"/>
      <c r="Q17" s="1433"/>
      <c r="R17" s="1114">
        <v>18</v>
      </c>
      <c r="S17" s="1114"/>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c r="BH17" s="1113"/>
      <c r="BI17" s="1113"/>
      <c r="BJ17" s="1113"/>
      <c r="BK17" s="1113"/>
      <c r="BL17" s="487">
        <f t="shared" si="0"/>
        <v>18</v>
      </c>
      <c r="BM17" s="177"/>
    </row>
    <row r="18" spans="1:66" s="104" customFormat="1" ht="67.5" customHeight="1" x14ac:dyDescent="0.2">
      <c r="A18" s="1049"/>
      <c r="B18" s="1049"/>
      <c r="C18" s="1429"/>
      <c r="D18" s="1049"/>
      <c r="E18" s="856"/>
      <c r="F18" s="856"/>
      <c r="G18" s="1049"/>
      <c r="H18" s="337" t="s">
        <v>661</v>
      </c>
      <c r="I18" s="337" t="s">
        <v>662</v>
      </c>
      <c r="J18" s="179">
        <v>2.5000000000000001E-2</v>
      </c>
      <c r="K18" s="354" t="s">
        <v>660</v>
      </c>
      <c r="L18" s="2">
        <v>43831</v>
      </c>
      <c r="M18" s="2">
        <v>43861</v>
      </c>
      <c r="N18" s="325" t="s">
        <v>51</v>
      </c>
      <c r="O18" s="1432"/>
      <c r="P18" s="1434"/>
      <c r="Q18" s="1435"/>
      <c r="R18" s="1434"/>
      <c r="S18" s="1435"/>
      <c r="T18" s="1434"/>
      <c r="U18" s="1435"/>
      <c r="V18" s="1434"/>
      <c r="W18" s="1435"/>
      <c r="X18" s="1434"/>
      <c r="Y18" s="1435"/>
      <c r="Z18" s="1434"/>
      <c r="AA18" s="1435"/>
      <c r="AB18" s="1434"/>
      <c r="AC18" s="1435"/>
      <c r="AD18" s="1434"/>
      <c r="AE18" s="1435"/>
      <c r="AF18" s="1434"/>
      <c r="AG18" s="1435"/>
      <c r="AH18" s="1436" t="s">
        <v>663</v>
      </c>
      <c r="AI18" s="1437"/>
      <c r="AJ18" s="1434"/>
      <c r="AK18" s="1435"/>
      <c r="AL18" s="1434"/>
      <c r="AM18" s="1435"/>
      <c r="AN18" s="1434"/>
      <c r="AO18" s="1435"/>
      <c r="AP18" s="1434"/>
      <c r="AQ18" s="1435"/>
      <c r="AR18" s="1434"/>
      <c r="AS18" s="1435"/>
      <c r="AT18" s="1434"/>
      <c r="AU18" s="1435"/>
      <c r="AV18" s="1434"/>
      <c r="AW18" s="1435"/>
      <c r="AX18" s="1436" t="s">
        <v>663</v>
      </c>
      <c r="AY18" s="1437"/>
      <c r="AZ18" s="1434"/>
      <c r="BA18" s="1435"/>
      <c r="BB18" s="1434"/>
      <c r="BC18" s="1435"/>
      <c r="BD18" s="1434"/>
      <c r="BE18" s="1435"/>
      <c r="BF18" s="1434"/>
      <c r="BG18" s="1435"/>
      <c r="BH18" s="1434"/>
      <c r="BI18" s="1435"/>
      <c r="BJ18" s="1436" t="s">
        <v>663</v>
      </c>
      <c r="BK18" s="1437"/>
      <c r="BL18" s="487">
        <f t="shared" si="0"/>
        <v>3</v>
      </c>
      <c r="BM18" s="177"/>
    </row>
    <row r="19" spans="1:66" s="104" customFormat="1" ht="39.75" customHeight="1" x14ac:dyDescent="0.2">
      <c r="A19" s="1049"/>
      <c r="B19" s="1049"/>
      <c r="C19" s="1429"/>
      <c r="D19" s="1049"/>
      <c r="E19" s="856"/>
      <c r="F19" s="856"/>
      <c r="G19" s="1049"/>
      <c r="H19" s="337" t="s">
        <v>664</v>
      </c>
      <c r="I19" s="337" t="s">
        <v>665</v>
      </c>
      <c r="J19" s="179">
        <v>0.02</v>
      </c>
      <c r="K19" s="354" t="s">
        <v>660</v>
      </c>
      <c r="L19" s="2">
        <v>43831</v>
      </c>
      <c r="M19" s="2">
        <v>44166</v>
      </c>
      <c r="N19" s="325" t="s">
        <v>51</v>
      </c>
      <c r="O19" s="1432"/>
      <c r="P19" s="1121"/>
      <c r="Q19" s="1113"/>
      <c r="R19" s="1438">
        <v>1</v>
      </c>
      <c r="S19" s="1438"/>
      <c r="T19" s="1121"/>
      <c r="U19" s="1113"/>
      <c r="V19" s="1121"/>
      <c r="W19" s="1113"/>
      <c r="X19" s="1439"/>
      <c r="Y19" s="1439"/>
      <c r="Z19" s="1113"/>
      <c r="AA19" s="1113"/>
      <c r="AB19" s="1113"/>
      <c r="AC19" s="1113"/>
      <c r="AD19" s="1114">
        <v>1</v>
      </c>
      <c r="AE19" s="1114"/>
      <c r="AF19" s="1113"/>
      <c r="AG19" s="1113"/>
      <c r="AH19" s="1113"/>
      <c r="AI19" s="1113"/>
      <c r="AJ19" s="1113"/>
      <c r="AK19" s="1113"/>
      <c r="AL19" s="1113"/>
      <c r="AM19" s="1113"/>
      <c r="AN19" s="1113"/>
      <c r="AO19" s="1113"/>
      <c r="AP19" s="1113"/>
      <c r="AQ19" s="1113"/>
      <c r="AR19" s="1113"/>
      <c r="AS19" s="1113"/>
      <c r="AT19" s="1114">
        <v>1</v>
      </c>
      <c r="AU19" s="1114"/>
      <c r="AV19" s="1113"/>
      <c r="AW19" s="1113"/>
      <c r="AX19" s="1113"/>
      <c r="AY19" s="1113"/>
      <c r="AZ19" s="1113"/>
      <c r="BA19" s="1113"/>
      <c r="BB19" s="1113"/>
      <c r="BC19" s="1113"/>
      <c r="BD19" s="1113"/>
      <c r="BE19" s="1113"/>
      <c r="BF19" s="1113"/>
      <c r="BG19" s="1113"/>
      <c r="BH19" s="1113"/>
      <c r="BI19" s="1113"/>
      <c r="BJ19" s="1114">
        <v>1</v>
      </c>
      <c r="BK19" s="1114"/>
      <c r="BL19" s="487">
        <f t="shared" si="0"/>
        <v>4</v>
      </c>
      <c r="BM19" s="177"/>
    </row>
    <row r="20" spans="1:66" s="104" customFormat="1" ht="64.5" customHeight="1" x14ac:dyDescent="0.2">
      <c r="A20" s="1049"/>
      <c r="B20" s="1049"/>
      <c r="C20" s="1429"/>
      <c r="D20" s="1049"/>
      <c r="E20" s="856"/>
      <c r="F20" s="856"/>
      <c r="G20" s="1049" t="s">
        <v>666</v>
      </c>
      <c r="H20" s="337" t="s">
        <v>667</v>
      </c>
      <c r="I20" s="337" t="s">
        <v>668</v>
      </c>
      <c r="J20" s="319">
        <v>0.05</v>
      </c>
      <c r="K20" s="354" t="s">
        <v>669</v>
      </c>
      <c r="L20" s="2">
        <v>43831</v>
      </c>
      <c r="M20" s="2">
        <v>43861</v>
      </c>
      <c r="N20" s="325" t="s">
        <v>51</v>
      </c>
      <c r="O20" s="1432" t="s">
        <v>30</v>
      </c>
      <c r="P20" s="1113"/>
      <c r="Q20" s="1113"/>
      <c r="R20" s="1114">
        <v>10</v>
      </c>
      <c r="S20" s="1114"/>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3"/>
      <c r="BE20" s="1113"/>
      <c r="BF20" s="1113"/>
      <c r="BG20" s="1113"/>
      <c r="BH20" s="1113"/>
      <c r="BI20" s="1113"/>
      <c r="BJ20" s="1113"/>
      <c r="BK20" s="1113"/>
      <c r="BL20" s="487">
        <f t="shared" si="0"/>
        <v>10</v>
      </c>
      <c r="BM20" s="180"/>
    </row>
    <row r="21" spans="1:66" s="104" customFormat="1" ht="48.75" customHeight="1" x14ac:dyDescent="0.2">
      <c r="A21" s="1049"/>
      <c r="B21" s="1049"/>
      <c r="C21" s="1429"/>
      <c r="D21" s="1049"/>
      <c r="E21" s="856"/>
      <c r="F21" s="856"/>
      <c r="G21" s="1049"/>
      <c r="H21" s="337" t="s">
        <v>670</v>
      </c>
      <c r="I21" s="337" t="s">
        <v>671</v>
      </c>
      <c r="J21" s="319">
        <v>0.04</v>
      </c>
      <c r="K21" s="354" t="s">
        <v>660</v>
      </c>
      <c r="L21" s="2">
        <v>43831</v>
      </c>
      <c r="M21" s="2">
        <v>44166</v>
      </c>
      <c r="N21" s="325" t="s">
        <v>51</v>
      </c>
      <c r="O21" s="1432"/>
      <c r="P21" s="1113"/>
      <c r="Q21" s="1113"/>
      <c r="R21" s="1161">
        <v>1</v>
      </c>
      <c r="S21" s="1161"/>
      <c r="T21" s="1113"/>
      <c r="U21" s="1113"/>
      <c r="V21" s="1114">
        <v>1</v>
      </c>
      <c r="W21" s="1114"/>
      <c r="X21" s="1113"/>
      <c r="Y21" s="1113"/>
      <c r="Z21" s="1114">
        <v>1</v>
      </c>
      <c r="AA21" s="1114"/>
      <c r="AB21" s="1113"/>
      <c r="AC21" s="1113"/>
      <c r="AD21" s="1114">
        <v>1</v>
      </c>
      <c r="AE21" s="1114"/>
      <c r="AF21" s="1113"/>
      <c r="AG21" s="1113"/>
      <c r="AH21" s="1114">
        <v>1</v>
      </c>
      <c r="AI21" s="1114"/>
      <c r="AJ21" s="1113"/>
      <c r="AK21" s="1113"/>
      <c r="AL21" s="1114">
        <v>1</v>
      </c>
      <c r="AM21" s="1114"/>
      <c r="AN21" s="1113"/>
      <c r="AO21" s="1113"/>
      <c r="AP21" s="1114">
        <v>1</v>
      </c>
      <c r="AQ21" s="1114"/>
      <c r="AR21" s="1113"/>
      <c r="AS21" s="1113"/>
      <c r="AT21" s="1114">
        <v>1</v>
      </c>
      <c r="AU21" s="1114"/>
      <c r="AV21" s="1113"/>
      <c r="AW21" s="1113"/>
      <c r="AX21" s="1114">
        <v>1</v>
      </c>
      <c r="AY21" s="1114"/>
      <c r="AZ21" s="1113"/>
      <c r="BA21" s="1113"/>
      <c r="BB21" s="1114">
        <v>1</v>
      </c>
      <c r="BC21" s="1114"/>
      <c r="BD21" s="1113"/>
      <c r="BE21" s="1113"/>
      <c r="BF21" s="1114">
        <v>1</v>
      </c>
      <c r="BG21" s="1114"/>
      <c r="BH21" s="1113"/>
      <c r="BI21" s="1113"/>
      <c r="BJ21" s="1114">
        <v>1</v>
      </c>
      <c r="BK21" s="1114"/>
      <c r="BL21" s="487">
        <f t="shared" si="0"/>
        <v>12</v>
      </c>
      <c r="BM21" s="180"/>
    </row>
    <row r="22" spans="1:66" s="104" customFormat="1" ht="57.75" customHeight="1" x14ac:dyDescent="0.2">
      <c r="A22" s="1049"/>
      <c r="B22" s="1049"/>
      <c r="C22" s="1429"/>
      <c r="D22" s="1049"/>
      <c r="E22" s="856"/>
      <c r="F22" s="856"/>
      <c r="G22" s="1049" t="s">
        <v>672</v>
      </c>
      <c r="H22" s="337" t="s">
        <v>673</v>
      </c>
      <c r="I22" s="337" t="s">
        <v>674</v>
      </c>
      <c r="J22" s="319">
        <v>0.03</v>
      </c>
      <c r="K22" s="354" t="s">
        <v>675</v>
      </c>
      <c r="L22" s="2">
        <v>43831</v>
      </c>
      <c r="M22" s="2" t="s">
        <v>676</v>
      </c>
      <c r="N22" s="325" t="s">
        <v>51</v>
      </c>
      <c r="O22" s="1432" t="s">
        <v>42</v>
      </c>
      <c r="P22" s="1113"/>
      <c r="Q22" s="1113"/>
      <c r="R22" s="1161">
        <v>2</v>
      </c>
      <c r="S22" s="1161"/>
      <c r="T22" s="1113"/>
      <c r="U22" s="1113"/>
      <c r="V22" s="1113"/>
      <c r="W22" s="1113"/>
      <c r="X22" s="1113"/>
      <c r="Y22" s="1113"/>
      <c r="Z22" s="1113"/>
      <c r="AA22" s="1113"/>
      <c r="AB22" s="1113"/>
      <c r="AC22" s="1113"/>
      <c r="AD22" s="1113"/>
      <c r="AE22" s="1113"/>
      <c r="AF22" s="1113"/>
      <c r="AG22" s="1113"/>
      <c r="AH22" s="1113"/>
      <c r="AI22" s="1113"/>
      <c r="AJ22" s="1113"/>
      <c r="AK22" s="1113"/>
      <c r="AL22" s="1113"/>
      <c r="AM22" s="1113"/>
      <c r="AN22" s="1113"/>
      <c r="AO22" s="1113"/>
      <c r="AP22" s="1113"/>
      <c r="AQ22" s="1113"/>
      <c r="AR22" s="1113"/>
      <c r="AS22" s="1113"/>
      <c r="AT22" s="1113"/>
      <c r="AU22" s="1113"/>
      <c r="AV22" s="1113"/>
      <c r="AW22" s="1113"/>
      <c r="AX22" s="1113"/>
      <c r="AY22" s="1113"/>
      <c r="AZ22" s="1113"/>
      <c r="BA22" s="1113"/>
      <c r="BB22" s="1113"/>
      <c r="BC22" s="1113"/>
      <c r="BD22" s="1113"/>
      <c r="BE22" s="1113"/>
      <c r="BF22" s="1113"/>
      <c r="BG22" s="1113"/>
      <c r="BH22" s="1113"/>
      <c r="BI22" s="1113"/>
      <c r="BJ22" s="1113"/>
      <c r="BK22" s="1113"/>
      <c r="BL22" s="487">
        <f t="shared" si="0"/>
        <v>2</v>
      </c>
      <c r="BM22" s="181"/>
    </row>
    <row r="23" spans="1:66" s="104" customFormat="1" ht="96" customHeight="1" x14ac:dyDescent="0.2">
      <c r="A23" s="1049"/>
      <c r="B23" s="1049"/>
      <c r="C23" s="1429"/>
      <c r="D23" s="1049"/>
      <c r="E23" s="856"/>
      <c r="F23" s="856"/>
      <c r="G23" s="1049"/>
      <c r="H23" s="337" t="s">
        <v>677</v>
      </c>
      <c r="I23" s="337" t="s">
        <v>678</v>
      </c>
      <c r="J23" s="319">
        <v>0.03</v>
      </c>
      <c r="K23" s="354" t="s">
        <v>675</v>
      </c>
      <c r="L23" s="2">
        <v>43831</v>
      </c>
      <c r="M23" s="2">
        <v>44166</v>
      </c>
      <c r="N23" s="325" t="s">
        <v>51</v>
      </c>
      <c r="O23" s="1432"/>
      <c r="P23" s="1113"/>
      <c r="Q23" s="1113"/>
      <c r="R23" s="1113"/>
      <c r="S23" s="1113"/>
      <c r="T23" s="1113"/>
      <c r="U23" s="1113"/>
      <c r="V23" s="1113"/>
      <c r="W23" s="1113"/>
      <c r="X23" s="1113"/>
      <c r="Y23" s="1113"/>
      <c r="Z23" s="1113"/>
      <c r="AA23" s="1113"/>
      <c r="AB23" s="1113"/>
      <c r="AC23" s="1113"/>
      <c r="AD23" s="938"/>
      <c r="AE23" s="939"/>
      <c r="AF23" s="1113"/>
      <c r="AG23" s="1113"/>
      <c r="AH23" s="1114">
        <v>1</v>
      </c>
      <c r="AI23" s="1114"/>
      <c r="AJ23" s="1113"/>
      <c r="AK23" s="1113"/>
      <c r="AL23" s="1113"/>
      <c r="AM23" s="1113"/>
      <c r="AN23" s="1113"/>
      <c r="AO23" s="1113"/>
      <c r="AP23" s="1161">
        <v>1</v>
      </c>
      <c r="AQ23" s="1161"/>
      <c r="AR23" s="1113"/>
      <c r="AS23" s="1113"/>
      <c r="AT23" s="1113"/>
      <c r="AU23" s="1113"/>
      <c r="AV23" s="1113"/>
      <c r="AW23" s="1113"/>
      <c r="AX23" s="1161">
        <v>1</v>
      </c>
      <c r="AY23" s="1161"/>
      <c r="AZ23" s="1113"/>
      <c r="BA23" s="1113"/>
      <c r="BB23" s="1113"/>
      <c r="BC23" s="1113"/>
      <c r="BD23" s="1113"/>
      <c r="BE23" s="1113"/>
      <c r="BF23" s="1113"/>
      <c r="BG23" s="1113"/>
      <c r="BH23" s="1113"/>
      <c r="BI23" s="1113"/>
      <c r="BJ23" s="1114">
        <v>2</v>
      </c>
      <c r="BK23" s="1114"/>
      <c r="BL23" s="487">
        <f t="shared" si="0"/>
        <v>5</v>
      </c>
      <c r="BM23" s="177"/>
      <c r="BN23" s="182"/>
    </row>
    <row r="24" spans="1:66" s="104" customFormat="1" ht="38.25" customHeight="1" x14ac:dyDescent="0.2">
      <c r="A24" s="1049"/>
      <c r="B24" s="1049"/>
      <c r="C24" s="1429"/>
      <c r="D24" s="1440" t="s">
        <v>679</v>
      </c>
      <c r="E24" s="856">
        <v>0.08</v>
      </c>
      <c r="F24" s="856" t="s">
        <v>26</v>
      </c>
      <c r="G24" s="337" t="s">
        <v>680</v>
      </c>
      <c r="H24" s="337" t="s">
        <v>681</v>
      </c>
      <c r="I24" s="337" t="s">
        <v>682</v>
      </c>
      <c r="J24" s="326">
        <v>0.02</v>
      </c>
      <c r="K24" s="354" t="s">
        <v>638</v>
      </c>
      <c r="L24" s="2">
        <v>43831</v>
      </c>
      <c r="M24" s="2">
        <v>44166</v>
      </c>
      <c r="N24" s="325" t="s">
        <v>51</v>
      </c>
      <c r="O24" s="329" t="s">
        <v>31</v>
      </c>
      <c r="P24" s="1121"/>
      <c r="Q24" s="1113"/>
      <c r="R24" s="1121"/>
      <c r="S24" s="1113"/>
      <c r="T24" s="1121"/>
      <c r="U24" s="1113"/>
      <c r="V24" s="1121"/>
      <c r="W24" s="1113"/>
      <c r="X24" s="1439"/>
      <c r="Y24" s="1439"/>
      <c r="Z24" s="1113"/>
      <c r="AA24" s="1113"/>
      <c r="AB24" s="1113"/>
      <c r="AC24" s="1113"/>
      <c r="AD24" s="1113"/>
      <c r="AE24" s="1113"/>
      <c r="AF24" s="1113"/>
      <c r="AG24" s="1113"/>
      <c r="AH24" s="1113"/>
      <c r="AI24" s="1113"/>
      <c r="AJ24" s="1113"/>
      <c r="AK24" s="1113"/>
      <c r="AL24" s="1113"/>
      <c r="AM24" s="1113"/>
      <c r="AN24" s="1113"/>
      <c r="AO24" s="1113"/>
      <c r="AP24" s="1114">
        <v>1</v>
      </c>
      <c r="AQ24" s="1114"/>
      <c r="AR24" s="1113"/>
      <c r="AS24" s="1113"/>
      <c r="AT24" s="1113"/>
      <c r="AU24" s="1113"/>
      <c r="AV24" s="1113"/>
      <c r="AW24" s="1113"/>
      <c r="AX24" s="1113"/>
      <c r="AY24" s="1113"/>
      <c r="AZ24" s="1113"/>
      <c r="BA24" s="1113"/>
      <c r="BB24" s="1113"/>
      <c r="BC24" s="1113"/>
      <c r="BD24" s="1113"/>
      <c r="BE24" s="1113"/>
      <c r="BF24" s="1113"/>
      <c r="BG24" s="1113"/>
      <c r="BH24" s="1113"/>
      <c r="BI24" s="1113"/>
      <c r="BJ24" s="1113"/>
      <c r="BK24" s="1113"/>
      <c r="BL24" s="487">
        <f t="shared" si="0"/>
        <v>1</v>
      </c>
      <c r="BM24" s="177"/>
      <c r="BN24" s="182"/>
    </row>
    <row r="25" spans="1:66" s="104" customFormat="1" ht="38.25" customHeight="1" x14ac:dyDescent="0.2">
      <c r="A25" s="1049"/>
      <c r="B25" s="1049"/>
      <c r="C25" s="1429"/>
      <c r="D25" s="1440"/>
      <c r="E25" s="856"/>
      <c r="F25" s="856"/>
      <c r="G25" s="337" t="s">
        <v>683</v>
      </c>
      <c r="H25" s="337" t="s">
        <v>684</v>
      </c>
      <c r="I25" s="337" t="s">
        <v>685</v>
      </c>
      <c r="J25" s="326">
        <v>0.04</v>
      </c>
      <c r="K25" s="354" t="s">
        <v>686</v>
      </c>
      <c r="L25" s="2">
        <v>43831</v>
      </c>
      <c r="M25" s="2">
        <v>44166</v>
      </c>
      <c r="N25" s="325" t="s">
        <v>51</v>
      </c>
      <c r="O25" s="329" t="s">
        <v>32</v>
      </c>
      <c r="P25" s="1121"/>
      <c r="Q25" s="1113"/>
      <c r="R25" s="1120">
        <v>8.3299999999999999E-2</v>
      </c>
      <c r="S25" s="1114"/>
      <c r="T25" s="1121"/>
      <c r="U25" s="1113"/>
      <c r="V25" s="1120">
        <v>8.3299999999999999E-2</v>
      </c>
      <c r="W25" s="1114"/>
      <c r="X25" s="1121"/>
      <c r="Y25" s="1113"/>
      <c r="Z25" s="1120">
        <v>8.3299999999999999E-2</v>
      </c>
      <c r="AA25" s="1114"/>
      <c r="AB25" s="1121"/>
      <c r="AC25" s="1113"/>
      <c r="AD25" s="1120">
        <v>8.3299999999999999E-2</v>
      </c>
      <c r="AE25" s="1114"/>
      <c r="AF25" s="1121"/>
      <c r="AG25" s="1113"/>
      <c r="AH25" s="1120">
        <v>8.3299999999999999E-2</v>
      </c>
      <c r="AI25" s="1114"/>
      <c r="AJ25" s="1121"/>
      <c r="AK25" s="1113"/>
      <c r="AL25" s="1120">
        <v>8.3299999999999999E-2</v>
      </c>
      <c r="AM25" s="1114"/>
      <c r="AN25" s="1121"/>
      <c r="AO25" s="1113"/>
      <c r="AP25" s="1120">
        <v>8.3299999999999999E-2</v>
      </c>
      <c r="AQ25" s="1114"/>
      <c r="AR25" s="1121"/>
      <c r="AS25" s="1113"/>
      <c r="AT25" s="1120">
        <v>8.3299999999999999E-2</v>
      </c>
      <c r="AU25" s="1114"/>
      <c r="AV25" s="1121"/>
      <c r="AW25" s="1113"/>
      <c r="AX25" s="1120">
        <v>8.3299999999999999E-2</v>
      </c>
      <c r="AY25" s="1114"/>
      <c r="AZ25" s="1121"/>
      <c r="BA25" s="1113"/>
      <c r="BB25" s="1120">
        <v>8.3299999999999999E-2</v>
      </c>
      <c r="BC25" s="1114"/>
      <c r="BD25" s="1121"/>
      <c r="BE25" s="1113"/>
      <c r="BF25" s="1120">
        <v>8.3299999999999999E-2</v>
      </c>
      <c r="BG25" s="1114"/>
      <c r="BH25" s="1113"/>
      <c r="BI25" s="1113"/>
      <c r="BJ25" s="1120">
        <v>8.3699999999999997E-2</v>
      </c>
      <c r="BK25" s="1114"/>
      <c r="BL25" s="488">
        <f t="shared" si="0"/>
        <v>1</v>
      </c>
      <c r="BM25" s="177"/>
      <c r="BN25" s="182"/>
    </row>
    <row r="26" spans="1:66" s="104" customFormat="1" ht="38.25" customHeight="1" x14ac:dyDescent="0.2">
      <c r="A26" s="1049"/>
      <c r="B26" s="1049"/>
      <c r="C26" s="1429"/>
      <c r="D26" s="1440"/>
      <c r="E26" s="856"/>
      <c r="F26" s="856"/>
      <c r="G26" s="337" t="s">
        <v>687</v>
      </c>
      <c r="H26" s="337" t="s">
        <v>688</v>
      </c>
      <c r="I26" s="337" t="s">
        <v>689</v>
      </c>
      <c r="J26" s="326">
        <v>0.02</v>
      </c>
      <c r="K26" s="354" t="s">
        <v>660</v>
      </c>
      <c r="L26" s="2">
        <v>43831</v>
      </c>
      <c r="M26" s="2">
        <v>44166</v>
      </c>
      <c r="N26" s="325" t="s">
        <v>51</v>
      </c>
      <c r="O26" s="329" t="s">
        <v>41</v>
      </c>
      <c r="P26" s="1121"/>
      <c r="Q26" s="1113"/>
      <c r="R26" s="1121"/>
      <c r="S26" s="1113"/>
      <c r="T26" s="1121"/>
      <c r="U26" s="1113"/>
      <c r="V26" s="1121"/>
      <c r="W26" s="1113"/>
      <c r="X26" s="1439"/>
      <c r="Y26" s="1439"/>
      <c r="Z26" s="1113"/>
      <c r="AA26" s="1113"/>
      <c r="AB26" s="1113"/>
      <c r="AC26" s="1113"/>
      <c r="AD26" s="1114">
        <v>1</v>
      </c>
      <c r="AE26" s="1114"/>
      <c r="AF26" s="1113"/>
      <c r="AG26" s="1113"/>
      <c r="AH26" s="1113"/>
      <c r="AI26" s="1113"/>
      <c r="AJ26" s="1113"/>
      <c r="AK26" s="1113"/>
      <c r="AL26" s="1113"/>
      <c r="AM26" s="1113"/>
      <c r="AN26" s="1113"/>
      <c r="AO26" s="1113"/>
      <c r="AP26" s="1113"/>
      <c r="AQ26" s="1113"/>
      <c r="AR26" s="1113"/>
      <c r="AS26" s="1113"/>
      <c r="AT26" s="1113"/>
      <c r="AU26" s="1113"/>
      <c r="AV26" s="1113"/>
      <c r="AW26" s="1113"/>
      <c r="AX26" s="1114">
        <v>1</v>
      </c>
      <c r="AY26" s="1114"/>
      <c r="AZ26" s="1113"/>
      <c r="BA26" s="1113"/>
      <c r="BB26" s="1113"/>
      <c r="BC26" s="1113"/>
      <c r="BD26" s="1113"/>
      <c r="BE26" s="1113"/>
      <c r="BF26" s="1113"/>
      <c r="BG26" s="1113"/>
      <c r="BH26" s="1113"/>
      <c r="BI26" s="1113"/>
      <c r="BJ26" s="1113"/>
      <c r="BK26" s="1113"/>
      <c r="BL26" s="487">
        <f t="shared" si="0"/>
        <v>2</v>
      </c>
      <c r="BM26" s="177"/>
      <c r="BN26" s="182"/>
    </row>
    <row r="27" spans="1:66" s="104" customFormat="1" ht="81.75" customHeight="1" x14ac:dyDescent="0.2">
      <c r="A27" s="1049"/>
      <c r="B27" s="1049"/>
      <c r="C27" s="1428" t="s">
        <v>690</v>
      </c>
      <c r="D27" s="1049" t="s">
        <v>691</v>
      </c>
      <c r="E27" s="856">
        <v>0.1</v>
      </c>
      <c r="F27" s="853" t="s">
        <v>26</v>
      </c>
      <c r="G27" s="337" t="s">
        <v>692</v>
      </c>
      <c r="H27" s="337" t="s">
        <v>693</v>
      </c>
      <c r="I27" s="337" t="s">
        <v>694</v>
      </c>
      <c r="J27" s="326">
        <v>0.06</v>
      </c>
      <c r="K27" s="354" t="s">
        <v>675</v>
      </c>
      <c r="L27" s="2">
        <v>43831</v>
      </c>
      <c r="M27" s="2">
        <v>44166</v>
      </c>
      <c r="N27" s="325" t="s">
        <v>51</v>
      </c>
      <c r="O27" s="329" t="s">
        <v>33</v>
      </c>
      <c r="P27" s="1121"/>
      <c r="Q27" s="1113"/>
      <c r="R27" s="1120">
        <v>8.3299999999999999E-2</v>
      </c>
      <c r="S27" s="1114"/>
      <c r="T27" s="1121"/>
      <c r="U27" s="1113"/>
      <c r="V27" s="1120">
        <v>8.3299999999999999E-2</v>
      </c>
      <c r="W27" s="1114"/>
      <c r="X27" s="1121"/>
      <c r="Y27" s="1113"/>
      <c r="Z27" s="1120">
        <v>8.3299999999999999E-2</v>
      </c>
      <c r="AA27" s="1114"/>
      <c r="AB27" s="1121"/>
      <c r="AC27" s="1113"/>
      <c r="AD27" s="1120">
        <v>8.3299999999999999E-2</v>
      </c>
      <c r="AE27" s="1114"/>
      <c r="AF27" s="1121"/>
      <c r="AG27" s="1113"/>
      <c r="AH27" s="1120">
        <v>8.3299999999999999E-2</v>
      </c>
      <c r="AI27" s="1114"/>
      <c r="AJ27" s="1121"/>
      <c r="AK27" s="1113"/>
      <c r="AL27" s="1120">
        <v>8.3299999999999999E-2</v>
      </c>
      <c r="AM27" s="1114"/>
      <c r="AN27" s="1121"/>
      <c r="AO27" s="1113"/>
      <c r="AP27" s="1120">
        <v>8.3299999999999999E-2</v>
      </c>
      <c r="AQ27" s="1114"/>
      <c r="AR27" s="1121"/>
      <c r="AS27" s="1113"/>
      <c r="AT27" s="1120">
        <v>8.3299999999999999E-2</v>
      </c>
      <c r="AU27" s="1114"/>
      <c r="AV27" s="1121"/>
      <c r="AW27" s="1113"/>
      <c r="AX27" s="1120">
        <v>8.3299999999999999E-2</v>
      </c>
      <c r="AY27" s="1114"/>
      <c r="AZ27" s="1121"/>
      <c r="BA27" s="1113"/>
      <c r="BB27" s="1120">
        <v>8.3299999999999999E-2</v>
      </c>
      <c r="BC27" s="1114"/>
      <c r="BD27" s="1121"/>
      <c r="BE27" s="1113"/>
      <c r="BF27" s="1120">
        <v>8.3299999999999999E-2</v>
      </c>
      <c r="BG27" s="1114"/>
      <c r="BH27" s="1113"/>
      <c r="BI27" s="1113"/>
      <c r="BJ27" s="1120">
        <v>8.3699999999999997E-2</v>
      </c>
      <c r="BK27" s="1114"/>
      <c r="BL27" s="488">
        <f t="shared" si="0"/>
        <v>1</v>
      </c>
      <c r="BM27" s="180"/>
      <c r="BN27" s="182"/>
    </row>
    <row r="28" spans="1:66" s="104" customFormat="1" ht="70.5" customHeight="1" x14ac:dyDescent="0.2">
      <c r="A28" s="1049"/>
      <c r="B28" s="1049"/>
      <c r="C28" s="1428"/>
      <c r="D28" s="1049"/>
      <c r="E28" s="856"/>
      <c r="F28" s="853"/>
      <c r="G28" s="337" t="s">
        <v>695</v>
      </c>
      <c r="H28" s="337" t="s">
        <v>696</v>
      </c>
      <c r="I28" s="337" t="s">
        <v>697</v>
      </c>
      <c r="J28" s="326">
        <v>0.02</v>
      </c>
      <c r="K28" s="354" t="s">
        <v>675</v>
      </c>
      <c r="L28" s="2">
        <v>43862</v>
      </c>
      <c r="M28" s="2">
        <v>44166</v>
      </c>
      <c r="N28" s="325" t="s">
        <v>51</v>
      </c>
      <c r="O28" s="329" t="s">
        <v>34</v>
      </c>
      <c r="P28" s="1439"/>
      <c r="Q28" s="1439"/>
      <c r="R28" s="1439"/>
      <c r="S28" s="1439"/>
      <c r="T28" s="1121"/>
      <c r="U28" s="1113"/>
      <c r="V28" s="1441"/>
      <c r="W28" s="1442"/>
      <c r="X28" s="1121"/>
      <c r="Y28" s="1113"/>
      <c r="Z28" s="1121"/>
      <c r="AA28" s="1113"/>
      <c r="AB28" s="1113"/>
      <c r="AC28" s="1113"/>
      <c r="AD28" s="1121"/>
      <c r="AE28" s="1113"/>
      <c r="AF28" s="1121"/>
      <c r="AG28" s="1113"/>
      <c r="AH28" s="1121"/>
      <c r="AI28" s="1113"/>
      <c r="AJ28" s="1121"/>
      <c r="AK28" s="1113"/>
      <c r="AL28" s="1120">
        <v>0.2</v>
      </c>
      <c r="AM28" s="1114"/>
      <c r="AN28" s="1121"/>
      <c r="AO28" s="1113"/>
      <c r="AP28" s="1120">
        <v>0.2</v>
      </c>
      <c r="AQ28" s="1114"/>
      <c r="AR28" s="1121"/>
      <c r="AS28" s="1113"/>
      <c r="AT28" s="1120">
        <v>0.2</v>
      </c>
      <c r="AU28" s="1114"/>
      <c r="AV28" s="1121"/>
      <c r="AW28" s="1113"/>
      <c r="AX28" s="1120">
        <v>0.1</v>
      </c>
      <c r="AY28" s="1114"/>
      <c r="AZ28" s="1121"/>
      <c r="BA28" s="1113"/>
      <c r="BB28" s="1120">
        <v>0.1</v>
      </c>
      <c r="BC28" s="1114"/>
      <c r="BD28" s="1121"/>
      <c r="BE28" s="1113"/>
      <c r="BF28" s="1120">
        <v>0.1</v>
      </c>
      <c r="BG28" s="1114"/>
      <c r="BH28" s="1113"/>
      <c r="BI28" s="1113"/>
      <c r="BJ28" s="1120">
        <v>0.1</v>
      </c>
      <c r="BK28" s="1114"/>
      <c r="BL28" s="488">
        <f t="shared" si="0"/>
        <v>1</v>
      </c>
      <c r="BM28" s="177"/>
      <c r="BN28" s="182"/>
    </row>
    <row r="29" spans="1:66" s="104" customFormat="1" ht="46.5" customHeight="1" x14ac:dyDescent="0.2">
      <c r="A29" s="1049"/>
      <c r="B29" s="1049"/>
      <c r="C29" s="1428"/>
      <c r="D29" s="1049"/>
      <c r="E29" s="856"/>
      <c r="F29" s="853"/>
      <c r="G29" s="337" t="s">
        <v>698</v>
      </c>
      <c r="H29" s="337" t="s">
        <v>699</v>
      </c>
      <c r="I29" s="337" t="s">
        <v>700</v>
      </c>
      <c r="J29" s="326">
        <v>0.02</v>
      </c>
      <c r="K29" s="354" t="s">
        <v>660</v>
      </c>
      <c r="L29" s="2">
        <v>43862</v>
      </c>
      <c r="M29" s="2">
        <v>44136</v>
      </c>
      <c r="N29" s="325" t="s">
        <v>51</v>
      </c>
      <c r="O29" s="329" t="s">
        <v>35</v>
      </c>
      <c r="P29" s="1439"/>
      <c r="Q29" s="1439"/>
      <c r="R29" s="1439"/>
      <c r="S29" s="1439"/>
      <c r="T29" s="1443"/>
      <c r="U29" s="1443"/>
      <c r="V29" s="1443"/>
      <c r="W29" s="1443"/>
      <c r="X29" s="1443"/>
      <c r="Y29" s="1443"/>
      <c r="Z29" s="1444">
        <v>1</v>
      </c>
      <c r="AA29" s="1444"/>
      <c r="AB29" s="1445"/>
      <c r="AC29" s="1445"/>
      <c r="AD29" s="1443"/>
      <c r="AE29" s="1443"/>
      <c r="AF29" s="1121"/>
      <c r="AG29" s="1113"/>
      <c r="AH29" s="1443"/>
      <c r="AI29" s="1443"/>
      <c r="AJ29" s="1445"/>
      <c r="AK29" s="1445"/>
      <c r="AL29" s="1444">
        <v>1</v>
      </c>
      <c r="AM29" s="1444"/>
      <c r="AN29" s="1121"/>
      <c r="AO29" s="1113"/>
      <c r="AP29" s="1443"/>
      <c r="AQ29" s="1443"/>
      <c r="AR29" s="1121"/>
      <c r="AS29" s="1113"/>
      <c r="AT29" s="1443"/>
      <c r="AU29" s="1443"/>
      <c r="AV29" s="1121"/>
      <c r="AW29" s="1113"/>
      <c r="AX29" s="1121"/>
      <c r="AY29" s="1113"/>
      <c r="AZ29" s="1121"/>
      <c r="BA29" s="1113"/>
      <c r="BB29" s="1444">
        <v>1</v>
      </c>
      <c r="BC29" s="1444"/>
      <c r="BD29" s="1121"/>
      <c r="BE29" s="1113"/>
      <c r="BF29" s="1443"/>
      <c r="BG29" s="1443"/>
      <c r="BH29" s="1113"/>
      <c r="BI29" s="1113"/>
      <c r="BJ29" s="1444">
        <v>1</v>
      </c>
      <c r="BK29" s="1444"/>
      <c r="BL29" s="487">
        <f t="shared" si="0"/>
        <v>4</v>
      </c>
      <c r="BM29" s="177"/>
    </row>
    <row r="30" spans="1:66" s="104" customFormat="1" ht="49.5" customHeight="1" x14ac:dyDescent="0.2">
      <c r="A30" s="1049"/>
      <c r="B30" s="1049"/>
      <c r="C30" s="1428" t="s">
        <v>701</v>
      </c>
      <c r="D30" s="1049" t="s">
        <v>702</v>
      </c>
      <c r="E30" s="856">
        <v>0.12</v>
      </c>
      <c r="F30" s="856" t="s">
        <v>26</v>
      </c>
      <c r="G30" s="183" t="s">
        <v>703</v>
      </c>
      <c r="H30" s="337" t="s">
        <v>1100</v>
      </c>
      <c r="I30" s="337" t="s">
        <v>705</v>
      </c>
      <c r="J30" s="326">
        <v>0.02</v>
      </c>
      <c r="K30" s="354" t="s">
        <v>706</v>
      </c>
      <c r="L30" s="2">
        <v>43831</v>
      </c>
      <c r="M30" s="2">
        <v>44166</v>
      </c>
      <c r="N30" s="325" t="s">
        <v>51</v>
      </c>
      <c r="O30" s="329" t="s">
        <v>36</v>
      </c>
      <c r="P30" s="1113"/>
      <c r="Q30" s="1113"/>
      <c r="R30" s="1113"/>
      <c r="S30" s="1113"/>
      <c r="T30" s="1113"/>
      <c r="U30" s="1113"/>
      <c r="V30" s="1113"/>
      <c r="W30" s="1113"/>
      <c r="X30" s="1113"/>
      <c r="Y30" s="1113"/>
      <c r="Z30" s="1113"/>
      <c r="AA30" s="1113"/>
      <c r="AB30" s="1113"/>
      <c r="AC30" s="1113"/>
      <c r="AD30" s="1113"/>
      <c r="AE30" s="1113"/>
      <c r="AF30" s="1113"/>
      <c r="AG30" s="1113"/>
      <c r="AH30" s="1113"/>
      <c r="AI30" s="1113"/>
      <c r="AJ30" s="1113"/>
      <c r="AK30" s="1113"/>
      <c r="AL30" s="1114">
        <v>1</v>
      </c>
      <c r="AM30" s="1114"/>
      <c r="AN30" s="1113"/>
      <c r="AO30" s="1113"/>
      <c r="AP30" s="1113"/>
      <c r="AQ30" s="1113"/>
      <c r="AR30" s="1113"/>
      <c r="AS30" s="1113"/>
      <c r="AT30" s="1113"/>
      <c r="AU30" s="1113"/>
      <c r="AV30" s="1113"/>
      <c r="AW30" s="1113"/>
      <c r="AX30" s="1113"/>
      <c r="AY30" s="1113"/>
      <c r="AZ30" s="1113"/>
      <c r="BA30" s="1113"/>
      <c r="BB30" s="1113"/>
      <c r="BC30" s="1113"/>
      <c r="BD30" s="1113"/>
      <c r="BE30" s="1113"/>
      <c r="BF30" s="1113"/>
      <c r="BG30" s="1113"/>
      <c r="BH30" s="1113"/>
      <c r="BI30" s="1113"/>
      <c r="BJ30" s="1114">
        <v>1</v>
      </c>
      <c r="BK30" s="1114"/>
      <c r="BL30" s="487">
        <f t="shared" si="0"/>
        <v>2</v>
      </c>
      <c r="BM30" s="177"/>
    </row>
    <row r="31" spans="1:66" s="104" customFormat="1" ht="62.25" customHeight="1" x14ac:dyDescent="0.2">
      <c r="A31" s="1049"/>
      <c r="B31" s="1049"/>
      <c r="C31" s="1428"/>
      <c r="D31" s="1049"/>
      <c r="E31" s="856"/>
      <c r="F31" s="856"/>
      <c r="G31" s="337" t="s">
        <v>707</v>
      </c>
      <c r="H31" s="337" t="s">
        <v>708</v>
      </c>
      <c r="I31" s="337" t="s">
        <v>709</v>
      </c>
      <c r="J31" s="326">
        <v>0.02</v>
      </c>
      <c r="K31" s="354" t="s">
        <v>710</v>
      </c>
      <c r="L31" s="2">
        <v>43831</v>
      </c>
      <c r="M31" s="2">
        <v>44166</v>
      </c>
      <c r="N31" s="325" t="s">
        <v>51</v>
      </c>
      <c r="O31" s="329" t="s">
        <v>48</v>
      </c>
      <c r="P31" s="1113"/>
      <c r="Q31" s="1113"/>
      <c r="R31" s="1114">
        <v>1</v>
      </c>
      <c r="S31" s="1114"/>
      <c r="T31" s="1113"/>
      <c r="U31" s="1113"/>
      <c r="V31" s="1114">
        <v>1</v>
      </c>
      <c r="W31" s="1114"/>
      <c r="X31" s="1113"/>
      <c r="Y31" s="1113"/>
      <c r="Z31" s="1114">
        <v>1</v>
      </c>
      <c r="AA31" s="1114"/>
      <c r="AB31" s="1113"/>
      <c r="AC31" s="1113"/>
      <c r="AD31" s="1114">
        <v>1</v>
      </c>
      <c r="AE31" s="1114"/>
      <c r="AF31" s="1113"/>
      <c r="AG31" s="1113"/>
      <c r="AH31" s="1114">
        <v>1</v>
      </c>
      <c r="AI31" s="1114"/>
      <c r="AJ31" s="1113"/>
      <c r="AK31" s="1113"/>
      <c r="AL31" s="1114">
        <v>1</v>
      </c>
      <c r="AM31" s="1114"/>
      <c r="AN31" s="1113"/>
      <c r="AO31" s="1113"/>
      <c r="AP31" s="1114">
        <v>1</v>
      </c>
      <c r="AQ31" s="1114"/>
      <c r="AR31" s="1113"/>
      <c r="AS31" s="1113"/>
      <c r="AT31" s="1114">
        <v>1</v>
      </c>
      <c r="AU31" s="1114"/>
      <c r="AV31" s="1113"/>
      <c r="AW31" s="1113"/>
      <c r="AX31" s="1114">
        <v>1</v>
      </c>
      <c r="AY31" s="1114"/>
      <c r="AZ31" s="1113"/>
      <c r="BA31" s="1113"/>
      <c r="BB31" s="1114">
        <v>1</v>
      </c>
      <c r="BC31" s="1114"/>
      <c r="BD31" s="1113"/>
      <c r="BE31" s="1113"/>
      <c r="BF31" s="1114">
        <v>1</v>
      </c>
      <c r="BG31" s="1114"/>
      <c r="BH31" s="1113"/>
      <c r="BI31" s="1113"/>
      <c r="BJ31" s="1114">
        <v>1</v>
      </c>
      <c r="BK31" s="1114"/>
      <c r="BL31" s="487">
        <f t="shared" si="0"/>
        <v>12</v>
      </c>
      <c r="BM31" s="181"/>
    </row>
    <row r="32" spans="1:66" s="104" customFormat="1" ht="59.25" customHeight="1" x14ac:dyDescent="0.2">
      <c r="A32" s="1049"/>
      <c r="B32" s="1049"/>
      <c r="C32" s="1428"/>
      <c r="D32" s="1049"/>
      <c r="E32" s="856"/>
      <c r="F32" s="856" t="s">
        <v>26</v>
      </c>
      <c r="G32" s="1049" t="s">
        <v>711</v>
      </c>
      <c r="H32" s="337" t="s">
        <v>712</v>
      </c>
      <c r="I32" s="337" t="s">
        <v>709</v>
      </c>
      <c r="J32" s="326">
        <v>0.02</v>
      </c>
      <c r="K32" s="354" t="s">
        <v>710</v>
      </c>
      <c r="L32" s="2">
        <v>43831</v>
      </c>
      <c r="M32" s="2">
        <v>44166</v>
      </c>
      <c r="N32" s="325" t="s">
        <v>51</v>
      </c>
      <c r="O32" s="329" t="s">
        <v>49</v>
      </c>
      <c r="P32" s="1113"/>
      <c r="Q32" s="1113"/>
      <c r="R32" s="1113"/>
      <c r="S32" s="1113"/>
      <c r="T32" s="1113"/>
      <c r="U32" s="1113"/>
      <c r="V32" s="1113"/>
      <c r="W32" s="1113"/>
      <c r="X32" s="1113"/>
      <c r="Y32" s="1113"/>
      <c r="Z32" s="1114">
        <v>1</v>
      </c>
      <c r="AA32" s="1114"/>
      <c r="AB32" s="1113"/>
      <c r="AC32" s="1113"/>
      <c r="AD32" s="1114">
        <v>1</v>
      </c>
      <c r="AE32" s="1114"/>
      <c r="AF32" s="1113"/>
      <c r="AG32" s="1113"/>
      <c r="AH32" s="1114">
        <v>1</v>
      </c>
      <c r="AI32" s="1114"/>
      <c r="AJ32" s="1113"/>
      <c r="AK32" s="1113"/>
      <c r="AL32" s="1114">
        <v>1</v>
      </c>
      <c r="AM32" s="1114"/>
      <c r="AN32" s="1113"/>
      <c r="AO32" s="1113"/>
      <c r="AP32" s="1114">
        <v>1</v>
      </c>
      <c r="AQ32" s="1114"/>
      <c r="AR32" s="1113"/>
      <c r="AS32" s="1113"/>
      <c r="AT32" s="1114">
        <v>1</v>
      </c>
      <c r="AU32" s="1114"/>
      <c r="AV32" s="1113"/>
      <c r="AW32" s="1113"/>
      <c r="AX32" s="1114">
        <v>1</v>
      </c>
      <c r="AY32" s="1114"/>
      <c r="AZ32" s="1113"/>
      <c r="BA32" s="1113"/>
      <c r="BB32" s="1114">
        <v>1</v>
      </c>
      <c r="BC32" s="1114"/>
      <c r="BD32" s="1113"/>
      <c r="BE32" s="1113"/>
      <c r="BF32" s="1114">
        <v>1</v>
      </c>
      <c r="BG32" s="1114"/>
      <c r="BH32" s="1113"/>
      <c r="BI32" s="1113"/>
      <c r="BJ32" s="1114">
        <v>1</v>
      </c>
      <c r="BK32" s="1114"/>
      <c r="BL32" s="487">
        <f t="shared" si="0"/>
        <v>10</v>
      </c>
      <c r="BM32" s="177"/>
    </row>
    <row r="33" spans="1:65" s="104" customFormat="1" ht="59.25" customHeight="1" x14ac:dyDescent="0.2">
      <c r="A33" s="1049"/>
      <c r="B33" s="1049"/>
      <c r="C33" s="1428"/>
      <c r="D33" s="1049"/>
      <c r="E33" s="856"/>
      <c r="F33" s="856"/>
      <c r="G33" s="1049"/>
      <c r="H33" s="337" t="s">
        <v>713</v>
      </c>
      <c r="I33" s="337" t="s">
        <v>709</v>
      </c>
      <c r="J33" s="326">
        <v>0.02</v>
      </c>
      <c r="K33" s="323" t="s">
        <v>675</v>
      </c>
      <c r="L33" s="2">
        <v>43831</v>
      </c>
      <c r="M33" s="2">
        <v>44166</v>
      </c>
      <c r="N33" s="325" t="s">
        <v>51</v>
      </c>
      <c r="O33" s="329" t="s">
        <v>49</v>
      </c>
      <c r="P33" s="1113"/>
      <c r="Q33" s="1113"/>
      <c r="R33" s="1114">
        <v>1</v>
      </c>
      <c r="S33" s="1114"/>
      <c r="T33" s="1113"/>
      <c r="U33" s="1113"/>
      <c r="V33" s="1114">
        <v>1</v>
      </c>
      <c r="W33" s="1114"/>
      <c r="X33" s="1113"/>
      <c r="Y33" s="1113"/>
      <c r="Z33" s="1114">
        <v>1</v>
      </c>
      <c r="AA33" s="1114"/>
      <c r="AB33" s="1113"/>
      <c r="AC33" s="1113"/>
      <c r="AD33" s="1114">
        <v>2</v>
      </c>
      <c r="AE33" s="1114"/>
      <c r="AF33" s="1113"/>
      <c r="AG33" s="1113"/>
      <c r="AH33" s="1114">
        <v>1</v>
      </c>
      <c r="AI33" s="1114"/>
      <c r="AJ33" s="1113"/>
      <c r="AK33" s="1113"/>
      <c r="AL33" s="1114">
        <v>1</v>
      </c>
      <c r="AM33" s="1114"/>
      <c r="AN33" s="1113"/>
      <c r="AO33" s="1113"/>
      <c r="AP33" s="1114">
        <v>2</v>
      </c>
      <c r="AQ33" s="1114"/>
      <c r="AR33" s="1113"/>
      <c r="AS33" s="1113"/>
      <c r="AT33" s="1114">
        <v>1</v>
      </c>
      <c r="AU33" s="1114"/>
      <c r="AV33" s="1113"/>
      <c r="AW33" s="1113"/>
      <c r="AX33" s="1114">
        <v>1</v>
      </c>
      <c r="AY33" s="1114"/>
      <c r="AZ33" s="1113"/>
      <c r="BA33" s="1113"/>
      <c r="BB33" s="1114">
        <v>2</v>
      </c>
      <c r="BC33" s="1114"/>
      <c r="BD33" s="1113"/>
      <c r="BE33" s="1113"/>
      <c r="BF33" s="1114">
        <v>1</v>
      </c>
      <c r="BG33" s="1114"/>
      <c r="BH33" s="1113"/>
      <c r="BI33" s="1113"/>
      <c r="BJ33" s="1114">
        <v>2</v>
      </c>
      <c r="BK33" s="1114"/>
      <c r="BL33" s="487">
        <f t="shared" si="0"/>
        <v>16</v>
      </c>
      <c r="BM33" s="177"/>
    </row>
    <row r="34" spans="1:65" s="104" customFormat="1" ht="40.5" customHeight="1" x14ac:dyDescent="0.2">
      <c r="A34" s="1049"/>
      <c r="B34" s="1049"/>
      <c r="C34" s="1428"/>
      <c r="D34" s="1049"/>
      <c r="E34" s="856"/>
      <c r="F34" s="856"/>
      <c r="G34" s="1049"/>
      <c r="H34" s="337" t="s">
        <v>714</v>
      </c>
      <c r="I34" s="337" t="s">
        <v>715</v>
      </c>
      <c r="J34" s="326">
        <v>0.02</v>
      </c>
      <c r="K34" s="354" t="s">
        <v>710</v>
      </c>
      <c r="L34" s="2">
        <v>43831</v>
      </c>
      <c r="M34" s="2">
        <v>44166</v>
      </c>
      <c r="N34" s="325" t="s">
        <v>51</v>
      </c>
      <c r="O34" s="329" t="s">
        <v>49</v>
      </c>
      <c r="P34" s="1113"/>
      <c r="Q34" s="1113"/>
      <c r="R34" s="1113"/>
      <c r="S34" s="1113"/>
      <c r="T34" s="1113"/>
      <c r="U34" s="1113"/>
      <c r="V34" s="1113"/>
      <c r="W34" s="1113"/>
      <c r="X34" s="1113"/>
      <c r="Y34" s="1113"/>
      <c r="Z34" s="1113"/>
      <c r="AA34" s="1113"/>
      <c r="AB34" s="1113"/>
      <c r="AC34" s="1113"/>
      <c r="AD34" s="1113"/>
      <c r="AE34" s="1113"/>
      <c r="AF34" s="1113"/>
      <c r="AG34" s="1113"/>
      <c r="AH34" s="1113"/>
      <c r="AI34" s="1113"/>
      <c r="AJ34" s="1113"/>
      <c r="AK34" s="1113"/>
      <c r="AL34" s="1114">
        <v>1</v>
      </c>
      <c r="AM34" s="1114"/>
      <c r="AN34" s="1113"/>
      <c r="AO34" s="1113"/>
      <c r="AP34" s="1113"/>
      <c r="AQ34" s="1113"/>
      <c r="AR34" s="1113"/>
      <c r="AS34" s="1113"/>
      <c r="AT34" s="1113"/>
      <c r="AU34" s="1113"/>
      <c r="AV34" s="1113"/>
      <c r="AW34" s="1113"/>
      <c r="AX34" s="1113"/>
      <c r="AY34" s="1113"/>
      <c r="AZ34" s="1113"/>
      <c r="BA34" s="1113"/>
      <c r="BB34" s="1113"/>
      <c r="BC34" s="1113"/>
      <c r="BD34" s="1113"/>
      <c r="BE34" s="1113"/>
      <c r="BF34" s="1113"/>
      <c r="BG34" s="1113"/>
      <c r="BH34" s="1113"/>
      <c r="BI34" s="1113"/>
      <c r="BJ34" s="1114">
        <v>1</v>
      </c>
      <c r="BK34" s="1114"/>
      <c r="BL34" s="487">
        <f t="shared" si="0"/>
        <v>2</v>
      </c>
      <c r="BM34" s="177"/>
    </row>
    <row r="35" spans="1:65" s="104" customFormat="1" ht="62.25" customHeight="1" x14ac:dyDescent="0.2">
      <c r="A35" s="1049"/>
      <c r="B35" s="1049"/>
      <c r="C35" s="1428"/>
      <c r="D35" s="1049"/>
      <c r="E35" s="856"/>
      <c r="F35" s="856"/>
      <c r="G35" s="337" t="s">
        <v>716</v>
      </c>
      <c r="H35" s="337" t="s">
        <v>717</v>
      </c>
      <c r="I35" s="337" t="s">
        <v>718</v>
      </c>
      <c r="J35" s="326">
        <v>0.02</v>
      </c>
      <c r="K35" s="354" t="s">
        <v>710</v>
      </c>
      <c r="L35" s="2">
        <v>43983</v>
      </c>
      <c r="M35" s="2">
        <v>44012</v>
      </c>
      <c r="N35" s="325" t="s">
        <v>51</v>
      </c>
      <c r="O35" s="329">
        <v>54</v>
      </c>
      <c r="P35" s="1113"/>
      <c r="Q35" s="1113"/>
      <c r="R35" s="1113"/>
      <c r="S35" s="1113"/>
      <c r="T35" s="1113"/>
      <c r="U35" s="1113"/>
      <c r="V35" s="1113"/>
      <c r="W35" s="1113"/>
      <c r="X35" s="1113"/>
      <c r="Y35" s="1113"/>
      <c r="Z35" s="1113"/>
      <c r="AA35" s="1113"/>
      <c r="AB35" s="1113"/>
      <c r="AC35" s="1113"/>
      <c r="AD35" s="1114">
        <v>1</v>
      </c>
      <c r="AE35" s="1114"/>
      <c r="AF35" s="1113"/>
      <c r="AG35" s="1113"/>
      <c r="AH35" s="1113"/>
      <c r="AI35" s="1113"/>
      <c r="AJ35" s="1113"/>
      <c r="AK35" s="1113"/>
      <c r="AL35" s="1113"/>
      <c r="AM35" s="1113"/>
      <c r="AN35" s="1113"/>
      <c r="AO35" s="1113"/>
      <c r="AP35" s="1113"/>
      <c r="AQ35" s="1113"/>
      <c r="AR35" s="1113"/>
      <c r="AS35" s="1113"/>
      <c r="AT35" s="1114">
        <v>1</v>
      </c>
      <c r="AU35" s="1114"/>
      <c r="AV35" s="1113"/>
      <c r="AW35" s="1113"/>
      <c r="AX35" s="1113"/>
      <c r="AY35" s="1113"/>
      <c r="AZ35" s="1113"/>
      <c r="BA35" s="1113"/>
      <c r="BB35" s="1113"/>
      <c r="BC35" s="1113"/>
      <c r="BD35" s="1113"/>
      <c r="BE35" s="1113"/>
      <c r="BF35" s="1113"/>
      <c r="BG35" s="1113"/>
      <c r="BH35" s="1113"/>
      <c r="BI35" s="1113"/>
      <c r="BJ35" s="1114">
        <v>1</v>
      </c>
      <c r="BK35" s="1114"/>
      <c r="BL35" s="487">
        <f t="shared" si="0"/>
        <v>3</v>
      </c>
      <c r="BM35" s="177"/>
    </row>
    <row r="36" spans="1:65" s="104" customFormat="1" ht="51.75" customHeight="1" x14ac:dyDescent="0.2">
      <c r="A36" s="1049"/>
      <c r="B36" s="1049"/>
      <c r="C36" s="1428" t="s">
        <v>647</v>
      </c>
      <c r="D36" s="1049" t="s">
        <v>719</v>
      </c>
      <c r="E36" s="856">
        <v>0.2</v>
      </c>
      <c r="F36" s="856" t="s">
        <v>26</v>
      </c>
      <c r="G36" s="1049" t="s">
        <v>720</v>
      </c>
      <c r="H36" s="337" t="s">
        <v>721</v>
      </c>
      <c r="I36" s="337" t="s">
        <v>722</v>
      </c>
      <c r="J36" s="326">
        <v>0.05</v>
      </c>
      <c r="K36" s="354" t="s">
        <v>723</v>
      </c>
      <c r="L36" s="2">
        <v>43831</v>
      </c>
      <c r="M36" s="2" t="s">
        <v>724</v>
      </c>
      <c r="N36" s="325" t="s">
        <v>51</v>
      </c>
      <c r="O36" s="1432" t="s">
        <v>50</v>
      </c>
      <c r="P36" s="1113"/>
      <c r="Q36" s="1113"/>
      <c r="R36" s="1113"/>
      <c r="S36" s="1113"/>
      <c r="T36" s="1113"/>
      <c r="U36" s="1113"/>
      <c r="V36" s="1444">
        <v>7</v>
      </c>
      <c r="W36" s="1444"/>
      <c r="X36" s="1113"/>
      <c r="Y36" s="1113"/>
      <c r="Z36" s="1113"/>
      <c r="AA36" s="1113"/>
      <c r="AB36" s="1113"/>
      <c r="AC36" s="1113"/>
      <c r="AD36" s="1113"/>
      <c r="AE36" s="1113"/>
      <c r="AF36" s="1113"/>
      <c r="AG36" s="1113"/>
      <c r="AJ36" s="1113"/>
      <c r="AK36" s="1113"/>
      <c r="AL36" s="1445"/>
      <c r="AM36" s="1445"/>
      <c r="AN36" s="1113"/>
      <c r="AO36" s="1113"/>
      <c r="AP36" s="1113"/>
      <c r="AQ36" s="1113"/>
      <c r="AR36" s="1113"/>
      <c r="AS36" s="1113"/>
      <c r="AT36" s="1113"/>
      <c r="AU36" s="1113"/>
      <c r="AV36" s="1113"/>
      <c r="AW36" s="1113"/>
      <c r="AX36" s="1113"/>
      <c r="AY36" s="1113"/>
      <c r="AZ36" s="1113"/>
      <c r="BA36" s="1113"/>
      <c r="BB36" s="1113"/>
      <c r="BC36" s="1113"/>
      <c r="BD36" s="1113"/>
      <c r="BE36" s="1113"/>
      <c r="BF36" s="1113"/>
      <c r="BG36" s="1113"/>
      <c r="BH36" s="1113"/>
      <c r="BI36" s="1113"/>
      <c r="BJ36" s="1113"/>
      <c r="BK36" s="1113"/>
      <c r="BL36" s="487">
        <f t="shared" si="0"/>
        <v>7</v>
      </c>
      <c r="BM36" s="177"/>
    </row>
    <row r="37" spans="1:65" s="104" customFormat="1" ht="63.75" customHeight="1" x14ac:dyDescent="0.2">
      <c r="A37" s="1049"/>
      <c r="B37" s="1049"/>
      <c r="C37" s="1428"/>
      <c r="D37" s="1049"/>
      <c r="E37" s="856"/>
      <c r="F37" s="856"/>
      <c r="G37" s="1049"/>
      <c r="H37" s="337" t="s">
        <v>725</v>
      </c>
      <c r="I37" s="337" t="s">
        <v>726</v>
      </c>
      <c r="J37" s="326">
        <v>0.05</v>
      </c>
      <c r="K37" s="354" t="s">
        <v>723</v>
      </c>
      <c r="L37" s="2">
        <v>43831</v>
      </c>
      <c r="M37" s="2">
        <v>44165</v>
      </c>
      <c r="N37" s="325" t="s">
        <v>51</v>
      </c>
      <c r="O37" s="1432"/>
      <c r="P37" s="1433"/>
      <c r="Q37" s="1433"/>
      <c r="R37" s="1113"/>
      <c r="S37" s="1113"/>
      <c r="T37" s="1113"/>
      <c r="U37" s="1113"/>
      <c r="V37" s="1113"/>
      <c r="W37" s="1113"/>
      <c r="X37" s="1439"/>
      <c r="Y37" s="1439"/>
      <c r="Z37" s="1446">
        <v>0.5</v>
      </c>
      <c r="AA37" s="1114"/>
      <c r="AB37" s="1113"/>
      <c r="AC37" s="1113"/>
      <c r="AD37" s="1113"/>
      <c r="AE37" s="1113"/>
      <c r="AF37" s="1113"/>
      <c r="AG37" s="1113"/>
      <c r="AJ37" s="1113"/>
      <c r="AK37" s="1113"/>
      <c r="AL37" s="1445"/>
      <c r="AM37" s="1445"/>
      <c r="AN37" s="1113"/>
      <c r="AO37" s="1113"/>
      <c r="AP37" s="1113"/>
      <c r="AQ37" s="1113"/>
      <c r="AR37" s="1113"/>
      <c r="AS37" s="1113"/>
      <c r="AT37" s="1113"/>
      <c r="AU37" s="1113"/>
      <c r="AV37" s="1113"/>
      <c r="AW37" s="1113"/>
      <c r="AX37" s="1113"/>
      <c r="AY37" s="1113"/>
      <c r="AZ37" s="1113"/>
      <c r="BA37" s="1113"/>
      <c r="BB37" s="1113"/>
      <c r="BC37" s="1113"/>
      <c r="BD37" s="1113"/>
      <c r="BE37" s="1113"/>
      <c r="BH37" s="1113"/>
      <c r="BI37" s="1113"/>
      <c r="BJ37" s="1446">
        <v>0.5</v>
      </c>
      <c r="BK37" s="1114"/>
      <c r="BL37" s="488">
        <f t="shared" si="0"/>
        <v>1</v>
      </c>
      <c r="BM37" s="177"/>
    </row>
    <row r="38" spans="1:65" s="104" customFormat="1" ht="76.5" customHeight="1" x14ac:dyDescent="0.2">
      <c r="A38" s="1049"/>
      <c r="B38" s="1049"/>
      <c r="C38" s="1428"/>
      <c r="D38" s="1049"/>
      <c r="E38" s="856"/>
      <c r="F38" s="856"/>
      <c r="G38" s="337" t="s">
        <v>727</v>
      </c>
      <c r="H38" s="337" t="s">
        <v>728</v>
      </c>
      <c r="I38" s="337" t="s">
        <v>729</v>
      </c>
      <c r="J38" s="326">
        <v>0.05</v>
      </c>
      <c r="K38" s="354" t="s">
        <v>730</v>
      </c>
      <c r="L38" s="2">
        <v>43831</v>
      </c>
      <c r="M38" s="2">
        <v>44166</v>
      </c>
      <c r="N38" s="325" t="s">
        <v>51</v>
      </c>
      <c r="O38" s="329" t="s">
        <v>731</v>
      </c>
      <c r="P38" s="1121"/>
      <c r="Q38" s="1113"/>
      <c r="R38" s="1120">
        <v>8.3299999999999999E-2</v>
      </c>
      <c r="S38" s="1114"/>
      <c r="T38" s="1121"/>
      <c r="U38" s="1113"/>
      <c r="V38" s="1120">
        <v>8.3299999999999999E-2</v>
      </c>
      <c r="W38" s="1114"/>
      <c r="X38" s="1121"/>
      <c r="Y38" s="1113"/>
      <c r="Z38" s="1120">
        <v>8.3299999999999999E-2</v>
      </c>
      <c r="AA38" s="1114"/>
      <c r="AB38" s="1121"/>
      <c r="AC38" s="1113"/>
      <c r="AD38" s="1120">
        <v>8.3299999999999999E-2</v>
      </c>
      <c r="AE38" s="1114"/>
      <c r="AF38" s="1121"/>
      <c r="AG38" s="1113"/>
      <c r="AH38" s="1120">
        <v>8.3299999999999999E-2</v>
      </c>
      <c r="AI38" s="1114"/>
      <c r="AJ38" s="1121"/>
      <c r="AK38" s="1113"/>
      <c r="AL38" s="1120">
        <v>8.3299999999999999E-2</v>
      </c>
      <c r="AM38" s="1114"/>
      <c r="AN38" s="1121"/>
      <c r="AO38" s="1113"/>
      <c r="AP38" s="1120">
        <v>8.3299999999999999E-2</v>
      </c>
      <c r="AQ38" s="1114"/>
      <c r="AR38" s="1121"/>
      <c r="AS38" s="1113"/>
      <c r="AT38" s="1120">
        <v>8.3299999999999999E-2</v>
      </c>
      <c r="AU38" s="1114"/>
      <c r="AV38" s="1121"/>
      <c r="AW38" s="1113"/>
      <c r="AX38" s="1120">
        <v>8.3299999999999999E-2</v>
      </c>
      <c r="AY38" s="1114"/>
      <c r="AZ38" s="1113"/>
      <c r="BA38" s="1113"/>
      <c r="BB38" s="1120">
        <v>8.3299999999999999E-2</v>
      </c>
      <c r="BC38" s="1114"/>
      <c r="BD38" s="1121"/>
      <c r="BE38" s="1113"/>
      <c r="BF38" s="1120">
        <v>8.3299999999999999E-2</v>
      </c>
      <c r="BG38" s="1114"/>
      <c r="BH38" s="1113"/>
      <c r="BI38" s="1113"/>
      <c r="BJ38" s="1120">
        <v>8.3699999999999997E-2</v>
      </c>
      <c r="BK38" s="1114"/>
      <c r="BL38" s="488">
        <f t="shared" si="0"/>
        <v>1</v>
      </c>
      <c r="BM38" s="177"/>
    </row>
    <row r="39" spans="1:65" s="104" customFormat="1" ht="76.5" customHeight="1" x14ac:dyDescent="0.2">
      <c r="A39" s="1049"/>
      <c r="B39" s="1049"/>
      <c r="C39" s="1428"/>
      <c r="D39" s="1049"/>
      <c r="E39" s="856"/>
      <c r="F39" s="856"/>
      <c r="G39" s="337" t="s">
        <v>732</v>
      </c>
      <c r="H39" s="337" t="s">
        <v>733</v>
      </c>
      <c r="I39" s="337" t="s">
        <v>734</v>
      </c>
      <c r="J39" s="179">
        <v>2.5000000000000001E-2</v>
      </c>
      <c r="K39" s="354" t="s">
        <v>730</v>
      </c>
      <c r="L39" s="2">
        <v>43831</v>
      </c>
      <c r="M39" s="2">
        <v>43435</v>
      </c>
      <c r="N39" s="325" t="s">
        <v>51</v>
      </c>
      <c r="O39" s="329" t="s">
        <v>735</v>
      </c>
      <c r="P39" s="1433"/>
      <c r="Q39" s="1433"/>
      <c r="R39" s="1114">
        <v>1</v>
      </c>
      <c r="S39" s="1114"/>
      <c r="T39" s="1113"/>
      <c r="U39" s="1113"/>
      <c r="V39" s="1114">
        <v>1</v>
      </c>
      <c r="W39" s="1114"/>
      <c r="X39" s="1113"/>
      <c r="Y39" s="1113"/>
      <c r="Z39" s="1114">
        <v>1</v>
      </c>
      <c r="AA39" s="1114"/>
      <c r="AB39" s="1113"/>
      <c r="AC39" s="1113"/>
      <c r="AD39" s="1114">
        <v>1</v>
      </c>
      <c r="AE39" s="1114"/>
      <c r="AF39" s="1113"/>
      <c r="AG39" s="1113"/>
      <c r="AH39" s="1114">
        <v>1</v>
      </c>
      <c r="AI39" s="1114"/>
      <c r="AJ39" s="1113"/>
      <c r="AK39" s="1113"/>
      <c r="AL39" s="1114">
        <v>1</v>
      </c>
      <c r="AM39" s="1114"/>
      <c r="AN39" s="1113"/>
      <c r="AO39" s="1113"/>
      <c r="AP39" s="1114">
        <v>1</v>
      </c>
      <c r="AQ39" s="1114"/>
      <c r="AR39" s="1113"/>
      <c r="AS39" s="1113"/>
      <c r="AT39" s="1114">
        <v>1</v>
      </c>
      <c r="AU39" s="1114"/>
      <c r="AV39" s="1113"/>
      <c r="AW39" s="1113"/>
      <c r="AX39" s="1114">
        <v>1</v>
      </c>
      <c r="AY39" s="1114"/>
      <c r="AZ39" s="1113"/>
      <c r="BA39" s="1113"/>
      <c r="BB39" s="1114">
        <v>1</v>
      </c>
      <c r="BC39" s="1114"/>
      <c r="BD39" s="1113"/>
      <c r="BE39" s="1113"/>
      <c r="BF39" s="1114">
        <v>1</v>
      </c>
      <c r="BG39" s="1114"/>
      <c r="BH39" s="1113"/>
      <c r="BI39" s="1113"/>
      <c r="BJ39" s="1114">
        <v>1</v>
      </c>
      <c r="BK39" s="1114"/>
      <c r="BL39" s="487">
        <f t="shared" si="0"/>
        <v>12</v>
      </c>
      <c r="BM39" s="177"/>
    </row>
    <row r="40" spans="1:65" s="104" customFormat="1" ht="68.25" customHeight="1" x14ac:dyDescent="0.2">
      <c r="A40" s="1049"/>
      <c r="B40" s="1049"/>
      <c r="C40" s="1428"/>
      <c r="D40" s="1049"/>
      <c r="E40" s="856"/>
      <c r="F40" s="856"/>
      <c r="G40" s="337" t="s">
        <v>736</v>
      </c>
      <c r="H40" s="337" t="s">
        <v>737</v>
      </c>
      <c r="I40" s="337" t="s">
        <v>738</v>
      </c>
      <c r="J40" s="179">
        <v>2.5000000000000001E-2</v>
      </c>
      <c r="K40" s="354" t="s">
        <v>730</v>
      </c>
      <c r="L40" s="2">
        <v>43831</v>
      </c>
      <c r="M40" s="2">
        <v>43435</v>
      </c>
      <c r="N40" s="325" t="s">
        <v>51</v>
      </c>
      <c r="O40" s="329">
        <v>6.4</v>
      </c>
      <c r="P40" s="1433"/>
      <c r="Q40" s="1433"/>
      <c r="R40" s="1433"/>
      <c r="S40" s="1433"/>
      <c r="T40" s="1113"/>
      <c r="U40" s="1113"/>
      <c r="V40" s="1114">
        <v>1</v>
      </c>
      <c r="W40" s="1114"/>
      <c r="X40" s="1113"/>
      <c r="Y40" s="1113"/>
      <c r="Z40" s="1114">
        <v>1</v>
      </c>
      <c r="AA40" s="1114"/>
      <c r="AB40" s="1113"/>
      <c r="AC40" s="1113"/>
      <c r="AD40" s="1114">
        <v>1</v>
      </c>
      <c r="AE40" s="1114"/>
      <c r="AF40" s="1113"/>
      <c r="AG40" s="1113"/>
      <c r="AH40" s="1114">
        <v>1</v>
      </c>
      <c r="AI40" s="1114"/>
      <c r="AJ40" s="1113"/>
      <c r="AK40" s="1113"/>
      <c r="AL40" s="1114">
        <v>1</v>
      </c>
      <c r="AM40" s="1114"/>
      <c r="AN40" s="1113"/>
      <c r="AO40" s="1113"/>
      <c r="AP40" s="1114">
        <v>1</v>
      </c>
      <c r="AQ40" s="1114"/>
      <c r="AR40" s="1113"/>
      <c r="AS40" s="1113"/>
      <c r="AT40" s="1114">
        <v>1</v>
      </c>
      <c r="AU40" s="1114"/>
      <c r="AV40" s="1113"/>
      <c r="AW40" s="1113"/>
      <c r="AX40" s="1114">
        <v>1</v>
      </c>
      <c r="AY40" s="1114"/>
      <c r="AZ40" s="1113"/>
      <c r="BA40" s="1113"/>
      <c r="BB40" s="1114">
        <v>1</v>
      </c>
      <c r="BC40" s="1114"/>
      <c r="BD40" s="1113"/>
      <c r="BE40" s="1113"/>
      <c r="BF40" s="1114">
        <v>1</v>
      </c>
      <c r="BG40" s="1114"/>
      <c r="BH40" s="1113"/>
      <c r="BI40" s="1113"/>
      <c r="BJ40" s="1113"/>
      <c r="BK40" s="1113"/>
      <c r="BL40" s="487">
        <f t="shared" si="0"/>
        <v>10</v>
      </c>
      <c r="BM40" s="175"/>
    </row>
    <row r="41" spans="1:65" s="104" customFormat="1" ht="104.25" customHeight="1" thickBot="1" x14ac:dyDescent="0.25">
      <c r="A41" s="1150"/>
      <c r="B41" s="1150"/>
      <c r="C41" s="613"/>
      <c r="D41" s="614" t="s">
        <v>739</v>
      </c>
      <c r="E41" s="615">
        <v>0.05</v>
      </c>
      <c r="F41" s="361" t="s">
        <v>26</v>
      </c>
      <c r="G41" s="614" t="s">
        <v>740</v>
      </c>
      <c r="H41" s="614" t="s">
        <v>44</v>
      </c>
      <c r="I41" s="616" t="s">
        <v>43</v>
      </c>
      <c r="J41" s="617">
        <v>0.05</v>
      </c>
      <c r="K41" s="91" t="s">
        <v>710</v>
      </c>
      <c r="L41" s="618">
        <v>43831</v>
      </c>
      <c r="M41" s="618">
        <v>44166</v>
      </c>
      <c r="N41" s="347" t="s">
        <v>51</v>
      </c>
      <c r="O41" s="619" t="s">
        <v>53</v>
      </c>
      <c r="P41" s="1447"/>
      <c r="Q41" s="1448"/>
      <c r="R41" s="960">
        <v>8.3299999999999999E-2</v>
      </c>
      <c r="S41" s="961"/>
      <c r="T41" s="1290"/>
      <c r="U41" s="1291"/>
      <c r="V41" s="960">
        <v>8.3299999999999999E-2</v>
      </c>
      <c r="W41" s="961"/>
      <c r="X41" s="966"/>
      <c r="Y41" s="967"/>
      <c r="Z41" s="960">
        <v>8.3299999999999999E-2</v>
      </c>
      <c r="AA41" s="961"/>
      <c r="AB41" s="966"/>
      <c r="AC41" s="967"/>
      <c r="AD41" s="960">
        <v>8.3299999999999999E-2</v>
      </c>
      <c r="AE41" s="961"/>
      <c r="AF41" s="966"/>
      <c r="AG41" s="967"/>
      <c r="AH41" s="960">
        <v>8.3299999999999999E-2</v>
      </c>
      <c r="AI41" s="961"/>
      <c r="AJ41" s="966"/>
      <c r="AK41" s="967"/>
      <c r="AL41" s="960">
        <v>8.3299999999999999E-2</v>
      </c>
      <c r="AM41" s="961"/>
      <c r="AN41" s="966"/>
      <c r="AO41" s="967"/>
      <c r="AP41" s="960">
        <v>8.3299999999999999E-2</v>
      </c>
      <c r="AQ41" s="961"/>
      <c r="AR41" s="958"/>
      <c r="AS41" s="959"/>
      <c r="AT41" s="960">
        <v>8.3299999999999999E-2</v>
      </c>
      <c r="AU41" s="961"/>
      <c r="AV41" s="958"/>
      <c r="AW41" s="959"/>
      <c r="AX41" s="960">
        <v>8.3299999999999999E-2</v>
      </c>
      <c r="AY41" s="961"/>
      <c r="AZ41" s="958"/>
      <c r="BA41" s="959"/>
      <c r="BB41" s="960">
        <v>8.3299999999999999E-2</v>
      </c>
      <c r="BC41" s="961"/>
      <c r="BD41" s="958"/>
      <c r="BE41" s="959"/>
      <c r="BF41" s="960">
        <v>8.3299999999999999E-2</v>
      </c>
      <c r="BG41" s="961"/>
      <c r="BH41" s="958"/>
      <c r="BI41" s="959"/>
      <c r="BJ41" s="960">
        <v>8.3699999999999997E-2</v>
      </c>
      <c r="BK41" s="969"/>
      <c r="BL41" s="620">
        <f t="shared" si="0"/>
        <v>1</v>
      </c>
      <c r="BM41" s="621"/>
    </row>
    <row r="42" spans="1:65" s="104" customFormat="1" ht="30" customHeight="1" x14ac:dyDescent="0.2">
      <c r="A42" s="445" t="s">
        <v>17</v>
      </c>
      <c r="B42" s="446"/>
      <c r="C42" s="446" t="s">
        <v>18</v>
      </c>
      <c r="D42" s="446"/>
      <c r="E42" s="622"/>
      <c r="F42" s="623" t="s">
        <v>15</v>
      </c>
      <c r="G42" s="623"/>
      <c r="H42" s="624"/>
      <c r="I42" s="623" t="s">
        <v>16</v>
      </c>
      <c r="J42" s="625"/>
      <c r="K42" s="513"/>
      <c r="L42" s="623"/>
      <c r="M42" s="623"/>
      <c r="N42" s="626"/>
      <c r="O42" s="1226"/>
      <c r="P42" s="1227"/>
      <c r="Q42" s="1227"/>
      <c r="R42" s="1227"/>
      <c r="S42" s="1227"/>
      <c r="T42" s="1227"/>
      <c r="U42" s="1227"/>
      <c r="V42" s="1227"/>
      <c r="W42" s="1227"/>
      <c r="X42" s="1227"/>
      <c r="Y42" s="1227"/>
      <c r="Z42" s="1227"/>
      <c r="AA42" s="1227"/>
      <c r="AB42" s="1227"/>
      <c r="AC42" s="1227"/>
      <c r="AD42" s="1227"/>
      <c r="AE42" s="1227"/>
      <c r="AF42" s="1227"/>
      <c r="AG42" s="1227"/>
      <c r="AH42" s="1227"/>
      <c r="AI42" s="1227"/>
      <c r="AJ42" s="1227"/>
      <c r="AK42" s="1227"/>
      <c r="AL42" s="1227"/>
      <c r="AM42" s="1227"/>
      <c r="AN42" s="1227"/>
      <c r="AO42" s="1227"/>
      <c r="AP42" s="1227"/>
      <c r="AQ42" s="1227"/>
      <c r="AR42" s="1227"/>
      <c r="AS42" s="1227"/>
      <c r="AT42" s="1227"/>
      <c r="AU42" s="1227"/>
      <c r="AV42" s="1227"/>
      <c r="AW42" s="1227"/>
      <c r="AX42" s="1227"/>
      <c r="AY42" s="1227"/>
      <c r="AZ42" s="1227"/>
      <c r="BA42" s="1227"/>
      <c r="BB42" s="1227"/>
      <c r="BC42" s="1227"/>
      <c r="BD42" s="1227"/>
      <c r="BE42" s="1227"/>
      <c r="BF42" s="1227"/>
      <c r="BG42" s="1227"/>
      <c r="BH42" s="1227"/>
      <c r="BI42" s="1227"/>
      <c r="BJ42" s="1227"/>
      <c r="BK42" s="1227"/>
      <c r="BL42" s="1228"/>
      <c r="BM42" s="1408"/>
    </row>
    <row r="43" spans="1:65" s="104" customFormat="1" ht="60" customHeight="1" x14ac:dyDescent="0.2">
      <c r="A43" s="389" t="s">
        <v>70</v>
      </c>
      <c r="B43" s="390"/>
      <c r="C43" s="390" t="s">
        <v>909</v>
      </c>
      <c r="D43" s="390"/>
      <c r="E43" s="489"/>
      <c r="F43" s="1383" t="s">
        <v>39</v>
      </c>
      <c r="G43" s="1383"/>
      <c r="H43" s="489"/>
      <c r="I43" s="1384" t="s">
        <v>70</v>
      </c>
      <c r="J43" s="1384"/>
      <c r="K43" s="479"/>
      <c r="L43" s="489"/>
      <c r="M43" s="489"/>
      <c r="N43" s="490"/>
      <c r="O43" s="1229"/>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1"/>
      <c r="BM43" s="1409"/>
    </row>
    <row r="44" spans="1:65" s="104" customFormat="1" ht="36.75" customHeight="1" thickBot="1" x14ac:dyDescent="0.25">
      <c r="A44" s="451" t="s">
        <v>912</v>
      </c>
      <c r="B44" s="398"/>
      <c r="C44" s="398" t="s">
        <v>910</v>
      </c>
      <c r="D44" s="398"/>
      <c r="E44" s="492"/>
      <c r="F44" s="493" t="s">
        <v>40</v>
      </c>
      <c r="G44" s="494"/>
      <c r="H44" s="492"/>
      <c r="I44" s="1362" t="s">
        <v>38</v>
      </c>
      <c r="J44" s="1362"/>
      <c r="K44" s="495" t="s">
        <v>19</v>
      </c>
      <c r="L44" s="492"/>
      <c r="M44" s="492"/>
      <c r="N44" s="496"/>
      <c r="O44" s="1232"/>
      <c r="P44" s="1233"/>
      <c r="Q44" s="1233"/>
      <c r="R44" s="1233"/>
      <c r="S44" s="1233"/>
      <c r="T44" s="1233"/>
      <c r="U44" s="1233"/>
      <c r="V44" s="1233"/>
      <c r="W44" s="1233"/>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4"/>
      <c r="BM44" s="1410"/>
    </row>
    <row r="45" spans="1:65" s="391" customFormat="1" x14ac:dyDescent="0.2">
      <c r="C45" s="498"/>
      <c r="E45" s="499"/>
      <c r="F45" s="499"/>
      <c r="K45" s="500"/>
      <c r="N45" s="498"/>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row>
    <row r="46" spans="1:65" s="391" customFormat="1" x14ac:dyDescent="0.2">
      <c r="C46" s="498"/>
      <c r="E46" s="499"/>
      <c r="F46" s="499"/>
      <c r="K46" s="500"/>
      <c r="N46" s="498"/>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row>
    <row r="47" spans="1:65" s="391" customFormat="1" x14ac:dyDescent="0.2">
      <c r="C47" s="498"/>
      <c r="E47" s="499"/>
      <c r="F47" s="499"/>
      <c r="K47" s="500"/>
      <c r="N47" s="498"/>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row>
    <row r="48" spans="1:65" s="391" customFormat="1" x14ac:dyDescent="0.2">
      <c r="C48" s="498"/>
      <c r="E48" s="499"/>
      <c r="F48" s="499"/>
      <c r="K48" s="500"/>
      <c r="N48" s="498"/>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row>
    <row r="49" spans="3:65" s="391" customFormat="1" x14ac:dyDescent="0.2">
      <c r="C49" s="498"/>
      <c r="E49" s="499"/>
      <c r="F49" s="499"/>
      <c r="K49" s="500"/>
      <c r="N49" s="498"/>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row>
    <row r="50" spans="3:65" s="391" customFormat="1" x14ac:dyDescent="0.2">
      <c r="C50" s="498"/>
      <c r="E50" s="499"/>
      <c r="F50" s="499"/>
      <c r="K50" s="500"/>
      <c r="N50" s="498"/>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row>
    <row r="51" spans="3:65" s="391" customFormat="1" x14ac:dyDescent="0.2">
      <c r="C51" s="498"/>
      <c r="E51" s="499"/>
      <c r="F51" s="499"/>
      <c r="K51" s="500"/>
      <c r="N51" s="498"/>
      <c r="O51" s="501"/>
      <c r="P51" s="501"/>
      <c r="Q51" s="501"/>
      <c r="R51" s="501"/>
      <c r="S51" s="501"/>
      <c r="T51" s="501"/>
      <c r="U51" s="501"/>
      <c r="V51" s="501"/>
      <c r="W51" s="501"/>
      <c r="X51" s="501"/>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row>
    <row r="52" spans="3:65" s="391" customFormat="1" x14ac:dyDescent="0.2">
      <c r="C52" s="498"/>
      <c r="E52" s="499"/>
      <c r="F52" s="499"/>
      <c r="K52" s="500"/>
      <c r="N52" s="498"/>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row>
    <row r="53" spans="3:65" s="104" customFormat="1" x14ac:dyDescent="0.2">
      <c r="C53" s="481"/>
      <c r="E53" s="408"/>
      <c r="F53" s="408"/>
      <c r="K53" s="482"/>
      <c r="N53" s="481"/>
      <c r="BL53" s="484"/>
    </row>
    <row r="54" spans="3:65" s="104" customFormat="1" x14ac:dyDescent="0.2">
      <c r="C54" s="481"/>
      <c r="E54" s="408"/>
      <c r="F54" s="408"/>
      <c r="K54" s="482"/>
      <c r="N54" s="481"/>
      <c r="BL54" s="484"/>
    </row>
  </sheetData>
  <mergeCells count="808">
    <mergeCell ref="F43:G43"/>
    <mergeCell ref="I43:J43"/>
    <mergeCell ref="I44:J44"/>
    <mergeCell ref="BB41:BC41"/>
    <mergeCell ref="BD41:BE41"/>
    <mergeCell ref="BF41:BG41"/>
    <mergeCell ref="BH41:BI41"/>
    <mergeCell ref="BJ41:BK41"/>
    <mergeCell ref="AP41:AQ41"/>
    <mergeCell ref="AR41:AS41"/>
    <mergeCell ref="AT41:AU41"/>
    <mergeCell ref="AV41:AW41"/>
    <mergeCell ref="AX41:AY41"/>
    <mergeCell ref="AZ41:BA41"/>
    <mergeCell ref="AD41:AE41"/>
    <mergeCell ref="AF41:AG41"/>
    <mergeCell ref="AH41:AI41"/>
    <mergeCell ref="AJ41:AK41"/>
    <mergeCell ref="AL41:AM41"/>
    <mergeCell ref="AN41:AO41"/>
    <mergeCell ref="BF40:BG40"/>
    <mergeCell ref="BH40:BI40"/>
    <mergeCell ref="BJ40:BK40"/>
    <mergeCell ref="P41:Q41"/>
    <mergeCell ref="R41:S41"/>
    <mergeCell ref="T41:U41"/>
    <mergeCell ref="V41:W41"/>
    <mergeCell ref="X41:Y41"/>
    <mergeCell ref="Z41:AA41"/>
    <mergeCell ref="AB41:AC41"/>
    <mergeCell ref="AT40:AU40"/>
    <mergeCell ref="AV40:AW40"/>
    <mergeCell ref="AX40:AY40"/>
    <mergeCell ref="AZ40:BA40"/>
    <mergeCell ref="BB40:BC40"/>
    <mergeCell ref="BD40:BE40"/>
    <mergeCell ref="AH40:AI40"/>
    <mergeCell ref="AJ40:AK40"/>
    <mergeCell ref="AL40:AM40"/>
    <mergeCell ref="AN40:AO40"/>
    <mergeCell ref="AP40:AQ40"/>
    <mergeCell ref="AR40:AS40"/>
    <mergeCell ref="BF38:BG38"/>
    <mergeCell ref="BH38:BI38"/>
    <mergeCell ref="BJ38:BK38"/>
    <mergeCell ref="AX38:AY38"/>
    <mergeCell ref="AZ38:BA38"/>
    <mergeCell ref="BJ39:BK39"/>
    <mergeCell ref="P40:Q40"/>
    <mergeCell ref="R40:S40"/>
    <mergeCell ref="T40:U40"/>
    <mergeCell ref="V40:W40"/>
    <mergeCell ref="X40:Y40"/>
    <mergeCell ref="Z40:AA40"/>
    <mergeCell ref="AB40:AC40"/>
    <mergeCell ref="AD40:AE40"/>
    <mergeCell ref="AF40:AG40"/>
    <mergeCell ref="AX39:AY39"/>
    <mergeCell ref="AZ39:BA39"/>
    <mergeCell ref="BB39:BC39"/>
    <mergeCell ref="BD39:BE39"/>
    <mergeCell ref="BF39:BG39"/>
    <mergeCell ref="BH39:BI39"/>
    <mergeCell ref="AL39:AM39"/>
    <mergeCell ref="AN39:AO39"/>
    <mergeCell ref="AP39:AQ39"/>
    <mergeCell ref="P39:Q39"/>
    <mergeCell ref="R39:S39"/>
    <mergeCell ref="T39:U39"/>
    <mergeCell ref="V39:W39"/>
    <mergeCell ref="X39:Y39"/>
    <mergeCell ref="AP38:AQ38"/>
    <mergeCell ref="AR38:AS38"/>
    <mergeCell ref="AT38:AU38"/>
    <mergeCell ref="AV38:AW38"/>
    <mergeCell ref="AD38:AE38"/>
    <mergeCell ref="AF38:AG38"/>
    <mergeCell ref="AH38:AI38"/>
    <mergeCell ref="AJ38:AK38"/>
    <mergeCell ref="AL38:AM38"/>
    <mergeCell ref="AN38:AO38"/>
    <mergeCell ref="AD39:AE39"/>
    <mergeCell ref="AF39:AG39"/>
    <mergeCell ref="AH39:AI39"/>
    <mergeCell ref="AJ39:AK39"/>
    <mergeCell ref="AR39:AS39"/>
    <mergeCell ref="AT39:AU39"/>
    <mergeCell ref="AV39:AW39"/>
    <mergeCell ref="Z39:AA39"/>
    <mergeCell ref="AB39:AC39"/>
    <mergeCell ref="BD37:BE37"/>
    <mergeCell ref="BH37:BI37"/>
    <mergeCell ref="BJ37:BK37"/>
    <mergeCell ref="P38:Q38"/>
    <mergeCell ref="R38:S38"/>
    <mergeCell ref="T38:U38"/>
    <mergeCell ref="V38:W38"/>
    <mergeCell ref="X38:Y38"/>
    <mergeCell ref="Z38:AA38"/>
    <mergeCell ref="AB38:AC38"/>
    <mergeCell ref="AR37:AS37"/>
    <mergeCell ref="AT37:AU37"/>
    <mergeCell ref="AV37:AW37"/>
    <mergeCell ref="AX37:AY37"/>
    <mergeCell ref="AZ37:BA37"/>
    <mergeCell ref="BB37:BC37"/>
    <mergeCell ref="AD37:AE37"/>
    <mergeCell ref="AF37:AG37"/>
    <mergeCell ref="AJ37:AK37"/>
    <mergeCell ref="AL37:AM37"/>
    <mergeCell ref="AN37:AO37"/>
    <mergeCell ref="AP37:AQ37"/>
    <mergeCell ref="BB38:BC38"/>
    <mergeCell ref="BD38:BE38"/>
    <mergeCell ref="BF36:BG36"/>
    <mergeCell ref="BH36:BI36"/>
    <mergeCell ref="BJ36:BK36"/>
    <mergeCell ref="P37:Q37"/>
    <mergeCell ref="R37:S37"/>
    <mergeCell ref="T37:U37"/>
    <mergeCell ref="V37:W37"/>
    <mergeCell ref="X37:Y37"/>
    <mergeCell ref="Z37:AA37"/>
    <mergeCell ref="AB37:AC37"/>
    <mergeCell ref="AT36:AU36"/>
    <mergeCell ref="AV36:AW36"/>
    <mergeCell ref="AX36:AY36"/>
    <mergeCell ref="AZ36:BA36"/>
    <mergeCell ref="BB36:BC36"/>
    <mergeCell ref="BD36:BE36"/>
    <mergeCell ref="AF36:AG36"/>
    <mergeCell ref="AJ36:AK36"/>
    <mergeCell ref="AL36:AM36"/>
    <mergeCell ref="AN36:AO36"/>
    <mergeCell ref="AP36:AQ36"/>
    <mergeCell ref="AR36:AS36"/>
    <mergeCell ref="T36:U36"/>
    <mergeCell ref="V36:W36"/>
    <mergeCell ref="X36:Y36"/>
    <mergeCell ref="Z36:AA36"/>
    <mergeCell ref="AB36:AC36"/>
    <mergeCell ref="AD36:AE36"/>
    <mergeCell ref="BH35:BI35"/>
    <mergeCell ref="BJ35:BK35"/>
    <mergeCell ref="C36:C40"/>
    <mergeCell ref="D36:D40"/>
    <mergeCell ref="E36:E40"/>
    <mergeCell ref="F36:F40"/>
    <mergeCell ref="G36:G37"/>
    <mergeCell ref="O36:O37"/>
    <mergeCell ref="P36:Q36"/>
    <mergeCell ref="R36:S36"/>
    <mergeCell ref="AV35:AW35"/>
    <mergeCell ref="AX35:AY35"/>
    <mergeCell ref="AZ35:BA35"/>
    <mergeCell ref="BB35:BC35"/>
    <mergeCell ref="BD35:BE35"/>
    <mergeCell ref="BF35:BG35"/>
    <mergeCell ref="AJ35:AK35"/>
    <mergeCell ref="AL35:AM35"/>
    <mergeCell ref="AN35:AO35"/>
    <mergeCell ref="AP35:AQ35"/>
    <mergeCell ref="X35:Y35"/>
    <mergeCell ref="Z35:AA35"/>
    <mergeCell ref="AB35:AC35"/>
    <mergeCell ref="AD35:AE35"/>
    <mergeCell ref="AF35:AG35"/>
    <mergeCell ref="AH35:AI35"/>
    <mergeCell ref="AZ34:BA34"/>
    <mergeCell ref="AB34:AC34"/>
    <mergeCell ref="AD34:AE34"/>
    <mergeCell ref="AF34:AG34"/>
    <mergeCell ref="AH34:AI34"/>
    <mergeCell ref="AJ34:AK34"/>
    <mergeCell ref="AL34:AM34"/>
    <mergeCell ref="BH34:BI34"/>
    <mergeCell ref="BJ34:BK34"/>
    <mergeCell ref="AN34:AO34"/>
    <mergeCell ref="AP34:AQ34"/>
    <mergeCell ref="AR34:AS34"/>
    <mergeCell ref="AT34:AU34"/>
    <mergeCell ref="AV34:AW34"/>
    <mergeCell ref="AX34:AY34"/>
    <mergeCell ref="AR35:AS35"/>
    <mergeCell ref="AT35:AU35"/>
    <mergeCell ref="BF33:BG33"/>
    <mergeCell ref="BH33:BI33"/>
    <mergeCell ref="BJ33:BK33"/>
    <mergeCell ref="P34:Q34"/>
    <mergeCell ref="R34:S34"/>
    <mergeCell ref="T34:U34"/>
    <mergeCell ref="V34:W34"/>
    <mergeCell ref="X34:Y34"/>
    <mergeCell ref="Z34:AA34"/>
    <mergeCell ref="AR33:AS33"/>
    <mergeCell ref="AT33:AU33"/>
    <mergeCell ref="AV33:AW33"/>
    <mergeCell ref="AX33:AY33"/>
    <mergeCell ref="AZ33:BA33"/>
    <mergeCell ref="BB33:BC33"/>
    <mergeCell ref="AF33:AG33"/>
    <mergeCell ref="AH33:AI33"/>
    <mergeCell ref="AJ33:AK33"/>
    <mergeCell ref="AL33:AM33"/>
    <mergeCell ref="AN33:AO33"/>
    <mergeCell ref="AP33:AQ33"/>
    <mergeCell ref="BB34:BC34"/>
    <mergeCell ref="BD34:BE34"/>
    <mergeCell ref="BF34:BG34"/>
    <mergeCell ref="X33:Y33"/>
    <mergeCell ref="Z33:AA33"/>
    <mergeCell ref="AB33:AC33"/>
    <mergeCell ref="AD33:AE33"/>
    <mergeCell ref="AV32:AW32"/>
    <mergeCell ref="AX32:AY32"/>
    <mergeCell ref="AZ32:BA32"/>
    <mergeCell ref="BB32:BC32"/>
    <mergeCell ref="BD32:BE32"/>
    <mergeCell ref="AJ32:AK32"/>
    <mergeCell ref="AL32:AM32"/>
    <mergeCell ref="AN32:AO32"/>
    <mergeCell ref="AP32:AQ32"/>
    <mergeCell ref="AR32:AS32"/>
    <mergeCell ref="AT32:AU32"/>
    <mergeCell ref="X32:Y32"/>
    <mergeCell ref="Z32:AA32"/>
    <mergeCell ref="BD33:BE33"/>
    <mergeCell ref="G32:G34"/>
    <mergeCell ref="P32:Q32"/>
    <mergeCell ref="R32:S32"/>
    <mergeCell ref="T32:U32"/>
    <mergeCell ref="V32:W32"/>
    <mergeCell ref="P35:Q35"/>
    <mergeCell ref="R35:S35"/>
    <mergeCell ref="T35:U35"/>
    <mergeCell ref="V35:W35"/>
    <mergeCell ref="P33:Q33"/>
    <mergeCell ref="R33:S33"/>
    <mergeCell ref="T33:U33"/>
    <mergeCell ref="V33:W33"/>
    <mergeCell ref="BJ31:BK31"/>
    <mergeCell ref="AN31:AO31"/>
    <mergeCell ref="AP31:AQ31"/>
    <mergeCell ref="AR31:AS31"/>
    <mergeCell ref="AT31:AU31"/>
    <mergeCell ref="AV31:AW31"/>
    <mergeCell ref="AX31:AY31"/>
    <mergeCell ref="AB32:AC32"/>
    <mergeCell ref="AD32:AE32"/>
    <mergeCell ref="AF32:AG32"/>
    <mergeCell ref="AH32:AI32"/>
    <mergeCell ref="BH32:BI32"/>
    <mergeCell ref="BJ32:BK32"/>
    <mergeCell ref="BF32:BG32"/>
    <mergeCell ref="AJ31:AK31"/>
    <mergeCell ref="AL31:AM31"/>
    <mergeCell ref="BD30:BE30"/>
    <mergeCell ref="BF30:BG30"/>
    <mergeCell ref="BH30:BI30"/>
    <mergeCell ref="AD30:AE30"/>
    <mergeCell ref="AZ31:BA31"/>
    <mergeCell ref="BB31:BC31"/>
    <mergeCell ref="BD31:BE31"/>
    <mergeCell ref="BF31:BG31"/>
    <mergeCell ref="BH31:BI31"/>
    <mergeCell ref="BB30:BC30"/>
    <mergeCell ref="AF30:AG30"/>
    <mergeCell ref="AH30:AI30"/>
    <mergeCell ref="AJ30:AK30"/>
    <mergeCell ref="AL30:AM30"/>
    <mergeCell ref="AN30:AO30"/>
    <mergeCell ref="AP30:AQ30"/>
    <mergeCell ref="AR30:AS30"/>
    <mergeCell ref="AT30:AU30"/>
    <mergeCell ref="AV30:AW30"/>
    <mergeCell ref="AX30:AY30"/>
    <mergeCell ref="AZ30:BA30"/>
    <mergeCell ref="AD31:AE31"/>
    <mergeCell ref="AF31:AG31"/>
    <mergeCell ref="AH31:AI31"/>
    <mergeCell ref="T30:U30"/>
    <mergeCell ref="V30:W30"/>
    <mergeCell ref="X30:Y30"/>
    <mergeCell ref="Z30:AA30"/>
    <mergeCell ref="AB30:AC30"/>
    <mergeCell ref="T31:U31"/>
    <mergeCell ref="V31:W31"/>
    <mergeCell ref="X31:Y31"/>
    <mergeCell ref="Z31:AA31"/>
    <mergeCell ref="AB31:AC31"/>
    <mergeCell ref="BJ29:BK29"/>
    <mergeCell ref="C30:C35"/>
    <mergeCell ref="D30:D35"/>
    <mergeCell ref="E30:E35"/>
    <mergeCell ref="F30:F31"/>
    <mergeCell ref="P30:Q30"/>
    <mergeCell ref="R30:S30"/>
    <mergeCell ref="AR29:AS29"/>
    <mergeCell ref="AT29:AU29"/>
    <mergeCell ref="AV29:AW29"/>
    <mergeCell ref="AX29:AY29"/>
    <mergeCell ref="AZ29:BA29"/>
    <mergeCell ref="BB29:BC29"/>
    <mergeCell ref="AF29:AG29"/>
    <mergeCell ref="AH29:AI29"/>
    <mergeCell ref="AJ29:AK29"/>
    <mergeCell ref="AL29:AM29"/>
    <mergeCell ref="AN29:AO29"/>
    <mergeCell ref="AP29:AQ29"/>
    <mergeCell ref="T29:U29"/>
    <mergeCell ref="V29:W29"/>
    <mergeCell ref="BJ30:BK30"/>
    <mergeCell ref="P31:Q31"/>
    <mergeCell ref="R31:S31"/>
    <mergeCell ref="AB29:AC29"/>
    <mergeCell ref="AD29:AE29"/>
    <mergeCell ref="AZ28:BA28"/>
    <mergeCell ref="BB28:BC28"/>
    <mergeCell ref="BD28:BE28"/>
    <mergeCell ref="BF28:BG28"/>
    <mergeCell ref="BH28:BI28"/>
    <mergeCell ref="BD29:BE29"/>
    <mergeCell ref="BF29:BG29"/>
    <mergeCell ref="BH29:BI29"/>
    <mergeCell ref="BJ28:BK28"/>
    <mergeCell ref="AN28:AO28"/>
    <mergeCell ref="AP28:AQ28"/>
    <mergeCell ref="AR28:AS28"/>
    <mergeCell ref="AT28:AU28"/>
    <mergeCell ref="AV28:AW28"/>
    <mergeCell ref="AX28:AY28"/>
    <mergeCell ref="AB28:AC28"/>
    <mergeCell ref="AD28:AE28"/>
    <mergeCell ref="AF28:AG28"/>
    <mergeCell ref="AH28:AI28"/>
    <mergeCell ref="AJ28:AK28"/>
    <mergeCell ref="AL28:AM28"/>
    <mergeCell ref="P27:Q27"/>
    <mergeCell ref="R27:S27"/>
    <mergeCell ref="P26:Q26"/>
    <mergeCell ref="R26:S26"/>
    <mergeCell ref="T26:U26"/>
    <mergeCell ref="V26:W26"/>
    <mergeCell ref="X26:Y26"/>
    <mergeCell ref="Z26:AA26"/>
    <mergeCell ref="P29:Q29"/>
    <mergeCell ref="R29:S29"/>
    <mergeCell ref="P28:Q28"/>
    <mergeCell ref="R28:S28"/>
    <mergeCell ref="T28:U28"/>
    <mergeCell ref="V28:W28"/>
    <mergeCell ref="X28:Y28"/>
    <mergeCell ref="Z28:AA28"/>
    <mergeCell ref="T27:U27"/>
    <mergeCell ref="V27:W27"/>
    <mergeCell ref="X29:Y29"/>
    <mergeCell ref="Z29:AA29"/>
    <mergeCell ref="BJ25:BK25"/>
    <mergeCell ref="BJ26:BK26"/>
    <mergeCell ref="AX26:AY26"/>
    <mergeCell ref="X27:Y27"/>
    <mergeCell ref="Z27:AA27"/>
    <mergeCell ref="AB27:AC27"/>
    <mergeCell ref="AD27:AE27"/>
    <mergeCell ref="AN27:AO27"/>
    <mergeCell ref="AP27:AQ27"/>
    <mergeCell ref="AL26:AM26"/>
    <mergeCell ref="BD27:BE27"/>
    <mergeCell ref="BF27:BG27"/>
    <mergeCell ref="BH27:BI27"/>
    <mergeCell ref="BJ27:BK27"/>
    <mergeCell ref="AR27:AS27"/>
    <mergeCell ref="AT27:AU27"/>
    <mergeCell ref="AV27:AW27"/>
    <mergeCell ref="AX27:AY27"/>
    <mergeCell ref="AZ27:BA27"/>
    <mergeCell ref="BB27:BC27"/>
    <mergeCell ref="AF27:AG27"/>
    <mergeCell ref="AH27:AI27"/>
    <mergeCell ref="AJ27:AK27"/>
    <mergeCell ref="AL27:AM27"/>
    <mergeCell ref="AV26:AW26"/>
    <mergeCell ref="BD25:BE25"/>
    <mergeCell ref="BF25:BG25"/>
    <mergeCell ref="BH25:BI25"/>
    <mergeCell ref="AZ26:BA26"/>
    <mergeCell ref="BB26:BC26"/>
    <mergeCell ref="BD26:BE26"/>
    <mergeCell ref="BF26:BG26"/>
    <mergeCell ref="BH26:BI26"/>
    <mergeCell ref="AX25:AY25"/>
    <mergeCell ref="AZ25:BA25"/>
    <mergeCell ref="BB25:BC25"/>
    <mergeCell ref="AB26:AC26"/>
    <mergeCell ref="AD26:AE26"/>
    <mergeCell ref="AF26:AG26"/>
    <mergeCell ref="AH26:AI26"/>
    <mergeCell ref="AJ26:AK26"/>
    <mergeCell ref="AN26:AO26"/>
    <mergeCell ref="AP26:AQ26"/>
    <mergeCell ref="AR26:AS26"/>
    <mergeCell ref="AT26:AU26"/>
    <mergeCell ref="AF25:AG25"/>
    <mergeCell ref="AH25:AI25"/>
    <mergeCell ref="AJ25:AK25"/>
    <mergeCell ref="AL25:AM25"/>
    <mergeCell ref="AN25:AO25"/>
    <mergeCell ref="AP25:AQ25"/>
    <mergeCell ref="AR25:AS25"/>
    <mergeCell ref="AT25:AU25"/>
    <mergeCell ref="AV25:AW25"/>
    <mergeCell ref="BH24:BI24"/>
    <mergeCell ref="BJ24:BK24"/>
    <mergeCell ref="P25:Q25"/>
    <mergeCell ref="R25:S25"/>
    <mergeCell ref="T25:U25"/>
    <mergeCell ref="V25:W25"/>
    <mergeCell ref="X25:Y25"/>
    <mergeCell ref="Z25:AA25"/>
    <mergeCell ref="AB25:AC25"/>
    <mergeCell ref="AD25:AE25"/>
    <mergeCell ref="AV24:AW24"/>
    <mergeCell ref="AX24:AY24"/>
    <mergeCell ref="AZ24:BA24"/>
    <mergeCell ref="BB24:BC24"/>
    <mergeCell ref="BD24:BE24"/>
    <mergeCell ref="BF24:BG24"/>
    <mergeCell ref="AJ24:AK24"/>
    <mergeCell ref="AL24:AM24"/>
    <mergeCell ref="AN24:AO24"/>
    <mergeCell ref="AP24:AQ24"/>
    <mergeCell ref="AR24:AS24"/>
    <mergeCell ref="AT24:AU24"/>
    <mergeCell ref="X24:Y24"/>
    <mergeCell ref="Z24:AA24"/>
    <mergeCell ref="AB24:AC24"/>
    <mergeCell ref="AD24:AE24"/>
    <mergeCell ref="AF24:AG24"/>
    <mergeCell ref="AH24:AI24"/>
    <mergeCell ref="BF23:BG23"/>
    <mergeCell ref="BH23:BI23"/>
    <mergeCell ref="BJ23:BK23"/>
    <mergeCell ref="D24:D26"/>
    <mergeCell ref="E24:E26"/>
    <mergeCell ref="F24:F26"/>
    <mergeCell ref="P24:Q24"/>
    <mergeCell ref="R24:S24"/>
    <mergeCell ref="T24:U24"/>
    <mergeCell ref="V24:W24"/>
    <mergeCell ref="AT23:AU23"/>
    <mergeCell ref="AV23:AW23"/>
    <mergeCell ref="AX23:AY23"/>
    <mergeCell ref="AZ23:BA23"/>
    <mergeCell ref="BB23:BC23"/>
    <mergeCell ref="BD23:BE23"/>
    <mergeCell ref="AH23:AI23"/>
    <mergeCell ref="AJ23:AK23"/>
    <mergeCell ref="AL23:AM23"/>
    <mergeCell ref="AN23:AO23"/>
    <mergeCell ref="V23:W23"/>
    <mergeCell ref="X23:Y23"/>
    <mergeCell ref="Z23:AA23"/>
    <mergeCell ref="AB23:AC23"/>
    <mergeCell ref="AD23:AE23"/>
    <mergeCell ref="AF23:AG23"/>
    <mergeCell ref="AX22:AY22"/>
    <mergeCell ref="AZ22:BA22"/>
    <mergeCell ref="BB22:BC22"/>
    <mergeCell ref="AL22:AM22"/>
    <mergeCell ref="AN22:AO22"/>
    <mergeCell ref="AP22:AQ22"/>
    <mergeCell ref="AR22:AS22"/>
    <mergeCell ref="AT22:AU22"/>
    <mergeCell ref="AV22:AW22"/>
    <mergeCell ref="BF21:BG21"/>
    <mergeCell ref="BH21:BI21"/>
    <mergeCell ref="BJ21:BK21"/>
    <mergeCell ref="AX21:AY21"/>
    <mergeCell ref="AZ21:BA21"/>
    <mergeCell ref="BB21:BC21"/>
    <mergeCell ref="BD21:BE21"/>
    <mergeCell ref="AP23:AQ23"/>
    <mergeCell ref="AR23:AS23"/>
    <mergeCell ref="BJ22:BK22"/>
    <mergeCell ref="BD22:BE22"/>
    <mergeCell ref="BF22:BG22"/>
    <mergeCell ref="BH22:BI22"/>
    <mergeCell ref="G22:G23"/>
    <mergeCell ref="O22:O23"/>
    <mergeCell ref="P22:Q22"/>
    <mergeCell ref="R22:S22"/>
    <mergeCell ref="T22:U22"/>
    <mergeCell ref="V22:W22"/>
    <mergeCell ref="X22:Y22"/>
    <mergeCell ref="AT21:AU21"/>
    <mergeCell ref="AV21:AW21"/>
    <mergeCell ref="AH21:AI21"/>
    <mergeCell ref="AJ21:AK21"/>
    <mergeCell ref="AL21:AM21"/>
    <mergeCell ref="AN21:AO21"/>
    <mergeCell ref="AP21:AQ21"/>
    <mergeCell ref="AR21:AS21"/>
    <mergeCell ref="Z22:AA22"/>
    <mergeCell ref="AB22:AC22"/>
    <mergeCell ref="AD22:AE22"/>
    <mergeCell ref="AF22:AG22"/>
    <mergeCell ref="AH22:AI22"/>
    <mergeCell ref="AJ22:AK22"/>
    <mergeCell ref="P23:Q23"/>
    <mergeCell ref="R23:S23"/>
    <mergeCell ref="T23:U23"/>
    <mergeCell ref="BH20:BI20"/>
    <mergeCell ref="AL20:AM20"/>
    <mergeCell ref="AN20:AO20"/>
    <mergeCell ref="AP20:AQ20"/>
    <mergeCell ref="AR20:AS20"/>
    <mergeCell ref="AT20:AU20"/>
    <mergeCell ref="AV20:AW20"/>
    <mergeCell ref="Z20:AA20"/>
    <mergeCell ref="AB20:AC20"/>
    <mergeCell ref="X21:Y21"/>
    <mergeCell ref="Z21:AA21"/>
    <mergeCell ref="AB21:AC21"/>
    <mergeCell ref="AD21:AE21"/>
    <mergeCell ref="AF21:AG21"/>
    <mergeCell ref="AX20:AY20"/>
    <mergeCell ref="AZ20:BA20"/>
    <mergeCell ref="BB20:BC20"/>
    <mergeCell ref="BD20:BE20"/>
    <mergeCell ref="BH19:BI19"/>
    <mergeCell ref="BJ19:BK19"/>
    <mergeCell ref="G20:G21"/>
    <mergeCell ref="O20:O21"/>
    <mergeCell ref="P20:Q20"/>
    <mergeCell ref="R20:S20"/>
    <mergeCell ref="T20:U20"/>
    <mergeCell ref="V20:W20"/>
    <mergeCell ref="X20:Y20"/>
    <mergeCell ref="AT19:AU19"/>
    <mergeCell ref="AV19:AW19"/>
    <mergeCell ref="AX19:AY19"/>
    <mergeCell ref="AZ19:BA19"/>
    <mergeCell ref="BB19:BC19"/>
    <mergeCell ref="BD19:BE19"/>
    <mergeCell ref="AH19:AI19"/>
    <mergeCell ref="AJ19:AK19"/>
    <mergeCell ref="AL19:AM19"/>
    <mergeCell ref="AN19:AO19"/>
    <mergeCell ref="BJ20:BK20"/>
    <mergeCell ref="P21:Q21"/>
    <mergeCell ref="R21:S21"/>
    <mergeCell ref="T21:U21"/>
    <mergeCell ref="V21:W21"/>
    <mergeCell ref="AR18:AS18"/>
    <mergeCell ref="AT18:AU18"/>
    <mergeCell ref="AV18:AW18"/>
    <mergeCell ref="AD20:AE20"/>
    <mergeCell ref="AF20:AG20"/>
    <mergeCell ref="AH20:AI20"/>
    <mergeCell ref="AJ20:AK20"/>
    <mergeCell ref="BF19:BG19"/>
    <mergeCell ref="BF20:BG20"/>
    <mergeCell ref="AJ18:AK18"/>
    <mergeCell ref="BD17:BE17"/>
    <mergeCell ref="BF17:BG17"/>
    <mergeCell ref="AP19:AQ19"/>
    <mergeCell ref="AR19:AS19"/>
    <mergeCell ref="BJ18:BK18"/>
    <mergeCell ref="P19:Q19"/>
    <mergeCell ref="R19:S19"/>
    <mergeCell ref="T19:U19"/>
    <mergeCell ref="V19:W19"/>
    <mergeCell ref="X19:Y19"/>
    <mergeCell ref="Z19:AA19"/>
    <mergeCell ref="AB19:AC19"/>
    <mergeCell ref="AD19:AE19"/>
    <mergeCell ref="AF19:AG19"/>
    <mergeCell ref="AX18:AY18"/>
    <mergeCell ref="AZ18:BA18"/>
    <mergeCell ref="BB18:BC18"/>
    <mergeCell ref="BD18:BE18"/>
    <mergeCell ref="BF18:BG18"/>
    <mergeCell ref="BH18:BI18"/>
    <mergeCell ref="AL18:AM18"/>
    <mergeCell ref="AN18:AO18"/>
    <mergeCell ref="BH17:BI17"/>
    <mergeCell ref="AP18:AQ18"/>
    <mergeCell ref="BJ17:BK17"/>
    <mergeCell ref="P18:Q18"/>
    <mergeCell ref="R18:S18"/>
    <mergeCell ref="T18:U18"/>
    <mergeCell ref="V18:W18"/>
    <mergeCell ref="X18:Y18"/>
    <mergeCell ref="AP17:AQ17"/>
    <mergeCell ref="AR17:AS17"/>
    <mergeCell ref="AT17:AU17"/>
    <mergeCell ref="AV17:AW17"/>
    <mergeCell ref="AX17:AY17"/>
    <mergeCell ref="AZ17:BA17"/>
    <mergeCell ref="AD17:AE17"/>
    <mergeCell ref="AF17:AG17"/>
    <mergeCell ref="AH17:AI17"/>
    <mergeCell ref="AJ17:AK17"/>
    <mergeCell ref="AL17:AM17"/>
    <mergeCell ref="AN17:AO17"/>
    <mergeCell ref="Z18:AA18"/>
    <mergeCell ref="AB18:AC18"/>
    <mergeCell ref="AD18:AE18"/>
    <mergeCell ref="AF18:AG18"/>
    <mergeCell ref="AH18:AI18"/>
    <mergeCell ref="BB17:BC17"/>
    <mergeCell ref="BJ16:BK16"/>
    <mergeCell ref="G17:G19"/>
    <mergeCell ref="O17:O19"/>
    <mergeCell ref="P17:Q17"/>
    <mergeCell ref="R17:S17"/>
    <mergeCell ref="T17:U17"/>
    <mergeCell ref="V17:W17"/>
    <mergeCell ref="X17:Y17"/>
    <mergeCell ref="Z17:AA17"/>
    <mergeCell ref="AB17:AC17"/>
    <mergeCell ref="AV16:AW16"/>
    <mergeCell ref="AZ16:BA16"/>
    <mergeCell ref="BB16:BC16"/>
    <mergeCell ref="BD16:BE16"/>
    <mergeCell ref="BF16:BG16"/>
    <mergeCell ref="BH16:BI16"/>
    <mergeCell ref="AF16:AG16"/>
    <mergeCell ref="AJ16:AK16"/>
    <mergeCell ref="AN16:AO16"/>
    <mergeCell ref="AP16:AQ16"/>
    <mergeCell ref="AR16:AS16"/>
    <mergeCell ref="AT16:AU16"/>
    <mergeCell ref="P16:Q16"/>
    <mergeCell ref="R16:S16"/>
    <mergeCell ref="V16:W16"/>
    <mergeCell ref="X16:Y16"/>
    <mergeCell ref="AB16:AC16"/>
    <mergeCell ref="AD16:AE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AZ14:BA14"/>
    <mergeCell ref="BB14:BC14"/>
    <mergeCell ref="BD14:BE14"/>
    <mergeCell ref="AB14:AC14"/>
    <mergeCell ref="AD14:AE14"/>
    <mergeCell ref="AF14:AG14"/>
    <mergeCell ref="AH14:AI14"/>
    <mergeCell ref="AJ14:AK14"/>
    <mergeCell ref="AL14:AM14"/>
    <mergeCell ref="P14:Q14"/>
    <mergeCell ref="R14:S14"/>
    <mergeCell ref="T14:U14"/>
    <mergeCell ref="V14:W14"/>
    <mergeCell ref="X14:Y14"/>
    <mergeCell ref="Z14:AA14"/>
    <mergeCell ref="BF14:BG14"/>
    <mergeCell ref="BH14:BI14"/>
    <mergeCell ref="BJ14:BK14"/>
    <mergeCell ref="AN14:AO14"/>
    <mergeCell ref="AP14:AQ14"/>
    <mergeCell ref="AR14:AS14"/>
    <mergeCell ref="AT14:AU14"/>
    <mergeCell ref="AV14:AW14"/>
    <mergeCell ref="AX14:AY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A12:A41"/>
    <mergeCell ref="B12:B41"/>
    <mergeCell ref="C12:C14"/>
    <mergeCell ref="D12:D15"/>
    <mergeCell ref="E12:E15"/>
    <mergeCell ref="F12:F15"/>
    <mergeCell ref="C16:C26"/>
    <mergeCell ref="D16:D23"/>
    <mergeCell ref="E16:E23"/>
    <mergeCell ref="F16:F23"/>
    <mergeCell ref="C27:C29"/>
    <mergeCell ref="D27:D29"/>
    <mergeCell ref="E27:E29"/>
    <mergeCell ref="F27:F29"/>
    <mergeCell ref="F32:F35"/>
    <mergeCell ref="BH11:BI11"/>
    <mergeCell ref="BJ11:BK11"/>
    <mergeCell ref="AN11:AO11"/>
    <mergeCell ref="AP11:AQ11"/>
    <mergeCell ref="AR11:AS11"/>
    <mergeCell ref="AT11:AU11"/>
    <mergeCell ref="AV11:AW11"/>
    <mergeCell ref="AX11:AY11"/>
    <mergeCell ref="AR10:AU10"/>
    <mergeCell ref="AV10:AY10"/>
    <mergeCell ref="BL10:BM10"/>
    <mergeCell ref="P11:Q11"/>
    <mergeCell ref="AB11:AC11"/>
    <mergeCell ref="AD11:AE11"/>
    <mergeCell ref="AF11:AG11"/>
    <mergeCell ref="AH11:AI11"/>
    <mergeCell ref="AJ11:AK11"/>
    <mergeCell ref="AL11:AM11"/>
    <mergeCell ref="AZ10:BC10"/>
    <mergeCell ref="R11:S11"/>
    <mergeCell ref="T11:U11"/>
    <mergeCell ref="V11:W11"/>
    <mergeCell ref="X11:Y11"/>
    <mergeCell ref="Z11:AA11"/>
    <mergeCell ref="AB10:AE10"/>
    <mergeCell ref="AF10:AI10"/>
    <mergeCell ref="AJ10:AM10"/>
    <mergeCell ref="AN10:AQ10"/>
    <mergeCell ref="BD10:BG10"/>
    <mergeCell ref="BH10:BK10"/>
    <mergeCell ref="AZ11:BA11"/>
    <mergeCell ref="BB11:BC11"/>
    <mergeCell ref="BD11:BE11"/>
    <mergeCell ref="BF11:BG11"/>
    <mergeCell ref="A9:G9"/>
    <mergeCell ref="H9:BK9"/>
    <mergeCell ref="BM42:BM44"/>
    <mergeCell ref="O42:BL44"/>
    <mergeCell ref="A3:N8"/>
    <mergeCell ref="O3:BK8"/>
    <mergeCell ref="BL3:BM9"/>
    <mergeCell ref="A10:B10"/>
    <mergeCell ref="C10:C11"/>
    <mergeCell ref="D10:D11"/>
    <mergeCell ref="E10:E11"/>
    <mergeCell ref="F10:F11"/>
    <mergeCell ref="M10:M11"/>
    <mergeCell ref="N10:N11"/>
    <mergeCell ref="O10:O11"/>
    <mergeCell ref="P10:S10"/>
    <mergeCell ref="T10:W10"/>
    <mergeCell ref="X10:AA10"/>
    <mergeCell ref="G10:G11"/>
    <mergeCell ref="H10:H11"/>
    <mergeCell ref="I10:I11"/>
    <mergeCell ref="J10:J11"/>
    <mergeCell ref="K10:K11"/>
    <mergeCell ref="L10:L11"/>
  </mergeCells>
  <printOptions horizontalCentered="1" verticalCentered="1"/>
  <pageMargins left="0.25" right="0.25" top="0.75" bottom="0.75" header="0.3" footer="0.3"/>
  <pageSetup paperSize="41" scale="26" orientation="landscape" r:id="rId1"/>
  <headerFooter alignWithMargins="0">
    <oddFooter>Página &amp;P de &amp;N</oddFooter>
  </headerFooter>
  <colBreaks count="1" manualBreakCount="1">
    <brk id="14" min="2" max="48"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M41"/>
  <sheetViews>
    <sheetView topLeftCell="A28" zoomScale="60" zoomScaleNormal="60" zoomScaleSheetLayoutView="100" workbookViewId="0">
      <selection activeCell="B42" sqref="B42"/>
    </sheetView>
  </sheetViews>
  <sheetFormatPr baseColWidth="10" defaultColWidth="11.42578125" defaultRowHeight="12.75" x14ac:dyDescent="0.2"/>
  <cols>
    <col min="1" max="1" width="29.85546875" style="104" customWidth="1"/>
    <col min="2" max="2" width="29.5703125" style="104" customWidth="1"/>
    <col min="3" max="3" width="21.28515625" style="104" customWidth="1"/>
    <col min="4" max="4" width="30.28515625" style="104" customWidth="1"/>
    <col min="5" max="5" width="23" style="473" customWidth="1"/>
    <col min="6" max="6" width="20.140625" style="473" customWidth="1"/>
    <col min="7" max="7" width="34.140625" style="104" customWidth="1"/>
    <col min="8" max="8" width="29.28515625" style="104" customWidth="1"/>
    <col min="9" max="9" width="36.28515625" style="104" customWidth="1"/>
    <col min="10" max="10" width="23.42578125" style="104" customWidth="1"/>
    <col min="11" max="11" width="23.42578125" style="481" customWidth="1"/>
    <col min="12" max="13" width="23.42578125" style="104" customWidth="1"/>
    <col min="14" max="14" width="12.5703125" style="104" customWidth="1"/>
    <col min="15" max="15" width="13.85546875" style="104" customWidth="1"/>
    <col min="16" max="23" width="3.5703125" style="104" customWidth="1"/>
    <col min="24" max="24" width="7.42578125" style="104" bestFit="1" customWidth="1"/>
    <col min="25" max="29" width="3.5703125" style="104" customWidth="1"/>
    <col min="30" max="30" width="3" style="104" customWidth="1"/>
    <col min="31" max="31" width="4.28515625" style="104" customWidth="1"/>
    <col min="32" max="62" width="3.5703125" style="104" customWidth="1"/>
    <col min="63" max="63" width="6.140625" style="104" customWidth="1"/>
    <col min="64" max="64" width="14.28515625" style="104" customWidth="1"/>
    <col min="65" max="65" width="25.7109375" style="104" customWidth="1"/>
    <col min="66" max="16384" width="11.42578125" style="104"/>
  </cols>
  <sheetData>
    <row r="1" spans="1:65" ht="16.5" x14ac:dyDescent="0.2">
      <c r="P1" s="474"/>
    </row>
    <row r="2" spans="1:65" ht="17.25" thickBot="1" x14ac:dyDescent="0.25">
      <c r="P2" s="474"/>
    </row>
    <row r="3" spans="1:65" ht="15" customHeight="1" x14ac:dyDescent="0.2">
      <c r="A3" s="1301" t="s">
        <v>940</v>
      </c>
      <c r="B3" s="1302"/>
      <c r="C3" s="1302"/>
      <c r="D3" s="1302"/>
      <c r="E3" s="1302"/>
      <c r="F3" s="1302"/>
      <c r="G3" s="1302"/>
      <c r="H3" s="1302"/>
      <c r="I3" s="1302"/>
      <c r="J3" s="1302"/>
      <c r="K3" s="456"/>
      <c r="L3" s="456"/>
      <c r="M3" s="456"/>
      <c r="N3" s="1027" t="s">
        <v>65</v>
      </c>
      <c r="O3" s="1027"/>
      <c r="P3" s="1027"/>
      <c r="Q3" s="1027"/>
      <c r="R3" s="1027"/>
      <c r="S3" s="1027"/>
      <c r="T3" s="1027"/>
      <c r="U3" s="1027"/>
      <c r="V3" s="1027"/>
      <c r="W3" s="1027"/>
      <c r="X3" s="1027"/>
      <c r="Y3" s="1027"/>
      <c r="Z3" s="1027"/>
      <c r="AA3" s="1027"/>
      <c r="AB3" s="1027"/>
      <c r="AC3" s="1027"/>
      <c r="AD3" s="1027"/>
      <c r="AE3" s="1027"/>
      <c r="AF3" s="1027"/>
      <c r="AG3" s="1027"/>
      <c r="AH3" s="1027"/>
      <c r="AI3" s="1027"/>
      <c r="AJ3" s="1027"/>
      <c r="AK3" s="1027"/>
      <c r="AL3" s="1027"/>
      <c r="AM3" s="1027"/>
      <c r="AN3" s="1027"/>
      <c r="AO3" s="1027"/>
      <c r="AP3" s="1027"/>
      <c r="AQ3" s="1027"/>
      <c r="AR3" s="1027"/>
      <c r="AS3" s="1027"/>
      <c r="AT3" s="1027"/>
      <c r="AU3" s="1027"/>
      <c r="AV3" s="1027"/>
      <c r="AW3" s="1027"/>
      <c r="AX3" s="1027"/>
      <c r="AY3" s="1027"/>
      <c r="AZ3" s="1027"/>
      <c r="BA3" s="1027"/>
      <c r="BB3" s="1027"/>
      <c r="BC3" s="1027"/>
      <c r="BD3" s="1027"/>
      <c r="BE3" s="1027"/>
      <c r="BF3" s="1027"/>
      <c r="BG3" s="1027"/>
      <c r="BH3" s="1027"/>
      <c r="BI3" s="1027"/>
      <c r="BJ3" s="1027"/>
      <c r="BK3" s="1028"/>
      <c r="BL3" s="1071" t="s">
        <v>21</v>
      </c>
      <c r="BM3" s="1072"/>
    </row>
    <row r="4" spans="1:65" ht="15" customHeight="1" x14ac:dyDescent="0.2">
      <c r="A4" s="1304"/>
      <c r="B4" s="1460"/>
      <c r="C4" s="1460"/>
      <c r="D4" s="1460"/>
      <c r="E4" s="1460"/>
      <c r="F4" s="1460"/>
      <c r="G4" s="1460"/>
      <c r="H4" s="1460"/>
      <c r="I4" s="1460"/>
      <c r="J4" s="1460"/>
      <c r="K4" s="475"/>
      <c r="L4" s="475"/>
      <c r="M4" s="475"/>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63"/>
      <c r="BB4" s="1463"/>
      <c r="BC4" s="1463"/>
      <c r="BD4" s="1463"/>
      <c r="BE4" s="1463"/>
      <c r="BF4" s="1463"/>
      <c r="BG4" s="1463"/>
      <c r="BH4" s="1463"/>
      <c r="BI4" s="1463"/>
      <c r="BJ4" s="1463"/>
      <c r="BK4" s="1030"/>
      <c r="BL4" s="1073"/>
      <c r="BM4" s="1074"/>
    </row>
    <row r="5" spans="1:65" ht="15" customHeight="1" x14ac:dyDescent="0.2">
      <c r="A5" s="1304"/>
      <c r="B5" s="1460"/>
      <c r="C5" s="1460"/>
      <c r="D5" s="1460"/>
      <c r="E5" s="1460"/>
      <c r="F5" s="1460"/>
      <c r="G5" s="1460"/>
      <c r="H5" s="1460"/>
      <c r="I5" s="1460"/>
      <c r="J5" s="1460"/>
      <c r="K5" s="475"/>
      <c r="L5" s="475"/>
      <c r="M5" s="475"/>
      <c r="N5" s="1463"/>
      <c r="O5" s="1463"/>
      <c r="P5" s="1463"/>
      <c r="Q5" s="1463"/>
      <c r="R5" s="1463"/>
      <c r="S5" s="1463"/>
      <c r="T5" s="1463"/>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c r="AT5" s="1463"/>
      <c r="AU5" s="1463"/>
      <c r="AV5" s="1463"/>
      <c r="AW5" s="1463"/>
      <c r="AX5" s="1463"/>
      <c r="AY5" s="1463"/>
      <c r="AZ5" s="1463"/>
      <c r="BA5" s="1463"/>
      <c r="BB5" s="1463"/>
      <c r="BC5" s="1463"/>
      <c r="BD5" s="1463"/>
      <c r="BE5" s="1463"/>
      <c r="BF5" s="1463"/>
      <c r="BG5" s="1463"/>
      <c r="BH5" s="1463"/>
      <c r="BI5" s="1463"/>
      <c r="BJ5" s="1463"/>
      <c r="BK5" s="1030"/>
      <c r="BL5" s="1073"/>
      <c r="BM5" s="1074"/>
    </row>
    <row r="6" spans="1:65" ht="15" customHeight="1" x14ac:dyDescent="0.2">
      <c r="A6" s="1304"/>
      <c r="B6" s="1460"/>
      <c r="C6" s="1460"/>
      <c r="D6" s="1460"/>
      <c r="E6" s="1460"/>
      <c r="F6" s="1460"/>
      <c r="G6" s="1460"/>
      <c r="H6" s="1460"/>
      <c r="I6" s="1460"/>
      <c r="J6" s="1460"/>
      <c r="K6" s="475"/>
      <c r="L6" s="475"/>
      <c r="M6" s="475"/>
      <c r="N6" s="1463"/>
      <c r="O6" s="1463"/>
      <c r="P6" s="1463"/>
      <c r="Q6" s="1463"/>
      <c r="R6" s="1463"/>
      <c r="S6" s="1463"/>
      <c r="T6" s="1463"/>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c r="AT6" s="1463"/>
      <c r="AU6" s="1463"/>
      <c r="AV6" s="1463"/>
      <c r="AW6" s="1463"/>
      <c r="AX6" s="1463"/>
      <c r="AY6" s="1463"/>
      <c r="AZ6" s="1463"/>
      <c r="BA6" s="1463"/>
      <c r="BB6" s="1463"/>
      <c r="BC6" s="1463"/>
      <c r="BD6" s="1463"/>
      <c r="BE6" s="1463"/>
      <c r="BF6" s="1463"/>
      <c r="BG6" s="1463"/>
      <c r="BH6" s="1463"/>
      <c r="BI6" s="1463"/>
      <c r="BJ6" s="1463"/>
      <c r="BK6" s="1030"/>
      <c r="BL6" s="1073"/>
      <c r="BM6" s="1074"/>
    </row>
    <row r="7" spans="1:65" ht="15" customHeight="1" x14ac:dyDescent="0.2">
      <c r="A7" s="1304"/>
      <c r="B7" s="1460"/>
      <c r="C7" s="1460"/>
      <c r="D7" s="1460"/>
      <c r="E7" s="1460"/>
      <c r="F7" s="1460"/>
      <c r="G7" s="1460"/>
      <c r="H7" s="1460"/>
      <c r="I7" s="1460"/>
      <c r="J7" s="1460"/>
      <c r="K7" s="475"/>
      <c r="L7" s="475"/>
      <c r="M7" s="475"/>
      <c r="N7" s="1463"/>
      <c r="O7" s="1463"/>
      <c r="P7" s="1463"/>
      <c r="Q7" s="1463"/>
      <c r="R7" s="1463"/>
      <c r="S7" s="1463"/>
      <c r="T7" s="1463"/>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c r="AT7" s="1463"/>
      <c r="AU7" s="1463"/>
      <c r="AV7" s="1463"/>
      <c r="AW7" s="1463"/>
      <c r="AX7" s="1463"/>
      <c r="AY7" s="1463"/>
      <c r="AZ7" s="1463"/>
      <c r="BA7" s="1463"/>
      <c r="BB7" s="1463"/>
      <c r="BC7" s="1463"/>
      <c r="BD7" s="1463"/>
      <c r="BE7" s="1463"/>
      <c r="BF7" s="1463"/>
      <c r="BG7" s="1463"/>
      <c r="BH7" s="1463"/>
      <c r="BI7" s="1463"/>
      <c r="BJ7" s="1463"/>
      <c r="BK7" s="1030"/>
      <c r="BL7" s="1073"/>
      <c r="BM7" s="1074"/>
    </row>
    <row r="8" spans="1:65" ht="15.75" customHeight="1" thickBot="1" x14ac:dyDescent="0.25">
      <c r="A8" s="1461"/>
      <c r="B8" s="1462"/>
      <c r="C8" s="1462"/>
      <c r="D8" s="1462"/>
      <c r="E8" s="1462"/>
      <c r="F8" s="1462"/>
      <c r="G8" s="1462"/>
      <c r="H8" s="1462"/>
      <c r="I8" s="1462"/>
      <c r="J8" s="1462"/>
      <c r="K8" s="457"/>
      <c r="L8" s="457"/>
      <c r="M8" s="457"/>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031"/>
      <c r="AU8" s="1031"/>
      <c r="AV8" s="1031"/>
      <c r="AW8" s="1031"/>
      <c r="AX8" s="1031"/>
      <c r="AY8" s="1031"/>
      <c r="AZ8" s="1031"/>
      <c r="BA8" s="1031"/>
      <c r="BB8" s="1031"/>
      <c r="BC8" s="1031"/>
      <c r="BD8" s="1031"/>
      <c r="BE8" s="1031"/>
      <c r="BF8" s="1031"/>
      <c r="BG8" s="1031"/>
      <c r="BH8" s="1031"/>
      <c r="BI8" s="1031"/>
      <c r="BJ8" s="1031"/>
      <c r="BK8" s="1032"/>
      <c r="BL8" s="1073"/>
      <c r="BM8" s="1074"/>
    </row>
    <row r="9" spans="1:65" ht="15.75" customHeight="1" thickBot="1" x14ac:dyDescent="0.3">
      <c r="A9" s="1033" t="s">
        <v>141</v>
      </c>
      <c r="B9" s="1034"/>
      <c r="C9" s="1034"/>
      <c r="D9" s="1034"/>
      <c r="E9" s="1034"/>
      <c r="F9" s="1034"/>
      <c r="G9" s="1035"/>
      <c r="H9" s="1036"/>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8"/>
      <c r="BL9" s="1075"/>
      <c r="BM9" s="1076"/>
    </row>
    <row r="10" spans="1:65" ht="63.75" customHeight="1" thickBot="1" x14ac:dyDescent="0.25">
      <c r="A10" s="1464" t="s">
        <v>23</v>
      </c>
      <c r="B10" s="1465"/>
      <c r="C10" s="1452" t="s">
        <v>54</v>
      </c>
      <c r="D10" s="1454" t="s">
        <v>60</v>
      </c>
      <c r="E10" s="1466" t="s">
        <v>446</v>
      </c>
      <c r="F10" s="1468" t="s">
        <v>55</v>
      </c>
      <c r="G10" s="1452" t="s">
        <v>56</v>
      </c>
      <c r="H10" s="1452" t="s">
        <v>57</v>
      </c>
      <c r="I10" s="1452" t="s">
        <v>58</v>
      </c>
      <c r="J10" s="1452" t="s">
        <v>59</v>
      </c>
      <c r="K10" s="1454" t="s">
        <v>61</v>
      </c>
      <c r="L10" s="1454" t="s">
        <v>62</v>
      </c>
      <c r="M10" s="1454" t="s">
        <v>63</v>
      </c>
      <c r="N10" s="1452" t="s">
        <v>64</v>
      </c>
      <c r="O10" s="1454" t="s">
        <v>12</v>
      </c>
      <c r="P10" s="1451" t="s">
        <v>0</v>
      </c>
      <c r="Q10" s="1449"/>
      <c r="R10" s="1449"/>
      <c r="S10" s="1450"/>
      <c r="T10" s="1449" t="s">
        <v>1</v>
      </c>
      <c r="U10" s="1449"/>
      <c r="V10" s="1449"/>
      <c r="W10" s="1450"/>
      <c r="X10" s="1449" t="s">
        <v>2</v>
      </c>
      <c r="Y10" s="1449"/>
      <c r="Z10" s="1449"/>
      <c r="AA10" s="1450"/>
      <c r="AB10" s="1449" t="s">
        <v>3</v>
      </c>
      <c r="AC10" s="1449"/>
      <c r="AD10" s="1449"/>
      <c r="AE10" s="1450"/>
      <c r="AF10" s="1449" t="s">
        <v>4</v>
      </c>
      <c r="AG10" s="1449"/>
      <c r="AH10" s="1449"/>
      <c r="AI10" s="1450"/>
      <c r="AJ10" s="1449" t="s">
        <v>5</v>
      </c>
      <c r="AK10" s="1449"/>
      <c r="AL10" s="1449"/>
      <c r="AM10" s="1450"/>
      <c r="AN10" s="1449" t="s">
        <v>6</v>
      </c>
      <c r="AO10" s="1449"/>
      <c r="AP10" s="1449"/>
      <c r="AQ10" s="1450"/>
      <c r="AR10" s="1449" t="s">
        <v>7</v>
      </c>
      <c r="AS10" s="1449"/>
      <c r="AT10" s="1449"/>
      <c r="AU10" s="1450"/>
      <c r="AV10" s="1449" t="s">
        <v>8</v>
      </c>
      <c r="AW10" s="1449"/>
      <c r="AX10" s="1449"/>
      <c r="AY10" s="1450"/>
      <c r="AZ10" s="1449" t="s">
        <v>9</v>
      </c>
      <c r="BA10" s="1449"/>
      <c r="BB10" s="1449"/>
      <c r="BC10" s="1450"/>
      <c r="BD10" s="1449" t="s">
        <v>10</v>
      </c>
      <c r="BE10" s="1449"/>
      <c r="BF10" s="1449"/>
      <c r="BG10" s="1450"/>
      <c r="BH10" s="1449" t="s">
        <v>11</v>
      </c>
      <c r="BI10" s="1449"/>
      <c r="BJ10" s="1449"/>
      <c r="BK10" s="1450"/>
      <c r="BL10" s="1096" t="s">
        <v>147</v>
      </c>
      <c r="BM10" s="1097"/>
    </row>
    <row r="11" spans="1:65" ht="51.75" customHeight="1" thickBot="1" x14ac:dyDescent="0.25">
      <c r="A11" s="379" t="s">
        <v>13</v>
      </c>
      <c r="B11" s="379" t="s">
        <v>14</v>
      </c>
      <c r="C11" s="1453"/>
      <c r="D11" s="1455"/>
      <c r="E11" s="1467"/>
      <c r="F11" s="1469"/>
      <c r="G11" s="1453"/>
      <c r="H11" s="1453"/>
      <c r="I11" s="1453"/>
      <c r="J11" s="1453"/>
      <c r="K11" s="1455"/>
      <c r="L11" s="1455"/>
      <c r="M11" s="1455"/>
      <c r="N11" s="1453"/>
      <c r="O11" s="1473"/>
      <c r="P11" s="1470" t="s">
        <v>24</v>
      </c>
      <c r="Q11" s="1471"/>
      <c r="R11" s="1471" t="s">
        <v>25</v>
      </c>
      <c r="S11" s="1472"/>
      <c r="T11" s="1456" t="s">
        <v>24</v>
      </c>
      <c r="U11" s="1457"/>
      <c r="V11" s="1458" t="s">
        <v>25</v>
      </c>
      <c r="W11" s="1459"/>
      <c r="X11" s="1456" t="s">
        <v>24</v>
      </c>
      <c r="Y11" s="1457"/>
      <c r="Z11" s="1458" t="s">
        <v>25</v>
      </c>
      <c r="AA11" s="1459"/>
      <c r="AB11" s="1456" t="s">
        <v>24</v>
      </c>
      <c r="AC11" s="1457"/>
      <c r="AD11" s="1458" t="s">
        <v>25</v>
      </c>
      <c r="AE11" s="1459"/>
      <c r="AF11" s="1456" t="s">
        <v>24</v>
      </c>
      <c r="AG11" s="1457"/>
      <c r="AH11" s="1458" t="s">
        <v>25</v>
      </c>
      <c r="AI11" s="1459"/>
      <c r="AJ11" s="1456" t="s">
        <v>24</v>
      </c>
      <c r="AK11" s="1457"/>
      <c r="AL11" s="1458" t="s">
        <v>25</v>
      </c>
      <c r="AM11" s="1459"/>
      <c r="AN11" s="1456" t="s">
        <v>24</v>
      </c>
      <c r="AO11" s="1457"/>
      <c r="AP11" s="1458" t="s">
        <v>25</v>
      </c>
      <c r="AQ11" s="1459"/>
      <c r="AR11" s="1456" t="s">
        <v>24</v>
      </c>
      <c r="AS11" s="1457"/>
      <c r="AT11" s="1458" t="s">
        <v>25</v>
      </c>
      <c r="AU11" s="1459"/>
      <c r="AV11" s="1456" t="s">
        <v>24</v>
      </c>
      <c r="AW11" s="1457"/>
      <c r="AX11" s="1458" t="s">
        <v>25</v>
      </c>
      <c r="AY11" s="1459"/>
      <c r="AZ11" s="1456" t="s">
        <v>24</v>
      </c>
      <c r="BA11" s="1457"/>
      <c r="BB11" s="1458" t="s">
        <v>25</v>
      </c>
      <c r="BC11" s="1459"/>
      <c r="BD11" s="1456" t="s">
        <v>24</v>
      </c>
      <c r="BE11" s="1457"/>
      <c r="BF11" s="1458" t="s">
        <v>25</v>
      </c>
      <c r="BG11" s="1459"/>
      <c r="BH11" s="1456" t="s">
        <v>24</v>
      </c>
      <c r="BI11" s="1457"/>
      <c r="BJ11" s="1458" t="s">
        <v>25</v>
      </c>
      <c r="BK11" s="1459"/>
      <c r="BL11" s="413" t="s">
        <v>20</v>
      </c>
      <c r="BM11" s="414" t="s">
        <v>22</v>
      </c>
    </row>
    <row r="12" spans="1:65" ht="60.75" customHeight="1" x14ac:dyDescent="0.2">
      <c r="A12" s="1517" t="s">
        <v>148</v>
      </c>
      <c r="B12" s="1520" t="s">
        <v>411</v>
      </c>
      <c r="C12" s="1522" t="s">
        <v>412</v>
      </c>
      <c r="D12" s="1524" t="s">
        <v>413</v>
      </c>
      <c r="E12" s="1526">
        <v>0.25</v>
      </c>
      <c r="F12" s="1528" t="s">
        <v>78</v>
      </c>
      <c r="G12" s="686" t="s">
        <v>414</v>
      </c>
      <c r="H12" s="687" t="s">
        <v>415</v>
      </c>
      <c r="I12" s="688" t="s">
        <v>997</v>
      </c>
      <c r="J12" s="689">
        <v>0.04</v>
      </c>
      <c r="K12" s="690" t="s">
        <v>970</v>
      </c>
      <c r="L12" s="689" t="s">
        <v>971</v>
      </c>
      <c r="M12" s="689" t="s">
        <v>417</v>
      </c>
      <c r="N12" s="691" t="s">
        <v>71</v>
      </c>
      <c r="O12" s="692" t="s">
        <v>27</v>
      </c>
      <c r="P12" s="1477"/>
      <c r="Q12" s="1478"/>
      <c r="R12" s="1479"/>
      <c r="S12" s="1478"/>
      <c r="T12" s="1474"/>
      <c r="U12" s="1475"/>
      <c r="V12" s="1476"/>
      <c r="W12" s="1476"/>
      <c r="X12" s="1474"/>
      <c r="Y12" s="1475"/>
      <c r="Z12" s="1478"/>
      <c r="AA12" s="1478"/>
      <c r="AB12" s="1474"/>
      <c r="AC12" s="1475"/>
      <c r="AD12" s="1110">
        <v>1</v>
      </c>
      <c r="AE12" s="1110"/>
      <c r="AF12" s="1474"/>
      <c r="AG12" s="1475"/>
      <c r="AH12" s="1476"/>
      <c r="AI12" s="1476"/>
      <c r="AJ12" s="1474"/>
      <c r="AK12" s="1475"/>
      <c r="AL12" s="1476"/>
      <c r="AM12" s="1476"/>
      <c r="AN12" s="1474"/>
      <c r="AO12" s="1475"/>
      <c r="AP12" s="1110">
        <v>1</v>
      </c>
      <c r="AQ12" s="1110"/>
      <c r="AR12" s="1474"/>
      <c r="AS12" s="1475"/>
      <c r="AT12" s="1476"/>
      <c r="AU12" s="1476"/>
      <c r="AV12" s="1474"/>
      <c r="AW12" s="1475"/>
      <c r="AX12" s="1476"/>
      <c r="AY12" s="1476"/>
      <c r="AZ12" s="1478"/>
      <c r="BA12" s="1478"/>
      <c r="BB12" s="1476"/>
      <c r="BC12" s="1476"/>
      <c r="BD12" s="1478"/>
      <c r="BE12" s="1478"/>
      <c r="BF12" s="1110">
        <v>1</v>
      </c>
      <c r="BG12" s="1110"/>
      <c r="BH12" s="1478"/>
      <c r="BI12" s="1478"/>
      <c r="BJ12" s="1479"/>
      <c r="BK12" s="1480"/>
      <c r="BL12" s="665"/>
      <c r="BM12" s="666"/>
    </row>
    <row r="13" spans="1:65" ht="104.25" customHeight="1" x14ac:dyDescent="0.2">
      <c r="A13" s="1518"/>
      <c r="B13" s="1521"/>
      <c r="C13" s="1523"/>
      <c r="D13" s="1525"/>
      <c r="E13" s="1527"/>
      <c r="F13" s="1529"/>
      <c r="G13" s="1530" t="s">
        <v>418</v>
      </c>
      <c r="H13" s="693" t="s">
        <v>998</v>
      </c>
      <c r="I13" s="693" t="s">
        <v>999</v>
      </c>
      <c r="J13" s="694">
        <v>0.02</v>
      </c>
      <c r="K13" s="1532" t="s">
        <v>972</v>
      </c>
      <c r="L13" s="1534" t="s">
        <v>416</v>
      </c>
      <c r="M13" s="1534" t="s">
        <v>417</v>
      </c>
      <c r="N13" s="1489" t="s">
        <v>71</v>
      </c>
      <c r="O13" s="1543" t="s">
        <v>28</v>
      </c>
      <c r="P13" s="1491"/>
      <c r="Q13" s="1484"/>
      <c r="R13" s="1484"/>
      <c r="S13" s="1484"/>
      <c r="T13" s="1484"/>
      <c r="U13" s="1484"/>
      <c r="V13" s="1484"/>
      <c r="W13" s="1484"/>
      <c r="X13" s="1484"/>
      <c r="Y13" s="1484"/>
      <c r="Z13" s="1485">
        <v>0.25</v>
      </c>
      <c r="AA13" s="1485"/>
      <c r="AB13" s="1484"/>
      <c r="AC13" s="1484"/>
      <c r="AD13" s="1484"/>
      <c r="AE13" s="1484"/>
      <c r="AF13" s="1484"/>
      <c r="AG13" s="1484"/>
      <c r="AH13" s="1484"/>
      <c r="AI13" s="1484"/>
      <c r="AJ13" s="1484"/>
      <c r="AK13" s="1484"/>
      <c r="AL13" s="1485">
        <v>0.25</v>
      </c>
      <c r="AM13" s="1485"/>
      <c r="AN13" s="1484"/>
      <c r="AO13" s="1484"/>
      <c r="AP13" s="1484"/>
      <c r="AQ13" s="1484"/>
      <c r="AR13" s="1484"/>
      <c r="AS13" s="1484"/>
      <c r="AT13" s="1484"/>
      <c r="AU13" s="1484"/>
      <c r="AV13" s="1484"/>
      <c r="AW13" s="1484"/>
      <c r="AX13" s="1485">
        <v>0.25</v>
      </c>
      <c r="AY13" s="1485"/>
      <c r="AZ13" s="1484"/>
      <c r="BA13" s="1484"/>
      <c r="BB13" s="1484"/>
      <c r="BC13" s="1484"/>
      <c r="BD13" s="1484"/>
      <c r="BE13" s="1484"/>
      <c r="BF13" s="1484"/>
      <c r="BG13" s="1484"/>
      <c r="BH13" s="1484"/>
      <c r="BI13" s="1484"/>
      <c r="BJ13" s="1485">
        <v>0.25</v>
      </c>
      <c r="BK13" s="1486"/>
      <c r="BL13" s="661"/>
      <c r="BM13" s="662"/>
    </row>
    <row r="14" spans="1:65" ht="60.75" customHeight="1" x14ac:dyDescent="0.2">
      <c r="A14" s="1518"/>
      <c r="B14" s="1521"/>
      <c r="C14" s="1523"/>
      <c r="D14" s="1525"/>
      <c r="E14" s="1527"/>
      <c r="F14" s="1529"/>
      <c r="G14" s="1531"/>
      <c r="H14" s="695" t="s">
        <v>1000</v>
      </c>
      <c r="I14" s="695" t="s">
        <v>1001</v>
      </c>
      <c r="J14" s="694">
        <v>0.01</v>
      </c>
      <c r="K14" s="1533"/>
      <c r="L14" s="1535"/>
      <c r="M14" s="1535"/>
      <c r="N14" s="1490"/>
      <c r="O14" s="1544"/>
      <c r="P14" s="1483"/>
      <c r="Q14" s="1481"/>
      <c r="R14" s="1481"/>
      <c r="S14" s="1481"/>
      <c r="T14" s="1481"/>
      <c r="U14" s="1481"/>
      <c r="V14" s="1481"/>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c r="BB14" s="1481"/>
      <c r="BC14" s="1481"/>
      <c r="BD14" s="1481"/>
      <c r="BE14" s="1481"/>
      <c r="BF14" s="1481"/>
      <c r="BG14" s="1481"/>
      <c r="BH14" s="1481"/>
      <c r="BI14" s="1481"/>
      <c r="BJ14" s="1114">
        <v>1</v>
      </c>
      <c r="BK14" s="1118"/>
      <c r="BL14" s="661"/>
      <c r="BM14" s="662"/>
    </row>
    <row r="15" spans="1:65" ht="60.75" customHeight="1" x14ac:dyDescent="0.2">
      <c r="A15" s="1518"/>
      <c r="B15" s="1521"/>
      <c r="C15" s="1523"/>
      <c r="D15" s="1525"/>
      <c r="E15" s="1527"/>
      <c r="F15" s="1529"/>
      <c r="G15" s="1531"/>
      <c r="H15" s="696" t="s">
        <v>1002</v>
      </c>
      <c r="I15" s="696" t="s">
        <v>1003</v>
      </c>
      <c r="J15" s="694">
        <v>0.02</v>
      </c>
      <c r="K15" s="1532" t="s">
        <v>972</v>
      </c>
      <c r="L15" s="1534" t="s">
        <v>1004</v>
      </c>
      <c r="M15" s="1534" t="s">
        <v>417</v>
      </c>
      <c r="N15" s="1489" t="s">
        <v>71</v>
      </c>
      <c r="O15" s="1544"/>
      <c r="P15" s="1491"/>
      <c r="Q15" s="1484"/>
      <c r="R15" s="1484"/>
      <c r="S15" s="1484"/>
      <c r="T15" s="1484"/>
      <c r="U15" s="1484"/>
      <c r="V15" s="1484"/>
      <c r="W15" s="1484"/>
      <c r="X15" s="1484"/>
      <c r="Y15" s="1484"/>
      <c r="Z15" s="1484"/>
      <c r="AA15" s="1484"/>
      <c r="AB15" s="1484"/>
      <c r="AC15" s="1484"/>
      <c r="AD15" s="1492">
        <v>0.33300000000000002</v>
      </c>
      <c r="AE15" s="1492"/>
      <c r="AF15" s="1482"/>
      <c r="AG15" s="1482"/>
      <c r="AH15" s="1482"/>
      <c r="AI15" s="1482"/>
      <c r="AJ15" s="1482"/>
      <c r="AK15" s="1482"/>
      <c r="AL15" s="1482"/>
      <c r="AM15" s="1482"/>
      <c r="AN15" s="1482"/>
      <c r="AO15" s="1482"/>
      <c r="AP15" s="1482"/>
      <c r="AQ15" s="1482"/>
      <c r="AR15" s="1482"/>
      <c r="AS15" s="1482"/>
      <c r="AT15" s="1487">
        <v>0.33300000000000002</v>
      </c>
      <c r="AU15" s="1487"/>
      <c r="AV15" s="1482"/>
      <c r="AW15" s="1482"/>
      <c r="AX15" s="1482"/>
      <c r="AY15" s="1482"/>
      <c r="AZ15" s="1482"/>
      <c r="BA15" s="1482"/>
      <c r="BB15" s="1482"/>
      <c r="BC15" s="1482"/>
      <c r="BD15" s="1482"/>
      <c r="BE15" s="1482"/>
      <c r="BF15" s="1482"/>
      <c r="BG15" s="1482"/>
      <c r="BH15" s="1482"/>
      <c r="BI15" s="1482"/>
      <c r="BJ15" s="1487">
        <v>0.33400000000000002</v>
      </c>
      <c r="BK15" s="1488"/>
      <c r="BL15" s="661"/>
      <c r="BM15" s="662"/>
    </row>
    <row r="16" spans="1:65" ht="91.5" customHeight="1" x14ac:dyDescent="0.2">
      <c r="A16" s="1518"/>
      <c r="B16" s="1521"/>
      <c r="C16" s="1523"/>
      <c r="D16" s="1525"/>
      <c r="E16" s="1527"/>
      <c r="F16" s="1529"/>
      <c r="G16" s="1531"/>
      <c r="H16" s="697" t="s">
        <v>1005</v>
      </c>
      <c r="I16" s="697" t="s">
        <v>1006</v>
      </c>
      <c r="J16" s="694">
        <v>0.01</v>
      </c>
      <c r="K16" s="1533"/>
      <c r="L16" s="1535"/>
      <c r="M16" s="1535"/>
      <c r="N16" s="1490"/>
      <c r="O16" s="1544"/>
      <c r="P16" s="1483"/>
      <c r="Q16" s="1481"/>
      <c r="R16" s="1481"/>
      <c r="S16" s="1481"/>
      <c r="T16" s="1481"/>
      <c r="U16" s="1481"/>
      <c r="V16" s="1481"/>
      <c r="W16" s="1481"/>
      <c r="X16" s="1481"/>
      <c r="Y16" s="1481"/>
      <c r="Z16" s="1481"/>
      <c r="AA16" s="1481"/>
      <c r="AB16" s="1481"/>
      <c r="AC16" s="1481"/>
      <c r="AD16" s="1481"/>
      <c r="AE16" s="1481"/>
      <c r="AF16" s="1481"/>
      <c r="AG16" s="1481"/>
      <c r="AH16" s="1481"/>
      <c r="AI16" s="1481"/>
      <c r="AJ16" s="1481"/>
      <c r="AK16" s="1481"/>
      <c r="AL16" s="1481"/>
      <c r="AM16" s="1481"/>
      <c r="AN16" s="1481"/>
      <c r="AO16" s="1481"/>
      <c r="AP16" s="1481"/>
      <c r="AQ16" s="1481"/>
      <c r="AR16" s="1481"/>
      <c r="AS16" s="1481"/>
      <c r="AT16" s="1481"/>
      <c r="AU16" s="1481"/>
      <c r="AV16" s="1481"/>
      <c r="AW16" s="1481"/>
      <c r="AX16" s="1481"/>
      <c r="AY16" s="1481"/>
      <c r="AZ16" s="1481"/>
      <c r="BA16" s="1481"/>
      <c r="BB16" s="1481"/>
      <c r="BC16" s="1481"/>
      <c r="BD16" s="1481"/>
      <c r="BE16" s="1481"/>
      <c r="BF16" s="1481"/>
      <c r="BG16" s="1481"/>
      <c r="BH16" s="1481"/>
      <c r="BI16" s="1481"/>
      <c r="BJ16" s="1114">
        <v>1</v>
      </c>
      <c r="BK16" s="1118"/>
      <c r="BL16" s="661"/>
      <c r="BM16" s="662"/>
    </row>
    <row r="17" spans="1:65" ht="60.75" customHeight="1" x14ac:dyDescent="0.2">
      <c r="A17" s="1518"/>
      <c r="B17" s="1521"/>
      <c r="C17" s="1523"/>
      <c r="D17" s="1525"/>
      <c r="E17" s="1527"/>
      <c r="F17" s="1529"/>
      <c r="G17" s="1531"/>
      <c r="H17" s="696" t="s">
        <v>1007</v>
      </c>
      <c r="I17" s="696" t="s">
        <v>1008</v>
      </c>
      <c r="J17" s="694">
        <v>0.01</v>
      </c>
      <c r="K17" s="1532" t="s">
        <v>972</v>
      </c>
      <c r="L17" s="1547" t="s">
        <v>1004</v>
      </c>
      <c r="M17" s="1534" t="s">
        <v>417</v>
      </c>
      <c r="N17" s="1489" t="s">
        <v>71</v>
      </c>
      <c r="O17" s="1544"/>
      <c r="P17" s="1483"/>
      <c r="Q17" s="1481"/>
      <c r="R17" s="1481"/>
      <c r="S17" s="1481"/>
      <c r="T17" s="1481"/>
      <c r="U17" s="1481"/>
      <c r="V17" s="1481"/>
      <c r="W17" s="1481"/>
      <c r="X17" s="1481"/>
      <c r="Y17" s="1481"/>
      <c r="Z17" s="1481"/>
      <c r="AA17" s="1481"/>
      <c r="AB17" s="1481"/>
      <c r="AC17" s="1481"/>
      <c r="AD17" s="1114">
        <v>1</v>
      </c>
      <c r="AE17" s="1114"/>
      <c r="AF17" s="1481"/>
      <c r="AG17" s="1481"/>
      <c r="AH17" s="1481"/>
      <c r="AI17" s="1481"/>
      <c r="AJ17" s="1481"/>
      <c r="AK17" s="1481"/>
      <c r="AL17" s="1481"/>
      <c r="AM17" s="1481"/>
      <c r="AN17" s="1481"/>
      <c r="AO17" s="1481"/>
      <c r="AP17" s="1481"/>
      <c r="AQ17" s="1481"/>
      <c r="AR17" s="1481"/>
      <c r="AS17" s="1481"/>
      <c r="AT17" s="1114">
        <v>1</v>
      </c>
      <c r="AU17" s="1114"/>
      <c r="AV17" s="1481"/>
      <c r="AW17" s="1481"/>
      <c r="AX17" s="1481"/>
      <c r="AY17" s="1481"/>
      <c r="AZ17" s="1481"/>
      <c r="BA17" s="1481"/>
      <c r="BB17" s="1481"/>
      <c r="BC17" s="1481"/>
      <c r="BD17" s="1481"/>
      <c r="BE17" s="1481"/>
      <c r="BF17" s="1114">
        <v>1</v>
      </c>
      <c r="BG17" s="1114"/>
      <c r="BH17" s="1481"/>
      <c r="BI17" s="1481"/>
      <c r="BJ17" s="1481"/>
      <c r="BK17" s="1493"/>
      <c r="BL17" s="661"/>
      <c r="BM17" s="662"/>
    </row>
    <row r="18" spans="1:65" ht="60.75" customHeight="1" x14ac:dyDescent="0.2">
      <c r="A18" s="1518"/>
      <c r="B18" s="1521"/>
      <c r="C18" s="1523"/>
      <c r="D18" s="1525"/>
      <c r="E18" s="1527"/>
      <c r="F18" s="1529"/>
      <c r="G18" s="1531"/>
      <c r="H18" s="697" t="s">
        <v>1009</v>
      </c>
      <c r="I18" s="697" t="s">
        <v>1010</v>
      </c>
      <c r="J18" s="694">
        <v>0.02</v>
      </c>
      <c r="K18" s="1546"/>
      <c r="L18" s="1548"/>
      <c r="M18" s="1548"/>
      <c r="N18" s="1549"/>
      <c r="O18" s="1544"/>
      <c r="P18" s="1483"/>
      <c r="Q18" s="1481"/>
      <c r="R18" s="1481"/>
      <c r="S18" s="1481"/>
      <c r="T18" s="1481"/>
      <c r="U18" s="1481"/>
      <c r="V18" s="1481"/>
      <c r="W18" s="1481"/>
      <c r="X18" s="1481"/>
      <c r="Y18" s="1481"/>
      <c r="Z18" s="1481"/>
      <c r="AA18" s="1481"/>
      <c r="AB18" s="1481"/>
      <c r="AC18" s="1481"/>
      <c r="AD18" s="1481"/>
      <c r="AE18" s="1481"/>
      <c r="AF18" s="1112"/>
      <c r="AG18" s="1112"/>
      <c r="AH18" s="1481"/>
      <c r="AI18" s="1481"/>
      <c r="AJ18" s="1481"/>
      <c r="AK18" s="1481"/>
      <c r="AL18" s="1481"/>
      <c r="AM18" s="1481"/>
      <c r="AN18" s="1481"/>
      <c r="AO18" s="1481"/>
      <c r="AP18" s="1481"/>
      <c r="AQ18" s="1481"/>
      <c r="AR18" s="1481"/>
      <c r="AS18" s="1481"/>
      <c r="AT18" s="1481"/>
      <c r="AU18" s="1481"/>
      <c r="AV18" s="1481"/>
      <c r="AW18" s="1481"/>
      <c r="AX18" s="1481"/>
      <c r="AY18" s="1481"/>
      <c r="AZ18" s="1481"/>
      <c r="BA18" s="1481"/>
      <c r="BB18" s="1481"/>
      <c r="BC18" s="1481"/>
      <c r="BD18" s="1481"/>
      <c r="BE18" s="1481"/>
      <c r="BF18" s="1481"/>
      <c r="BG18" s="1481"/>
      <c r="BH18" s="1481"/>
      <c r="BI18" s="1481"/>
      <c r="BJ18" s="1114">
        <v>1</v>
      </c>
      <c r="BK18" s="1118"/>
      <c r="BL18" s="661"/>
      <c r="BM18" s="662"/>
    </row>
    <row r="19" spans="1:65" ht="60.75" customHeight="1" x14ac:dyDescent="0.2">
      <c r="A19" s="1518"/>
      <c r="B19" s="1521"/>
      <c r="C19" s="1523"/>
      <c r="D19" s="1525"/>
      <c r="E19" s="1527"/>
      <c r="F19" s="1529"/>
      <c r="G19" s="1531"/>
      <c r="H19" s="697" t="s">
        <v>1011</v>
      </c>
      <c r="I19" s="697" t="s">
        <v>1012</v>
      </c>
      <c r="J19" s="694">
        <v>0.01</v>
      </c>
      <c r="K19" s="1533"/>
      <c r="L19" s="1535"/>
      <c r="M19" s="1535"/>
      <c r="N19" s="1490"/>
      <c r="O19" s="1544"/>
      <c r="P19" s="1483"/>
      <c r="Q19" s="1481"/>
      <c r="R19" s="1481"/>
      <c r="S19" s="1481"/>
      <c r="T19" s="1481"/>
      <c r="U19" s="1481"/>
      <c r="V19" s="1481"/>
      <c r="W19" s="1481"/>
      <c r="X19" s="1481"/>
      <c r="Y19" s="1481"/>
      <c r="Z19" s="1481"/>
      <c r="AA19" s="1481"/>
      <c r="AB19" s="1481"/>
      <c r="AC19" s="1481"/>
      <c r="AD19" s="1481"/>
      <c r="AE19" s="1481"/>
      <c r="AF19" s="1481"/>
      <c r="AG19" s="1481"/>
      <c r="AH19" s="1481"/>
      <c r="AI19" s="1481"/>
      <c r="AJ19" s="1481"/>
      <c r="AK19" s="1481"/>
      <c r="AL19" s="1481"/>
      <c r="AM19" s="1481"/>
      <c r="AN19" s="1481"/>
      <c r="AO19" s="1481"/>
      <c r="AP19" s="1481"/>
      <c r="AQ19" s="1481"/>
      <c r="AR19" s="1481"/>
      <c r="AS19" s="1481"/>
      <c r="AT19" s="1481"/>
      <c r="AU19" s="1481"/>
      <c r="AV19" s="1481"/>
      <c r="AW19" s="1481"/>
      <c r="AX19" s="1481"/>
      <c r="AY19" s="1481"/>
      <c r="AZ19" s="1481"/>
      <c r="BA19" s="1481"/>
      <c r="BB19" s="1481"/>
      <c r="BC19" s="1481"/>
      <c r="BD19" s="1481"/>
      <c r="BE19" s="1481"/>
      <c r="BF19" s="1481"/>
      <c r="BG19" s="1481"/>
      <c r="BH19" s="1481"/>
      <c r="BI19" s="1481"/>
      <c r="BJ19" s="1114">
        <v>1</v>
      </c>
      <c r="BK19" s="1118"/>
      <c r="BL19" s="661"/>
      <c r="BM19" s="662"/>
    </row>
    <row r="20" spans="1:65" ht="60.75" customHeight="1" x14ac:dyDescent="0.2">
      <c r="A20" s="1518"/>
      <c r="B20" s="1521"/>
      <c r="C20" s="1523"/>
      <c r="D20" s="1525"/>
      <c r="E20" s="1527"/>
      <c r="F20" s="1529"/>
      <c r="G20" s="1531"/>
      <c r="H20" s="696" t="s">
        <v>1013</v>
      </c>
      <c r="I20" s="696" t="s">
        <v>1014</v>
      </c>
      <c r="J20" s="694">
        <v>0.04</v>
      </c>
      <c r="K20" s="1532" t="s">
        <v>973</v>
      </c>
      <c r="L20" s="1534" t="s">
        <v>416</v>
      </c>
      <c r="M20" s="1534" t="s">
        <v>417</v>
      </c>
      <c r="N20" s="1489" t="s">
        <v>71</v>
      </c>
      <c r="O20" s="1544"/>
      <c r="P20" s="1491"/>
      <c r="Q20" s="1484"/>
      <c r="R20" s="1484"/>
      <c r="S20" s="1484"/>
      <c r="T20" s="1484"/>
      <c r="U20" s="1484"/>
      <c r="V20" s="1484"/>
      <c r="W20" s="1484"/>
      <c r="X20" s="1484"/>
      <c r="Y20" s="1484"/>
      <c r="Z20" s="1484"/>
      <c r="AA20" s="1484"/>
      <c r="AB20" s="1484"/>
      <c r="AC20" s="1484"/>
      <c r="AD20" s="1481"/>
      <c r="AE20" s="1481"/>
      <c r="AF20" s="1496"/>
      <c r="AG20" s="1497"/>
      <c r="AH20" s="1482"/>
      <c r="AI20" s="1482"/>
      <c r="AJ20" s="1482"/>
      <c r="AK20" s="1482"/>
      <c r="AL20" s="1482"/>
      <c r="AM20" s="1482"/>
      <c r="AN20" s="1482"/>
      <c r="AO20" s="1482"/>
      <c r="AP20" s="1482"/>
      <c r="AQ20" s="1482"/>
      <c r="AR20" s="1482"/>
      <c r="AS20" s="1482"/>
      <c r="AT20" s="1498">
        <v>0.5</v>
      </c>
      <c r="AU20" s="1498"/>
      <c r="AV20" s="1482"/>
      <c r="AW20" s="1482"/>
      <c r="AX20" s="1482"/>
      <c r="AY20" s="1482"/>
      <c r="AZ20" s="1496"/>
      <c r="BA20" s="1497"/>
      <c r="BB20" s="1482"/>
      <c r="BC20" s="1482"/>
      <c r="BD20" s="1482"/>
      <c r="BE20" s="1482"/>
      <c r="BF20" s="1482"/>
      <c r="BG20" s="1482"/>
      <c r="BH20" s="1482"/>
      <c r="BI20" s="1482"/>
      <c r="BJ20" s="1494">
        <v>0.5</v>
      </c>
      <c r="BK20" s="1495"/>
      <c r="BL20" s="661"/>
      <c r="BM20" s="662"/>
    </row>
    <row r="21" spans="1:65" ht="60.75" customHeight="1" x14ac:dyDescent="0.2">
      <c r="A21" s="1518"/>
      <c r="B21" s="1521"/>
      <c r="C21" s="1523"/>
      <c r="D21" s="1525"/>
      <c r="E21" s="1527"/>
      <c r="F21" s="1529"/>
      <c r="G21" s="873"/>
      <c r="H21" s="697" t="s">
        <v>1015</v>
      </c>
      <c r="I21" s="697" t="s">
        <v>1016</v>
      </c>
      <c r="J21" s="694">
        <v>0.01</v>
      </c>
      <c r="K21" s="1533"/>
      <c r="L21" s="1535"/>
      <c r="M21" s="1535"/>
      <c r="N21" s="1490"/>
      <c r="O21" s="1545"/>
      <c r="P21" s="1483"/>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1"/>
      <c r="AM21" s="1481"/>
      <c r="AN21" s="1482"/>
      <c r="AO21" s="1482"/>
      <c r="AP21" s="1481"/>
      <c r="AQ21" s="1481"/>
      <c r="AR21" s="1481"/>
      <c r="AS21" s="1481"/>
      <c r="AT21" s="1481"/>
      <c r="AU21" s="1481"/>
      <c r="AV21" s="1481"/>
      <c r="AW21" s="1481"/>
      <c r="AX21" s="1481"/>
      <c r="AY21" s="1481"/>
      <c r="AZ21" s="1481"/>
      <c r="BA21" s="1481"/>
      <c r="BB21" s="1481"/>
      <c r="BC21" s="1481"/>
      <c r="BD21" s="1481"/>
      <c r="BE21" s="1481"/>
      <c r="BF21" s="1481"/>
      <c r="BG21" s="1481"/>
      <c r="BH21" s="1481"/>
      <c r="BI21" s="1481"/>
      <c r="BJ21" s="1114">
        <v>1</v>
      </c>
      <c r="BK21" s="1118"/>
      <c r="BL21" s="661"/>
      <c r="BM21" s="662"/>
    </row>
    <row r="22" spans="1:65" ht="73.5" customHeight="1" x14ac:dyDescent="0.2">
      <c r="A22" s="1518"/>
      <c r="B22" s="1521"/>
      <c r="C22" s="1523"/>
      <c r="D22" s="1525"/>
      <c r="E22" s="1527"/>
      <c r="F22" s="1529"/>
      <c r="G22" s="870" t="s">
        <v>419</v>
      </c>
      <c r="H22" s="698" t="s">
        <v>1017</v>
      </c>
      <c r="I22" s="698" t="s">
        <v>420</v>
      </c>
      <c r="J22" s="694">
        <v>0.02</v>
      </c>
      <c r="K22" s="699" t="s">
        <v>974</v>
      </c>
      <c r="L22" s="700" t="s">
        <v>416</v>
      </c>
      <c r="M22" s="700" t="s">
        <v>417</v>
      </c>
      <c r="N22" s="701" t="s">
        <v>71</v>
      </c>
      <c r="O22" s="1543" t="s">
        <v>45</v>
      </c>
      <c r="P22" s="1483"/>
      <c r="Q22" s="1481"/>
      <c r="R22" s="1481"/>
      <c r="S22" s="1481"/>
      <c r="T22" s="1481"/>
      <c r="U22" s="1481"/>
      <c r="V22" s="1481"/>
      <c r="W22" s="1481"/>
      <c r="X22" s="1481"/>
      <c r="Y22" s="1481"/>
      <c r="Z22" s="1481"/>
      <c r="AA22" s="1481"/>
      <c r="AB22" s="1481"/>
      <c r="AC22" s="1481"/>
      <c r="AD22" s="1481"/>
      <c r="AE22" s="1481"/>
      <c r="AF22" s="1481"/>
      <c r="AG22" s="1481"/>
      <c r="AH22" s="1481"/>
      <c r="AI22" s="1481"/>
      <c r="AJ22" s="1481"/>
      <c r="AK22" s="1481"/>
      <c r="AL22" s="1481"/>
      <c r="AM22" s="1481"/>
      <c r="AN22" s="1481"/>
      <c r="AO22" s="1481"/>
      <c r="AP22" s="1499">
        <v>0.5</v>
      </c>
      <c r="AQ22" s="1500"/>
      <c r="AR22" s="1481"/>
      <c r="AS22" s="1481"/>
      <c r="AT22" s="1481"/>
      <c r="AU22" s="1481"/>
      <c r="AV22" s="1481"/>
      <c r="AW22" s="1481"/>
      <c r="AX22" s="1481"/>
      <c r="AY22" s="1481"/>
      <c r="AZ22" s="1481"/>
      <c r="BA22" s="1481"/>
      <c r="BB22" s="1481"/>
      <c r="BC22" s="1481"/>
      <c r="BD22" s="1481"/>
      <c r="BE22" s="1481"/>
      <c r="BF22" s="1481"/>
      <c r="BG22" s="1481"/>
      <c r="BH22" s="1481"/>
      <c r="BI22" s="1481"/>
      <c r="BJ22" s="1288">
        <v>0.5</v>
      </c>
      <c r="BK22" s="1501"/>
      <c r="BL22" s="661"/>
      <c r="BM22" s="662"/>
    </row>
    <row r="23" spans="1:65" ht="49.5" customHeight="1" x14ac:dyDescent="0.2">
      <c r="A23" s="1518"/>
      <c r="B23" s="1521"/>
      <c r="C23" s="1523"/>
      <c r="D23" s="1525"/>
      <c r="E23" s="1527"/>
      <c r="F23" s="1529"/>
      <c r="G23" s="870"/>
      <c r="H23" s="702" t="s">
        <v>1018</v>
      </c>
      <c r="I23" s="703" t="s">
        <v>1019</v>
      </c>
      <c r="J23" s="694">
        <v>0.02</v>
      </c>
      <c r="K23" s="699" t="s">
        <v>974</v>
      </c>
      <c r="L23" s="700" t="s">
        <v>975</v>
      </c>
      <c r="M23" s="700" t="s">
        <v>417</v>
      </c>
      <c r="N23" s="701" t="s">
        <v>71</v>
      </c>
      <c r="O23" s="1545"/>
      <c r="P23" s="1483"/>
      <c r="Q23" s="1481"/>
      <c r="R23" s="1481"/>
      <c r="S23" s="1481"/>
      <c r="T23" s="1481"/>
      <c r="U23" s="1481"/>
      <c r="V23" s="1481"/>
      <c r="W23" s="1481"/>
      <c r="X23" s="1481"/>
      <c r="Y23" s="1481"/>
      <c r="Z23" s="1504"/>
      <c r="AA23" s="1504"/>
      <c r="AB23" s="1481"/>
      <c r="AC23" s="1481"/>
      <c r="AD23" s="1481"/>
      <c r="AE23" s="1481"/>
      <c r="AF23" s="1481"/>
      <c r="AG23" s="1481"/>
      <c r="AH23" s="1114">
        <v>1</v>
      </c>
      <c r="AI23" s="1114"/>
      <c r="AJ23" s="1481"/>
      <c r="AK23" s="1481"/>
      <c r="AL23" s="1481"/>
      <c r="AM23" s="1481"/>
      <c r="AN23" s="1481"/>
      <c r="AO23" s="1481"/>
      <c r="AP23" s="1481"/>
      <c r="AQ23" s="1481"/>
      <c r="AR23" s="1481"/>
      <c r="AS23" s="1481"/>
      <c r="AT23" s="1481"/>
      <c r="AU23" s="1481"/>
      <c r="AV23" s="1481"/>
      <c r="AW23" s="1481"/>
      <c r="AX23" s="1114">
        <v>1</v>
      </c>
      <c r="AY23" s="1114"/>
      <c r="AZ23" s="1481"/>
      <c r="BA23" s="1481"/>
      <c r="BB23" s="1481"/>
      <c r="BC23" s="1481"/>
      <c r="BD23" s="1481"/>
      <c r="BE23" s="1481"/>
      <c r="BF23" s="1481"/>
      <c r="BG23" s="1481"/>
      <c r="BH23" s="1481"/>
      <c r="BI23" s="1481"/>
      <c r="BJ23" s="1114">
        <v>1</v>
      </c>
      <c r="BK23" s="1118"/>
      <c r="BL23" s="661"/>
      <c r="BM23" s="662"/>
    </row>
    <row r="24" spans="1:65" ht="60.75" customHeight="1" x14ac:dyDescent="0.2">
      <c r="A24" s="1518"/>
      <c r="B24" s="1521"/>
      <c r="C24" s="1523"/>
      <c r="D24" s="1525"/>
      <c r="E24" s="1527"/>
      <c r="F24" s="1529"/>
      <c r="G24" s="704" t="s">
        <v>421</v>
      </c>
      <c r="H24" s="698" t="s">
        <v>976</v>
      </c>
      <c r="I24" s="698" t="s">
        <v>1020</v>
      </c>
      <c r="J24" s="694">
        <v>0.02</v>
      </c>
      <c r="K24" s="705" t="s">
        <v>977</v>
      </c>
      <c r="L24" s="694" t="s">
        <v>1004</v>
      </c>
      <c r="M24" s="694" t="s">
        <v>423</v>
      </c>
      <c r="N24" s="701" t="s">
        <v>71</v>
      </c>
      <c r="O24" s="706" t="s">
        <v>46</v>
      </c>
      <c r="P24" s="1502"/>
      <c r="Q24" s="1503"/>
      <c r="R24" s="1504"/>
      <c r="S24" s="1504"/>
      <c r="T24" s="707"/>
      <c r="U24" s="707"/>
      <c r="V24" s="1113"/>
      <c r="W24" s="1113"/>
      <c r="X24" s="707"/>
      <c r="Y24" s="707"/>
      <c r="Z24" s="1481"/>
      <c r="AA24" s="1481"/>
      <c r="AB24" s="707"/>
      <c r="AC24" s="707"/>
      <c r="AD24" s="1113"/>
      <c r="AE24" s="1113"/>
      <c r="AF24" s="707"/>
      <c r="AG24" s="707"/>
      <c r="AH24" s="1504"/>
      <c r="AI24" s="1504"/>
      <c r="AJ24" s="707"/>
      <c r="AK24" s="707"/>
      <c r="AL24" s="1113"/>
      <c r="AM24" s="1113"/>
      <c r="AN24" s="707"/>
      <c r="AO24" s="707"/>
      <c r="AP24" s="1504"/>
      <c r="AQ24" s="1504"/>
      <c r="AR24" s="707"/>
      <c r="AS24" s="707"/>
      <c r="AT24" s="1113"/>
      <c r="AU24" s="1113"/>
      <c r="AV24" s="707"/>
      <c r="AW24" s="707"/>
      <c r="AX24" s="1504"/>
      <c r="AY24" s="1504"/>
      <c r="AZ24" s="707"/>
      <c r="BA24" s="707"/>
      <c r="BB24" s="1113"/>
      <c r="BC24" s="1113"/>
      <c r="BD24" s="707"/>
      <c r="BE24" s="707"/>
      <c r="BF24" s="1114">
        <v>1</v>
      </c>
      <c r="BG24" s="1114"/>
      <c r="BH24" s="707"/>
      <c r="BI24" s="707"/>
      <c r="BJ24" s="1113"/>
      <c r="BK24" s="1115"/>
      <c r="BL24" s="661"/>
      <c r="BM24" s="662"/>
    </row>
    <row r="25" spans="1:65" ht="60.75" customHeight="1" x14ac:dyDescent="0.2">
      <c r="A25" s="1518"/>
      <c r="B25" s="1521"/>
      <c r="C25" s="1523"/>
      <c r="D25" s="1536" t="s">
        <v>424</v>
      </c>
      <c r="E25" s="1538">
        <v>0.15</v>
      </c>
      <c r="F25" s="1529" t="s">
        <v>78</v>
      </c>
      <c r="G25" s="870" t="s">
        <v>425</v>
      </c>
      <c r="H25" s="765" t="s">
        <v>1021</v>
      </c>
      <c r="I25" s="708" t="s">
        <v>1022</v>
      </c>
      <c r="J25" s="709">
        <v>0.05</v>
      </c>
      <c r="K25" s="699" t="s">
        <v>979</v>
      </c>
      <c r="L25" s="694" t="s">
        <v>422</v>
      </c>
      <c r="M25" s="694" t="s">
        <v>423</v>
      </c>
      <c r="N25" s="701" t="s">
        <v>71</v>
      </c>
      <c r="O25" s="710" t="s">
        <v>45</v>
      </c>
      <c r="P25" s="1483"/>
      <c r="Q25" s="1481"/>
      <c r="R25" s="1481"/>
      <c r="S25" s="1481"/>
      <c r="T25" s="1481"/>
      <c r="U25" s="1481"/>
      <c r="V25" s="1481"/>
      <c r="W25" s="1481"/>
      <c r="X25" s="1481"/>
      <c r="Y25" s="1481"/>
      <c r="Z25" s="1481"/>
      <c r="AA25" s="1481"/>
      <c r="AB25" s="1481"/>
      <c r="AC25" s="1481"/>
      <c r="AD25" s="1481"/>
      <c r="AE25" s="1481"/>
      <c r="AF25" s="1481"/>
      <c r="AG25" s="1481"/>
      <c r="AH25" s="1481"/>
      <c r="AI25" s="1481"/>
      <c r="AJ25" s="1481"/>
      <c r="AK25" s="1481"/>
      <c r="AL25" s="1114">
        <v>1</v>
      </c>
      <c r="AM25" s="1114"/>
      <c r="AN25" s="1481"/>
      <c r="AO25" s="1481"/>
      <c r="AP25" s="1481"/>
      <c r="AQ25" s="1481"/>
      <c r="AR25" s="1481"/>
      <c r="AS25" s="1481"/>
      <c r="AT25" s="1481"/>
      <c r="AU25" s="1481"/>
      <c r="AV25" s="1481"/>
      <c r="AW25" s="1481"/>
      <c r="AX25" s="1481"/>
      <c r="AY25" s="1481"/>
      <c r="AZ25" s="1481"/>
      <c r="BA25" s="1481"/>
      <c r="BB25" s="1481"/>
      <c r="BC25" s="1481"/>
      <c r="BD25" s="1481"/>
      <c r="BE25" s="1481"/>
      <c r="BF25" s="1481"/>
      <c r="BG25" s="1481"/>
      <c r="BH25" s="1481"/>
      <c r="BI25" s="1481"/>
      <c r="BJ25" s="1114">
        <v>1</v>
      </c>
      <c r="BK25" s="1118"/>
      <c r="BL25" s="662"/>
      <c r="BM25" s="662"/>
    </row>
    <row r="26" spans="1:65" ht="91.5" customHeight="1" x14ac:dyDescent="0.2">
      <c r="A26" s="1518"/>
      <c r="B26" s="1521"/>
      <c r="C26" s="1523"/>
      <c r="D26" s="1525"/>
      <c r="E26" s="1527"/>
      <c r="F26" s="1529"/>
      <c r="G26" s="870"/>
      <c r="H26" s="702" t="s">
        <v>426</v>
      </c>
      <c r="I26" s="702" t="s">
        <v>1023</v>
      </c>
      <c r="J26" s="709">
        <v>0.05</v>
      </c>
      <c r="K26" s="699" t="s">
        <v>970</v>
      </c>
      <c r="L26" s="694" t="s">
        <v>978</v>
      </c>
      <c r="M26" s="700" t="s">
        <v>417</v>
      </c>
      <c r="N26" s="701" t="s">
        <v>71</v>
      </c>
      <c r="O26" s="710" t="s">
        <v>47</v>
      </c>
      <c r="P26" s="1483"/>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1481"/>
      <c r="AR26" s="1481"/>
      <c r="AS26" s="1481"/>
      <c r="AT26" s="1481"/>
      <c r="AU26" s="1481"/>
      <c r="AV26" s="1481"/>
      <c r="AW26" s="1481"/>
      <c r="AX26" s="1481"/>
      <c r="AY26" s="1481"/>
      <c r="AZ26" s="1481"/>
      <c r="BA26" s="1481"/>
      <c r="BB26" s="1114">
        <v>1</v>
      </c>
      <c r="BC26" s="1114"/>
      <c r="BD26" s="1481"/>
      <c r="BE26" s="1481"/>
      <c r="BF26" s="1481"/>
      <c r="BG26" s="1481"/>
      <c r="BH26" s="1481"/>
      <c r="BI26" s="1481"/>
      <c r="BJ26" s="1481"/>
      <c r="BK26" s="1493"/>
      <c r="BL26" s="773"/>
      <c r="BM26" s="773"/>
    </row>
    <row r="27" spans="1:65" ht="69" customHeight="1" x14ac:dyDescent="0.2">
      <c r="A27" s="1518"/>
      <c r="B27" s="1521"/>
      <c r="C27" s="1523"/>
      <c r="D27" s="1537"/>
      <c r="E27" s="1539"/>
      <c r="F27" s="1529"/>
      <c r="G27" s="704" t="s">
        <v>427</v>
      </c>
      <c r="H27" s="704" t="s">
        <v>1024</v>
      </c>
      <c r="I27" s="704" t="s">
        <v>1025</v>
      </c>
      <c r="J27" s="709">
        <v>0.05</v>
      </c>
      <c r="K27" s="699" t="s">
        <v>970</v>
      </c>
      <c r="L27" s="694" t="s">
        <v>1004</v>
      </c>
      <c r="M27" s="700" t="s">
        <v>417</v>
      </c>
      <c r="N27" s="701" t="s">
        <v>71</v>
      </c>
      <c r="O27" s="710" t="s">
        <v>29</v>
      </c>
      <c r="P27" s="1505"/>
      <c r="Q27" s="1506"/>
      <c r="R27" s="1507">
        <v>8.3299999999999999E-2</v>
      </c>
      <c r="S27" s="1507"/>
      <c r="T27" s="1508"/>
      <c r="U27" s="1509"/>
      <c r="V27" s="1507">
        <v>8.3299999999999999E-2</v>
      </c>
      <c r="W27" s="1507"/>
      <c r="X27" s="1506"/>
      <c r="Y27" s="1506"/>
      <c r="Z27" s="1507">
        <v>8.3299999999999999E-2</v>
      </c>
      <c r="AA27" s="1507"/>
      <c r="AB27" s="1508"/>
      <c r="AC27" s="1509"/>
      <c r="AD27" s="1507">
        <v>8.3299999999999999E-2</v>
      </c>
      <c r="AE27" s="1507"/>
      <c r="AF27" s="1506"/>
      <c r="AG27" s="1506"/>
      <c r="AH27" s="1507">
        <v>8.3299999999999999E-2</v>
      </c>
      <c r="AI27" s="1507"/>
      <c r="AJ27" s="1508"/>
      <c r="AK27" s="1509"/>
      <c r="AL27" s="1507">
        <v>8.3299999999999999E-2</v>
      </c>
      <c r="AM27" s="1507"/>
      <c r="AN27" s="1506"/>
      <c r="AO27" s="1506"/>
      <c r="AP27" s="1507">
        <v>8.3299999999999999E-2</v>
      </c>
      <c r="AQ27" s="1507"/>
      <c r="AR27" s="1508"/>
      <c r="AS27" s="1509"/>
      <c r="AT27" s="1507">
        <v>8.3299999999999999E-2</v>
      </c>
      <c r="AU27" s="1507"/>
      <c r="AV27" s="1506"/>
      <c r="AW27" s="1506"/>
      <c r="AX27" s="1507">
        <v>8.3299999999999999E-2</v>
      </c>
      <c r="AY27" s="1507"/>
      <c r="AZ27" s="1508"/>
      <c r="BA27" s="1509"/>
      <c r="BB27" s="1507">
        <v>8.3299999999999999E-2</v>
      </c>
      <c r="BC27" s="1507"/>
      <c r="BD27" s="1506"/>
      <c r="BE27" s="1506"/>
      <c r="BF27" s="1507">
        <v>8.3299999999999999E-2</v>
      </c>
      <c r="BG27" s="1507"/>
      <c r="BH27" s="1508"/>
      <c r="BI27" s="1509"/>
      <c r="BJ27" s="1507">
        <v>8.3699999999999997E-2</v>
      </c>
      <c r="BK27" s="1510"/>
      <c r="BL27" s="773"/>
      <c r="BM27" s="773"/>
    </row>
    <row r="28" spans="1:65" ht="68.25" customHeight="1" x14ac:dyDescent="0.2">
      <c r="A28" s="1518"/>
      <c r="B28" s="1521"/>
      <c r="C28" s="1523"/>
      <c r="D28" s="1536" t="s">
        <v>428</v>
      </c>
      <c r="E28" s="1540">
        <v>0.4</v>
      </c>
      <c r="F28" s="703" t="s">
        <v>78</v>
      </c>
      <c r="G28" s="704" t="s">
        <v>429</v>
      </c>
      <c r="H28" s="711" t="s">
        <v>981</v>
      </c>
      <c r="I28" s="708" t="s">
        <v>430</v>
      </c>
      <c r="J28" s="694">
        <v>7.0000000000000007E-2</v>
      </c>
      <c r="K28" s="699" t="s">
        <v>982</v>
      </c>
      <c r="L28" s="712" t="s">
        <v>1026</v>
      </c>
      <c r="M28" s="712" t="s">
        <v>417</v>
      </c>
      <c r="N28" s="701" t="s">
        <v>71</v>
      </c>
      <c r="O28" s="710" t="s">
        <v>31</v>
      </c>
      <c r="P28" s="1483"/>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511"/>
      <c r="AM28" s="1504"/>
      <c r="AN28" s="1481"/>
      <c r="AO28" s="1481"/>
      <c r="AP28" s="1481"/>
      <c r="AQ28" s="1481"/>
      <c r="AR28" s="1481"/>
      <c r="AS28" s="1481"/>
      <c r="AT28" s="1481"/>
      <c r="AU28" s="1481"/>
      <c r="AV28" s="1481"/>
      <c r="AW28" s="1481"/>
      <c r="AX28" s="1481"/>
      <c r="AY28" s="1481"/>
      <c r="AZ28" s="1481"/>
      <c r="BA28" s="1481"/>
      <c r="BB28" s="1481"/>
      <c r="BC28" s="1481"/>
      <c r="BD28" s="1481"/>
      <c r="BE28" s="1481"/>
      <c r="BF28" s="1481"/>
      <c r="BG28" s="1481"/>
      <c r="BH28" s="1481"/>
      <c r="BI28" s="1481"/>
      <c r="BJ28" s="1114">
        <v>121</v>
      </c>
      <c r="BK28" s="1118"/>
      <c r="BL28" s="773"/>
      <c r="BM28" s="773"/>
    </row>
    <row r="29" spans="1:65" ht="68.25" customHeight="1" x14ac:dyDescent="0.2">
      <c r="A29" s="1518"/>
      <c r="B29" s="1521"/>
      <c r="C29" s="1523"/>
      <c r="D29" s="1525"/>
      <c r="E29" s="1541"/>
      <c r="F29" s="703" t="s">
        <v>78</v>
      </c>
      <c r="G29" s="713" t="s">
        <v>431</v>
      </c>
      <c r="H29" s="702" t="s">
        <v>432</v>
      </c>
      <c r="I29" s="708" t="s">
        <v>430</v>
      </c>
      <c r="J29" s="694">
        <v>0.06</v>
      </c>
      <c r="K29" s="714" t="s">
        <v>983</v>
      </c>
      <c r="L29" s="715">
        <v>44105</v>
      </c>
      <c r="M29" s="712" t="s">
        <v>417</v>
      </c>
      <c r="N29" s="701" t="s">
        <v>71</v>
      </c>
      <c r="O29" s="710" t="s">
        <v>32</v>
      </c>
      <c r="P29" s="1483"/>
      <c r="Q29" s="1481"/>
      <c r="R29" s="1481"/>
      <c r="S29" s="1481"/>
      <c r="T29" s="1481"/>
      <c r="U29" s="1481"/>
      <c r="V29" s="1481"/>
      <c r="W29" s="1481"/>
      <c r="X29" s="1481"/>
      <c r="Y29" s="1481"/>
      <c r="Z29" s="1481"/>
      <c r="AA29" s="1481"/>
      <c r="AB29" s="1481"/>
      <c r="AC29" s="1481"/>
      <c r="AD29" s="1481"/>
      <c r="AE29" s="1481"/>
      <c r="AF29" s="1481"/>
      <c r="AG29" s="1481"/>
      <c r="AH29" s="1481"/>
      <c r="AI29" s="1481"/>
      <c r="AJ29" s="1481"/>
      <c r="AK29" s="1481"/>
      <c r="AL29" s="1511"/>
      <c r="AM29" s="1504"/>
      <c r="AN29" s="1481"/>
      <c r="AO29" s="1481"/>
      <c r="AP29" s="1481"/>
      <c r="AQ29" s="1481"/>
      <c r="AR29" s="1481"/>
      <c r="AS29" s="1481"/>
      <c r="AT29" s="1481"/>
      <c r="AU29" s="1481"/>
      <c r="AV29" s="1481"/>
      <c r="AW29" s="1481"/>
      <c r="AX29" s="1481"/>
      <c r="AY29" s="1481"/>
      <c r="AZ29" s="1481"/>
      <c r="BA29" s="1481"/>
      <c r="BB29" s="1481"/>
      <c r="BC29" s="1481"/>
      <c r="BD29" s="1481"/>
      <c r="BE29" s="1481"/>
      <c r="BF29" s="1481"/>
      <c r="BG29" s="1481"/>
      <c r="BH29" s="1481"/>
      <c r="BI29" s="1481"/>
      <c r="BJ29" s="1114">
        <v>105</v>
      </c>
      <c r="BK29" s="1118"/>
      <c r="BL29" s="103"/>
      <c r="BM29" s="103"/>
    </row>
    <row r="30" spans="1:65" ht="70.5" customHeight="1" x14ac:dyDescent="0.2">
      <c r="A30" s="1518"/>
      <c r="B30" s="1521"/>
      <c r="C30" s="1523"/>
      <c r="D30" s="1525"/>
      <c r="E30" s="1541"/>
      <c r="F30" s="1529" t="s">
        <v>78</v>
      </c>
      <c r="G30" s="859" t="s">
        <v>433</v>
      </c>
      <c r="H30" s="702" t="s">
        <v>434</v>
      </c>
      <c r="I30" s="702" t="s">
        <v>1027</v>
      </c>
      <c r="J30" s="694">
        <v>0.1</v>
      </c>
      <c r="K30" s="699" t="s">
        <v>984</v>
      </c>
      <c r="L30" s="694" t="s">
        <v>422</v>
      </c>
      <c r="M30" s="694" t="s">
        <v>423</v>
      </c>
      <c r="N30" s="701" t="s">
        <v>71</v>
      </c>
      <c r="O30" s="1543" t="s">
        <v>41</v>
      </c>
      <c r="P30" s="1483"/>
      <c r="Q30" s="1481"/>
      <c r="R30" s="1114">
        <v>1</v>
      </c>
      <c r="S30" s="1114"/>
      <c r="T30" s="1481"/>
      <c r="U30" s="1481"/>
      <c r="V30" s="1114">
        <v>1</v>
      </c>
      <c r="W30" s="1114"/>
      <c r="X30" s="1481"/>
      <c r="Y30" s="1481"/>
      <c r="Z30" s="1114">
        <v>1</v>
      </c>
      <c r="AA30" s="1114"/>
      <c r="AB30" s="1481"/>
      <c r="AC30" s="1481"/>
      <c r="AD30" s="1114">
        <v>1</v>
      </c>
      <c r="AE30" s="1114"/>
      <c r="AF30" s="1481"/>
      <c r="AG30" s="1481"/>
      <c r="AH30" s="1114">
        <v>1</v>
      </c>
      <c r="AI30" s="1114"/>
      <c r="AJ30" s="1481"/>
      <c r="AK30" s="1481"/>
      <c r="AL30" s="1114">
        <v>1</v>
      </c>
      <c r="AM30" s="1114"/>
      <c r="AN30" s="1481"/>
      <c r="AO30" s="1481"/>
      <c r="AP30" s="1114">
        <v>1</v>
      </c>
      <c r="AQ30" s="1114"/>
      <c r="AR30" s="1481"/>
      <c r="AS30" s="1481"/>
      <c r="AT30" s="1114">
        <v>1</v>
      </c>
      <c r="AU30" s="1114"/>
      <c r="AV30" s="1481"/>
      <c r="AW30" s="1481"/>
      <c r="AX30" s="1114">
        <v>1</v>
      </c>
      <c r="AY30" s="1114"/>
      <c r="AZ30" s="1481"/>
      <c r="BA30" s="1481"/>
      <c r="BB30" s="1114">
        <v>1</v>
      </c>
      <c r="BC30" s="1114"/>
      <c r="BD30" s="1481"/>
      <c r="BE30" s="1481"/>
      <c r="BF30" s="1114">
        <v>1</v>
      </c>
      <c r="BG30" s="1114"/>
      <c r="BH30" s="1481"/>
      <c r="BI30" s="1481"/>
      <c r="BJ30" s="1114">
        <v>1</v>
      </c>
      <c r="BK30" s="1118"/>
      <c r="BL30" s="103"/>
      <c r="BM30" s="103"/>
    </row>
    <row r="31" spans="1:65" ht="60.75" customHeight="1" x14ac:dyDescent="0.2">
      <c r="A31" s="1518"/>
      <c r="B31" s="1521"/>
      <c r="C31" s="1523"/>
      <c r="D31" s="1525"/>
      <c r="E31" s="1541"/>
      <c r="F31" s="1529"/>
      <c r="G31" s="860"/>
      <c r="H31" s="702" t="s">
        <v>1028</v>
      </c>
      <c r="I31" s="702" t="s">
        <v>1029</v>
      </c>
      <c r="J31" s="694">
        <v>0.06</v>
      </c>
      <c r="K31" s="699" t="s">
        <v>973</v>
      </c>
      <c r="L31" s="694" t="s">
        <v>1030</v>
      </c>
      <c r="M31" s="694" t="s">
        <v>423</v>
      </c>
      <c r="N31" s="701" t="s">
        <v>71</v>
      </c>
      <c r="O31" s="1545"/>
      <c r="P31" s="1483"/>
      <c r="Q31" s="1481"/>
      <c r="R31" s="1481"/>
      <c r="S31" s="1481"/>
      <c r="T31" s="1481"/>
      <c r="U31" s="1481"/>
      <c r="V31" s="1481"/>
      <c r="W31" s="1481"/>
      <c r="X31" s="1481"/>
      <c r="Y31" s="1481"/>
      <c r="Z31" s="1114">
        <v>1</v>
      </c>
      <c r="AA31" s="1114"/>
      <c r="AB31" s="1481"/>
      <c r="AC31" s="1481"/>
      <c r="AD31" s="1481"/>
      <c r="AE31" s="1481"/>
      <c r="AF31" s="1481"/>
      <c r="AG31" s="1481"/>
      <c r="AH31" s="1481"/>
      <c r="AI31" s="1481"/>
      <c r="AJ31" s="1481"/>
      <c r="AK31" s="1481"/>
      <c r="AL31" s="1114">
        <v>1</v>
      </c>
      <c r="AM31" s="1114"/>
      <c r="AN31" s="1481"/>
      <c r="AO31" s="1481"/>
      <c r="AP31" s="1481"/>
      <c r="AQ31" s="1481"/>
      <c r="AR31" s="1481"/>
      <c r="AS31" s="1481"/>
      <c r="AT31" s="1481"/>
      <c r="AU31" s="1481"/>
      <c r="AV31" s="1481"/>
      <c r="AW31" s="1481"/>
      <c r="AX31" s="1114">
        <v>1</v>
      </c>
      <c r="AY31" s="1114"/>
      <c r="AZ31" s="1481"/>
      <c r="BA31" s="1481"/>
      <c r="BB31" s="1481"/>
      <c r="BC31" s="1481"/>
      <c r="BD31" s="1481"/>
      <c r="BE31" s="1481"/>
      <c r="BF31" s="1481"/>
      <c r="BG31" s="1481"/>
      <c r="BH31" s="1481"/>
      <c r="BI31" s="1481"/>
      <c r="BJ31" s="1114">
        <v>1</v>
      </c>
      <c r="BK31" s="1118"/>
      <c r="BL31" s="103"/>
      <c r="BM31" s="103"/>
    </row>
    <row r="32" spans="1:65" ht="60.75" customHeight="1" x14ac:dyDescent="0.2">
      <c r="A32" s="1518"/>
      <c r="B32" s="1521"/>
      <c r="C32" s="1523"/>
      <c r="D32" s="1525"/>
      <c r="E32" s="1541"/>
      <c r="F32" s="716" t="s">
        <v>78</v>
      </c>
      <c r="G32" s="713" t="s">
        <v>1031</v>
      </c>
      <c r="H32" s="702" t="s">
        <v>985</v>
      </c>
      <c r="I32" s="702" t="s">
        <v>1032</v>
      </c>
      <c r="J32" s="694">
        <v>0.08</v>
      </c>
      <c r="K32" s="699" t="s">
        <v>986</v>
      </c>
      <c r="L32" s="694" t="s">
        <v>422</v>
      </c>
      <c r="M32" s="694" t="s">
        <v>423</v>
      </c>
      <c r="N32" s="701" t="s">
        <v>71</v>
      </c>
      <c r="O32" s="710" t="s">
        <v>435</v>
      </c>
      <c r="P32" s="1483"/>
      <c r="Q32" s="1481"/>
      <c r="R32" s="1481"/>
      <c r="S32" s="1481"/>
      <c r="T32" s="1481"/>
      <c r="U32" s="1481"/>
      <c r="V32" s="1504"/>
      <c r="W32" s="1504"/>
      <c r="X32" s="1481"/>
      <c r="Y32" s="1481"/>
      <c r="Z32" s="1114">
        <v>1</v>
      </c>
      <c r="AA32" s="1114"/>
      <c r="AB32" s="1481"/>
      <c r="AC32" s="1481"/>
      <c r="AD32" s="1504"/>
      <c r="AE32" s="1504"/>
      <c r="AF32" s="1481"/>
      <c r="AG32" s="1481"/>
      <c r="AH32" s="1481"/>
      <c r="AI32" s="1481"/>
      <c r="AJ32" s="1481"/>
      <c r="AK32" s="1481"/>
      <c r="AL32" s="1114">
        <v>1</v>
      </c>
      <c r="AM32" s="1114"/>
      <c r="AN32" s="1481"/>
      <c r="AO32" s="1481"/>
      <c r="AP32" s="1481"/>
      <c r="AQ32" s="1481"/>
      <c r="AR32" s="1481"/>
      <c r="AS32" s="1481"/>
      <c r="AT32" s="1504"/>
      <c r="AU32" s="1504"/>
      <c r="AV32" s="1481"/>
      <c r="AW32" s="1481"/>
      <c r="AX32" s="1114">
        <v>1</v>
      </c>
      <c r="AY32" s="1114"/>
      <c r="AZ32" s="1481"/>
      <c r="BA32" s="1481"/>
      <c r="BB32" s="1504"/>
      <c r="BC32" s="1504"/>
      <c r="BD32" s="1481"/>
      <c r="BE32" s="1481"/>
      <c r="BF32" s="1481"/>
      <c r="BG32" s="1481"/>
      <c r="BH32" s="1481"/>
      <c r="BI32" s="1481"/>
      <c r="BJ32" s="1114">
        <v>1</v>
      </c>
      <c r="BK32" s="1118"/>
      <c r="BL32" s="103"/>
      <c r="BM32" s="103"/>
    </row>
    <row r="33" spans="1:65" ht="60.75" customHeight="1" x14ac:dyDescent="0.2">
      <c r="A33" s="1518"/>
      <c r="B33" s="1521"/>
      <c r="C33" s="1523"/>
      <c r="D33" s="1537"/>
      <c r="E33" s="1542"/>
      <c r="F33" s="716" t="s">
        <v>78</v>
      </c>
      <c r="G33" s="717" t="s">
        <v>1033</v>
      </c>
      <c r="H33" s="702" t="s">
        <v>1034</v>
      </c>
      <c r="I33" s="702" t="s">
        <v>1035</v>
      </c>
      <c r="J33" s="694">
        <v>0.03</v>
      </c>
      <c r="K33" s="699" t="s">
        <v>982</v>
      </c>
      <c r="L33" s="700" t="s">
        <v>416</v>
      </c>
      <c r="M33" s="700" t="s">
        <v>417</v>
      </c>
      <c r="N33" s="701" t="s">
        <v>71</v>
      </c>
      <c r="O33" s="710" t="s">
        <v>436</v>
      </c>
      <c r="P33" s="1483"/>
      <c r="Q33" s="1481"/>
      <c r="R33" s="1504"/>
      <c r="S33" s="1504"/>
      <c r="T33" s="1481"/>
      <c r="U33" s="1481"/>
      <c r="V33" s="1504"/>
      <c r="W33" s="1504"/>
      <c r="X33" s="1481"/>
      <c r="Y33" s="1481"/>
      <c r="Z33" s="864"/>
      <c r="AA33" s="864"/>
      <c r="AB33" s="1481"/>
      <c r="AC33" s="1481"/>
      <c r="AD33" s="1504"/>
      <c r="AE33" s="1504"/>
      <c r="AF33" s="1481"/>
      <c r="AG33" s="1481"/>
      <c r="AH33" s="1504"/>
      <c r="AI33" s="1504"/>
      <c r="AJ33" s="1481"/>
      <c r="AK33" s="1481"/>
      <c r="AL33" s="1114">
        <v>1</v>
      </c>
      <c r="AM33" s="1114"/>
      <c r="AN33" s="1481"/>
      <c r="AO33" s="1481"/>
      <c r="AP33" s="1504"/>
      <c r="AQ33" s="1504"/>
      <c r="AR33" s="1481"/>
      <c r="AS33" s="1481"/>
      <c r="AT33" s="1504"/>
      <c r="AU33" s="1504"/>
      <c r="AV33" s="1481"/>
      <c r="AW33" s="1481"/>
      <c r="AX33" s="1504"/>
      <c r="AY33" s="1504"/>
      <c r="AZ33" s="1481"/>
      <c r="BA33" s="1481"/>
      <c r="BB33" s="1504"/>
      <c r="BC33" s="1504"/>
      <c r="BD33" s="1481"/>
      <c r="BE33" s="1481"/>
      <c r="BF33" s="1504"/>
      <c r="BG33" s="1504"/>
      <c r="BH33" s="1481"/>
      <c r="BI33" s="1481"/>
      <c r="BJ33" s="1114">
        <v>1</v>
      </c>
      <c r="BK33" s="1118"/>
      <c r="BL33" s="103"/>
      <c r="BM33" s="103"/>
    </row>
    <row r="34" spans="1:65" ht="66.75" customHeight="1" x14ac:dyDescent="0.2">
      <c r="A34" s="1518"/>
      <c r="B34" s="1521"/>
      <c r="C34" s="1523"/>
      <c r="D34" s="1555" t="s">
        <v>437</v>
      </c>
      <c r="E34" s="1556">
        <v>0.15</v>
      </c>
      <c r="F34" s="703" t="s">
        <v>78</v>
      </c>
      <c r="G34" s="713" t="s">
        <v>438</v>
      </c>
      <c r="H34" s="702" t="s">
        <v>439</v>
      </c>
      <c r="I34" s="702" t="s">
        <v>1036</v>
      </c>
      <c r="J34" s="694">
        <v>0.05</v>
      </c>
      <c r="K34" s="699" t="s">
        <v>987</v>
      </c>
      <c r="L34" s="694" t="s">
        <v>422</v>
      </c>
      <c r="M34" s="694" t="s">
        <v>423</v>
      </c>
      <c r="N34" s="701" t="s">
        <v>71</v>
      </c>
      <c r="O34" s="710" t="s">
        <v>33</v>
      </c>
      <c r="P34" s="1512"/>
      <c r="Q34" s="864"/>
      <c r="R34" s="1485">
        <v>8.3299999999999999E-2</v>
      </c>
      <c r="S34" s="1485"/>
      <c r="T34" s="864"/>
      <c r="U34" s="864"/>
      <c r="V34" s="1485">
        <v>8.3299999999999999E-2</v>
      </c>
      <c r="W34" s="1485"/>
      <c r="X34" s="864"/>
      <c r="Y34" s="864"/>
      <c r="Z34" s="1485">
        <v>8.3299999999999999E-2</v>
      </c>
      <c r="AA34" s="1485"/>
      <c r="AB34" s="864"/>
      <c r="AC34" s="864"/>
      <c r="AD34" s="1485">
        <v>8.3299999999999999E-2</v>
      </c>
      <c r="AE34" s="1485"/>
      <c r="AF34" s="864"/>
      <c r="AG34" s="864"/>
      <c r="AH34" s="1485">
        <v>8.3299999999999999E-2</v>
      </c>
      <c r="AI34" s="1485"/>
      <c r="AJ34" s="864"/>
      <c r="AK34" s="864"/>
      <c r="AL34" s="1485">
        <v>8.3299999999999999E-2</v>
      </c>
      <c r="AM34" s="1485"/>
      <c r="AN34" s="864"/>
      <c r="AO34" s="864"/>
      <c r="AP34" s="1485">
        <v>8.3299999999999999E-2</v>
      </c>
      <c r="AQ34" s="1485"/>
      <c r="AR34" s="864"/>
      <c r="AS34" s="864"/>
      <c r="AT34" s="1485">
        <v>8.3299999999999999E-2</v>
      </c>
      <c r="AU34" s="1485"/>
      <c r="AV34" s="864"/>
      <c r="AW34" s="864"/>
      <c r="AX34" s="1485">
        <v>8.3299999999999999E-2</v>
      </c>
      <c r="AY34" s="1485"/>
      <c r="AZ34" s="864"/>
      <c r="BA34" s="864"/>
      <c r="BB34" s="1485">
        <v>8.3299999999999999E-2</v>
      </c>
      <c r="BC34" s="1485"/>
      <c r="BD34" s="864"/>
      <c r="BE34" s="864"/>
      <c r="BF34" s="1485">
        <v>8.3299999999999999E-2</v>
      </c>
      <c r="BG34" s="1485"/>
      <c r="BH34" s="864"/>
      <c r="BI34" s="864"/>
      <c r="BJ34" s="1485">
        <v>8.3299999999999999E-2</v>
      </c>
      <c r="BK34" s="1486"/>
      <c r="BL34" s="103"/>
      <c r="BM34" s="103"/>
    </row>
    <row r="35" spans="1:65" ht="66" customHeight="1" x14ac:dyDescent="0.2">
      <c r="A35" s="1518"/>
      <c r="B35" s="1521"/>
      <c r="C35" s="1523"/>
      <c r="D35" s="1555"/>
      <c r="E35" s="1556"/>
      <c r="F35" s="720" t="s">
        <v>78</v>
      </c>
      <c r="G35" s="721" t="s">
        <v>440</v>
      </c>
      <c r="H35" s="698" t="s">
        <v>1049</v>
      </c>
      <c r="I35" s="698" t="s">
        <v>1050</v>
      </c>
      <c r="J35" s="694">
        <v>0.03</v>
      </c>
      <c r="K35" s="699" t="s">
        <v>1039</v>
      </c>
      <c r="L35" s="694" t="s">
        <v>422</v>
      </c>
      <c r="M35" s="694" t="s">
        <v>423</v>
      </c>
      <c r="N35" s="701" t="s">
        <v>71</v>
      </c>
      <c r="O35" s="706" t="s">
        <v>34</v>
      </c>
      <c r="P35" s="1483"/>
      <c r="Q35" s="1481"/>
      <c r="R35" s="1481"/>
      <c r="S35" s="1481"/>
      <c r="T35" s="1481"/>
      <c r="U35" s="1481"/>
      <c r="V35" s="1481"/>
      <c r="W35" s="1481"/>
      <c r="X35" s="1481"/>
      <c r="Y35" s="1481"/>
      <c r="Z35" s="1481"/>
      <c r="AA35" s="1481"/>
      <c r="AB35" s="1481"/>
      <c r="AC35" s="1481"/>
      <c r="AD35" s="1481"/>
      <c r="AE35" s="1481"/>
      <c r="AF35" s="1481"/>
      <c r="AG35" s="1481"/>
      <c r="AH35" s="1481"/>
      <c r="AI35" s="1481"/>
      <c r="AJ35" s="1481"/>
      <c r="AK35" s="1481"/>
      <c r="AL35" s="1114">
        <v>1</v>
      </c>
      <c r="AM35" s="1114"/>
      <c r="AN35" s="1481"/>
      <c r="AO35" s="1481"/>
      <c r="AP35" s="1481"/>
      <c r="AQ35" s="1481"/>
      <c r="AR35" s="1481"/>
      <c r="AS35" s="1481"/>
      <c r="AT35" s="1481"/>
      <c r="AU35" s="1481"/>
      <c r="AV35" s="1481"/>
      <c r="AW35" s="1481"/>
      <c r="AX35" s="1481"/>
      <c r="AY35" s="1481"/>
      <c r="AZ35" s="1481"/>
      <c r="BA35" s="1481"/>
      <c r="BB35" s="1481"/>
      <c r="BC35" s="1481"/>
      <c r="BD35" s="1481"/>
      <c r="BE35" s="1481"/>
      <c r="BF35" s="1481"/>
      <c r="BG35" s="1481"/>
      <c r="BH35" s="1481"/>
      <c r="BI35" s="1481"/>
      <c r="BJ35" s="1114">
        <v>1</v>
      </c>
      <c r="BK35" s="1118"/>
      <c r="BL35" s="103"/>
      <c r="BM35" s="103"/>
    </row>
    <row r="36" spans="1:65" ht="66" customHeight="1" x14ac:dyDescent="0.2">
      <c r="A36" s="1518"/>
      <c r="B36" s="1521"/>
      <c r="C36" s="1523"/>
      <c r="D36" s="1555"/>
      <c r="E36" s="1556"/>
      <c r="F36" s="703" t="s">
        <v>78</v>
      </c>
      <c r="G36" s="713" t="s">
        <v>441</v>
      </c>
      <c r="H36" s="722" t="s">
        <v>1040</v>
      </c>
      <c r="I36" s="702" t="s">
        <v>442</v>
      </c>
      <c r="J36" s="694">
        <v>7.0000000000000007E-2</v>
      </c>
      <c r="K36" s="699" t="s">
        <v>980</v>
      </c>
      <c r="L36" s="694" t="s">
        <v>422</v>
      </c>
      <c r="M36" s="694" t="s">
        <v>423</v>
      </c>
      <c r="N36" s="701" t="s">
        <v>71</v>
      </c>
      <c r="O36" s="710" t="s">
        <v>35</v>
      </c>
      <c r="P36" s="1557"/>
      <c r="Q36" s="1550"/>
      <c r="R36" s="1114">
        <f>126650/12</f>
        <v>10554.166666666666</v>
      </c>
      <c r="S36" s="1114"/>
      <c r="T36" s="1550"/>
      <c r="U36" s="1550"/>
      <c r="V36" s="1114">
        <f>126650/12</f>
        <v>10554.166666666666</v>
      </c>
      <c r="W36" s="1114"/>
      <c r="X36" s="1550"/>
      <c r="Y36" s="1550"/>
      <c r="Z36" s="1114">
        <f>126650/12</f>
        <v>10554.166666666666</v>
      </c>
      <c r="AA36" s="1114"/>
      <c r="AB36" s="1550"/>
      <c r="AC36" s="1550"/>
      <c r="AD36" s="1114">
        <f>126650/12</f>
        <v>10554.166666666666</v>
      </c>
      <c r="AE36" s="1114"/>
      <c r="AF36" s="1550"/>
      <c r="AG36" s="1550"/>
      <c r="AH36" s="1114">
        <f>126650/12</f>
        <v>10554.166666666666</v>
      </c>
      <c r="AI36" s="1114"/>
      <c r="AJ36" s="1550"/>
      <c r="AK36" s="1550"/>
      <c r="AL36" s="1114">
        <f>126650/12</f>
        <v>10554.166666666666</v>
      </c>
      <c r="AM36" s="1114"/>
      <c r="AN36" s="1550"/>
      <c r="AO36" s="1550"/>
      <c r="AP36" s="1114">
        <f>126650/12</f>
        <v>10554.166666666666</v>
      </c>
      <c r="AQ36" s="1114"/>
      <c r="AR36" s="1550"/>
      <c r="AS36" s="1550"/>
      <c r="AT36" s="1114">
        <f>126650/12</f>
        <v>10554.166666666666</v>
      </c>
      <c r="AU36" s="1114"/>
      <c r="AV36" s="1550"/>
      <c r="AW36" s="1550"/>
      <c r="AX36" s="1114">
        <f>126650/12</f>
        <v>10554.166666666666</v>
      </c>
      <c r="AY36" s="1114"/>
      <c r="AZ36" s="1550"/>
      <c r="BA36" s="1550"/>
      <c r="BB36" s="1114">
        <f>126650/12</f>
        <v>10554.166666666666</v>
      </c>
      <c r="BC36" s="1114"/>
      <c r="BD36" s="1550"/>
      <c r="BE36" s="1550"/>
      <c r="BF36" s="1114">
        <f>126650/12</f>
        <v>10554.166666666666</v>
      </c>
      <c r="BG36" s="1114"/>
      <c r="BH36" s="1550"/>
      <c r="BI36" s="1550"/>
      <c r="BJ36" s="1114">
        <f>126650/12</f>
        <v>10554.166666666666</v>
      </c>
      <c r="BK36" s="1118"/>
      <c r="BL36" s="103"/>
      <c r="BM36" s="103"/>
    </row>
    <row r="37" spans="1:65" ht="66" customHeight="1" thickBot="1" x14ac:dyDescent="0.25">
      <c r="A37" s="1519"/>
      <c r="B37" s="723"/>
      <c r="C37" s="724" t="s">
        <v>1041</v>
      </c>
      <c r="D37" s="725" t="s">
        <v>1042</v>
      </c>
      <c r="E37" s="726">
        <v>0.05</v>
      </c>
      <c r="F37" s="727" t="s">
        <v>78</v>
      </c>
      <c r="G37" s="723" t="s">
        <v>444</v>
      </c>
      <c r="H37" s="725" t="s">
        <v>44</v>
      </c>
      <c r="I37" s="725" t="s">
        <v>43</v>
      </c>
      <c r="J37" s="728">
        <v>0.05</v>
      </c>
      <c r="K37" s="729" t="s">
        <v>987</v>
      </c>
      <c r="L37" s="726" t="s">
        <v>1043</v>
      </c>
      <c r="M37" s="726" t="s">
        <v>423</v>
      </c>
      <c r="N37" s="730" t="s">
        <v>1044</v>
      </c>
      <c r="O37" s="731">
        <v>5.0999999999999996</v>
      </c>
      <c r="P37" s="1559"/>
      <c r="Q37" s="1551"/>
      <c r="R37" s="1552">
        <v>8.3299999999999999E-2</v>
      </c>
      <c r="S37" s="1552"/>
      <c r="T37" s="1551"/>
      <c r="U37" s="1551"/>
      <c r="V37" s="1552">
        <v>8.3299999999999999E-2</v>
      </c>
      <c r="W37" s="1552"/>
      <c r="X37" s="1551"/>
      <c r="Y37" s="1551"/>
      <c r="Z37" s="1552">
        <v>8.3299999999999999E-2</v>
      </c>
      <c r="AA37" s="1552"/>
      <c r="AB37" s="1551"/>
      <c r="AC37" s="1551"/>
      <c r="AD37" s="1552">
        <v>8.3299999999999999E-2</v>
      </c>
      <c r="AE37" s="1552"/>
      <c r="AF37" s="1551"/>
      <c r="AG37" s="1551"/>
      <c r="AH37" s="1552">
        <v>8.3299999999999999E-2</v>
      </c>
      <c r="AI37" s="1552"/>
      <c r="AJ37" s="1551"/>
      <c r="AK37" s="1551"/>
      <c r="AL37" s="1552">
        <v>8.3299999999999999E-2</v>
      </c>
      <c r="AM37" s="1552"/>
      <c r="AN37" s="1551"/>
      <c r="AO37" s="1551"/>
      <c r="AP37" s="1552">
        <v>8.3299999999999999E-2</v>
      </c>
      <c r="AQ37" s="1552"/>
      <c r="AR37" s="1551"/>
      <c r="AS37" s="1551"/>
      <c r="AT37" s="1552">
        <v>8.3299999999999999E-2</v>
      </c>
      <c r="AU37" s="1552"/>
      <c r="AV37" s="1551"/>
      <c r="AW37" s="1551"/>
      <c r="AX37" s="1552">
        <v>8.3299999999999999E-2</v>
      </c>
      <c r="AY37" s="1552"/>
      <c r="AZ37" s="1551"/>
      <c r="BA37" s="1551"/>
      <c r="BB37" s="1552">
        <v>8.3299999999999999E-2</v>
      </c>
      <c r="BC37" s="1552"/>
      <c r="BD37" s="1553"/>
      <c r="BE37" s="1554"/>
      <c r="BF37" s="1552">
        <v>8.3299999999999999E-2</v>
      </c>
      <c r="BG37" s="1552"/>
      <c r="BH37" s="1551"/>
      <c r="BI37" s="1551"/>
      <c r="BJ37" s="1552">
        <v>8.3299999999999999E-2</v>
      </c>
      <c r="BK37" s="1558"/>
      <c r="BL37" s="103"/>
      <c r="BM37" s="103"/>
    </row>
    <row r="38" spans="1:65" ht="18" customHeight="1" x14ac:dyDescent="0.2">
      <c r="A38" s="389" t="s">
        <v>17</v>
      </c>
      <c r="B38" s="390"/>
      <c r="C38" s="390" t="s">
        <v>18</v>
      </c>
      <c r="D38" s="390"/>
      <c r="E38" s="478"/>
      <c r="F38" s="478" t="s">
        <v>15</v>
      </c>
      <c r="G38" s="478"/>
      <c r="H38" s="391"/>
      <c r="I38" s="478" t="s">
        <v>16</v>
      </c>
      <c r="J38" s="391"/>
      <c r="K38" s="480"/>
      <c r="L38" s="478"/>
      <c r="M38" s="478"/>
      <c r="N38" s="392"/>
      <c r="O38" s="682"/>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50"/>
      <c r="BL38" s="1514"/>
      <c r="BM38" s="1408"/>
    </row>
    <row r="39" spans="1:65" ht="46.5" customHeight="1" x14ac:dyDescent="0.2">
      <c r="A39" s="389" t="s">
        <v>70</v>
      </c>
      <c r="B39" s="390"/>
      <c r="C39" s="390" t="s">
        <v>909</v>
      </c>
      <c r="D39" s="390"/>
      <c r="E39" s="478"/>
      <c r="F39" s="478" t="s">
        <v>39</v>
      </c>
      <c r="G39" s="478"/>
      <c r="H39" s="478"/>
      <c r="I39" s="478" t="s">
        <v>988</v>
      </c>
      <c r="J39" s="478"/>
      <c r="K39" s="480"/>
      <c r="L39" s="478"/>
      <c r="M39" s="478"/>
      <c r="N39" s="392"/>
      <c r="O39" s="396"/>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2"/>
      <c r="BL39" s="1515"/>
      <c r="BM39" s="1409"/>
    </row>
    <row r="40" spans="1:65" ht="23.25" customHeight="1" thickBot="1" x14ac:dyDescent="0.25">
      <c r="A40" s="397" t="s">
        <v>38</v>
      </c>
      <c r="B40" s="398"/>
      <c r="C40" s="944" t="s">
        <v>910</v>
      </c>
      <c r="D40" s="944"/>
      <c r="E40" s="663"/>
      <c r="F40" s="495" t="s">
        <v>40</v>
      </c>
      <c r="G40" s="663"/>
      <c r="H40" s="460"/>
      <c r="I40" s="1513" t="s">
        <v>891</v>
      </c>
      <c r="J40" s="1513"/>
      <c r="K40" s="460" t="s">
        <v>19</v>
      </c>
      <c r="L40" s="663"/>
      <c r="M40" s="663"/>
      <c r="N40" s="664"/>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3"/>
      <c r="BL40" s="1516"/>
      <c r="BM40" s="1410"/>
    </row>
    <row r="41" spans="1:65" ht="16.5" x14ac:dyDescent="0.3">
      <c r="A41" s="775" t="s">
        <v>1069</v>
      </c>
    </row>
  </sheetData>
  <mergeCells count="709">
    <mergeCell ref="BF37:BG37"/>
    <mergeCell ref="BH37:BI37"/>
    <mergeCell ref="BJ37:BK37"/>
    <mergeCell ref="BF36:BG36"/>
    <mergeCell ref="BH36:BI36"/>
    <mergeCell ref="BJ36:BK36"/>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B37:BC37"/>
    <mergeCell ref="BD37:BE37"/>
    <mergeCell ref="BJ33:BK33"/>
    <mergeCell ref="D34:D36"/>
    <mergeCell ref="E34:E36"/>
    <mergeCell ref="P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AU36"/>
    <mergeCell ref="AV36:AW36"/>
    <mergeCell ref="AX36:AY36"/>
    <mergeCell ref="AZ36:BA36"/>
    <mergeCell ref="BB36:BC36"/>
    <mergeCell ref="BD36:BE36"/>
    <mergeCell ref="AJ33:AK33"/>
    <mergeCell ref="AN33:AO33"/>
    <mergeCell ref="AP33:AQ33"/>
    <mergeCell ref="AR33:AS33"/>
    <mergeCell ref="AV33:AW33"/>
    <mergeCell ref="AX33:AY33"/>
    <mergeCell ref="AZ33:BA33"/>
    <mergeCell ref="BD33:BE33"/>
    <mergeCell ref="AN34:AO34"/>
    <mergeCell ref="AJ34:AK34"/>
    <mergeCell ref="AL34:AM34"/>
    <mergeCell ref="BH33:BI33"/>
    <mergeCell ref="O30:O31"/>
    <mergeCell ref="P33:Q33"/>
    <mergeCell ref="R33:S33"/>
    <mergeCell ref="T33:U33"/>
    <mergeCell ref="X33:Y33"/>
    <mergeCell ref="Z33:AA33"/>
    <mergeCell ref="AB33:AC33"/>
    <mergeCell ref="AF33:AG33"/>
    <mergeCell ref="AH33:AI33"/>
    <mergeCell ref="AL31:AM31"/>
    <mergeCell ref="AN31:AO31"/>
    <mergeCell ref="AP31:AQ31"/>
    <mergeCell ref="AR31:AS31"/>
    <mergeCell ref="AT31:AU31"/>
    <mergeCell ref="AV31:AW31"/>
    <mergeCell ref="Z31:AA31"/>
    <mergeCell ref="AB31:AC31"/>
    <mergeCell ref="AX31:AY31"/>
    <mergeCell ref="AZ31:BA31"/>
    <mergeCell ref="BB31:BC31"/>
    <mergeCell ref="BD31:BE31"/>
    <mergeCell ref="BF31:BG31"/>
    <mergeCell ref="BH30:BI30"/>
    <mergeCell ref="BH19:BI19"/>
    <mergeCell ref="K20:K21"/>
    <mergeCell ref="L20:L21"/>
    <mergeCell ref="M20:M21"/>
    <mergeCell ref="N20:N21"/>
    <mergeCell ref="G22:G23"/>
    <mergeCell ref="O22:O23"/>
    <mergeCell ref="T22:U22"/>
    <mergeCell ref="AF22:AG22"/>
    <mergeCell ref="AR22:AS22"/>
    <mergeCell ref="BD22:BE22"/>
    <mergeCell ref="T23:U23"/>
    <mergeCell ref="AF23:AG23"/>
    <mergeCell ref="AR23:AS23"/>
    <mergeCell ref="BD23:BE23"/>
    <mergeCell ref="BB23:BC23"/>
    <mergeCell ref="BF23:BG23"/>
    <mergeCell ref="BH23:BI23"/>
    <mergeCell ref="P23:Q23"/>
    <mergeCell ref="R23:S23"/>
    <mergeCell ref="V23:W23"/>
    <mergeCell ref="X23:Y23"/>
    <mergeCell ref="Z23:AA23"/>
    <mergeCell ref="BH20:BI20"/>
    <mergeCell ref="T17:U17"/>
    <mergeCell ref="AF17:AG17"/>
    <mergeCell ref="AR17:AS17"/>
    <mergeCell ref="BD17:BE17"/>
    <mergeCell ref="P19:Q19"/>
    <mergeCell ref="T19:U19"/>
    <mergeCell ref="X19:Y19"/>
    <mergeCell ref="AB19:AC19"/>
    <mergeCell ref="AF19:AG19"/>
    <mergeCell ref="AJ19:AK19"/>
    <mergeCell ref="AN19:AO19"/>
    <mergeCell ref="AR19:AS19"/>
    <mergeCell ref="AV19:AW19"/>
    <mergeCell ref="AZ19:BA19"/>
    <mergeCell ref="BD19:BE19"/>
    <mergeCell ref="AX19:AY19"/>
    <mergeCell ref="BB19:BC19"/>
    <mergeCell ref="AL19:AM19"/>
    <mergeCell ref="AP19:AQ19"/>
    <mergeCell ref="AT19:AU19"/>
    <mergeCell ref="P17:Q17"/>
    <mergeCell ref="R17:S17"/>
    <mergeCell ref="V17:W17"/>
    <mergeCell ref="X17:Y17"/>
    <mergeCell ref="M13:M14"/>
    <mergeCell ref="O13:O21"/>
    <mergeCell ref="K15:K16"/>
    <mergeCell ref="L15:L16"/>
    <mergeCell ref="M15:M16"/>
    <mergeCell ref="N15:N16"/>
    <mergeCell ref="K17:K19"/>
    <mergeCell ref="L17:L19"/>
    <mergeCell ref="M17:M19"/>
    <mergeCell ref="N17:N19"/>
    <mergeCell ref="A12:A37"/>
    <mergeCell ref="B12:B36"/>
    <mergeCell ref="C12:C36"/>
    <mergeCell ref="D12:D24"/>
    <mergeCell ref="E12:E24"/>
    <mergeCell ref="F12:F24"/>
    <mergeCell ref="G13:G21"/>
    <mergeCell ref="K13:K14"/>
    <mergeCell ref="L13:L14"/>
    <mergeCell ref="D25:D27"/>
    <mergeCell ref="E25:E27"/>
    <mergeCell ref="F25:F27"/>
    <mergeCell ref="G25:G26"/>
    <mergeCell ref="D28:D33"/>
    <mergeCell ref="E28:E33"/>
    <mergeCell ref="F30:F31"/>
    <mergeCell ref="G30:G31"/>
    <mergeCell ref="BJ23:BK23"/>
    <mergeCell ref="BL38:BM40"/>
    <mergeCell ref="AN23:AO23"/>
    <mergeCell ref="AP23:AQ23"/>
    <mergeCell ref="AT23:AU23"/>
    <mergeCell ref="AV23:AW23"/>
    <mergeCell ref="AX23:AY23"/>
    <mergeCell ref="AZ23:BA23"/>
    <mergeCell ref="AD33:AE33"/>
    <mergeCell ref="AL33:AM33"/>
    <mergeCell ref="AT33:AU33"/>
    <mergeCell ref="BB33:BC33"/>
    <mergeCell ref="BF33:BG33"/>
    <mergeCell ref="AZ34:BA34"/>
    <mergeCell ref="BB34:BC34"/>
    <mergeCell ref="BD34:BE34"/>
    <mergeCell ref="BF34:BG34"/>
    <mergeCell ref="BH34:BI34"/>
    <mergeCell ref="AP34:AQ34"/>
    <mergeCell ref="AR34:AS34"/>
    <mergeCell ref="AT34:AU34"/>
    <mergeCell ref="AV34:AW34"/>
    <mergeCell ref="AX34:AY34"/>
    <mergeCell ref="BH31:BI31"/>
    <mergeCell ref="BH35:BI35"/>
    <mergeCell ref="BL3:BM9"/>
    <mergeCell ref="BL10:BM10"/>
    <mergeCell ref="AB23:AC23"/>
    <mergeCell ref="AH23:AI23"/>
    <mergeCell ref="AJ23:AK23"/>
    <mergeCell ref="AL23:AM23"/>
    <mergeCell ref="AZ29:BA29"/>
    <mergeCell ref="BB29:BC29"/>
    <mergeCell ref="BD29:BE29"/>
    <mergeCell ref="BF29:BG29"/>
    <mergeCell ref="BH29:BI29"/>
    <mergeCell ref="BJ29:BK29"/>
    <mergeCell ref="AN29:AO29"/>
    <mergeCell ref="AP29:AQ29"/>
    <mergeCell ref="AR29:AS29"/>
    <mergeCell ref="AT29:AU29"/>
    <mergeCell ref="AV29:AW29"/>
    <mergeCell ref="AX29:AY29"/>
    <mergeCell ref="AB29:AC29"/>
    <mergeCell ref="AD29:AE29"/>
    <mergeCell ref="AJ28:AK28"/>
    <mergeCell ref="AN28:AO28"/>
    <mergeCell ref="BH32:BI32"/>
    <mergeCell ref="BJ32:BK32"/>
    <mergeCell ref="V33:W33"/>
    <mergeCell ref="AZ32:BA32"/>
    <mergeCell ref="BB32:BC32"/>
    <mergeCell ref="BD32:BE32"/>
    <mergeCell ref="BJ34:BK34"/>
    <mergeCell ref="BF32:BG32"/>
    <mergeCell ref="C40:D40"/>
    <mergeCell ref="I40:J40"/>
    <mergeCell ref="BJ35:BK35"/>
    <mergeCell ref="AV35:AW35"/>
    <mergeCell ref="AX35:AY35"/>
    <mergeCell ref="AZ35:BA35"/>
    <mergeCell ref="BB35:BC35"/>
    <mergeCell ref="BD35:BE35"/>
    <mergeCell ref="BF35:BG35"/>
    <mergeCell ref="AJ35:AK35"/>
    <mergeCell ref="AL35:AM35"/>
    <mergeCell ref="AN35:AO35"/>
    <mergeCell ref="AP35:AQ35"/>
    <mergeCell ref="AR35:AS35"/>
    <mergeCell ref="AT35:AU35"/>
    <mergeCell ref="X35:Y35"/>
    <mergeCell ref="Z32:AA32"/>
    <mergeCell ref="AB32:AC32"/>
    <mergeCell ref="AD32:AE32"/>
    <mergeCell ref="AF32:AG32"/>
    <mergeCell ref="P32:Q32"/>
    <mergeCell ref="R32:S32"/>
    <mergeCell ref="T32:U32"/>
    <mergeCell ref="AB34:AC34"/>
    <mergeCell ref="AD34:AE34"/>
    <mergeCell ref="AF34:AG34"/>
    <mergeCell ref="AT32:AU32"/>
    <mergeCell ref="AV32:AW32"/>
    <mergeCell ref="AX32:AY32"/>
    <mergeCell ref="AH32:AI32"/>
    <mergeCell ref="AJ32:AK32"/>
    <mergeCell ref="AL32:AM32"/>
    <mergeCell ref="AN32:AO32"/>
    <mergeCell ref="AP32:AQ32"/>
    <mergeCell ref="AR32:AS32"/>
    <mergeCell ref="BJ30:BK30"/>
    <mergeCell ref="P31:Q31"/>
    <mergeCell ref="R31:S31"/>
    <mergeCell ref="T31:U31"/>
    <mergeCell ref="V31:W31"/>
    <mergeCell ref="X31:Y31"/>
    <mergeCell ref="AV30:AW30"/>
    <mergeCell ref="AX30:AY30"/>
    <mergeCell ref="AZ30:BA30"/>
    <mergeCell ref="BB30:BC30"/>
    <mergeCell ref="BD30:BE30"/>
    <mergeCell ref="BF30:BG30"/>
    <mergeCell ref="AJ30:AK30"/>
    <mergeCell ref="AL30:AM30"/>
    <mergeCell ref="AN30:AO30"/>
    <mergeCell ref="AP30:AQ30"/>
    <mergeCell ref="BJ31:BK31"/>
    <mergeCell ref="AR30:AS30"/>
    <mergeCell ref="AT30:AU30"/>
    <mergeCell ref="X30:Y30"/>
    <mergeCell ref="Z30:AA30"/>
    <mergeCell ref="AB30:AC30"/>
    <mergeCell ref="AD30:AE30"/>
    <mergeCell ref="AF30:AG30"/>
    <mergeCell ref="AH30:AI30"/>
    <mergeCell ref="P30:Q30"/>
    <mergeCell ref="R30:S30"/>
    <mergeCell ref="T30:U30"/>
    <mergeCell ref="V30:W30"/>
    <mergeCell ref="P35:Q35"/>
    <mergeCell ref="R35:S35"/>
    <mergeCell ref="T35:U35"/>
    <mergeCell ref="V35:W35"/>
    <mergeCell ref="AD31:AE31"/>
    <mergeCell ref="AF31:AG31"/>
    <mergeCell ref="AH31:AI31"/>
    <mergeCell ref="P34:Q34"/>
    <mergeCell ref="R34:S34"/>
    <mergeCell ref="T34:U34"/>
    <mergeCell ref="V34:W34"/>
    <mergeCell ref="X34:Y34"/>
    <mergeCell ref="Z34:AA34"/>
    <mergeCell ref="Z35:AA35"/>
    <mergeCell ref="AB35:AC35"/>
    <mergeCell ref="AD35:AE35"/>
    <mergeCell ref="AF35:AG35"/>
    <mergeCell ref="AH35:AI35"/>
    <mergeCell ref="AH34:AI34"/>
    <mergeCell ref="AJ31:AK31"/>
    <mergeCell ref="V32:W32"/>
    <mergeCell ref="X32:Y32"/>
    <mergeCell ref="BJ27:BK27"/>
    <mergeCell ref="BJ28:BK28"/>
    <mergeCell ref="AX28:AY28"/>
    <mergeCell ref="AF29:AG29"/>
    <mergeCell ref="AH29:AI29"/>
    <mergeCell ref="AJ29:AK29"/>
    <mergeCell ref="AL29:AM29"/>
    <mergeCell ref="AL28:AM28"/>
    <mergeCell ref="AV28:AW28"/>
    <mergeCell ref="BD27:BE27"/>
    <mergeCell ref="BF27:BG27"/>
    <mergeCell ref="BH27:BI27"/>
    <mergeCell ref="AZ28:BA28"/>
    <mergeCell ref="BB28:BC28"/>
    <mergeCell ref="BD28:BE28"/>
    <mergeCell ref="BF28:BG28"/>
    <mergeCell ref="BH28:BI28"/>
    <mergeCell ref="AB28:AC28"/>
    <mergeCell ref="AD28:AE28"/>
    <mergeCell ref="AF28:AG28"/>
    <mergeCell ref="AH28:AI28"/>
    <mergeCell ref="P29:Q29"/>
    <mergeCell ref="R29:S29"/>
    <mergeCell ref="T29:U29"/>
    <mergeCell ref="V29:W29"/>
    <mergeCell ref="X29:Y29"/>
    <mergeCell ref="Z29:AA29"/>
    <mergeCell ref="P28:Q28"/>
    <mergeCell ref="R28:S28"/>
    <mergeCell ref="T28:U28"/>
    <mergeCell ref="V28:W28"/>
    <mergeCell ref="X28:Y28"/>
    <mergeCell ref="Z28:AA28"/>
    <mergeCell ref="AR28:AS28"/>
    <mergeCell ref="AT28:AU28"/>
    <mergeCell ref="AX27:AY27"/>
    <mergeCell ref="AZ27:BA27"/>
    <mergeCell ref="BB27:BC27"/>
    <mergeCell ref="AF27:AG27"/>
    <mergeCell ref="AH27:AI27"/>
    <mergeCell ref="AJ27:AK27"/>
    <mergeCell ref="AL27:AM27"/>
    <mergeCell ref="AN27:AO27"/>
    <mergeCell ref="AP27:AQ27"/>
    <mergeCell ref="AR27:AS27"/>
    <mergeCell ref="AT27:AU27"/>
    <mergeCell ref="AV27:AW27"/>
    <mergeCell ref="AP28:AQ28"/>
    <mergeCell ref="BH26:BI26"/>
    <mergeCell ref="BJ26:BK26"/>
    <mergeCell ref="P27:Q27"/>
    <mergeCell ref="R27:S27"/>
    <mergeCell ref="T27:U27"/>
    <mergeCell ref="V27:W27"/>
    <mergeCell ref="X27:Y27"/>
    <mergeCell ref="Z27:AA27"/>
    <mergeCell ref="AB27:AC27"/>
    <mergeCell ref="AD27:AE27"/>
    <mergeCell ref="AV26:AW26"/>
    <mergeCell ref="X26:Y26"/>
    <mergeCell ref="Z26:AA26"/>
    <mergeCell ref="AB26:AC26"/>
    <mergeCell ref="AD26:AE26"/>
    <mergeCell ref="AF26:AG26"/>
    <mergeCell ref="AH26:AI26"/>
    <mergeCell ref="AX26:AY26"/>
    <mergeCell ref="AZ26:BA26"/>
    <mergeCell ref="BB26:BC26"/>
    <mergeCell ref="BD26:BE26"/>
    <mergeCell ref="BF26:BG26"/>
    <mergeCell ref="AJ26:AK26"/>
    <mergeCell ref="AL26:AM26"/>
    <mergeCell ref="P26:Q26"/>
    <mergeCell ref="R26:S26"/>
    <mergeCell ref="T26:U26"/>
    <mergeCell ref="V26:W26"/>
    <mergeCell ref="AT25:AU25"/>
    <mergeCell ref="AV25:AW25"/>
    <mergeCell ref="AX25:AY25"/>
    <mergeCell ref="AZ25:BA25"/>
    <mergeCell ref="BB25:BC25"/>
    <mergeCell ref="AH25:AI25"/>
    <mergeCell ref="AJ25:AK25"/>
    <mergeCell ref="AL25:AM25"/>
    <mergeCell ref="AN25:AO25"/>
    <mergeCell ref="AP25:AQ25"/>
    <mergeCell ref="AR25:AS25"/>
    <mergeCell ref="AN26:AO26"/>
    <mergeCell ref="AP26:AQ26"/>
    <mergeCell ref="AR26:AS26"/>
    <mergeCell ref="AT26:AU26"/>
    <mergeCell ref="BJ24:BK24"/>
    <mergeCell ref="P25:Q25"/>
    <mergeCell ref="R25:S25"/>
    <mergeCell ref="T25:U25"/>
    <mergeCell ref="V25:W25"/>
    <mergeCell ref="X25:Y25"/>
    <mergeCell ref="Z25:AA25"/>
    <mergeCell ref="AB25:AC25"/>
    <mergeCell ref="AD25:AE25"/>
    <mergeCell ref="AF25:AG25"/>
    <mergeCell ref="AX24:AY24"/>
    <mergeCell ref="BB24:BC24"/>
    <mergeCell ref="BF24:BG24"/>
    <mergeCell ref="AL24:AM24"/>
    <mergeCell ref="AP24:AQ24"/>
    <mergeCell ref="AT24:AU24"/>
    <mergeCell ref="Z24:AA24"/>
    <mergeCell ref="AD24:AE24"/>
    <mergeCell ref="AH24:AI24"/>
    <mergeCell ref="BF25:BG25"/>
    <mergeCell ref="BH25:BI25"/>
    <mergeCell ref="BJ25:BK25"/>
    <mergeCell ref="BD25:BE25"/>
    <mergeCell ref="AD23:AE23"/>
    <mergeCell ref="P24:Q24"/>
    <mergeCell ref="R24:S24"/>
    <mergeCell ref="V24:W24"/>
    <mergeCell ref="AV22:AW22"/>
    <mergeCell ref="AX22:AY22"/>
    <mergeCell ref="AZ22:BA22"/>
    <mergeCell ref="BB22:BC22"/>
    <mergeCell ref="BF22:BG22"/>
    <mergeCell ref="AH22:AI22"/>
    <mergeCell ref="AJ22:AK22"/>
    <mergeCell ref="AL22:AM22"/>
    <mergeCell ref="AN22:AO22"/>
    <mergeCell ref="BJ21:BK21"/>
    <mergeCell ref="P22:Q22"/>
    <mergeCell ref="R22:S22"/>
    <mergeCell ref="V22:W22"/>
    <mergeCell ref="X22:Y22"/>
    <mergeCell ref="Z22:AA22"/>
    <mergeCell ref="AB22:AC22"/>
    <mergeCell ref="AD22:AE22"/>
    <mergeCell ref="AT21:AU21"/>
    <mergeCell ref="AV21:AW21"/>
    <mergeCell ref="AX21:AY21"/>
    <mergeCell ref="AZ21:BA21"/>
    <mergeCell ref="BB21:BC21"/>
    <mergeCell ref="BD21:BE21"/>
    <mergeCell ref="AH21:AI21"/>
    <mergeCell ref="AJ21:AK21"/>
    <mergeCell ref="AL21:AM21"/>
    <mergeCell ref="AN21:AO21"/>
    <mergeCell ref="AP21:AQ21"/>
    <mergeCell ref="AR21:AS21"/>
    <mergeCell ref="BH21:BI21"/>
    <mergeCell ref="BJ22:BK22"/>
    <mergeCell ref="BH22:BI22"/>
    <mergeCell ref="AL20:AM20"/>
    <mergeCell ref="AN20:AO20"/>
    <mergeCell ref="AP20:AQ20"/>
    <mergeCell ref="AR20:AS20"/>
    <mergeCell ref="AT20:AU20"/>
    <mergeCell ref="AV20:AW20"/>
    <mergeCell ref="AP22:AQ22"/>
    <mergeCell ref="AT22:AU22"/>
    <mergeCell ref="BF21:BG21"/>
    <mergeCell ref="BF19:BG19"/>
    <mergeCell ref="BJ20:BK20"/>
    <mergeCell ref="P21:Q21"/>
    <mergeCell ref="R21:S21"/>
    <mergeCell ref="T21:U21"/>
    <mergeCell ref="V21:W21"/>
    <mergeCell ref="X21:Y21"/>
    <mergeCell ref="Z21:AA21"/>
    <mergeCell ref="AB21:AC21"/>
    <mergeCell ref="AD21:AE21"/>
    <mergeCell ref="AF21:AG21"/>
    <mergeCell ref="AX20:AY20"/>
    <mergeCell ref="AZ20:BA20"/>
    <mergeCell ref="BB20:BC20"/>
    <mergeCell ref="Z20:AA20"/>
    <mergeCell ref="AB20:AC20"/>
    <mergeCell ref="AD20:AE20"/>
    <mergeCell ref="AF20:AG20"/>
    <mergeCell ref="AH20:AI20"/>
    <mergeCell ref="AJ20:AK20"/>
    <mergeCell ref="BD20:BE20"/>
    <mergeCell ref="BF20:BG20"/>
    <mergeCell ref="P20:Q20"/>
    <mergeCell ref="R20:S20"/>
    <mergeCell ref="T20:U20"/>
    <mergeCell ref="V20:W20"/>
    <mergeCell ref="X20:Y20"/>
    <mergeCell ref="BF18:BG18"/>
    <mergeCell ref="BH18:BI18"/>
    <mergeCell ref="BJ18:BK18"/>
    <mergeCell ref="R19:S19"/>
    <mergeCell ref="V19:W19"/>
    <mergeCell ref="Z19:AA19"/>
    <mergeCell ref="AD19:AE19"/>
    <mergeCell ref="AH19:AI19"/>
    <mergeCell ref="AP18:AQ18"/>
    <mergeCell ref="AR18:AS18"/>
    <mergeCell ref="AT18:AU18"/>
    <mergeCell ref="AV18:AW18"/>
    <mergeCell ref="AX18:AY18"/>
    <mergeCell ref="AZ18:BA18"/>
    <mergeCell ref="AD18:AE18"/>
    <mergeCell ref="AF18:AG18"/>
    <mergeCell ref="AH18:AI18"/>
    <mergeCell ref="AJ18:AK18"/>
    <mergeCell ref="AL18:AM18"/>
    <mergeCell ref="AN18:AO18"/>
    <mergeCell ref="BJ19:BK19"/>
    <mergeCell ref="BF17:BG17"/>
    <mergeCell ref="BH17:BI17"/>
    <mergeCell ref="BJ17:BK17"/>
    <mergeCell ref="P18:Q18"/>
    <mergeCell ref="R18:S18"/>
    <mergeCell ref="T18:U18"/>
    <mergeCell ref="V18:W18"/>
    <mergeCell ref="X18:Y18"/>
    <mergeCell ref="Z18:AA18"/>
    <mergeCell ref="AB18:AC18"/>
    <mergeCell ref="AP17:AQ17"/>
    <mergeCell ref="AT17:AU17"/>
    <mergeCell ref="AV17:AW17"/>
    <mergeCell ref="AX17:AY17"/>
    <mergeCell ref="AZ17:BA17"/>
    <mergeCell ref="BB17:BC17"/>
    <mergeCell ref="AB17:AC17"/>
    <mergeCell ref="AD17:AE17"/>
    <mergeCell ref="AH17:AI17"/>
    <mergeCell ref="AJ17:AK17"/>
    <mergeCell ref="AL17:AM17"/>
    <mergeCell ref="AN17:AO17"/>
    <mergeCell ref="BB18:BC18"/>
    <mergeCell ref="BD18:BE18"/>
    <mergeCell ref="AX16:AY16"/>
    <mergeCell ref="AZ16:BA16"/>
    <mergeCell ref="BB16:BC16"/>
    <mergeCell ref="BD16:BE16"/>
    <mergeCell ref="AH16:AI16"/>
    <mergeCell ref="AJ16:AK16"/>
    <mergeCell ref="AL16:AM16"/>
    <mergeCell ref="AN16:AO16"/>
    <mergeCell ref="AP16:AQ16"/>
    <mergeCell ref="AR16:AS16"/>
    <mergeCell ref="Z17:AA17"/>
    <mergeCell ref="AT16:AU16"/>
    <mergeCell ref="AV16:AW16"/>
    <mergeCell ref="N13:N14"/>
    <mergeCell ref="P13:Q13"/>
    <mergeCell ref="R13:S13"/>
    <mergeCell ref="T13:U13"/>
    <mergeCell ref="P15:Q15"/>
    <mergeCell ref="R15:S15"/>
    <mergeCell ref="T15:U15"/>
    <mergeCell ref="P14:Q14"/>
    <mergeCell ref="R14:S14"/>
    <mergeCell ref="T14:U14"/>
    <mergeCell ref="V15:W15"/>
    <mergeCell ref="X15:Y15"/>
    <mergeCell ref="AD15:AE15"/>
    <mergeCell ref="V14:W14"/>
    <mergeCell ref="X14:Y14"/>
    <mergeCell ref="Z14:AA14"/>
    <mergeCell ref="AB14:AC14"/>
    <mergeCell ref="AT13:AU13"/>
    <mergeCell ref="AV13:AW13"/>
    <mergeCell ref="AH13:AI13"/>
    <mergeCell ref="AJ13:AK13"/>
    <mergeCell ref="BJ15:BK15"/>
    <mergeCell ref="AP14:AQ14"/>
    <mergeCell ref="AR14:AS14"/>
    <mergeCell ref="AT14:AU14"/>
    <mergeCell ref="AV14:AW14"/>
    <mergeCell ref="AD16:AE16"/>
    <mergeCell ref="AF16:AG16"/>
    <mergeCell ref="AX15:AY15"/>
    <mergeCell ref="AZ15:BA15"/>
    <mergeCell ref="BB15:BC15"/>
    <mergeCell ref="BD15:BE15"/>
    <mergeCell ref="BF15:BG15"/>
    <mergeCell ref="BH15:BI15"/>
    <mergeCell ref="AL15:AM15"/>
    <mergeCell ref="AN15:AO15"/>
    <mergeCell ref="AP15:AQ15"/>
    <mergeCell ref="AR15:AS15"/>
    <mergeCell ref="AT15:AU15"/>
    <mergeCell ref="AV15:AW15"/>
    <mergeCell ref="AH15:AI15"/>
    <mergeCell ref="AJ15:AK15"/>
    <mergeCell ref="BF16:BG16"/>
    <mergeCell ref="BH16:BI16"/>
    <mergeCell ref="BJ16:BK16"/>
    <mergeCell ref="BF13:BG13"/>
    <mergeCell ref="BH13:BI13"/>
    <mergeCell ref="BJ13:BK13"/>
    <mergeCell ref="AX13:AY13"/>
    <mergeCell ref="AZ13:BA13"/>
    <mergeCell ref="BB13:BC13"/>
    <mergeCell ref="BD13:BE13"/>
    <mergeCell ref="BB14:BC14"/>
    <mergeCell ref="BD14:BE14"/>
    <mergeCell ref="BF14:BG14"/>
    <mergeCell ref="BH14:BI14"/>
    <mergeCell ref="BJ14:BK14"/>
    <mergeCell ref="AX14:AY14"/>
    <mergeCell ref="AZ14:BA14"/>
    <mergeCell ref="AL13:AM13"/>
    <mergeCell ref="AN13:AO13"/>
    <mergeCell ref="AP13:AQ13"/>
    <mergeCell ref="AR13:AS13"/>
    <mergeCell ref="V13:W13"/>
    <mergeCell ref="X13:Y13"/>
    <mergeCell ref="Z13:AA13"/>
    <mergeCell ref="AB13:AC13"/>
    <mergeCell ref="AD13:AE13"/>
    <mergeCell ref="AF13:AG13"/>
    <mergeCell ref="AD14:AE14"/>
    <mergeCell ref="AF14:AG14"/>
    <mergeCell ref="AH14:AI14"/>
    <mergeCell ref="AJ14:AK14"/>
    <mergeCell ref="AL14:AM14"/>
    <mergeCell ref="AN14:AO14"/>
    <mergeCell ref="AF15:AG15"/>
    <mergeCell ref="P16:Q16"/>
    <mergeCell ref="R16:S16"/>
    <mergeCell ref="T16:U16"/>
    <mergeCell ref="V16:W16"/>
    <mergeCell ref="X16:Y16"/>
    <mergeCell ref="Z16:AA16"/>
    <mergeCell ref="AB16:AC16"/>
    <mergeCell ref="Z15:AA15"/>
    <mergeCell ref="AB15:AC15"/>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BD11:BE11"/>
    <mergeCell ref="BF11:BG11"/>
    <mergeCell ref="BH11:BI11"/>
    <mergeCell ref="BJ11:BK11"/>
    <mergeCell ref="AR11:AS11"/>
    <mergeCell ref="AT11:AU11"/>
    <mergeCell ref="AV11:AW11"/>
    <mergeCell ref="AX11:AY11"/>
    <mergeCell ref="AZ11:BA11"/>
    <mergeCell ref="BB11:BC11"/>
    <mergeCell ref="A3:J8"/>
    <mergeCell ref="N3:BK8"/>
    <mergeCell ref="A9:G9"/>
    <mergeCell ref="H9:BK9"/>
    <mergeCell ref="A10:B10"/>
    <mergeCell ref="C10:C11"/>
    <mergeCell ref="D10:D11"/>
    <mergeCell ref="E10:E11"/>
    <mergeCell ref="F10:F11"/>
    <mergeCell ref="G10:G11"/>
    <mergeCell ref="BD10:BG10"/>
    <mergeCell ref="BH10:BK10"/>
    <mergeCell ref="P11:Q11"/>
    <mergeCell ref="R11:S11"/>
    <mergeCell ref="T11:U11"/>
    <mergeCell ref="V11:W11"/>
    <mergeCell ref="AJ11:AK11"/>
    <mergeCell ref="AL11:AM11"/>
    <mergeCell ref="AN11:AO11"/>
    <mergeCell ref="AP11:AQ11"/>
    <mergeCell ref="N10:N11"/>
    <mergeCell ref="O10:O11"/>
    <mergeCell ref="AB11:AC11"/>
    <mergeCell ref="AD11:AE11"/>
    <mergeCell ref="AR10:AU10"/>
    <mergeCell ref="AV10:AY10"/>
    <mergeCell ref="AZ10:BC10"/>
    <mergeCell ref="P10:S10"/>
    <mergeCell ref="T10:W10"/>
    <mergeCell ref="X10:AA10"/>
    <mergeCell ref="H10:H11"/>
    <mergeCell ref="I10:I11"/>
    <mergeCell ref="J10:J11"/>
    <mergeCell ref="K10:K11"/>
    <mergeCell ref="L10:L11"/>
    <mergeCell ref="M10:M11"/>
    <mergeCell ref="AF11:AG11"/>
    <mergeCell ref="AH11:AI11"/>
    <mergeCell ref="AF10:AI10"/>
    <mergeCell ref="AJ10:AM10"/>
    <mergeCell ref="AN10:AQ10"/>
    <mergeCell ref="AB10:AE10"/>
    <mergeCell ref="X11:Y11"/>
    <mergeCell ref="Z11:AA11"/>
  </mergeCells>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CB43"/>
  <sheetViews>
    <sheetView topLeftCell="A35" zoomScaleNormal="100" zoomScaleSheetLayoutView="100" workbookViewId="0">
      <selection activeCell="D13" sqref="D13:D18"/>
    </sheetView>
  </sheetViews>
  <sheetFormatPr baseColWidth="10" defaultColWidth="11.42578125" defaultRowHeight="12.75" x14ac:dyDescent="0.2"/>
  <cols>
    <col min="1" max="1" width="25.140625" style="5" customWidth="1"/>
    <col min="2" max="2" width="29.5703125" style="5" customWidth="1"/>
    <col min="3" max="3" width="19.85546875" style="5" customWidth="1"/>
    <col min="4" max="4" width="34" style="5" customWidth="1"/>
    <col min="5" max="5" width="23" style="1" customWidth="1"/>
    <col min="6" max="6" width="20.140625" style="1" customWidth="1"/>
    <col min="7" max="7" width="34.140625" style="5" customWidth="1"/>
    <col min="8" max="8" width="21" style="5" customWidth="1"/>
    <col min="9" max="9" width="24.28515625" style="5" customWidth="1"/>
    <col min="10" max="13" width="23.42578125" style="5" customWidth="1"/>
    <col min="14" max="14" width="12.5703125" style="5" customWidth="1"/>
    <col min="15" max="15" width="13.85546875" style="5" customWidth="1"/>
    <col min="16" max="63" width="3.5703125" style="5" customWidth="1"/>
    <col min="64" max="64" width="13.5703125" style="41" customWidth="1"/>
    <col min="65" max="65" width="22.85546875" style="41" customWidth="1"/>
    <col min="66" max="16384" width="11.42578125" style="5"/>
  </cols>
  <sheetData>
    <row r="1" spans="1:80" s="104" customFormat="1" ht="16.5" x14ac:dyDescent="0.2">
      <c r="E1" s="408"/>
      <c r="F1" s="408"/>
      <c r="P1" s="428"/>
      <c r="BL1" s="407"/>
      <c r="BM1" s="407"/>
    </row>
    <row r="2" spans="1:80" s="104" customFormat="1" ht="17.25" thickBot="1" x14ac:dyDescent="0.25">
      <c r="E2" s="408"/>
      <c r="F2" s="408"/>
      <c r="P2" s="428"/>
      <c r="BL2" s="407"/>
      <c r="BM2" s="407"/>
    </row>
    <row r="3" spans="1:80" s="104" customFormat="1" ht="15" customHeight="1" x14ac:dyDescent="0.2">
      <c r="A3" s="502"/>
      <c r="B3" s="503"/>
      <c r="C3" s="504"/>
      <c r="D3" s="504"/>
      <c r="E3" s="504"/>
      <c r="F3" s="504"/>
      <c r="G3" s="504"/>
      <c r="H3" s="504"/>
      <c r="I3" s="504"/>
      <c r="J3" s="504"/>
      <c r="K3" s="386"/>
      <c r="L3" s="386"/>
      <c r="M3" s="386"/>
      <c r="N3" s="1138" t="s">
        <v>942</v>
      </c>
      <c r="O3" s="1138"/>
      <c r="P3" s="1138"/>
      <c r="Q3" s="1138"/>
      <c r="R3" s="1138"/>
      <c r="S3" s="1138"/>
      <c r="T3" s="1138"/>
      <c r="U3" s="1138"/>
      <c r="V3" s="1138"/>
      <c r="W3" s="1138"/>
      <c r="X3" s="1138"/>
      <c r="Y3" s="1138"/>
      <c r="Z3" s="1138"/>
      <c r="AA3" s="1138"/>
      <c r="AB3" s="1138"/>
      <c r="AC3" s="1138"/>
      <c r="AD3" s="1138"/>
      <c r="AE3" s="1138"/>
      <c r="AF3" s="1138"/>
      <c r="AG3" s="1138"/>
      <c r="AH3" s="1138"/>
      <c r="AI3" s="1138"/>
      <c r="AJ3" s="1138"/>
      <c r="AK3" s="1138"/>
      <c r="AL3" s="1138"/>
      <c r="AM3" s="1138"/>
      <c r="AN3" s="1138"/>
      <c r="AO3" s="1138"/>
      <c r="AP3" s="1138"/>
      <c r="AQ3" s="1138"/>
      <c r="AR3" s="1138"/>
      <c r="AS3" s="1138"/>
      <c r="AT3" s="1138"/>
      <c r="AU3" s="1138"/>
      <c r="AV3" s="1138"/>
      <c r="AW3" s="1138"/>
      <c r="AX3" s="1138"/>
      <c r="AY3" s="1138"/>
      <c r="AZ3" s="1138"/>
      <c r="BA3" s="1138"/>
      <c r="BB3" s="1138"/>
      <c r="BC3" s="1138"/>
      <c r="BD3" s="1138"/>
      <c r="BE3" s="1138"/>
      <c r="BF3" s="1138"/>
      <c r="BG3" s="1138"/>
      <c r="BH3" s="1138"/>
      <c r="BI3" s="1138"/>
      <c r="BJ3" s="1138"/>
      <c r="BK3" s="1139"/>
      <c r="BL3" s="1071" t="s">
        <v>21</v>
      </c>
      <c r="BM3" s="1072"/>
    </row>
    <row r="4" spans="1:80" s="104" customFormat="1" ht="15" customHeight="1" x14ac:dyDescent="0.2">
      <c r="A4" s="505"/>
      <c r="B4" s="506"/>
      <c r="C4" s="507"/>
      <c r="D4" s="507"/>
      <c r="E4" s="507"/>
      <c r="F4" s="507"/>
      <c r="G4" s="507"/>
      <c r="H4" s="507"/>
      <c r="I4" s="507"/>
      <c r="J4" s="507"/>
      <c r="K4" s="387"/>
      <c r="L4" s="387"/>
      <c r="M4" s="387"/>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c r="BE4" s="1140"/>
      <c r="BF4" s="1140"/>
      <c r="BG4" s="1140"/>
      <c r="BH4" s="1140"/>
      <c r="BI4" s="1140"/>
      <c r="BJ4" s="1140"/>
      <c r="BK4" s="1141"/>
      <c r="BL4" s="1073"/>
      <c r="BM4" s="1074"/>
    </row>
    <row r="5" spans="1:80" s="104" customFormat="1" ht="15" customHeight="1" x14ac:dyDescent="0.2">
      <c r="A5" s="505"/>
      <c r="B5" s="506"/>
      <c r="C5" s="507"/>
      <c r="D5" s="507"/>
      <c r="E5" s="507"/>
      <c r="F5" s="507"/>
      <c r="G5" s="507"/>
      <c r="H5" s="507"/>
      <c r="I5" s="507"/>
      <c r="J5" s="507"/>
      <c r="K5" s="387"/>
      <c r="L5" s="387"/>
      <c r="M5" s="387"/>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1"/>
      <c r="BL5" s="1073"/>
      <c r="BM5" s="1074"/>
    </row>
    <row r="6" spans="1:80" s="104" customFormat="1" ht="15" customHeight="1" x14ac:dyDescent="0.2">
      <c r="A6" s="505"/>
      <c r="B6" s="506"/>
      <c r="C6" s="507"/>
      <c r="D6" s="507"/>
      <c r="E6" s="507"/>
      <c r="F6" s="507"/>
      <c r="G6" s="507"/>
      <c r="H6" s="507"/>
      <c r="I6" s="507"/>
      <c r="J6" s="507"/>
      <c r="K6" s="387"/>
      <c r="L6" s="387"/>
      <c r="M6" s="387"/>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1"/>
      <c r="BL6" s="1073"/>
      <c r="BM6" s="1074"/>
      <c r="BN6" s="391"/>
      <c r="BO6" s="391"/>
      <c r="BP6" s="391"/>
      <c r="BQ6" s="391"/>
      <c r="BR6" s="391"/>
      <c r="BS6" s="391"/>
      <c r="BT6" s="391"/>
      <c r="BU6" s="391"/>
      <c r="BV6" s="391"/>
      <c r="BW6" s="391"/>
      <c r="BX6" s="391"/>
      <c r="BY6" s="391"/>
      <c r="BZ6" s="391"/>
      <c r="CA6" s="391"/>
      <c r="CB6" s="391"/>
    </row>
    <row r="7" spans="1:80" s="104" customFormat="1" ht="15" customHeight="1" x14ac:dyDescent="0.2">
      <c r="A7" s="505"/>
      <c r="B7" s="506"/>
      <c r="C7" s="507"/>
      <c r="D7" s="507"/>
      <c r="E7" s="507"/>
      <c r="F7" s="507"/>
      <c r="G7" s="507"/>
      <c r="H7" s="507"/>
      <c r="I7" s="507"/>
      <c r="J7" s="507"/>
      <c r="K7" s="387"/>
      <c r="L7" s="387"/>
      <c r="M7" s="387"/>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1140"/>
      <c r="AN7" s="1140"/>
      <c r="AO7" s="1140"/>
      <c r="AP7" s="1140"/>
      <c r="AQ7" s="1140"/>
      <c r="AR7" s="1140"/>
      <c r="AS7" s="1140"/>
      <c r="AT7" s="1140"/>
      <c r="AU7" s="1140"/>
      <c r="AV7" s="1140"/>
      <c r="AW7" s="1140"/>
      <c r="AX7" s="1140"/>
      <c r="AY7" s="1140"/>
      <c r="AZ7" s="1140"/>
      <c r="BA7" s="1140"/>
      <c r="BB7" s="1140"/>
      <c r="BC7" s="1140"/>
      <c r="BD7" s="1140"/>
      <c r="BE7" s="1140"/>
      <c r="BF7" s="1140"/>
      <c r="BG7" s="1140"/>
      <c r="BH7" s="1140"/>
      <c r="BI7" s="1140"/>
      <c r="BJ7" s="1140"/>
      <c r="BK7" s="1141"/>
      <c r="BL7" s="1073"/>
      <c r="BM7" s="1074"/>
      <c r="BN7" s="391"/>
      <c r="BO7" s="391"/>
      <c r="BP7" s="391"/>
      <c r="BQ7" s="391"/>
      <c r="BR7" s="391"/>
      <c r="BS7" s="391"/>
      <c r="BT7" s="391"/>
      <c r="BU7" s="391"/>
      <c r="BV7" s="391"/>
      <c r="BW7" s="391"/>
      <c r="BX7" s="391"/>
      <c r="BY7" s="391"/>
      <c r="BZ7" s="391"/>
      <c r="CA7" s="391"/>
      <c r="CB7" s="391"/>
    </row>
    <row r="8" spans="1:80" s="104" customFormat="1" ht="15.75" customHeight="1" thickBot="1" x14ac:dyDescent="0.25">
      <c r="A8" s="505"/>
      <c r="B8" s="508"/>
      <c r="C8" s="509"/>
      <c r="D8" s="509"/>
      <c r="E8" s="509"/>
      <c r="F8" s="509"/>
      <c r="G8" s="509"/>
      <c r="H8" s="509"/>
      <c r="I8" s="509"/>
      <c r="J8" s="509"/>
      <c r="K8" s="388"/>
      <c r="L8" s="388"/>
      <c r="M8" s="388"/>
      <c r="N8" s="1142"/>
      <c r="O8" s="1142"/>
      <c r="P8" s="1142"/>
      <c r="Q8" s="1142"/>
      <c r="R8" s="1142"/>
      <c r="S8" s="1142"/>
      <c r="T8" s="1142"/>
      <c r="U8" s="1142"/>
      <c r="V8" s="1142"/>
      <c r="W8" s="1142"/>
      <c r="X8" s="1142"/>
      <c r="Y8" s="1142"/>
      <c r="Z8" s="1142"/>
      <c r="AA8" s="1142"/>
      <c r="AB8" s="1142"/>
      <c r="AC8" s="1142"/>
      <c r="AD8" s="1142"/>
      <c r="AE8" s="1142"/>
      <c r="AF8" s="1142"/>
      <c r="AG8" s="1142"/>
      <c r="AH8" s="1142"/>
      <c r="AI8" s="1142"/>
      <c r="AJ8" s="1142"/>
      <c r="AK8" s="1142"/>
      <c r="AL8" s="1142"/>
      <c r="AM8" s="1142"/>
      <c r="AN8" s="1142"/>
      <c r="AO8" s="1142"/>
      <c r="AP8" s="1142"/>
      <c r="AQ8" s="1142"/>
      <c r="AR8" s="1142"/>
      <c r="AS8" s="1142"/>
      <c r="AT8" s="1142"/>
      <c r="AU8" s="1142"/>
      <c r="AV8" s="1142"/>
      <c r="AW8" s="1142"/>
      <c r="AX8" s="1142"/>
      <c r="AY8" s="1142"/>
      <c r="AZ8" s="1142"/>
      <c r="BA8" s="1142"/>
      <c r="BB8" s="1142"/>
      <c r="BC8" s="1142"/>
      <c r="BD8" s="1142"/>
      <c r="BE8" s="1142"/>
      <c r="BF8" s="1142"/>
      <c r="BG8" s="1142"/>
      <c r="BH8" s="1142"/>
      <c r="BI8" s="1142"/>
      <c r="BJ8" s="1142"/>
      <c r="BK8" s="1143"/>
      <c r="BL8" s="1073"/>
      <c r="BM8" s="1074"/>
      <c r="BN8" s="391"/>
      <c r="BO8" s="391"/>
      <c r="BP8" s="391"/>
      <c r="BQ8" s="391"/>
      <c r="BR8" s="391"/>
      <c r="BS8" s="391"/>
      <c r="BT8" s="391"/>
      <c r="BU8" s="391"/>
      <c r="BV8" s="391"/>
      <c r="BW8" s="391"/>
      <c r="BX8" s="391"/>
      <c r="BY8" s="391"/>
      <c r="BZ8" s="391"/>
      <c r="CA8" s="391"/>
      <c r="CB8" s="391"/>
    </row>
    <row r="9" spans="1:80" s="104" customFormat="1" ht="15.75" customHeight="1" thickBot="1" x14ac:dyDescent="0.3">
      <c r="A9" s="1077" t="s">
        <v>143</v>
      </c>
      <c r="B9" s="1078"/>
      <c r="C9" s="1078"/>
      <c r="D9" s="1078"/>
      <c r="E9" s="1078"/>
      <c r="F9" s="1078"/>
      <c r="G9" s="1079"/>
      <c r="H9" s="1080" t="s">
        <v>144</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2"/>
      <c r="BL9" s="1075"/>
      <c r="BM9" s="1076"/>
      <c r="BN9" s="391"/>
      <c r="BO9" s="391"/>
      <c r="BP9" s="391"/>
      <c r="BQ9" s="391"/>
      <c r="BR9" s="391"/>
      <c r="BS9" s="391"/>
      <c r="BT9" s="391"/>
      <c r="BU9" s="391"/>
      <c r="BV9" s="391"/>
      <c r="BW9" s="391"/>
      <c r="BX9" s="391"/>
      <c r="BY9" s="391"/>
      <c r="BZ9" s="391"/>
      <c r="CA9" s="391"/>
      <c r="CB9" s="391"/>
    </row>
    <row r="10" spans="1:80" s="104" customFormat="1" ht="48" customHeight="1" thickBot="1" x14ac:dyDescent="0.25">
      <c r="A10" s="1560" t="s">
        <v>753</v>
      </c>
      <c r="B10" s="1561"/>
      <c r="C10" s="1016" t="s">
        <v>140</v>
      </c>
      <c r="D10" s="1018" t="s">
        <v>145</v>
      </c>
      <c r="E10" s="1091" t="s">
        <v>138</v>
      </c>
      <c r="F10" s="1091" t="s">
        <v>146</v>
      </c>
      <c r="G10" s="1018" t="s">
        <v>136</v>
      </c>
      <c r="H10" s="1018" t="s">
        <v>135</v>
      </c>
      <c r="I10" s="1018" t="s">
        <v>134</v>
      </c>
      <c r="J10" s="1018" t="s">
        <v>133</v>
      </c>
      <c r="K10" s="1018" t="s">
        <v>132</v>
      </c>
      <c r="L10" s="1018" t="s">
        <v>131</v>
      </c>
      <c r="M10" s="1018" t="s">
        <v>130</v>
      </c>
      <c r="N10" s="1018" t="s">
        <v>129</v>
      </c>
      <c r="O10" s="1018" t="s">
        <v>12</v>
      </c>
      <c r="P10" s="1185" t="s">
        <v>0</v>
      </c>
      <c r="Q10" s="1186"/>
      <c r="R10" s="1186"/>
      <c r="S10" s="1187"/>
      <c r="T10" s="1185" t="s">
        <v>1</v>
      </c>
      <c r="U10" s="1186"/>
      <c r="V10" s="1186"/>
      <c r="W10" s="1187"/>
      <c r="X10" s="1185" t="s">
        <v>2</v>
      </c>
      <c r="Y10" s="1186"/>
      <c r="Z10" s="1186"/>
      <c r="AA10" s="1187"/>
      <c r="AB10" s="1185" t="s">
        <v>3</v>
      </c>
      <c r="AC10" s="1186"/>
      <c r="AD10" s="1186"/>
      <c r="AE10" s="1187"/>
      <c r="AF10" s="1185" t="s">
        <v>4</v>
      </c>
      <c r="AG10" s="1186"/>
      <c r="AH10" s="1186"/>
      <c r="AI10" s="1187"/>
      <c r="AJ10" s="1185" t="s">
        <v>5</v>
      </c>
      <c r="AK10" s="1186"/>
      <c r="AL10" s="1186"/>
      <c r="AM10" s="1187"/>
      <c r="AN10" s="1185" t="s">
        <v>6</v>
      </c>
      <c r="AO10" s="1186"/>
      <c r="AP10" s="1186"/>
      <c r="AQ10" s="1187"/>
      <c r="AR10" s="1185" t="s">
        <v>7</v>
      </c>
      <c r="AS10" s="1186"/>
      <c r="AT10" s="1186"/>
      <c r="AU10" s="1187"/>
      <c r="AV10" s="1185" t="s">
        <v>8</v>
      </c>
      <c r="AW10" s="1186"/>
      <c r="AX10" s="1186"/>
      <c r="AY10" s="1187"/>
      <c r="AZ10" s="1185" t="s">
        <v>9</v>
      </c>
      <c r="BA10" s="1186"/>
      <c r="BB10" s="1186"/>
      <c r="BC10" s="1187"/>
      <c r="BD10" s="1185" t="s">
        <v>10</v>
      </c>
      <c r="BE10" s="1186"/>
      <c r="BF10" s="1186"/>
      <c r="BG10" s="1187"/>
      <c r="BH10" s="1185" t="s">
        <v>11</v>
      </c>
      <c r="BI10" s="1186"/>
      <c r="BJ10" s="1186"/>
      <c r="BK10" s="1187"/>
      <c r="BL10" s="1096" t="s">
        <v>147</v>
      </c>
      <c r="BM10" s="1097"/>
      <c r="BN10" s="391"/>
      <c r="BO10" s="391"/>
      <c r="BP10" s="391"/>
      <c r="BQ10" s="391"/>
      <c r="BR10" s="391"/>
      <c r="BS10" s="391"/>
      <c r="BT10" s="391"/>
      <c r="BU10" s="391"/>
      <c r="BV10" s="391"/>
      <c r="BW10" s="391"/>
      <c r="BX10" s="391"/>
      <c r="BY10" s="391"/>
      <c r="BZ10" s="391"/>
      <c r="CA10" s="391"/>
      <c r="CB10" s="391"/>
    </row>
    <row r="11" spans="1:80" s="104" customFormat="1" ht="69.75" customHeight="1" thickBot="1" x14ac:dyDescent="0.25">
      <c r="A11" s="335" t="s">
        <v>754</v>
      </c>
      <c r="B11" s="333" t="s">
        <v>14</v>
      </c>
      <c r="C11" s="1183"/>
      <c r="D11" s="1183"/>
      <c r="E11" s="1184"/>
      <c r="F11" s="1184"/>
      <c r="G11" s="1183"/>
      <c r="H11" s="1183"/>
      <c r="I11" s="1183"/>
      <c r="J11" s="1183"/>
      <c r="K11" s="1183"/>
      <c r="L11" s="1183"/>
      <c r="M11" s="1183"/>
      <c r="N11" s="1183"/>
      <c r="O11" s="1019"/>
      <c r="P11" s="1012" t="s">
        <v>24</v>
      </c>
      <c r="Q11" s="1013"/>
      <c r="R11" s="1014" t="s">
        <v>25</v>
      </c>
      <c r="S11" s="1015"/>
      <c r="T11" s="1012" t="s">
        <v>24</v>
      </c>
      <c r="U11" s="1013"/>
      <c r="V11" s="1014" t="s">
        <v>25</v>
      </c>
      <c r="W11" s="1015"/>
      <c r="X11" s="1012" t="s">
        <v>24</v>
      </c>
      <c r="Y11" s="1013"/>
      <c r="Z11" s="1014" t="s">
        <v>25</v>
      </c>
      <c r="AA11" s="1015"/>
      <c r="AB11" s="1012" t="s">
        <v>24</v>
      </c>
      <c r="AC11" s="1013"/>
      <c r="AD11" s="1014" t="s">
        <v>25</v>
      </c>
      <c r="AE11" s="1015"/>
      <c r="AF11" s="1012" t="s">
        <v>24</v>
      </c>
      <c r="AG11" s="1013"/>
      <c r="AH11" s="1014" t="s">
        <v>25</v>
      </c>
      <c r="AI11" s="1015"/>
      <c r="AJ11" s="1012" t="s">
        <v>24</v>
      </c>
      <c r="AK11" s="1013"/>
      <c r="AL11" s="1014" t="s">
        <v>25</v>
      </c>
      <c r="AM11" s="1015"/>
      <c r="AN11" s="1012" t="s">
        <v>24</v>
      </c>
      <c r="AO11" s="1013"/>
      <c r="AP11" s="1014" t="s">
        <v>25</v>
      </c>
      <c r="AQ11" s="1015"/>
      <c r="AR11" s="1012" t="s">
        <v>24</v>
      </c>
      <c r="AS11" s="1013"/>
      <c r="AT11" s="1014" t="s">
        <v>25</v>
      </c>
      <c r="AU11" s="1015"/>
      <c r="AV11" s="1012" t="s">
        <v>24</v>
      </c>
      <c r="AW11" s="1013"/>
      <c r="AX11" s="1014" t="s">
        <v>25</v>
      </c>
      <c r="AY11" s="1015"/>
      <c r="AZ11" s="1012" t="s">
        <v>24</v>
      </c>
      <c r="BA11" s="1013"/>
      <c r="BB11" s="1014" t="s">
        <v>25</v>
      </c>
      <c r="BC11" s="1015"/>
      <c r="BD11" s="1012" t="s">
        <v>24</v>
      </c>
      <c r="BE11" s="1013"/>
      <c r="BF11" s="1014" t="s">
        <v>25</v>
      </c>
      <c r="BG11" s="1015"/>
      <c r="BH11" s="1012" t="s">
        <v>24</v>
      </c>
      <c r="BI11" s="1013"/>
      <c r="BJ11" s="1014" t="s">
        <v>25</v>
      </c>
      <c r="BK11" s="1015"/>
      <c r="BL11" s="413" t="s">
        <v>20</v>
      </c>
      <c r="BM11" s="414" t="s">
        <v>22</v>
      </c>
      <c r="BN11" s="391"/>
      <c r="BO11" s="391"/>
      <c r="BP11" s="391"/>
      <c r="BQ11" s="391"/>
      <c r="BR11" s="391"/>
      <c r="BS11" s="391"/>
      <c r="BT11" s="391"/>
      <c r="BU11" s="391"/>
      <c r="BV11" s="391"/>
      <c r="BW11" s="391"/>
      <c r="BX11" s="391"/>
      <c r="BY11" s="391"/>
      <c r="BZ11" s="391"/>
      <c r="CA11" s="391"/>
      <c r="CB11" s="391"/>
    </row>
    <row r="12" spans="1:80" s="510" customFormat="1" ht="102" customHeight="1" x14ac:dyDescent="0.2">
      <c r="A12" s="1562" t="s">
        <v>148</v>
      </c>
      <c r="B12" s="1575" t="s">
        <v>755</v>
      </c>
      <c r="C12" s="1565" t="s">
        <v>599</v>
      </c>
      <c r="D12" s="196" t="s">
        <v>756</v>
      </c>
      <c r="E12" s="197">
        <v>0.05</v>
      </c>
      <c r="F12" s="197" t="s">
        <v>757</v>
      </c>
      <c r="G12" s="196" t="s">
        <v>758</v>
      </c>
      <c r="H12" s="198">
        <v>0.25</v>
      </c>
      <c r="I12" s="826" t="s">
        <v>555</v>
      </c>
      <c r="J12" s="200">
        <v>0.05</v>
      </c>
      <c r="K12" s="7" t="s">
        <v>759</v>
      </c>
      <c r="L12" s="199" t="s">
        <v>760</v>
      </c>
      <c r="M12" s="199" t="s">
        <v>761</v>
      </c>
      <c r="N12" s="201" t="s">
        <v>762</v>
      </c>
      <c r="O12" s="812" t="s">
        <v>27</v>
      </c>
      <c r="P12" s="1333"/>
      <c r="Q12" s="1108"/>
      <c r="R12" s="1109"/>
      <c r="S12" s="1109"/>
      <c r="T12" s="1108"/>
      <c r="U12" s="1108"/>
      <c r="V12" s="1109"/>
      <c r="W12" s="1109"/>
      <c r="X12" s="1108"/>
      <c r="Y12" s="1108"/>
      <c r="Z12" s="1275"/>
      <c r="AA12" s="1108"/>
      <c r="AB12" s="1108"/>
      <c r="AC12" s="1108"/>
      <c r="AD12" s="1108"/>
      <c r="AE12" s="1108"/>
      <c r="AF12" s="1108"/>
      <c r="AG12" s="1108"/>
      <c r="AH12" s="1108"/>
      <c r="AI12" s="1108"/>
      <c r="AJ12" s="1108"/>
      <c r="AK12" s="1108"/>
      <c r="AL12" s="1108"/>
      <c r="AM12" s="1108"/>
      <c r="AN12" s="1108"/>
      <c r="AO12" s="1108"/>
      <c r="AP12" s="1276">
        <v>0.1</v>
      </c>
      <c r="AQ12" s="1566"/>
      <c r="AR12" s="1108"/>
      <c r="AS12" s="1108"/>
      <c r="AT12" s="1108"/>
      <c r="AU12" s="1108"/>
      <c r="AV12" s="1108"/>
      <c r="AW12" s="1108"/>
      <c r="AX12" s="1108"/>
      <c r="AY12" s="1108"/>
      <c r="AZ12" s="1108"/>
      <c r="BA12" s="1108"/>
      <c r="BB12" s="1276">
        <v>0.15</v>
      </c>
      <c r="BC12" s="1566"/>
      <c r="BD12" s="1108"/>
      <c r="BE12" s="1108"/>
      <c r="BF12" s="1109"/>
      <c r="BG12" s="1109"/>
      <c r="BH12" s="1108"/>
      <c r="BI12" s="1108"/>
      <c r="BJ12" s="1109"/>
      <c r="BK12" s="1330"/>
      <c r="BL12" s="659"/>
      <c r="BM12" s="659"/>
      <c r="BN12" s="391"/>
      <c r="BO12" s="391"/>
      <c r="BP12" s="391"/>
      <c r="BQ12" s="391"/>
      <c r="BR12" s="391"/>
      <c r="BS12" s="391"/>
      <c r="BT12" s="391"/>
      <c r="BU12" s="391"/>
      <c r="BV12" s="391"/>
      <c r="BW12" s="391"/>
      <c r="BX12" s="391"/>
      <c r="BY12" s="391"/>
      <c r="BZ12" s="391"/>
      <c r="CA12" s="391"/>
      <c r="CB12" s="391"/>
    </row>
    <row r="13" spans="1:80" s="104" customFormat="1" ht="74.25" customHeight="1" x14ac:dyDescent="0.2">
      <c r="A13" s="1563"/>
      <c r="B13" s="1239"/>
      <c r="C13" s="1239"/>
      <c r="D13" s="1157" t="s">
        <v>763</v>
      </c>
      <c r="E13" s="879">
        <v>0.1</v>
      </c>
      <c r="F13" s="1159" t="s">
        <v>764</v>
      </c>
      <c r="G13" s="1567" t="s">
        <v>765</v>
      </c>
      <c r="H13" s="202" t="s">
        <v>766</v>
      </c>
      <c r="I13" s="827" t="s">
        <v>557</v>
      </c>
      <c r="J13" s="204">
        <v>2.5000000000000001E-2</v>
      </c>
      <c r="K13" s="58" t="s">
        <v>759</v>
      </c>
      <c r="L13" s="203" t="s">
        <v>767</v>
      </c>
      <c r="M13" s="203" t="s">
        <v>761</v>
      </c>
      <c r="N13" s="205" t="s">
        <v>762</v>
      </c>
      <c r="O13" s="1569" t="s">
        <v>47</v>
      </c>
      <c r="P13" s="1286"/>
      <c r="Q13" s="1112"/>
      <c r="R13" s="1113"/>
      <c r="S13" s="1113"/>
      <c r="T13" s="1112"/>
      <c r="U13" s="1112"/>
      <c r="V13" s="1113"/>
      <c r="W13" s="1113"/>
      <c r="X13" s="1112"/>
      <c r="Y13" s="1112"/>
      <c r="Z13" s="1113"/>
      <c r="AA13" s="1113"/>
      <c r="AB13" s="1112"/>
      <c r="AC13" s="1112"/>
      <c r="AD13" s="1112"/>
      <c r="AE13" s="1112"/>
      <c r="AF13" s="1112"/>
      <c r="AG13" s="1112"/>
      <c r="AH13" s="1114">
        <v>2</v>
      </c>
      <c r="AI13" s="1114"/>
      <c r="AJ13" s="1112"/>
      <c r="AK13" s="1112"/>
      <c r="AL13" s="1114">
        <v>2</v>
      </c>
      <c r="AM13" s="1114"/>
      <c r="AN13" s="1112"/>
      <c r="AO13" s="1112"/>
      <c r="AP13" s="1114">
        <v>2</v>
      </c>
      <c r="AQ13" s="1114"/>
      <c r="AR13" s="1112"/>
      <c r="AS13" s="1112"/>
      <c r="AT13" s="1161">
        <v>2</v>
      </c>
      <c r="AU13" s="1161"/>
      <c r="AV13" s="1112"/>
      <c r="AW13" s="1112"/>
      <c r="AX13" s="1113"/>
      <c r="AY13" s="1113"/>
      <c r="AZ13" s="1112"/>
      <c r="BA13" s="1112"/>
      <c r="BB13" s="1113"/>
      <c r="BC13" s="1113"/>
      <c r="BD13" s="1112"/>
      <c r="BE13" s="1112"/>
      <c r="BF13" s="1113"/>
      <c r="BG13" s="1113"/>
      <c r="BH13" s="1112"/>
      <c r="BI13" s="1112"/>
      <c r="BJ13" s="1113"/>
      <c r="BK13" s="1218"/>
      <c r="BL13" s="523"/>
      <c r="BM13" s="523"/>
      <c r="BN13" s="391"/>
      <c r="BO13" s="391"/>
      <c r="BP13" s="391"/>
      <c r="BQ13" s="391"/>
      <c r="BR13" s="391"/>
      <c r="BS13" s="391"/>
      <c r="BT13" s="391"/>
      <c r="BU13" s="391"/>
      <c r="BV13" s="391"/>
      <c r="BW13" s="391"/>
      <c r="BX13" s="391"/>
      <c r="BY13" s="391"/>
      <c r="BZ13" s="391"/>
      <c r="CA13" s="391"/>
      <c r="CB13" s="391"/>
    </row>
    <row r="14" spans="1:80" s="104" customFormat="1" ht="62.25" customHeight="1" x14ac:dyDescent="0.2">
      <c r="A14" s="1563"/>
      <c r="B14" s="1239"/>
      <c r="C14" s="1239"/>
      <c r="D14" s="1158"/>
      <c r="E14" s="880"/>
      <c r="F14" s="1160"/>
      <c r="G14" s="1568"/>
      <c r="H14" s="206" t="s">
        <v>768</v>
      </c>
      <c r="I14" s="828" t="s">
        <v>512</v>
      </c>
      <c r="J14" s="204">
        <v>2.5000000000000001E-2</v>
      </c>
      <c r="K14" s="58" t="s">
        <v>759</v>
      </c>
      <c r="L14" s="207" t="s">
        <v>767</v>
      </c>
      <c r="M14" s="203" t="s">
        <v>761</v>
      </c>
      <c r="N14" s="205" t="s">
        <v>762</v>
      </c>
      <c r="O14" s="1570"/>
      <c r="P14" s="1286"/>
      <c r="Q14" s="1112"/>
      <c r="R14" s="1113"/>
      <c r="S14" s="1113"/>
      <c r="T14" s="1112"/>
      <c r="U14" s="1112"/>
      <c r="V14" s="1113"/>
      <c r="W14" s="1113"/>
      <c r="X14" s="1112"/>
      <c r="Y14" s="1112"/>
      <c r="Z14" s="1113"/>
      <c r="AA14" s="1113"/>
      <c r="AB14" s="1112"/>
      <c r="AC14" s="1112"/>
      <c r="AD14" s="1112"/>
      <c r="AE14" s="1112"/>
      <c r="AF14" s="1112"/>
      <c r="AG14" s="1112"/>
      <c r="AH14" s="1112"/>
      <c r="AI14" s="1112"/>
      <c r="AJ14" s="1112"/>
      <c r="AK14" s="1112"/>
      <c r="AL14" s="1112"/>
      <c r="AM14" s="1112"/>
      <c r="AN14" s="1112"/>
      <c r="AO14" s="1112"/>
      <c r="AP14" s="1112"/>
      <c r="AQ14" s="1112"/>
      <c r="AR14" s="1112"/>
      <c r="AS14" s="1112"/>
      <c r="AT14" s="1114">
        <v>5</v>
      </c>
      <c r="AU14" s="1114"/>
      <c r="AV14" s="1112"/>
      <c r="AW14" s="1112"/>
      <c r="AX14" s="1112"/>
      <c r="AY14" s="1112"/>
      <c r="AZ14" s="1112"/>
      <c r="BA14" s="1112"/>
      <c r="BB14" s="1112"/>
      <c r="BC14" s="1112"/>
      <c r="BD14" s="1112"/>
      <c r="BE14" s="1112"/>
      <c r="BF14" s="1112"/>
      <c r="BG14" s="1112"/>
      <c r="BH14" s="1112"/>
      <c r="BI14" s="1112"/>
      <c r="BJ14" s="1113"/>
      <c r="BK14" s="1218"/>
      <c r="BL14" s="523"/>
      <c r="BM14" s="523"/>
    </row>
    <row r="15" spans="1:80" s="104" customFormat="1" ht="63.75" customHeight="1" x14ac:dyDescent="0.2">
      <c r="A15" s="1563"/>
      <c r="B15" s="1239"/>
      <c r="C15" s="1239"/>
      <c r="D15" s="1158"/>
      <c r="E15" s="880"/>
      <c r="F15" s="1160"/>
      <c r="G15" s="885" t="s">
        <v>1095</v>
      </c>
      <c r="H15" s="774">
        <v>1000</v>
      </c>
      <c r="I15" s="825" t="s">
        <v>770</v>
      </c>
      <c r="J15" s="204">
        <v>1.2500000000000001E-2</v>
      </c>
      <c r="K15" s="7" t="s">
        <v>759</v>
      </c>
      <c r="L15" s="208" t="s">
        <v>771</v>
      </c>
      <c r="M15" s="208" t="s">
        <v>761</v>
      </c>
      <c r="N15" s="201" t="s">
        <v>762</v>
      </c>
      <c r="O15" s="810" t="s">
        <v>29</v>
      </c>
      <c r="P15" s="1286"/>
      <c r="Q15" s="1112"/>
      <c r="R15" s="1161">
        <v>0</v>
      </c>
      <c r="S15" s="1161"/>
      <c r="T15" s="1112"/>
      <c r="U15" s="1112"/>
      <c r="V15" s="1161">
        <v>10</v>
      </c>
      <c r="W15" s="1161"/>
      <c r="X15" s="1112"/>
      <c r="Y15" s="1112"/>
      <c r="Z15" s="1161">
        <v>70</v>
      </c>
      <c r="AA15" s="1161"/>
      <c r="AB15" s="1112"/>
      <c r="AC15" s="1112"/>
      <c r="AD15" s="1112"/>
      <c r="AE15" s="1112"/>
      <c r="AF15" s="1112"/>
      <c r="AG15" s="1112"/>
      <c r="AH15" s="1161">
        <v>421</v>
      </c>
      <c r="AI15" s="1161"/>
      <c r="AJ15" s="1112"/>
      <c r="AK15" s="1112"/>
      <c r="AL15" s="1161">
        <v>36</v>
      </c>
      <c r="AM15" s="1161"/>
      <c r="AN15" s="1112"/>
      <c r="AO15" s="1112"/>
      <c r="AP15" s="1161">
        <v>20</v>
      </c>
      <c r="AQ15" s="1161"/>
      <c r="AR15" s="1112"/>
      <c r="AS15" s="1112"/>
      <c r="AT15" s="1161">
        <v>133</v>
      </c>
      <c r="AU15" s="1161"/>
      <c r="AV15" s="1112"/>
      <c r="AW15" s="1112"/>
      <c r="AX15" s="1161">
        <v>40</v>
      </c>
      <c r="AY15" s="1161"/>
      <c r="AZ15" s="1112"/>
      <c r="BA15" s="1112"/>
      <c r="BB15" s="1161">
        <v>130</v>
      </c>
      <c r="BC15" s="1161"/>
      <c r="BD15" s="1112"/>
      <c r="BE15" s="1112"/>
      <c r="BF15" s="1161">
        <v>140</v>
      </c>
      <c r="BG15" s="1161"/>
      <c r="BH15" s="1112"/>
      <c r="BI15" s="1112"/>
      <c r="BJ15" s="1112"/>
      <c r="BK15" s="1112"/>
      <c r="BL15" s="523"/>
      <c r="BM15" s="523"/>
    </row>
    <row r="16" spans="1:80" s="104" customFormat="1" ht="63.75" customHeight="1" x14ac:dyDescent="0.2">
      <c r="A16" s="1563"/>
      <c r="B16" s="1239"/>
      <c r="C16" s="1239"/>
      <c r="D16" s="1158"/>
      <c r="E16" s="880"/>
      <c r="F16" s="1160"/>
      <c r="G16" s="1622"/>
      <c r="H16" s="774">
        <v>45</v>
      </c>
      <c r="I16" s="825" t="s">
        <v>772</v>
      </c>
      <c r="J16" s="204">
        <v>1.2500000000000001E-2</v>
      </c>
      <c r="K16" s="7" t="s">
        <v>759</v>
      </c>
      <c r="L16" s="208" t="s">
        <v>771</v>
      </c>
      <c r="M16" s="208" t="s">
        <v>773</v>
      </c>
      <c r="N16" s="201" t="s">
        <v>762</v>
      </c>
      <c r="O16" s="810">
        <v>2.2000000000000002</v>
      </c>
      <c r="P16" s="1286"/>
      <c r="Q16" s="1112"/>
      <c r="R16" s="1113"/>
      <c r="S16" s="1113"/>
      <c r="T16" s="1112"/>
      <c r="U16" s="1112"/>
      <c r="V16" s="1161">
        <v>0</v>
      </c>
      <c r="W16" s="1161"/>
      <c r="X16" s="1112"/>
      <c r="Y16" s="1112"/>
      <c r="Z16" s="1161">
        <v>9</v>
      </c>
      <c r="AA16" s="1161"/>
      <c r="AB16" s="1112"/>
      <c r="AC16" s="1112"/>
      <c r="AD16" s="1112"/>
      <c r="AE16" s="1112"/>
      <c r="AF16" s="1112"/>
      <c r="AG16" s="1112"/>
      <c r="AH16" s="1112"/>
      <c r="AI16" s="1112"/>
      <c r="AJ16" s="1112"/>
      <c r="AK16" s="1112"/>
      <c r="AL16" s="1112"/>
      <c r="AM16" s="1112"/>
      <c r="AN16" s="1112"/>
      <c r="AO16" s="1112"/>
      <c r="AP16" s="1112"/>
      <c r="AQ16" s="1112"/>
      <c r="AR16" s="1112"/>
      <c r="AS16" s="1112"/>
      <c r="AT16" s="1161">
        <v>2</v>
      </c>
      <c r="AU16" s="1161"/>
      <c r="AV16" s="1112"/>
      <c r="AW16" s="1112"/>
      <c r="AX16" s="1161">
        <v>3</v>
      </c>
      <c r="AY16" s="1161"/>
      <c r="AZ16" s="1112"/>
      <c r="BA16" s="1112"/>
      <c r="BB16" s="1161">
        <v>3</v>
      </c>
      <c r="BC16" s="1161"/>
      <c r="BD16" s="1112"/>
      <c r="BE16" s="1112"/>
      <c r="BF16" s="1161">
        <v>3</v>
      </c>
      <c r="BG16" s="1161"/>
      <c r="BH16" s="1112"/>
      <c r="BI16" s="1112"/>
      <c r="BJ16" s="1113"/>
      <c r="BK16" s="1218"/>
      <c r="BL16" s="523"/>
      <c r="BM16" s="523"/>
    </row>
    <row r="17" spans="1:65" s="104" customFormat="1" ht="43.5" customHeight="1" x14ac:dyDescent="0.2">
      <c r="A17" s="1563"/>
      <c r="B17" s="1239"/>
      <c r="C17" s="1239"/>
      <c r="D17" s="1158"/>
      <c r="E17" s="880"/>
      <c r="F17" s="1160"/>
      <c r="G17" s="886"/>
      <c r="H17" s="817">
        <v>6</v>
      </c>
      <c r="I17" s="825" t="s">
        <v>1094</v>
      </c>
      <c r="J17" s="204">
        <v>1.2500000000000001E-2</v>
      </c>
      <c r="K17" s="7" t="s">
        <v>759</v>
      </c>
      <c r="L17" s="477" t="s">
        <v>1087</v>
      </c>
      <c r="M17" s="477" t="s">
        <v>831</v>
      </c>
      <c r="N17" s="201" t="s">
        <v>1088</v>
      </c>
      <c r="O17" s="813">
        <v>2.2000000000000002</v>
      </c>
      <c r="P17" s="1623"/>
      <c r="Q17" s="1572"/>
      <c r="R17" s="822"/>
      <c r="S17" s="821"/>
      <c r="T17" s="1571"/>
      <c r="U17" s="1572"/>
      <c r="V17" s="822"/>
      <c r="W17" s="821"/>
      <c r="X17" s="1624"/>
      <c r="Y17" s="1625"/>
      <c r="Z17" s="1624"/>
      <c r="AA17" s="1625"/>
      <c r="AB17" s="1571"/>
      <c r="AC17" s="1572"/>
      <c r="AD17" s="822"/>
      <c r="AE17" s="821"/>
      <c r="AF17" s="1624"/>
      <c r="AG17" s="1625"/>
      <c r="AH17" s="822"/>
      <c r="AI17" s="821"/>
      <c r="AJ17" s="1571"/>
      <c r="AK17" s="1572"/>
      <c r="AL17" s="1571"/>
      <c r="AM17" s="1572"/>
      <c r="AN17" s="1571"/>
      <c r="AO17" s="1572"/>
      <c r="AP17" s="1571"/>
      <c r="AQ17" s="1572"/>
      <c r="AR17" s="1571"/>
      <c r="AS17" s="1572"/>
      <c r="AT17" s="1571"/>
      <c r="AU17" s="1572"/>
      <c r="AV17" s="1571"/>
      <c r="AW17" s="1572"/>
      <c r="AX17" s="1613">
        <v>3</v>
      </c>
      <c r="AY17" s="1626"/>
      <c r="AZ17" s="1571"/>
      <c r="BA17" s="1572"/>
      <c r="BB17" s="1627">
        <v>3</v>
      </c>
      <c r="BC17" s="1628"/>
      <c r="BD17" s="1571"/>
      <c r="BE17" s="1572"/>
      <c r="BF17" s="822"/>
      <c r="BG17" s="821"/>
      <c r="BH17" s="1571"/>
      <c r="BI17" s="1572"/>
      <c r="BJ17" s="1582"/>
      <c r="BK17" s="1629"/>
      <c r="BL17" s="523"/>
      <c r="BM17" s="523"/>
    </row>
    <row r="18" spans="1:65" s="104" customFormat="1" ht="53.25" customHeight="1" thickBot="1" x14ac:dyDescent="0.25">
      <c r="A18" s="1563"/>
      <c r="B18" s="1239"/>
      <c r="C18" s="1239"/>
      <c r="D18" s="1158"/>
      <c r="E18" s="880"/>
      <c r="F18" s="1160"/>
      <c r="G18" s="818" t="s">
        <v>774</v>
      </c>
      <c r="H18" s="774">
        <v>12</v>
      </c>
      <c r="I18" s="825" t="s">
        <v>1099</v>
      </c>
      <c r="J18" s="204">
        <v>1.2500000000000001E-2</v>
      </c>
      <c r="K18" s="7" t="s">
        <v>759</v>
      </c>
      <c r="L18" s="208" t="s">
        <v>776</v>
      </c>
      <c r="M18" s="208" t="s">
        <v>777</v>
      </c>
      <c r="N18" s="201" t="s">
        <v>762</v>
      </c>
      <c r="O18" s="810">
        <v>2.2999999999999998</v>
      </c>
      <c r="P18" s="1286"/>
      <c r="Q18" s="1112"/>
      <c r="R18" s="1113"/>
      <c r="S18" s="1113"/>
      <c r="T18" s="1112"/>
      <c r="U18" s="1112"/>
      <c r="V18" s="1113"/>
      <c r="W18" s="1113"/>
      <c r="X18" s="1112"/>
      <c r="Y18" s="1112"/>
      <c r="Z18" s="1161">
        <v>5</v>
      </c>
      <c r="AA18" s="1161"/>
      <c r="AB18" s="1112"/>
      <c r="AC18" s="1112"/>
      <c r="AD18" s="1112"/>
      <c r="AE18" s="1112"/>
      <c r="AF18" s="1112"/>
      <c r="AG18" s="1112"/>
      <c r="AH18" s="1112"/>
      <c r="AI18" s="1112"/>
      <c r="AJ18" s="1112"/>
      <c r="AK18" s="1112"/>
      <c r="AL18" s="1112"/>
      <c r="AM18" s="1112"/>
      <c r="AN18" s="1112"/>
      <c r="AO18" s="1112"/>
      <c r="AP18" s="1112"/>
      <c r="AQ18" s="1112"/>
      <c r="AR18" s="1112"/>
      <c r="AS18" s="1112"/>
      <c r="AT18" s="1161">
        <v>1</v>
      </c>
      <c r="AU18" s="1161"/>
      <c r="AV18" s="1112"/>
      <c r="AW18" s="1112"/>
      <c r="AX18" s="1161">
        <v>2</v>
      </c>
      <c r="AY18" s="1161"/>
      <c r="AZ18" s="1112"/>
      <c r="BA18" s="1112"/>
      <c r="BB18" s="1161">
        <v>2</v>
      </c>
      <c r="BC18" s="1161"/>
      <c r="BD18" s="1112"/>
      <c r="BE18" s="1112"/>
      <c r="BF18" s="1161">
        <v>2</v>
      </c>
      <c r="BG18" s="1161"/>
      <c r="BH18" s="1112"/>
      <c r="BI18" s="1112"/>
      <c r="BJ18" s="1113"/>
      <c r="BK18" s="1218"/>
      <c r="BL18" s="523"/>
      <c r="BM18" s="523"/>
    </row>
    <row r="19" spans="1:65" s="104" customFormat="1" ht="54.75" customHeight="1" x14ac:dyDescent="0.2">
      <c r="A19" s="1563"/>
      <c r="B19" s="359" t="s">
        <v>778</v>
      </c>
      <c r="C19" s="1565" t="s">
        <v>779</v>
      </c>
      <c r="D19" s="210" t="s">
        <v>780</v>
      </c>
      <c r="E19" s="348">
        <v>2.5000000000000001E-2</v>
      </c>
      <c r="F19" s="348" t="s">
        <v>78</v>
      </c>
      <c r="G19" s="363" t="s">
        <v>1097</v>
      </c>
      <c r="H19" s="354">
        <v>0.8</v>
      </c>
      <c r="I19" s="829" t="s">
        <v>782</v>
      </c>
      <c r="J19" s="13">
        <v>2.5000000000000001E-2</v>
      </c>
      <c r="K19" s="7" t="s">
        <v>759</v>
      </c>
      <c r="L19" s="20" t="s">
        <v>776</v>
      </c>
      <c r="M19" s="20" t="s">
        <v>783</v>
      </c>
      <c r="N19" s="201" t="s">
        <v>762</v>
      </c>
      <c r="O19" s="810" t="s">
        <v>31</v>
      </c>
      <c r="P19" s="1286"/>
      <c r="Q19" s="1112"/>
      <c r="R19" s="1113"/>
      <c r="S19" s="1113"/>
      <c r="T19" s="1112"/>
      <c r="U19" s="1112"/>
      <c r="V19" s="1113"/>
      <c r="W19" s="1113"/>
      <c r="X19" s="1112"/>
      <c r="Y19" s="1112"/>
      <c r="Z19" s="1113"/>
      <c r="AA19" s="1113"/>
      <c r="AB19" s="1112"/>
      <c r="AC19" s="1112"/>
      <c r="AD19" s="1113"/>
      <c r="AE19" s="1113"/>
      <c r="AF19" s="1112"/>
      <c r="AG19" s="1112"/>
      <c r="AH19" s="1113"/>
      <c r="AI19" s="1113"/>
      <c r="AJ19" s="1113"/>
      <c r="AK19" s="1113"/>
      <c r="AL19" s="1273"/>
      <c r="AM19" s="1273"/>
      <c r="AN19" s="1113"/>
      <c r="AO19" s="1113"/>
      <c r="AP19" s="1113"/>
      <c r="AQ19" s="1113"/>
      <c r="AR19" s="1113"/>
      <c r="AS19" s="1113"/>
      <c r="AT19" s="1273"/>
      <c r="AU19" s="1113"/>
      <c r="AV19" s="1113"/>
      <c r="AW19" s="1113"/>
      <c r="AX19" s="1273"/>
      <c r="AY19" s="1113"/>
      <c r="AZ19" s="1113"/>
      <c r="BA19" s="1113"/>
      <c r="BB19" s="1113"/>
      <c r="BC19" s="1113"/>
      <c r="BD19" s="1112"/>
      <c r="BE19" s="1112"/>
      <c r="BF19" s="1446">
        <v>0.8</v>
      </c>
      <c r="BG19" s="1114"/>
      <c r="BH19" s="1112"/>
      <c r="BI19" s="1112"/>
      <c r="BJ19" s="1113"/>
      <c r="BK19" s="1218"/>
      <c r="BL19" s="523"/>
      <c r="BM19" s="523"/>
    </row>
    <row r="20" spans="1:65" s="104" customFormat="1" ht="38.25" customHeight="1" x14ac:dyDescent="0.2">
      <c r="A20" s="1563"/>
      <c r="B20" s="1575" t="s">
        <v>784</v>
      </c>
      <c r="C20" s="1239"/>
      <c r="D20" s="1157" t="s">
        <v>785</v>
      </c>
      <c r="E20" s="1159">
        <v>0.3</v>
      </c>
      <c r="F20" s="1159" t="s">
        <v>764</v>
      </c>
      <c r="G20" s="1576" t="s">
        <v>786</v>
      </c>
      <c r="H20" s="212">
        <v>400</v>
      </c>
      <c r="I20" s="223" t="s">
        <v>508</v>
      </c>
      <c r="J20" s="13">
        <v>0.15</v>
      </c>
      <c r="K20" s="7" t="s">
        <v>759</v>
      </c>
      <c r="L20" s="20" t="s">
        <v>767</v>
      </c>
      <c r="M20" s="20" t="s">
        <v>787</v>
      </c>
      <c r="N20" s="201" t="s">
        <v>762</v>
      </c>
      <c r="O20" s="1578" t="s">
        <v>33</v>
      </c>
      <c r="P20" s="1286"/>
      <c r="Q20" s="1112"/>
      <c r="R20" s="1113"/>
      <c r="S20" s="1113"/>
      <c r="T20" s="1112"/>
      <c r="U20" s="1112"/>
      <c r="V20" s="1113"/>
      <c r="W20" s="1113"/>
      <c r="X20" s="1112"/>
      <c r="Y20" s="1112"/>
      <c r="Z20" s="1113"/>
      <c r="AA20" s="1113"/>
      <c r="AB20" s="1113"/>
      <c r="AC20" s="1113"/>
      <c r="AD20" s="1113"/>
      <c r="AE20" s="1113"/>
      <c r="AF20" s="1113"/>
      <c r="AG20" s="1113"/>
      <c r="AH20" s="1113"/>
      <c r="AI20" s="1113"/>
      <c r="AJ20" s="1113"/>
      <c r="AK20" s="1113"/>
      <c r="AL20" s="1113"/>
      <c r="AM20" s="1113"/>
      <c r="AN20" s="1113"/>
      <c r="AO20" s="1113"/>
      <c r="AP20" s="1161">
        <v>200</v>
      </c>
      <c r="AQ20" s="1161"/>
      <c r="AR20" s="1113"/>
      <c r="AS20" s="1113"/>
      <c r="AT20" s="1113"/>
      <c r="AU20" s="1113"/>
      <c r="AV20" s="1113"/>
      <c r="AW20" s="1113"/>
      <c r="AX20" s="1113"/>
      <c r="AY20" s="1113"/>
      <c r="AZ20" s="1113"/>
      <c r="BA20" s="1113"/>
      <c r="BB20" s="1114">
        <v>100</v>
      </c>
      <c r="BC20" s="1114"/>
      <c r="BD20" s="1113"/>
      <c r="BE20" s="1113"/>
      <c r="BF20" s="1113"/>
      <c r="BG20" s="1113"/>
      <c r="BH20" s="1112"/>
      <c r="BI20" s="1112"/>
      <c r="BJ20" s="1114">
        <v>100</v>
      </c>
      <c r="BK20" s="1580"/>
      <c r="BL20" s="523"/>
      <c r="BM20" s="523"/>
    </row>
    <row r="21" spans="1:65" s="104" customFormat="1" ht="51" x14ac:dyDescent="0.2">
      <c r="A21" s="1563"/>
      <c r="B21" s="1239"/>
      <c r="C21" s="1239"/>
      <c r="D21" s="1158"/>
      <c r="E21" s="1160"/>
      <c r="F21" s="1160"/>
      <c r="G21" s="1577"/>
      <c r="H21" s="213">
        <v>200</v>
      </c>
      <c r="I21" s="830" t="s">
        <v>788</v>
      </c>
      <c r="J21" s="214">
        <v>0.05</v>
      </c>
      <c r="K21" s="215" t="s">
        <v>789</v>
      </c>
      <c r="L21" s="20" t="s">
        <v>767</v>
      </c>
      <c r="M21" s="20" t="s">
        <v>787</v>
      </c>
      <c r="N21" s="201" t="s">
        <v>762</v>
      </c>
      <c r="O21" s="1579"/>
      <c r="P21" s="1286"/>
      <c r="Q21" s="1112"/>
      <c r="R21" s="1113"/>
      <c r="S21" s="1113"/>
      <c r="T21" s="1112"/>
      <c r="U21" s="1112"/>
      <c r="V21" s="1113"/>
      <c r="W21" s="1113"/>
      <c r="X21" s="1112"/>
      <c r="Y21" s="1112"/>
      <c r="Z21" s="1113"/>
      <c r="AA21" s="1113"/>
      <c r="AB21" s="1113"/>
      <c r="AC21" s="1113"/>
      <c r="AD21" s="1113"/>
      <c r="AE21" s="1113"/>
      <c r="AF21" s="1113"/>
      <c r="AG21" s="1113"/>
      <c r="AH21" s="1113"/>
      <c r="AI21" s="1113"/>
      <c r="AJ21" s="1113"/>
      <c r="AK21" s="1113"/>
      <c r="AL21" s="1113"/>
      <c r="AM21" s="1113"/>
      <c r="AN21" s="1113"/>
      <c r="AO21" s="1113"/>
      <c r="AP21" s="1161">
        <v>100</v>
      </c>
      <c r="AQ21" s="1161"/>
      <c r="AR21" s="1113"/>
      <c r="AS21" s="1113"/>
      <c r="AT21" s="1113"/>
      <c r="AU21" s="1113"/>
      <c r="AV21" s="1113"/>
      <c r="AW21" s="1113"/>
      <c r="AX21" s="1113"/>
      <c r="AY21" s="1113"/>
      <c r="AZ21" s="1113"/>
      <c r="BA21" s="1113"/>
      <c r="BB21" s="1114">
        <v>50</v>
      </c>
      <c r="BC21" s="1114"/>
      <c r="BD21" s="1113"/>
      <c r="BE21" s="1113"/>
      <c r="BF21" s="1113"/>
      <c r="BG21" s="1113"/>
      <c r="BH21" s="1112"/>
      <c r="BI21" s="1112"/>
      <c r="BJ21" s="1114">
        <v>50</v>
      </c>
      <c r="BK21" s="1580"/>
      <c r="BL21" s="523"/>
      <c r="BM21" s="523"/>
    </row>
    <row r="22" spans="1:65" s="104" customFormat="1" ht="48" customHeight="1" x14ac:dyDescent="0.2">
      <c r="A22" s="1563"/>
      <c r="B22" s="1239"/>
      <c r="C22" s="1239"/>
      <c r="D22" s="1158"/>
      <c r="E22" s="1160"/>
      <c r="F22" s="1160"/>
      <c r="G22" s="320" t="s">
        <v>790</v>
      </c>
      <c r="H22" s="216">
        <v>6000</v>
      </c>
      <c r="I22" s="830" t="s">
        <v>791</v>
      </c>
      <c r="J22" s="13">
        <v>0.04</v>
      </c>
      <c r="K22" s="217" t="s">
        <v>759</v>
      </c>
      <c r="L22" s="20" t="s">
        <v>792</v>
      </c>
      <c r="M22" s="20" t="s">
        <v>787</v>
      </c>
      <c r="N22" s="218" t="s">
        <v>762</v>
      </c>
      <c r="O22" s="810" t="s">
        <v>34</v>
      </c>
      <c r="P22" s="1286"/>
      <c r="Q22" s="1112"/>
      <c r="R22" s="1113"/>
      <c r="S22" s="1113"/>
      <c r="T22" s="1112"/>
      <c r="U22" s="1112"/>
      <c r="V22" s="1113"/>
      <c r="W22" s="1113"/>
      <c r="X22" s="1112"/>
      <c r="Y22" s="1112"/>
      <c r="Z22" s="1113"/>
      <c r="AA22" s="1113"/>
      <c r="AB22" s="1112"/>
      <c r="AC22" s="1112"/>
      <c r="AD22" s="1112"/>
      <c r="AE22" s="1112"/>
      <c r="AF22" s="1112"/>
      <c r="AG22" s="1112"/>
      <c r="AH22" s="1113"/>
      <c r="AI22" s="1113"/>
      <c r="AJ22" s="1112"/>
      <c r="AK22" s="1112"/>
      <c r="AL22" s="1113"/>
      <c r="AM22" s="1113"/>
      <c r="AN22" s="1112"/>
      <c r="AO22" s="1112"/>
      <c r="AP22" s="1161">
        <f t="shared" ref="AP22" si="0">AP20*15</f>
        <v>3000</v>
      </c>
      <c r="AQ22" s="1161"/>
      <c r="AR22" s="1112"/>
      <c r="AS22" s="1112"/>
      <c r="AT22" s="1113"/>
      <c r="AU22" s="1113"/>
      <c r="AV22" s="1112"/>
      <c r="AW22" s="1112"/>
      <c r="AX22" s="1113"/>
      <c r="AY22" s="1113"/>
      <c r="AZ22" s="1112"/>
      <c r="BA22" s="1112"/>
      <c r="BB22" s="1114">
        <f t="shared" ref="BB22" si="1">BB20*15</f>
        <v>1500</v>
      </c>
      <c r="BC22" s="1114"/>
      <c r="BD22" s="1112"/>
      <c r="BE22" s="1112"/>
      <c r="BF22" s="1113"/>
      <c r="BG22" s="1113"/>
      <c r="BH22" s="1112"/>
      <c r="BI22" s="1112"/>
      <c r="BJ22" s="1114">
        <f t="shared" ref="BJ22" si="2">BJ20*15</f>
        <v>1500</v>
      </c>
      <c r="BK22" s="1580"/>
      <c r="BL22" s="523"/>
      <c r="BM22" s="523"/>
    </row>
    <row r="23" spans="1:65" s="104" customFormat="1" ht="55.5" customHeight="1" x14ac:dyDescent="0.2">
      <c r="A23" s="1563"/>
      <c r="B23" s="1239"/>
      <c r="C23" s="1239"/>
      <c r="D23" s="1158"/>
      <c r="E23" s="1160"/>
      <c r="F23" s="1160"/>
      <c r="G23" s="362" t="s">
        <v>793</v>
      </c>
      <c r="H23" s="219">
        <v>32</v>
      </c>
      <c r="I23" s="830" t="s">
        <v>794</v>
      </c>
      <c r="J23" s="13">
        <v>0.03</v>
      </c>
      <c r="K23" s="217" t="s">
        <v>759</v>
      </c>
      <c r="L23" s="20" t="s">
        <v>792</v>
      </c>
      <c r="M23" s="20" t="s">
        <v>787</v>
      </c>
      <c r="N23" s="218" t="s">
        <v>762</v>
      </c>
      <c r="O23" s="824" t="s">
        <v>35</v>
      </c>
      <c r="P23" s="1286"/>
      <c r="Q23" s="1112"/>
      <c r="R23" s="1113"/>
      <c r="S23" s="1113"/>
      <c r="T23" s="1112"/>
      <c r="U23" s="1112"/>
      <c r="V23" s="1113"/>
      <c r="W23" s="1113"/>
      <c r="X23" s="1112"/>
      <c r="Y23" s="1112"/>
      <c r="Z23" s="1113"/>
      <c r="AA23" s="1113"/>
      <c r="AB23" s="1113"/>
      <c r="AC23" s="1113"/>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3"/>
      <c r="AY23" s="1113"/>
      <c r="AZ23" s="1113"/>
      <c r="BA23" s="1113"/>
      <c r="BB23" s="1114">
        <v>32</v>
      </c>
      <c r="BC23" s="1114"/>
      <c r="BD23" s="1113"/>
      <c r="BE23" s="1113"/>
      <c r="BF23" s="1113"/>
      <c r="BG23" s="1113"/>
      <c r="BH23" s="1113"/>
      <c r="BI23" s="1113"/>
      <c r="BJ23" s="1113"/>
      <c r="BK23" s="1218"/>
      <c r="BL23" s="524"/>
      <c r="BM23" s="524"/>
    </row>
    <row r="24" spans="1:65" s="104" customFormat="1" ht="55.5" customHeight="1" x14ac:dyDescent="0.2">
      <c r="A24" s="1563"/>
      <c r="B24" s="1239"/>
      <c r="C24" s="1239"/>
      <c r="D24" s="1152"/>
      <c r="E24" s="1154"/>
      <c r="F24" s="1154"/>
      <c r="G24" s="362" t="s">
        <v>795</v>
      </c>
      <c r="H24" s="219">
        <v>708</v>
      </c>
      <c r="I24" s="830" t="s">
        <v>796</v>
      </c>
      <c r="J24" s="13">
        <v>0.03</v>
      </c>
      <c r="K24" s="217" t="s">
        <v>759</v>
      </c>
      <c r="L24" s="20" t="s">
        <v>792</v>
      </c>
      <c r="M24" s="20" t="s">
        <v>787</v>
      </c>
      <c r="N24" s="218" t="s">
        <v>762</v>
      </c>
      <c r="O24" s="824" t="s">
        <v>52</v>
      </c>
      <c r="P24" s="1286"/>
      <c r="Q24" s="1112"/>
      <c r="R24" s="1113"/>
      <c r="S24" s="1113"/>
      <c r="T24" s="1112"/>
      <c r="U24" s="1112"/>
      <c r="V24" s="1113"/>
      <c r="W24" s="1113"/>
      <c r="X24" s="1112"/>
      <c r="Y24" s="1112"/>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1113"/>
      <c r="BA24" s="1113"/>
      <c r="BB24" s="1114">
        <v>708</v>
      </c>
      <c r="BC24" s="1114"/>
      <c r="BD24" s="1113"/>
      <c r="BE24" s="1113"/>
      <c r="BF24" s="1113"/>
      <c r="BG24" s="1113"/>
      <c r="BH24" s="1113"/>
      <c r="BI24" s="1113"/>
      <c r="BJ24" s="1113"/>
      <c r="BK24" s="1218"/>
      <c r="BL24" s="524"/>
      <c r="BM24" s="524"/>
    </row>
    <row r="25" spans="1:65" s="104" customFormat="1" ht="55.5" customHeight="1" x14ac:dyDescent="0.2">
      <c r="A25" s="1563"/>
      <c r="B25" s="1239"/>
      <c r="C25" s="1239"/>
      <c r="D25" s="358" t="s">
        <v>797</v>
      </c>
      <c r="E25" s="349">
        <v>0.05</v>
      </c>
      <c r="F25" s="349" t="s">
        <v>179</v>
      </c>
      <c r="G25" s="320" t="s">
        <v>798</v>
      </c>
      <c r="H25" s="220">
        <v>1</v>
      </c>
      <c r="I25" s="223" t="s">
        <v>799</v>
      </c>
      <c r="J25" s="13">
        <v>0.05</v>
      </c>
      <c r="K25" s="7" t="s">
        <v>789</v>
      </c>
      <c r="L25" s="20" t="s">
        <v>776</v>
      </c>
      <c r="M25" s="20" t="s">
        <v>783</v>
      </c>
      <c r="N25" s="201" t="s">
        <v>762</v>
      </c>
      <c r="O25" s="810" t="s">
        <v>36</v>
      </c>
      <c r="P25" s="1286"/>
      <c r="Q25" s="1112"/>
      <c r="R25" s="1113"/>
      <c r="S25" s="1113"/>
      <c r="T25" s="1112"/>
      <c r="U25" s="1112"/>
      <c r="V25" s="1113"/>
      <c r="W25" s="1113"/>
      <c r="X25" s="1112"/>
      <c r="Y25" s="1112"/>
      <c r="Z25" s="1113"/>
      <c r="AA25" s="1113"/>
      <c r="AB25" s="1112"/>
      <c r="AC25" s="1112"/>
      <c r="AD25" s="1113"/>
      <c r="AE25" s="1113"/>
      <c r="AF25" s="1112"/>
      <c r="AG25" s="1112"/>
      <c r="AH25" s="1112"/>
      <c r="AI25" s="1112"/>
      <c r="AJ25" s="1112"/>
      <c r="AK25" s="1112"/>
      <c r="AL25" s="1113"/>
      <c r="AM25" s="1113"/>
      <c r="AN25" s="1112"/>
      <c r="AO25" s="1112"/>
      <c r="AP25" s="1113"/>
      <c r="AQ25" s="1113"/>
      <c r="AR25" s="1112"/>
      <c r="AS25" s="1112"/>
      <c r="AT25" s="1113"/>
      <c r="AU25" s="1113"/>
      <c r="AV25" s="1112"/>
      <c r="AW25" s="1112"/>
      <c r="AX25" s="1113"/>
      <c r="AY25" s="1113"/>
      <c r="AZ25" s="1112"/>
      <c r="BA25" s="1112"/>
      <c r="BB25" s="1113"/>
      <c r="BC25" s="1113"/>
      <c r="BD25" s="1112"/>
      <c r="BE25" s="1112"/>
      <c r="BF25" s="1446">
        <v>1</v>
      </c>
      <c r="BG25" s="1114"/>
      <c r="BH25" s="1112"/>
      <c r="BI25" s="1112"/>
      <c r="BJ25" s="1113"/>
      <c r="BK25" s="1218"/>
      <c r="BL25" s="524"/>
      <c r="BM25" s="524"/>
    </row>
    <row r="26" spans="1:65" s="104" customFormat="1" ht="76.5" x14ac:dyDescent="0.2">
      <c r="A26" s="1563"/>
      <c r="B26" s="1239"/>
      <c r="C26" s="1239"/>
      <c r="D26" s="221" t="s">
        <v>800</v>
      </c>
      <c r="E26" s="349">
        <v>0.05</v>
      </c>
      <c r="F26" s="349" t="s">
        <v>801</v>
      </c>
      <c r="G26" s="320" t="s">
        <v>802</v>
      </c>
      <c r="H26" s="222">
        <v>20</v>
      </c>
      <c r="I26" s="223" t="s">
        <v>568</v>
      </c>
      <c r="J26" s="13">
        <v>0.05</v>
      </c>
      <c r="K26" s="224" t="s">
        <v>803</v>
      </c>
      <c r="L26" s="331" t="s">
        <v>804</v>
      </c>
      <c r="M26" s="20" t="s">
        <v>783</v>
      </c>
      <c r="N26" s="201" t="s">
        <v>762</v>
      </c>
      <c r="O26" s="810" t="s">
        <v>50</v>
      </c>
      <c r="P26" s="1572"/>
      <c r="Q26" s="1574"/>
      <c r="R26" s="1573"/>
      <c r="S26" s="1573"/>
      <c r="T26" s="1574"/>
      <c r="U26" s="1574"/>
      <c r="V26" s="1573"/>
      <c r="W26" s="1573"/>
      <c r="X26" s="1574"/>
      <c r="Y26" s="1574"/>
      <c r="Z26" s="1573"/>
      <c r="AA26" s="1573"/>
      <c r="AB26" s="1574"/>
      <c r="AC26" s="1574"/>
      <c r="AD26" s="1573"/>
      <c r="AE26" s="1573"/>
      <c r="AF26" s="1574"/>
      <c r="AG26" s="1574"/>
      <c r="AH26" s="1573"/>
      <c r="AI26" s="1573"/>
      <c r="AJ26" s="1574"/>
      <c r="AK26" s="1574"/>
      <c r="AL26" s="1574"/>
      <c r="AM26" s="1574"/>
      <c r="AN26" s="1574"/>
      <c r="AO26" s="1574"/>
      <c r="AP26" s="1573"/>
      <c r="AQ26" s="1573"/>
      <c r="AR26" s="1574"/>
      <c r="AS26" s="1574"/>
      <c r="AT26" s="1581">
        <v>15</v>
      </c>
      <c r="AU26" s="1581"/>
      <c r="AV26" s="1574"/>
      <c r="AW26" s="1574"/>
      <c r="AX26" s="1581">
        <v>3</v>
      </c>
      <c r="AY26" s="1581"/>
      <c r="AZ26" s="1574"/>
      <c r="BA26" s="1574"/>
      <c r="BB26" s="1581">
        <v>2</v>
      </c>
      <c r="BC26" s="1581"/>
      <c r="BD26" s="1574"/>
      <c r="BE26" s="1574"/>
      <c r="BF26" s="1583"/>
      <c r="BG26" s="1583"/>
      <c r="BH26" s="1574"/>
      <c r="BI26" s="1574"/>
      <c r="BJ26" s="1573"/>
      <c r="BK26" s="1582"/>
      <c r="BL26" s="524"/>
      <c r="BM26" s="524"/>
    </row>
    <row r="27" spans="1:65" s="104" customFormat="1" ht="109.5" customHeight="1" x14ac:dyDescent="0.2">
      <c r="A27" s="1563"/>
      <c r="B27" s="1239"/>
      <c r="C27" s="1239"/>
      <c r="D27" s="225" t="s">
        <v>805</v>
      </c>
      <c r="E27" s="349">
        <v>0.05</v>
      </c>
      <c r="F27" s="349" t="s">
        <v>806</v>
      </c>
      <c r="G27" s="226" t="s">
        <v>807</v>
      </c>
      <c r="H27" s="227">
        <v>0.5</v>
      </c>
      <c r="I27" s="829" t="s">
        <v>808</v>
      </c>
      <c r="J27" s="13">
        <v>0.05</v>
      </c>
      <c r="K27" s="7" t="s">
        <v>809</v>
      </c>
      <c r="L27" s="20" t="s">
        <v>792</v>
      </c>
      <c r="M27" s="20" t="s">
        <v>787</v>
      </c>
      <c r="N27" s="228" t="s">
        <v>762</v>
      </c>
      <c r="O27" s="814" t="s">
        <v>53</v>
      </c>
      <c r="P27" s="1286"/>
      <c r="Q27" s="1112"/>
      <c r="R27" s="1113"/>
      <c r="S27" s="1113"/>
      <c r="T27" s="1112"/>
      <c r="U27" s="1112"/>
      <c r="V27" s="1113"/>
      <c r="W27" s="1113"/>
      <c r="X27" s="1112"/>
      <c r="Y27" s="1112"/>
      <c r="Z27" s="1113"/>
      <c r="AA27" s="1113"/>
      <c r="AB27" s="1112"/>
      <c r="AC27" s="1112"/>
      <c r="AD27" s="1113"/>
      <c r="AE27" s="1113"/>
      <c r="AF27" s="1112"/>
      <c r="AG27" s="1112"/>
      <c r="AH27" s="1113"/>
      <c r="AI27" s="1113"/>
      <c r="AJ27" s="1112"/>
      <c r="AK27" s="1112"/>
      <c r="AL27" s="1113"/>
      <c r="AM27" s="1113"/>
      <c r="AN27" s="1112"/>
      <c r="AO27" s="1112"/>
      <c r="AP27" s="1113"/>
      <c r="AQ27" s="1113"/>
      <c r="AR27" s="1112"/>
      <c r="AS27" s="1112"/>
      <c r="AT27" s="1113"/>
      <c r="AU27" s="1113"/>
      <c r="AV27" s="1112"/>
      <c r="AW27" s="1112"/>
      <c r="AX27" s="1446">
        <v>0.1</v>
      </c>
      <c r="AY27" s="1446"/>
      <c r="AZ27" s="1112"/>
      <c r="BA27" s="1112"/>
      <c r="BB27" s="1446">
        <v>0.4</v>
      </c>
      <c r="BC27" s="1446"/>
      <c r="BD27" s="1112"/>
      <c r="BE27" s="1112"/>
      <c r="BF27" s="1113"/>
      <c r="BG27" s="1113"/>
      <c r="BH27" s="1113"/>
      <c r="BI27" s="1113"/>
      <c r="BJ27" s="1113"/>
      <c r="BK27" s="1218"/>
      <c r="BL27" s="524"/>
      <c r="BM27" s="524"/>
    </row>
    <row r="28" spans="1:65" s="104" customFormat="1" ht="109.5" customHeight="1" x14ac:dyDescent="0.2">
      <c r="A28" s="1563"/>
      <c r="B28" s="1239"/>
      <c r="C28" s="1239"/>
      <c r="D28" s="225" t="s">
        <v>810</v>
      </c>
      <c r="E28" s="349">
        <v>0.05</v>
      </c>
      <c r="F28" s="349" t="s">
        <v>801</v>
      </c>
      <c r="G28" s="226" t="s">
        <v>811</v>
      </c>
      <c r="H28" s="229" t="s">
        <v>812</v>
      </c>
      <c r="I28" s="829" t="s">
        <v>813</v>
      </c>
      <c r="J28" s="87">
        <v>0.05</v>
      </c>
      <c r="K28" s="7" t="s">
        <v>759</v>
      </c>
      <c r="L28" s="20" t="s">
        <v>792</v>
      </c>
      <c r="M28" s="20" t="s">
        <v>787</v>
      </c>
      <c r="N28" s="228" t="s">
        <v>762</v>
      </c>
      <c r="O28" s="814" t="s">
        <v>945</v>
      </c>
      <c r="P28" s="1286"/>
      <c r="Q28" s="1112"/>
      <c r="R28" s="1584">
        <v>8.3299999999999999E-2</v>
      </c>
      <c r="S28" s="1584"/>
      <c r="T28" s="1585"/>
      <c r="U28" s="1585"/>
      <c r="V28" s="1584">
        <v>8.3299999999999999E-2</v>
      </c>
      <c r="W28" s="1584"/>
      <c r="X28" s="1585"/>
      <c r="Y28" s="1585"/>
      <c r="Z28" s="1584">
        <v>8.3299999999999999E-2</v>
      </c>
      <c r="AA28" s="1584"/>
      <c r="AB28" s="1585"/>
      <c r="AC28" s="1585"/>
      <c r="AD28" s="1584">
        <v>8.3299999999999999E-2</v>
      </c>
      <c r="AE28" s="1584"/>
      <c r="AF28" s="1585"/>
      <c r="AG28" s="1585"/>
      <c r="AH28" s="1584">
        <v>8.3299999999999999E-2</v>
      </c>
      <c r="AI28" s="1584"/>
      <c r="AJ28" s="1585"/>
      <c r="AK28" s="1585"/>
      <c r="AL28" s="1584">
        <v>8.3299999999999999E-2</v>
      </c>
      <c r="AM28" s="1584"/>
      <c r="AN28" s="1585"/>
      <c r="AO28" s="1585"/>
      <c r="AP28" s="1584">
        <v>8.3299999999999999E-2</v>
      </c>
      <c r="AQ28" s="1584"/>
      <c r="AR28" s="1585"/>
      <c r="AS28" s="1585"/>
      <c r="AT28" s="1584">
        <v>8.3299999999999999E-2</v>
      </c>
      <c r="AU28" s="1584"/>
      <c r="AV28" s="957"/>
      <c r="AW28" s="957"/>
      <c r="AX28" s="1584">
        <v>8.3299999999999999E-2</v>
      </c>
      <c r="AY28" s="1584"/>
      <c r="AZ28" s="957"/>
      <c r="BA28" s="957"/>
      <c r="BB28" s="1584">
        <v>8.3299999999999999E-2</v>
      </c>
      <c r="BC28" s="1584"/>
      <c r="BD28" s="957"/>
      <c r="BE28" s="957"/>
      <c r="BF28" s="1584">
        <v>8.3299999999999999E-2</v>
      </c>
      <c r="BG28" s="1584"/>
      <c r="BH28" s="957"/>
      <c r="BI28" s="957"/>
      <c r="BJ28" s="1584">
        <v>8.3699999999999997E-2</v>
      </c>
      <c r="BK28" s="907"/>
      <c r="BL28" s="524"/>
      <c r="BM28" s="524"/>
    </row>
    <row r="29" spans="1:65" s="104" customFormat="1" ht="74.25" customHeight="1" x14ac:dyDescent="0.2">
      <c r="A29" s="1563"/>
      <c r="B29" s="1586" t="s">
        <v>814</v>
      </c>
      <c r="C29" s="1239"/>
      <c r="D29" s="1615" t="s">
        <v>815</v>
      </c>
      <c r="E29" s="1159">
        <v>0.05</v>
      </c>
      <c r="F29" s="349" t="s">
        <v>26</v>
      </c>
      <c r="G29" s="320" t="s">
        <v>816</v>
      </c>
      <c r="H29" s="230">
        <v>0.25</v>
      </c>
      <c r="I29" s="223" t="s">
        <v>817</v>
      </c>
      <c r="J29" s="13">
        <v>2.5000000000000001E-2</v>
      </c>
      <c r="K29" s="7" t="s">
        <v>789</v>
      </c>
      <c r="L29" s="20" t="s">
        <v>792</v>
      </c>
      <c r="M29" s="20" t="s">
        <v>787</v>
      </c>
      <c r="N29" s="201" t="s">
        <v>762</v>
      </c>
      <c r="O29" s="810" t="s">
        <v>946</v>
      </c>
      <c r="P29" s="1286"/>
      <c r="Q29" s="1112"/>
      <c r="R29" s="1113"/>
      <c r="S29" s="1113"/>
      <c r="T29" s="1112"/>
      <c r="U29" s="1112"/>
      <c r="V29" s="1113"/>
      <c r="W29" s="1113"/>
      <c r="X29" s="1112"/>
      <c r="Y29" s="1112"/>
      <c r="Z29" s="1446">
        <v>0.05</v>
      </c>
      <c r="AA29" s="1114"/>
      <c r="AB29" s="1112"/>
      <c r="AC29" s="1112"/>
      <c r="AD29" s="1113"/>
      <c r="AE29" s="1113"/>
      <c r="AF29" s="1112"/>
      <c r="AG29" s="1112"/>
      <c r="AH29" s="1589">
        <v>0.05</v>
      </c>
      <c r="AI29" s="1590"/>
      <c r="AJ29" s="1112"/>
      <c r="AK29" s="1112"/>
      <c r="AL29" s="1446">
        <v>0.05</v>
      </c>
      <c r="AM29" s="1114"/>
      <c r="AN29" s="1112"/>
      <c r="AO29" s="1112"/>
      <c r="AP29" s="1113"/>
      <c r="AQ29" s="1113"/>
      <c r="AR29" s="1112"/>
      <c r="AS29" s="1112"/>
      <c r="AT29" s="1113"/>
      <c r="AU29" s="1113"/>
      <c r="AV29" s="1112"/>
      <c r="AW29" s="1112"/>
      <c r="AX29" s="1446">
        <v>0.05</v>
      </c>
      <c r="AY29" s="1114"/>
      <c r="AZ29" s="1112"/>
      <c r="BA29" s="1112"/>
      <c r="BB29" s="1113"/>
      <c r="BC29" s="1113"/>
      <c r="BD29" s="1112"/>
      <c r="BE29" s="1112"/>
      <c r="BF29" s="1446">
        <v>0.05</v>
      </c>
      <c r="BG29" s="1114"/>
      <c r="BH29" s="1112"/>
      <c r="BI29" s="1112"/>
      <c r="BJ29" s="1113"/>
      <c r="BK29" s="1218"/>
      <c r="BL29" s="524"/>
      <c r="BM29" s="524"/>
    </row>
    <row r="30" spans="1:65" s="104" customFormat="1" ht="74.25" customHeight="1" x14ac:dyDescent="0.2">
      <c r="A30" s="1563"/>
      <c r="B30" s="1587"/>
      <c r="C30" s="1239"/>
      <c r="D30" s="1616"/>
      <c r="E30" s="1160"/>
      <c r="F30" s="756" t="s">
        <v>1051</v>
      </c>
      <c r="G30" s="758" t="s">
        <v>1052</v>
      </c>
      <c r="H30" s="230">
        <v>0.1</v>
      </c>
      <c r="I30" s="223" t="s">
        <v>1053</v>
      </c>
      <c r="J30" s="29">
        <v>1.2500000000000001E-2</v>
      </c>
      <c r="K30" s="757" t="s">
        <v>789</v>
      </c>
      <c r="L30" s="477" t="s">
        <v>792</v>
      </c>
      <c r="M30" s="477" t="s">
        <v>787</v>
      </c>
      <c r="N30" s="201" t="s">
        <v>762</v>
      </c>
      <c r="O30" s="810" t="s">
        <v>1054</v>
      </c>
      <c r="P30" s="1219"/>
      <c r="Q30" s="1113"/>
      <c r="R30" s="1113"/>
      <c r="S30" s="1113"/>
      <c r="T30" s="1113"/>
      <c r="U30" s="1113"/>
      <c r="V30" s="1113"/>
      <c r="W30" s="1113"/>
      <c r="X30" s="1113"/>
      <c r="Y30" s="1113"/>
      <c r="Z30" s="1113"/>
      <c r="AA30" s="1113"/>
      <c r="AB30" s="1113"/>
      <c r="AC30" s="1113"/>
      <c r="AD30" s="1113"/>
      <c r="AE30" s="1113"/>
      <c r="AF30" s="1113"/>
      <c r="AG30" s="1113"/>
      <c r="AH30" s="1113"/>
      <c r="AI30" s="1113"/>
      <c r="AJ30" s="1113"/>
      <c r="AK30" s="1113"/>
      <c r="AL30" s="1113"/>
      <c r="AM30" s="1113"/>
      <c r="AN30" s="1113"/>
      <c r="AO30" s="1113"/>
      <c r="AP30" s="1113"/>
      <c r="AQ30" s="1113"/>
      <c r="AR30" s="1113"/>
      <c r="AS30" s="1113"/>
      <c r="AT30" s="1445"/>
      <c r="AU30" s="1445"/>
      <c r="AV30" s="1445"/>
      <c r="AW30" s="1445"/>
      <c r="AX30" s="1438">
        <v>5</v>
      </c>
      <c r="AY30" s="1438"/>
      <c r="AZ30" s="1445"/>
      <c r="BA30" s="1445"/>
      <c r="BB30" s="1445"/>
      <c r="BC30" s="1445"/>
      <c r="BD30" s="1445"/>
      <c r="BE30" s="1445"/>
      <c r="BF30" s="1438">
        <v>5</v>
      </c>
      <c r="BG30" s="1438"/>
      <c r="BH30" s="1445"/>
      <c r="BI30" s="1445"/>
      <c r="BJ30" s="1113"/>
      <c r="BK30" s="1218"/>
      <c r="BL30" s="524"/>
      <c r="BM30" s="524"/>
    </row>
    <row r="31" spans="1:65" s="104" customFormat="1" ht="74.25" customHeight="1" x14ac:dyDescent="0.2">
      <c r="A31" s="1563"/>
      <c r="B31" s="1587"/>
      <c r="C31" s="1239"/>
      <c r="D31" s="1617"/>
      <c r="E31" s="1154"/>
      <c r="F31" s="803" t="s">
        <v>1051</v>
      </c>
      <c r="G31" s="804" t="s">
        <v>1089</v>
      </c>
      <c r="H31" s="811">
        <v>10</v>
      </c>
      <c r="I31" s="223" t="s">
        <v>1098</v>
      </c>
      <c r="J31" s="809">
        <v>1.2500000000000001E-2</v>
      </c>
      <c r="K31" s="7" t="s">
        <v>759</v>
      </c>
      <c r="L31" s="20" t="s">
        <v>1091</v>
      </c>
      <c r="M31" s="20" t="s">
        <v>783</v>
      </c>
      <c r="N31" s="201" t="s">
        <v>762</v>
      </c>
      <c r="O31" s="810" t="s">
        <v>1092</v>
      </c>
      <c r="P31" s="1618"/>
      <c r="Q31" s="1611"/>
      <c r="R31" s="1582"/>
      <c r="S31" s="1611"/>
      <c r="T31" s="1619"/>
      <c r="U31" s="1611"/>
      <c r="V31" s="1582"/>
      <c r="W31" s="1611"/>
      <c r="X31" s="1619"/>
      <c r="Y31" s="1611"/>
      <c r="Z31" s="1619"/>
      <c r="AA31" s="1611"/>
      <c r="AB31" s="1571"/>
      <c r="AC31" s="1611"/>
      <c r="AD31" s="1582"/>
      <c r="AE31" s="1611"/>
      <c r="AF31" s="1571"/>
      <c r="AG31" s="1611"/>
      <c r="AH31" s="1620"/>
      <c r="AI31" s="1611"/>
      <c r="AJ31" s="1571"/>
      <c r="AK31" s="1611"/>
      <c r="AL31" s="1619"/>
      <c r="AM31" s="1611"/>
      <c r="AN31" s="1571"/>
      <c r="AO31" s="1611"/>
      <c r="AP31" s="1582"/>
      <c r="AQ31" s="1611"/>
      <c r="AR31" s="1621"/>
      <c r="AS31" s="1611"/>
      <c r="AT31" s="1582"/>
      <c r="AU31" s="1611"/>
      <c r="AV31" s="1571"/>
      <c r="AW31" s="1611"/>
      <c r="AX31" s="1609" t="s">
        <v>1093</v>
      </c>
      <c r="AY31" s="1610"/>
      <c r="AZ31" s="1571"/>
      <c r="BA31" s="1611"/>
      <c r="BB31" s="1612">
        <v>4</v>
      </c>
      <c r="BC31" s="1611"/>
      <c r="BD31" s="1571"/>
      <c r="BE31" s="1611"/>
      <c r="BF31" s="1609" t="s">
        <v>1093</v>
      </c>
      <c r="BG31" s="1610"/>
      <c r="BH31" s="1571"/>
      <c r="BI31" s="1611"/>
      <c r="BJ31" s="1613"/>
      <c r="BK31" s="1614"/>
      <c r="BL31" s="524"/>
      <c r="BM31" s="524"/>
    </row>
    <row r="32" spans="1:65" s="104" customFormat="1" ht="71.25" customHeight="1" x14ac:dyDescent="0.2">
      <c r="A32" s="1563"/>
      <c r="B32" s="1587"/>
      <c r="C32" s="1239"/>
      <c r="D32" s="231" t="s">
        <v>818</v>
      </c>
      <c r="E32" s="349">
        <v>0.05</v>
      </c>
      <c r="F32" s="349" t="s">
        <v>26</v>
      </c>
      <c r="G32" s="320" t="s">
        <v>819</v>
      </c>
      <c r="H32" s="211">
        <v>15</v>
      </c>
      <c r="I32" s="223" t="s">
        <v>571</v>
      </c>
      <c r="J32" s="13">
        <v>0.05</v>
      </c>
      <c r="K32" s="7" t="s">
        <v>759</v>
      </c>
      <c r="L32" s="20" t="s">
        <v>792</v>
      </c>
      <c r="M32" s="20" t="s">
        <v>787</v>
      </c>
      <c r="N32" s="201" t="s">
        <v>762</v>
      </c>
      <c r="O32" s="810" t="s">
        <v>947</v>
      </c>
      <c r="P32" s="1591"/>
      <c r="Q32" s="1592"/>
      <c r="R32" s="1481"/>
      <c r="S32" s="1481"/>
      <c r="T32" s="1592"/>
      <c r="U32" s="1592"/>
      <c r="V32" s="1481"/>
      <c r="W32" s="1481"/>
      <c r="X32" s="1592"/>
      <c r="Y32" s="1592"/>
      <c r="Z32" s="1593">
        <v>1</v>
      </c>
      <c r="AA32" s="1593"/>
      <c r="AB32" s="1592"/>
      <c r="AC32" s="1592"/>
      <c r="AD32" s="1500">
        <v>2</v>
      </c>
      <c r="AE32" s="1500"/>
      <c r="AF32" s="1592"/>
      <c r="AG32" s="1592"/>
      <c r="AH32" s="1500">
        <v>1</v>
      </c>
      <c r="AI32" s="1500"/>
      <c r="AJ32" s="1592"/>
      <c r="AK32" s="1592"/>
      <c r="AL32" s="1593">
        <v>1</v>
      </c>
      <c r="AM32" s="1593"/>
      <c r="AN32" s="1592"/>
      <c r="AO32" s="1592"/>
      <c r="AP32" s="1593">
        <v>1</v>
      </c>
      <c r="AQ32" s="1593"/>
      <c r="AR32" s="1592"/>
      <c r="AS32" s="1592"/>
      <c r="AT32" s="1500">
        <v>1</v>
      </c>
      <c r="AU32" s="1500"/>
      <c r="AV32" s="1592"/>
      <c r="AW32" s="1592"/>
      <c r="AX32" s="1593">
        <v>5</v>
      </c>
      <c r="AY32" s="1593"/>
      <c r="AZ32" s="1592"/>
      <c r="BA32" s="1592"/>
      <c r="BB32" s="1500">
        <v>2</v>
      </c>
      <c r="BC32" s="1500"/>
      <c r="BD32" s="1592"/>
      <c r="BE32" s="1592"/>
      <c r="BF32" s="1593">
        <v>1</v>
      </c>
      <c r="BG32" s="1593"/>
      <c r="BH32" s="1592"/>
      <c r="BI32" s="1592"/>
      <c r="BJ32" s="1481"/>
      <c r="BK32" s="1595"/>
      <c r="BL32" s="524"/>
      <c r="BM32" s="524"/>
    </row>
    <row r="33" spans="1:65" s="104" customFormat="1" ht="71.25" customHeight="1" x14ac:dyDescent="0.2">
      <c r="A33" s="1563"/>
      <c r="B33" s="1587"/>
      <c r="C33" s="1239"/>
      <c r="D33" s="231" t="s">
        <v>820</v>
      </c>
      <c r="E33" s="349">
        <v>0.05</v>
      </c>
      <c r="F33" s="349" t="s">
        <v>821</v>
      </c>
      <c r="G33" s="320" t="s">
        <v>822</v>
      </c>
      <c r="H33" s="211">
        <v>40</v>
      </c>
      <c r="I33" s="223" t="s">
        <v>823</v>
      </c>
      <c r="J33" s="13">
        <v>0.05</v>
      </c>
      <c r="K33" s="7" t="s">
        <v>759</v>
      </c>
      <c r="L33" s="20" t="s">
        <v>776</v>
      </c>
      <c r="M33" s="20" t="s">
        <v>783</v>
      </c>
      <c r="N33" s="201" t="s">
        <v>762</v>
      </c>
      <c r="O33" s="810" t="s">
        <v>948</v>
      </c>
      <c r="P33" s="1594"/>
      <c r="Q33" s="1286"/>
      <c r="R33" s="1285"/>
      <c r="S33" s="1286"/>
      <c r="T33" s="1285"/>
      <c r="U33" s="1286"/>
      <c r="V33" s="1285"/>
      <c r="W33" s="1286"/>
      <c r="X33" s="1285"/>
      <c r="Y33" s="1286"/>
      <c r="Z33" s="1285"/>
      <c r="AA33" s="1286"/>
      <c r="AB33" s="1285"/>
      <c r="AC33" s="1286"/>
      <c r="AD33" s="1285"/>
      <c r="AE33" s="1286"/>
      <c r="AF33" s="1285"/>
      <c r="AG33" s="1286"/>
      <c r="AH33" s="1285"/>
      <c r="AI33" s="1286"/>
      <c r="AJ33" s="1285"/>
      <c r="AK33" s="1286"/>
      <c r="AL33" s="1285"/>
      <c r="AM33" s="1286"/>
      <c r="AN33" s="1285"/>
      <c r="AO33" s="1286"/>
      <c r="AP33" s="1285"/>
      <c r="AQ33" s="1286"/>
      <c r="AR33" s="1285"/>
      <c r="AS33" s="1286"/>
      <c r="AT33" s="1285"/>
      <c r="AU33" s="1286"/>
      <c r="AV33" s="1285"/>
      <c r="AW33" s="1286"/>
      <c r="AX33" s="1285"/>
      <c r="AY33" s="1286"/>
      <c r="AZ33" s="1285"/>
      <c r="BA33" s="1286"/>
      <c r="BB33" s="1285"/>
      <c r="BC33" s="1286"/>
      <c r="BD33" s="1285"/>
      <c r="BE33" s="1286"/>
      <c r="BF33" s="1217">
        <v>40</v>
      </c>
      <c r="BG33" s="1205"/>
      <c r="BH33" s="1285"/>
      <c r="BI33" s="1286"/>
      <c r="BJ33" s="1285"/>
      <c r="BK33" s="1286"/>
      <c r="BL33" s="524"/>
      <c r="BM33" s="524"/>
    </row>
    <row r="34" spans="1:65" s="104" customFormat="1" ht="119.25" customHeight="1" x14ac:dyDescent="0.2">
      <c r="A34" s="1563"/>
      <c r="B34" s="1588"/>
      <c r="C34" s="1239"/>
      <c r="D34" s="231" t="s">
        <v>824</v>
      </c>
      <c r="E34" s="349">
        <v>0.05</v>
      </c>
      <c r="F34" s="349" t="s">
        <v>26</v>
      </c>
      <c r="G34" s="320" t="s">
        <v>825</v>
      </c>
      <c r="H34" s="227">
        <v>1</v>
      </c>
      <c r="I34" s="223" t="s">
        <v>826</v>
      </c>
      <c r="J34" s="13">
        <v>0.05</v>
      </c>
      <c r="K34" s="7" t="s">
        <v>827</v>
      </c>
      <c r="L34" s="20" t="s">
        <v>792</v>
      </c>
      <c r="M34" s="20" t="s">
        <v>787</v>
      </c>
      <c r="N34" s="201" t="s">
        <v>762</v>
      </c>
      <c r="O34" s="810" t="s">
        <v>949</v>
      </c>
      <c r="P34" s="1286"/>
      <c r="Q34" s="1112"/>
      <c r="R34" s="1584">
        <v>8.3299999999999999E-2</v>
      </c>
      <c r="S34" s="1584"/>
      <c r="T34" s="1585"/>
      <c r="U34" s="1585"/>
      <c r="V34" s="1584">
        <v>8.3299999999999999E-2</v>
      </c>
      <c r="W34" s="1584"/>
      <c r="X34" s="1585"/>
      <c r="Y34" s="1585"/>
      <c r="Z34" s="1584">
        <v>8.3299999999999999E-2</v>
      </c>
      <c r="AA34" s="1584"/>
      <c r="AB34" s="1585"/>
      <c r="AC34" s="1585"/>
      <c r="AD34" s="1584">
        <v>8.3299999999999999E-2</v>
      </c>
      <c r="AE34" s="1584"/>
      <c r="AF34" s="1585"/>
      <c r="AG34" s="1585"/>
      <c r="AH34" s="1584">
        <v>8.3299999999999999E-2</v>
      </c>
      <c r="AI34" s="1584"/>
      <c r="AJ34" s="1585"/>
      <c r="AK34" s="1585"/>
      <c r="AL34" s="1584">
        <v>8.3299999999999999E-2</v>
      </c>
      <c r="AM34" s="1584"/>
      <c r="AN34" s="1585"/>
      <c r="AO34" s="1585"/>
      <c r="AP34" s="1584">
        <v>8.3299999999999999E-2</v>
      </c>
      <c r="AQ34" s="1584"/>
      <c r="AR34" s="1585"/>
      <c r="AS34" s="1585"/>
      <c r="AT34" s="1584">
        <v>8.3299999999999999E-2</v>
      </c>
      <c r="AU34" s="1584"/>
      <c r="AV34" s="957"/>
      <c r="AW34" s="957"/>
      <c r="AX34" s="1584">
        <v>8.3299999999999999E-2</v>
      </c>
      <c r="AY34" s="1584"/>
      <c r="AZ34" s="957"/>
      <c r="BA34" s="957"/>
      <c r="BB34" s="1584">
        <v>8.3299999999999999E-2</v>
      </c>
      <c r="BC34" s="1584"/>
      <c r="BD34" s="957"/>
      <c r="BE34" s="957"/>
      <c r="BF34" s="1584">
        <v>8.3299999999999999E-2</v>
      </c>
      <c r="BG34" s="1584"/>
      <c r="BH34" s="957"/>
      <c r="BI34" s="957"/>
      <c r="BJ34" s="1584">
        <v>8.3699999999999997E-2</v>
      </c>
      <c r="BK34" s="907"/>
      <c r="BL34" s="524"/>
      <c r="BM34" s="524"/>
    </row>
    <row r="35" spans="1:65" s="104" customFormat="1" ht="120" customHeight="1" x14ac:dyDescent="0.2">
      <c r="A35" s="1564"/>
      <c r="B35" s="1586" t="s">
        <v>828</v>
      </c>
      <c r="C35" s="1429" t="s">
        <v>37</v>
      </c>
      <c r="D35" s="232" t="s">
        <v>829</v>
      </c>
      <c r="E35" s="233">
        <v>2.5000000000000001E-2</v>
      </c>
      <c r="F35" s="233" t="s">
        <v>26</v>
      </c>
      <c r="G35" s="221" t="s">
        <v>830</v>
      </c>
      <c r="H35" s="234">
        <v>0.25</v>
      </c>
      <c r="I35" s="830" t="s">
        <v>351</v>
      </c>
      <c r="J35" s="13">
        <v>2.5000000000000001E-2</v>
      </c>
      <c r="K35" s="235" t="s">
        <v>759</v>
      </c>
      <c r="L35" s="236" t="s">
        <v>792</v>
      </c>
      <c r="M35" s="20" t="s">
        <v>831</v>
      </c>
      <c r="N35" s="201" t="s">
        <v>762</v>
      </c>
      <c r="O35" s="810" t="s">
        <v>950</v>
      </c>
      <c r="P35" s="1286"/>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2"/>
      <c r="AS35" s="1112"/>
      <c r="AT35" s="1112"/>
      <c r="AU35" s="1112"/>
      <c r="AV35" s="1112"/>
      <c r="AW35" s="1112"/>
      <c r="AX35" s="1112"/>
      <c r="AY35" s="1112"/>
      <c r="AZ35" s="1112"/>
      <c r="BA35" s="1112"/>
      <c r="BB35" s="1112"/>
      <c r="BC35" s="1112"/>
      <c r="BD35" s="1112"/>
      <c r="BE35" s="1112"/>
      <c r="BF35" s="1112"/>
      <c r="BG35" s="1112"/>
      <c r="BH35" s="1112"/>
      <c r="BI35" s="1112"/>
      <c r="BJ35" s="1272">
        <v>0.25</v>
      </c>
      <c r="BK35" s="1217"/>
      <c r="BL35" s="524"/>
      <c r="BM35" s="524"/>
    </row>
    <row r="36" spans="1:65" s="104" customFormat="1" ht="66" customHeight="1" x14ac:dyDescent="0.2">
      <c r="A36" s="505"/>
      <c r="B36" s="1587"/>
      <c r="C36" s="1429"/>
      <c r="D36" s="210" t="s">
        <v>832</v>
      </c>
      <c r="E36" s="1159">
        <v>0.1</v>
      </c>
      <c r="F36" s="348" t="s">
        <v>26</v>
      </c>
      <c r="G36" s="221" t="s">
        <v>833</v>
      </c>
      <c r="H36" s="234">
        <v>1</v>
      </c>
      <c r="I36" s="830" t="s">
        <v>573</v>
      </c>
      <c r="J36" s="214">
        <v>0.05</v>
      </c>
      <c r="K36" s="215" t="s">
        <v>759</v>
      </c>
      <c r="L36" s="237" t="s">
        <v>792</v>
      </c>
      <c r="M36" s="237" t="s">
        <v>787</v>
      </c>
      <c r="N36" s="218" t="s">
        <v>762</v>
      </c>
      <c r="O36" s="824" t="s">
        <v>951</v>
      </c>
      <c r="P36" s="1286"/>
      <c r="Q36" s="1112"/>
      <c r="R36" s="1584">
        <v>8.3299999999999999E-2</v>
      </c>
      <c r="S36" s="1584"/>
      <c r="T36" s="1585"/>
      <c r="U36" s="1585"/>
      <c r="V36" s="1584">
        <v>8.3299999999999999E-2</v>
      </c>
      <c r="W36" s="1584"/>
      <c r="X36" s="1585"/>
      <c r="Y36" s="1585"/>
      <c r="Z36" s="1584">
        <v>8.3299999999999999E-2</v>
      </c>
      <c r="AA36" s="1584"/>
      <c r="AB36" s="1585"/>
      <c r="AC36" s="1585"/>
      <c r="AD36" s="1584">
        <v>8.3299999999999999E-2</v>
      </c>
      <c r="AE36" s="1584"/>
      <c r="AF36" s="1585"/>
      <c r="AG36" s="1585"/>
      <c r="AH36" s="1584">
        <v>8.3299999999999999E-2</v>
      </c>
      <c r="AI36" s="1584"/>
      <c r="AJ36" s="1585"/>
      <c r="AK36" s="1585"/>
      <c r="AL36" s="1584">
        <v>8.3299999999999999E-2</v>
      </c>
      <c r="AM36" s="1584"/>
      <c r="AN36" s="1585"/>
      <c r="AO36" s="1585"/>
      <c r="AP36" s="1584">
        <v>8.3299999999999999E-2</v>
      </c>
      <c r="AQ36" s="1584"/>
      <c r="AR36" s="1585"/>
      <c r="AS36" s="1585"/>
      <c r="AT36" s="1584">
        <v>8.3299999999999999E-2</v>
      </c>
      <c r="AU36" s="1584"/>
      <c r="AV36" s="957"/>
      <c r="AW36" s="957"/>
      <c r="AX36" s="1584">
        <v>8.3299999999999999E-2</v>
      </c>
      <c r="AY36" s="1584"/>
      <c r="AZ36" s="957"/>
      <c r="BA36" s="957"/>
      <c r="BB36" s="1584">
        <v>8.3299999999999999E-2</v>
      </c>
      <c r="BC36" s="1584"/>
      <c r="BD36" s="957"/>
      <c r="BE36" s="957"/>
      <c r="BF36" s="1584">
        <v>8.3299999999999999E-2</v>
      </c>
      <c r="BG36" s="1584"/>
      <c r="BH36" s="957"/>
      <c r="BI36" s="957"/>
      <c r="BJ36" s="1584">
        <v>8.3699999999999997E-2</v>
      </c>
      <c r="BK36" s="907"/>
      <c r="BL36" s="524"/>
      <c r="BM36" s="524"/>
    </row>
    <row r="37" spans="1:65" s="104" customFormat="1" ht="64.5" thickBot="1" x14ac:dyDescent="0.25">
      <c r="A37" s="511"/>
      <c r="B37" s="1596"/>
      <c r="C37" s="1597"/>
      <c r="D37" s="238" t="s">
        <v>834</v>
      </c>
      <c r="E37" s="1602"/>
      <c r="F37" s="239" t="s">
        <v>26</v>
      </c>
      <c r="G37" s="240" t="s">
        <v>835</v>
      </c>
      <c r="H37" s="241">
        <v>0.5</v>
      </c>
      <c r="I37" s="831" t="s">
        <v>577</v>
      </c>
      <c r="J37" s="242">
        <v>0.05</v>
      </c>
      <c r="K37" s="34" t="s">
        <v>759</v>
      </c>
      <c r="L37" s="8" t="s">
        <v>792</v>
      </c>
      <c r="M37" s="8" t="s">
        <v>787</v>
      </c>
      <c r="N37" s="243" t="s">
        <v>762</v>
      </c>
      <c r="O37" s="815" t="s">
        <v>952</v>
      </c>
      <c r="P37" s="1598"/>
      <c r="Q37" s="1599"/>
      <c r="R37" s="1600"/>
      <c r="S37" s="1601"/>
      <c r="T37" s="1599"/>
      <c r="U37" s="1599"/>
      <c r="V37" s="1600"/>
      <c r="W37" s="1601"/>
      <c r="X37" s="1599"/>
      <c r="Y37" s="1599"/>
      <c r="Z37" s="1600"/>
      <c r="AA37" s="1601"/>
      <c r="AB37" s="1599"/>
      <c r="AC37" s="1599"/>
      <c r="AD37" s="1600"/>
      <c r="AE37" s="1601"/>
      <c r="AF37" s="1599"/>
      <c r="AG37" s="1599"/>
      <c r="AH37" s="1600"/>
      <c r="AI37" s="1601"/>
      <c r="AJ37" s="1599"/>
      <c r="AK37" s="1599"/>
      <c r="AL37" s="1600"/>
      <c r="AM37" s="1601"/>
      <c r="AN37" s="1599"/>
      <c r="AO37" s="1599"/>
      <c r="AP37" s="1604">
        <v>0.25</v>
      </c>
      <c r="AQ37" s="1604"/>
      <c r="AR37" s="1603"/>
      <c r="AS37" s="1603"/>
      <c r="AT37" s="1608"/>
      <c r="AU37" s="1608"/>
      <c r="AV37" s="1603"/>
      <c r="AW37" s="1603"/>
      <c r="AX37" s="1608"/>
      <c r="AY37" s="1608"/>
      <c r="AZ37" s="1603"/>
      <c r="BA37" s="1603"/>
      <c r="BB37" s="1608"/>
      <c r="BC37" s="1608"/>
      <c r="BD37" s="1603"/>
      <c r="BE37" s="1603"/>
      <c r="BF37" s="1608"/>
      <c r="BG37" s="1608"/>
      <c r="BH37" s="1603"/>
      <c r="BI37" s="1603"/>
      <c r="BJ37" s="1604">
        <v>0.25</v>
      </c>
      <c r="BK37" s="1605"/>
      <c r="BL37" s="524"/>
      <c r="BM37" s="524"/>
    </row>
    <row r="38" spans="1:65" s="104" customFormat="1" ht="42.75" customHeight="1" x14ac:dyDescent="0.2">
      <c r="A38" s="445" t="s">
        <v>17</v>
      </c>
      <c r="B38" s="446"/>
      <c r="C38" s="446" t="s">
        <v>18</v>
      </c>
      <c r="D38" s="446"/>
      <c r="E38" s="512"/>
      <c r="F38" s="513" t="s">
        <v>15</v>
      </c>
      <c r="G38" s="512"/>
      <c r="H38" s="514"/>
      <c r="I38" s="513" t="s">
        <v>16</v>
      </c>
      <c r="J38" s="514"/>
      <c r="K38" s="512"/>
      <c r="L38" s="512"/>
      <c r="M38" s="512"/>
      <c r="N38" s="514"/>
      <c r="O38" s="1606"/>
      <c r="P38" s="1606"/>
      <c r="Q38" s="1606"/>
      <c r="R38" s="1606"/>
      <c r="S38" s="1606"/>
      <c r="T38" s="1606"/>
      <c r="U38" s="1606"/>
      <c r="V38" s="1606"/>
      <c r="W38" s="1606"/>
      <c r="X38" s="1606"/>
      <c r="Y38" s="1606"/>
      <c r="Z38" s="1606"/>
      <c r="AA38" s="1606"/>
      <c r="AB38" s="1606"/>
      <c r="AC38" s="1606"/>
      <c r="AD38" s="1606"/>
      <c r="AE38" s="1606"/>
      <c r="AF38" s="1606"/>
      <c r="AG38" s="1606"/>
      <c r="AH38" s="1606"/>
      <c r="AI38" s="1606"/>
      <c r="AJ38" s="1606"/>
      <c r="AK38" s="1606"/>
      <c r="AL38" s="1606"/>
      <c r="AM38" s="1606"/>
      <c r="AN38" s="1606"/>
      <c r="AO38" s="1606"/>
      <c r="AP38" s="1606"/>
      <c r="AQ38" s="1606"/>
      <c r="AR38" s="1606"/>
      <c r="AS38" s="1606"/>
      <c r="AT38" s="1606"/>
      <c r="AU38" s="1606"/>
      <c r="AV38" s="1606"/>
      <c r="AW38" s="1606"/>
      <c r="AX38" s="1606"/>
      <c r="AY38" s="1606"/>
      <c r="AZ38" s="1606"/>
      <c r="BA38" s="1606"/>
      <c r="BB38" s="1606"/>
      <c r="BC38" s="1606"/>
      <c r="BD38" s="1606"/>
      <c r="BE38" s="1606"/>
      <c r="BF38" s="1606"/>
      <c r="BG38" s="1606"/>
      <c r="BH38" s="1606"/>
      <c r="BI38" s="1606"/>
      <c r="BJ38" s="1606"/>
      <c r="BK38" s="1606"/>
      <c r="BL38" s="629"/>
      <c r="BM38" s="630"/>
    </row>
    <row r="39" spans="1:65" s="104" customFormat="1" ht="41.25" customHeight="1" x14ac:dyDescent="0.2">
      <c r="A39" s="389" t="s">
        <v>70</v>
      </c>
      <c r="B39" s="390"/>
      <c r="C39" s="390" t="s">
        <v>909</v>
      </c>
      <c r="D39" s="390"/>
      <c r="E39" s="515"/>
      <c r="F39" s="516" t="s">
        <v>39</v>
      </c>
      <c r="G39" s="515"/>
      <c r="H39" s="515"/>
      <c r="I39" s="516" t="s">
        <v>445</v>
      </c>
      <c r="J39" s="515"/>
      <c r="K39" s="515"/>
      <c r="L39" s="515"/>
      <c r="M39" s="515"/>
      <c r="N39" s="491"/>
      <c r="O39" s="1607"/>
      <c r="P39" s="1607"/>
      <c r="Q39" s="1607"/>
      <c r="R39" s="1607"/>
      <c r="S39" s="1607"/>
      <c r="T39" s="1607"/>
      <c r="U39" s="1607"/>
      <c r="V39" s="1607"/>
      <c r="W39" s="1607"/>
      <c r="X39" s="1607"/>
      <c r="Y39" s="1607"/>
      <c r="Z39" s="1607"/>
      <c r="AA39" s="1607"/>
      <c r="AB39" s="1607"/>
      <c r="AC39" s="1607"/>
      <c r="AD39" s="1607"/>
      <c r="AE39" s="1607"/>
      <c r="AF39" s="1607"/>
      <c r="AG39" s="1607"/>
      <c r="AH39" s="1607"/>
      <c r="AI39" s="1607"/>
      <c r="AJ39" s="1607"/>
      <c r="AK39" s="1607"/>
      <c r="AL39" s="1607"/>
      <c r="AM39" s="1607"/>
      <c r="AN39" s="1607"/>
      <c r="AO39" s="1607"/>
      <c r="AP39" s="1607"/>
      <c r="AQ39" s="1607"/>
      <c r="AR39" s="1607"/>
      <c r="AS39" s="1607"/>
      <c r="AT39" s="1607"/>
      <c r="AU39" s="1607"/>
      <c r="AV39" s="1607"/>
      <c r="AW39" s="1607"/>
      <c r="AX39" s="1607"/>
      <c r="AY39" s="1607"/>
      <c r="AZ39" s="1607"/>
      <c r="BA39" s="1607"/>
      <c r="BB39" s="1607"/>
      <c r="BC39" s="1607"/>
      <c r="BD39" s="1607"/>
      <c r="BE39" s="1607"/>
      <c r="BF39" s="1607"/>
      <c r="BG39" s="1607"/>
      <c r="BH39" s="1607"/>
      <c r="BI39" s="1607"/>
      <c r="BJ39" s="1607"/>
      <c r="BK39" s="1607"/>
      <c r="BL39" s="631"/>
      <c r="BM39" s="632"/>
    </row>
    <row r="40" spans="1:65" s="104" customFormat="1" ht="26.25" customHeight="1" thickBot="1" x14ac:dyDescent="0.25">
      <c r="A40" s="451" t="s">
        <v>912</v>
      </c>
      <c r="B40" s="398"/>
      <c r="C40" s="398" t="s">
        <v>910</v>
      </c>
      <c r="D40" s="398"/>
      <c r="E40" s="494"/>
      <c r="F40" s="517" t="s">
        <v>40</v>
      </c>
      <c r="G40" s="494"/>
      <c r="H40" s="494"/>
      <c r="I40" s="1513" t="s">
        <v>836</v>
      </c>
      <c r="J40" s="1513"/>
      <c r="K40" s="497"/>
      <c r="L40" s="494" t="s">
        <v>19</v>
      </c>
      <c r="M40" s="494"/>
      <c r="N40" s="494"/>
      <c r="O40" s="1607"/>
      <c r="P40" s="1607"/>
      <c r="Q40" s="1607"/>
      <c r="R40" s="1607"/>
      <c r="S40" s="1607"/>
      <c r="T40" s="1607"/>
      <c r="U40" s="1607"/>
      <c r="V40" s="1607"/>
      <c r="W40" s="1607"/>
      <c r="X40" s="1607"/>
      <c r="Y40" s="1607"/>
      <c r="Z40" s="1607"/>
      <c r="AA40" s="1607"/>
      <c r="AB40" s="1607"/>
      <c r="AC40" s="1607"/>
      <c r="AD40" s="1607"/>
      <c r="AE40" s="1607"/>
      <c r="AF40" s="1607"/>
      <c r="AG40" s="1607"/>
      <c r="AH40" s="1607"/>
      <c r="AI40" s="1607"/>
      <c r="AJ40" s="1607"/>
      <c r="AK40" s="1607"/>
      <c r="AL40" s="1607"/>
      <c r="AM40" s="1607"/>
      <c r="AN40" s="1607"/>
      <c r="AO40" s="1607"/>
      <c r="AP40" s="1607"/>
      <c r="AQ40" s="1607"/>
      <c r="AR40" s="1607"/>
      <c r="AS40" s="1607"/>
      <c r="AT40" s="1607"/>
      <c r="AU40" s="1607"/>
      <c r="AV40" s="1607"/>
      <c r="AW40" s="1607"/>
      <c r="AX40" s="1607"/>
      <c r="AY40" s="1607"/>
      <c r="AZ40" s="1607"/>
      <c r="BA40" s="1607"/>
      <c r="BB40" s="1607"/>
      <c r="BC40" s="1607"/>
      <c r="BD40" s="1607"/>
      <c r="BE40" s="1607"/>
      <c r="BF40" s="1607"/>
      <c r="BG40" s="1607"/>
      <c r="BH40" s="1607"/>
      <c r="BI40" s="1607"/>
      <c r="BJ40" s="1607"/>
      <c r="BK40" s="1607"/>
      <c r="BL40" s="633"/>
      <c r="BM40" s="634"/>
    </row>
    <row r="41" spans="1:65" s="104" customFormat="1" x14ac:dyDescent="0.2">
      <c r="A41" s="104" t="s">
        <v>1096</v>
      </c>
      <c r="E41" s="408"/>
      <c r="F41" s="408"/>
      <c r="BL41" s="407"/>
      <c r="BM41" s="407"/>
    </row>
    <row r="42" spans="1:65" s="104" customFormat="1" x14ac:dyDescent="0.2">
      <c r="E42" s="408"/>
      <c r="F42" s="408"/>
      <c r="BL42" s="407"/>
      <c r="BM42" s="407"/>
    </row>
    <row r="43" spans="1:65" s="104" customFormat="1" x14ac:dyDescent="0.2">
      <c r="E43" s="408"/>
      <c r="F43" s="408"/>
      <c r="BL43" s="407"/>
      <c r="BM43" s="407"/>
    </row>
  </sheetData>
  <mergeCells count="698">
    <mergeCell ref="AN17:AO17"/>
    <mergeCell ref="Z15:AA15"/>
    <mergeCell ref="BJ16:BK16"/>
    <mergeCell ref="P15:Q15"/>
    <mergeCell ref="R15:S15"/>
    <mergeCell ref="T15:U15"/>
    <mergeCell ref="V15:W15"/>
    <mergeCell ref="AP15:AQ15"/>
    <mergeCell ref="AR15:AS15"/>
    <mergeCell ref="AT15:AU15"/>
    <mergeCell ref="BD16:BE16"/>
    <mergeCell ref="BF16:BG16"/>
    <mergeCell ref="BH16:BI16"/>
    <mergeCell ref="AP17:AQ17"/>
    <mergeCell ref="AX17:AY17"/>
    <mergeCell ref="AZ17:BA17"/>
    <mergeCell ref="BB17:BC17"/>
    <mergeCell ref="BD17:BE17"/>
    <mergeCell ref="BH17:BI17"/>
    <mergeCell ref="AX16:AY16"/>
    <mergeCell ref="AZ16:BA16"/>
    <mergeCell ref="BB16:BC16"/>
    <mergeCell ref="BJ17:BK17"/>
    <mergeCell ref="G15:G17"/>
    <mergeCell ref="P17:Q17"/>
    <mergeCell ref="T17:U17"/>
    <mergeCell ref="X17:Y17"/>
    <mergeCell ref="Z17:AA17"/>
    <mergeCell ref="AB17:AC17"/>
    <mergeCell ref="AF17:AG17"/>
    <mergeCell ref="AJ17:AK17"/>
    <mergeCell ref="AL17:AM17"/>
    <mergeCell ref="BF31:BG31"/>
    <mergeCell ref="BH31:BI31"/>
    <mergeCell ref="BJ31:BK31"/>
    <mergeCell ref="D29:D31"/>
    <mergeCell ref="B12:B18"/>
    <mergeCell ref="F13:F18"/>
    <mergeCell ref="E29:E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AV30:AW30"/>
    <mergeCell ref="AX30:AY30"/>
    <mergeCell ref="AZ30:BA30"/>
    <mergeCell ref="BB30:BC30"/>
    <mergeCell ref="BD30:BE30"/>
    <mergeCell ref="P30:Q30"/>
    <mergeCell ref="R30:S30"/>
    <mergeCell ref="T30:U30"/>
    <mergeCell ref="BF30:BG30"/>
    <mergeCell ref="BH30:BI30"/>
    <mergeCell ref="BJ30:BK30"/>
    <mergeCell ref="AD30:AE30"/>
    <mergeCell ref="AF30:AG30"/>
    <mergeCell ref="AH30:AI30"/>
    <mergeCell ref="AJ30:AK30"/>
    <mergeCell ref="AL30:AM30"/>
    <mergeCell ref="AN30:AO30"/>
    <mergeCell ref="AP30:AQ30"/>
    <mergeCell ref="AR30:AS30"/>
    <mergeCell ref="AT30:AU30"/>
    <mergeCell ref="V30:W30"/>
    <mergeCell ref="X30:Y30"/>
    <mergeCell ref="Z30:AA30"/>
    <mergeCell ref="AB30:AC30"/>
    <mergeCell ref="BH37:BI37"/>
    <mergeCell ref="BJ37:BK37"/>
    <mergeCell ref="O38:BK40"/>
    <mergeCell ref="I40:J40"/>
    <mergeCell ref="AR37:AS37"/>
    <mergeCell ref="AT37:AU37"/>
    <mergeCell ref="AV37:AW37"/>
    <mergeCell ref="AX37:AY37"/>
    <mergeCell ref="AZ37:BA37"/>
    <mergeCell ref="BB37:BC37"/>
    <mergeCell ref="AF37:AG37"/>
    <mergeCell ref="AH37:AI37"/>
    <mergeCell ref="AJ37:AK37"/>
    <mergeCell ref="AL37:AM37"/>
    <mergeCell ref="AN37:AO37"/>
    <mergeCell ref="AP37:AQ37"/>
    <mergeCell ref="AD37:AE37"/>
    <mergeCell ref="BF37:BG37"/>
    <mergeCell ref="BD37:BE37"/>
    <mergeCell ref="BB35:BC35"/>
    <mergeCell ref="BD35:BE35"/>
    <mergeCell ref="BF35:BG35"/>
    <mergeCell ref="AD35:AE35"/>
    <mergeCell ref="AF35:AG35"/>
    <mergeCell ref="AH35:AI35"/>
    <mergeCell ref="AP36:AQ36"/>
    <mergeCell ref="AR36:AS36"/>
    <mergeCell ref="AT36:AU36"/>
    <mergeCell ref="AV36:AW36"/>
    <mergeCell ref="AX36:AY36"/>
    <mergeCell ref="AZ36:BA36"/>
    <mergeCell ref="BB36:BC36"/>
    <mergeCell ref="AJ35:AK35"/>
    <mergeCell ref="AL35:AM35"/>
    <mergeCell ref="AN35:AO35"/>
    <mergeCell ref="AR34:AS34"/>
    <mergeCell ref="AT34:AU34"/>
    <mergeCell ref="AV34:AW34"/>
    <mergeCell ref="AJ36:AK36"/>
    <mergeCell ref="AL36:AM36"/>
    <mergeCell ref="AN36:AO36"/>
    <mergeCell ref="AD36:AE36"/>
    <mergeCell ref="AF36:AG36"/>
    <mergeCell ref="AH36:AI36"/>
    <mergeCell ref="BH35:BI35"/>
    <mergeCell ref="BJ35:BK35"/>
    <mergeCell ref="BH36:BI36"/>
    <mergeCell ref="BJ36:BK36"/>
    <mergeCell ref="AL33:AM33"/>
    <mergeCell ref="AN33:AO33"/>
    <mergeCell ref="AP35:AQ35"/>
    <mergeCell ref="AR35:AS35"/>
    <mergeCell ref="AT35:AU35"/>
    <mergeCell ref="AV35:AW35"/>
    <mergeCell ref="AX35:AY35"/>
    <mergeCell ref="AZ35:BA35"/>
    <mergeCell ref="BD36:BE36"/>
    <mergeCell ref="BF36:BG36"/>
    <mergeCell ref="AL34:AM34"/>
    <mergeCell ref="AN34:AO34"/>
    <mergeCell ref="AP34:AQ34"/>
    <mergeCell ref="BJ34:BK34"/>
    <mergeCell ref="AX34:AY34"/>
    <mergeCell ref="AZ34:BA34"/>
    <mergeCell ref="BB34:BC34"/>
    <mergeCell ref="BD34:BE34"/>
    <mergeCell ref="BH34:BI34"/>
    <mergeCell ref="BF34:BG34"/>
    <mergeCell ref="B35:B37"/>
    <mergeCell ref="C35:C37"/>
    <mergeCell ref="P35:Q35"/>
    <mergeCell ref="R35:S35"/>
    <mergeCell ref="T35:U35"/>
    <mergeCell ref="V35:W35"/>
    <mergeCell ref="X35:Y35"/>
    <mergeCell ref="Z35:AA35"/>
    <mergeCell ref="AB35:AC35"/>
    <mergeCell ref="P37:Q37"/>
    <mergeCell ref="R37:S37"/>
    <mergeCell ref="T37:U37"/>
    <mergeCell ref="V37:W37"/>
    <mergeCell ref="X37:Y37"/>
    <mergeCell ref="Z37:AA37"/>
    <mergeCell ref="AB37:AC37"/>
    <mergeCell ref="E36:E37"/>
    <mergeCell ref="P36:Q36"/>
    <mergeCell ref="R36:S36"/>
    <mergeCell ref="T36:U36"/>
    <mergeCell ref="V36:W36"/>
    <mergeCell ref="AB36:AC36"/>
    <mergeCell ref="X36:Y36"/>
    <mergeCell ref="Z36:AA36"/>
    <mergeCell ref="BF32:BG32"/>
    <mergeCell ref="BH32:BI32"/>
    <mergeCell ref="BJ32:BK32"/>
    <mergeCell ref="AX32:AY32"/>
    <mergeCell ref="AZ32:BA32"/>
    <mergeCell ref="BB32:BC32"/>
    <mergeCell ref="BD32:BE32"/>
    <mergeCell ref="BB33:BC33"/>
    <mergeCell ref="BD33:BE33"/>
    <mergeCell ref="BH33:BI33"/>
    <mergeCell ref="BJ33:BK33"/>
    <mergeCell ref="AX33:AY33"/>
    <mergeCell ref="AZ33:BA33"/>
    <mergeCell ref="BF33:BG33"/>
    <mergeCell ref="P33:Q33"/>
    <mergeCell ref="R33:S33"/>
    <mergeCell ref="T33:U33"/>
    <mergeCell ref="V33:W33"/>
    <mergeCell ref="X33:Y33"/>
    <mergeCell ref="Z33:AA33"/>
    <mergeCell ref="AB33:AC33"/>
    <mergeCell ref="AD33:AE33"/>
    <mergeCell ref="AF33:AG33"/>
    <mergeCell ref="R34:S34"/>
    <mergeCell ref="T34:U34"/>
    <mergeCell ref="V34:W34"/>
    <mergeCell ref="X34:Y34"/>
    <mergeCell ref="AD34:AE34"/>
    <mergeCell ref="AF34:AG34"/>
    <mergeCell ref="AJ34:AK34"/>
    <mergeCell ref="AH34:AI34"/>
    <mergeCell ref="Z34:AA34"/>
    <mergeCell ref="AB34:AC34"/>
    <mergeCell ref="AT32:AU32"/>
    <mergeCell ref="AV32:AW32"/>
    <mergeCell ref="AH32:AI32"/>
    <mergeCell ref="AJ32:AK32"/>
    <mergeCell ref="AL32:AM32"/>
    <mergeCell ref="AN32:AO32"/>
    <mergeCell ref="AP32:AQ32"/>
    <mergeCell ref="AR32:AS32"/>
    <mergeCell ref="AT33:AU33"/>
    <mergeCell ref="AV33:AW33"/>
    <mergeCell ref="AH33:AI33"/>
    <mergeCell ref="AJ33:AK33"/>
    <mergeCell ref="AP33:AQ33"/>
    <mergeCell ref="AR33:AS33"/>
    <mergeCell ref="BF28:BG28"/>
    <mergeCell ref="BH28:BI28"/>
    <mergeCell ref="BJ28:BK28"/>
    <mergeCell ref="AX28:AY28"/>
    <mergeCell ref="AZ28:BA28"/>
    <mergeCell ref="BJ29:BK29"/>
    <mergeCell ref="P32:Q32"/>
    <mergeCell ref="R32:S32"/>
    <mergeCell ref="T32:U32"/>
    <mergeCell ref="V32:W32"/>
    <mergeCell ref="X32:Y32"/>
    <mergeCell ref="Z32:AA32"/>
    <mergeCell ref="AB32:AC32"/>
    <mergeCell ref="AD32:AE32"/>
    <mergeCell ref="AF32:AG32"/>
    <mergeCell ref="AX29:AY29"/>
    <mergeCell ref="AZ29:BA29"/>
    <mergeCell ref="BB29:BC29"/>
    <mergeCell ref="BD29:BE29"/>
    <mergeCell ref="BF29:BG29"/>
    <mergeCell ref="BH29:BI29"/>
    <mergeCell ref="AL29:AM29"/>
    <mergeCell ref="AN29:AO29"/>
    <mergeCell ref="AP29:AQ29"/>
    <mergeCell ref="B29:B34"/>
    <mergeCell ref="P29:Q29"/>
    <mergeCell ref="R29:S29"/>
    <mergeCell ref="T29:U29"/>
    <mergeCell ref="V29:W29"/>
    <mergeCell ref="AP28:AQ28"/>
    <mergeCell ref="AR28:AS28"/>
    <mergeCell ref="AT28:AU28"/>
    <mergeCell ref="AV28:AW28"/>
    <mergeCell ref="AD28:AE28"/>
    <mergeCell ref="AF28:AG28"/>
    <mergeCell ref="AH28:AI28"/>
    <mergeCell ref="AJ28:AK28"/>
    <mergeCell ref="AL28:AM28"/>
    <mergeCell ref="AN28:AO28"/>
    <mergeCell ref="AD29:AE29"/>
    <mergeCell ref="AF29:AG29"/>
    <mergeCell ref="AH29:AI29"/>
    <mergeCell ref="AJ29:AK29"/>
    <mergeCell ref="AR29:AS29"/>
    <mergeCell ref="AT29:AU29"/>
    <mergeCell ref="AV29:AW29"/>
    <mergeCell ref="Z29:AA29"/>
    <mergeCell ref="AB29:AC29"/>
    <mergeCell ref="BF27:BG27"/>
    <mergeCell ref="BH27:BI27"/>
    <mergeCell ref="BJ27:BK27"/>
    <mergeCell ref="P28:Q28"/>
    <mergeCell ref="R28:S28"/>
    <mergeCell ref="T28:U28"/>
    <mergeCell ref="V28:W28"/>
    <mergeCell ref="X28:Y28"/>
    <mergeCell ref="Z28:AA28"/>
    <mergeCell ref="AB28:AC28"/>
    <mergeCell ref="AT27:AU27"/>
    <mergeCell ref="AV27:AW27"/>
    <mergeCell ref="AX27:AY27"/>
    <mergeCell ref="AZ27:BA27"/>
    <mergeCell ref="BB27:BC27"/>
    <mergeCell ref="BD27:BE27"/>
    <mergeCell ref="AH27:AI27"/>
    <mergeCell ref="AJ27:AK27"/>
    <mergeCell ref="AL27:AM27"/>
    <mergeCell ref="AN27:AO27"/>
    <mergeCell ref="AP27:AQ27"/>
    <mergeCell ref="AR27:AS27"/>
    <mergeCell ref="BB28:BC28"/>
    <mergeCell ref="BD28:BE28"/>
    <mergeCell ref="BB25:BC25"/>
    <mergeCell ref="BD25:BE25"/>
    <mergeCell ref="BF25:BG25"/>
    <mergeCell ref="BH25:BI25"/>
    <mergeCell ref="BJ25:BK25"/>
    <mergeCell ref="AX25:AY25"/>
    <mergeCell ref="AZ25:BA25"/>
    <mergeCell ref="BJ26:BK26"/>
    <mergeCell ref="P27:Q27"/>
    <mergeCell ref="R27:S27"/>
    <mergeCell ref="T27:U27"/>
    <mergeCell ref="V27:W27"/>
    <mergeCell ref="X27:Y27"/>
    <mergeCell ref="Z27:AA27"/>
    <mergeCell ref="AB27:AC27"/>
    <mergeCell ref="AD27:AE27"/>
    <mergeCell ref="AF27:AG27"/>
    <mergeCell ref="AX26:AY26"/>
    <mergeCell ref="AZ26:BA26"/>
    <mergeCell ref="BB26:BC26"/>
    <mergeCell ref="BD26:BE26"/>
    <mergeCell ref="BF26:BG26"/>
    <mergeCell ref="BH26:BI26"/>
    <mergeCell ref="AL26:AM26"/>
    <mergeCell ref="AT25:AU25"/>
    <mergeCell ref="AV25:AW25"/>
    <mergeCell ref="AD25:AE25"/>
    <mergeCell ref="AF25:AG25"/>
    <mergeCell ref="AH25:AI25"/>
    <mergeCell ref="AJ25:AK25"/>
    <mergeCell ref="AL25:AM25"/>
    <mergeCell ref="AN25:AO25"/>
    <mergeCell ref="AD26:AE26"/>
    <mergeCell ref="AF26:AG26"/>
    <mergeCell ref="AH26:AI26"/>
    <mergeCell ref="AJ26:AK26"/>
    <mergeCell ref="AN26:AO26"/>
    <mergeCell ref="AP26:AQ26"/>
    <mergeCell ref="AR26:AS26"/>
    <mergeCell ref="AT26:AU26"/>
    <mergeCell ref="AV26:AW26"/>
    <mergeCell ref="BF24:BG24"/>
    <mergeCell ref="BH24:BI24"/>
    <mergeCell ref="BJ24:BK24"/>
    <mergeCell ref="P25:Q25"/>
    <mergeCell ref="R25:S25"/>
    <mergeCell ref="T25:U25"/>
    <mergeCell ref="V25:W25"/>
    <mergeCell ref="X25:Y25"/>
    <mergeCell ref="Z25:AA25"/>
    <mergeCell ref="AB25:AC25"/>
    <mergeCell ref="AT24:AU24"/>
    <mergeCell ref="AV24:AW24"/>
    <mergeCell ref="AX24:AY24"/>
    <mergeCell ref="AZ24:BA24"/>
    <mergeCell ref="BB24:BC24"/>
    <mergeCell ref="BD24:BE24"/>
    <mergeCell ref="AH24:AI24"/>
    <mergeCell ref="AJ24:AK24"/>
    <mergeCell ref="AL24:AM24"/>
    <mergeCell ref="AN24:AO24"/>
    <mergeCell ref="AP24:AQ24"/>
    <mergeCell ref="AR24:AS24"/>
    <mergeCell ref="AP25:AQ25"/>
    <mergeCell ref="AR25:AS25"/>
    <mergeCell ref="BB22:BC22"/>
    <mergeCell ref="BD22:BE22"/>
    <mergeCell ref="BF22:BG22"/>
    <mergeCell ref="BH22:BI22"/>
    <mergeCell ref="BJ22:BK22"/>
    <mergeCell ref="AX22:AY22"/>
    <mergeCell ref="AZ22:BA22"/>
    <mergeCell ref="BJ23:BK23"/>
    <mergeCell ref="P24:Q24"/>
    <mergeCell ref="R24:S24"/>
    <mergeCell ref="T24:U24"/>
    <mergeCell ref="V24:W24"/>
    <mergeCell ref="X24:Y24"/>
    <mergeCell ref="Z24:AA24"/>
    <mergeCell ref="AB24:AC24"/>
    <mergeCell ref="AD24:AE24"/>
    <mergeCell ref="AF24:AG24"/>
    <mergeCell ref="AX23:AY23"/>
    <mergeCell ref="AZ23:BA23"/>
    <mergeCell ref="BB23:BC23"/>
    <mergeCell ref="BD23:BE23"/>
    <mergeCell ref="BF23:BG23"/>
    <mergeCell ref="BH23:BI23"/>
    <mergeCell ref="AL23:AM23"/>
    <mergeCell ref="AT22:AU22"/>
    <mergeCell ref="AV22:AW22"/>
    <mergeCell ref="AD22:AE22"/>
    <mergeCell ref="AF22:AG22"/>
    <mergeCell ref="AH22:AI22"/>
    <mergeCell ref="AJ22:AK22"/>
    <mergeCell ref="AL22:AM22"/>
    <mergeCell ref="AN22:AO22"/>
    <mergeCell ref="AD23:AE23"/>
    <mergeCell ref="AF23:AG23"/>
    <mergeCell ref="AH23:AI23"/>
    <mergeCell ref="AJ23:AK23"/>
    <mergeCell ref="AN23:AO23"/>
    <mergeCell ref="AP23:AQ23"/>
    <mergeCell ref="AR23:AS23"/>
    <mergeCell ref="AT23:AU23"/>
    <mergeCell ref="AV23:AW23"/>
    <mergeCell ref="AP21:AQ21"/>
    <mergeCell ref="AR21:AS21"/>
    <mergeCell ref="P23:Q23"/>
    <mergeCell ref="R23:S23"/>
    <mergeCell ref="T23:U23"/>
    <mergeCell ref="V23:W23"/>
    <mergeCell ref="X23:Y23"/>
    <mergeCell ref="AP22:AQ22"/>
    <mergeCell ref="AR22:AS22"/>
    <mergeCell ref="Z23:AA23"/>
    <mergeCell ref="AB23:AC23"/>
    <mergeCell ref="AT20:AU20"/>
    <mergeCell ref="AV20:AW20"/>
    <mergeCell ref="Z20:AA20"/>
    <mergeCell ref="AB20:AC20"/>
    <mergeCell ref="BF21:BG21"/>
    <mergeCell ref="BH21:BI21"/>
    <mergeCell ref="BJ21:BK21"/>
    <mergeCell ref="P22:Q22"/>
    <mergeCell ref="R22:S22"/>
    <mergeCell ref="T22:U22"/>
    <mergeCell ref="V22:W22"/>
    <mergeCell ref="X22:Y22"/>
    <mergeCell ref="Z22:AA22"/>
    <mergeCell ref="AB22:AC22"/>
    <mergeCell ref="AT21:AU21"/>
    <mergeCell ref="AV21:AW21"/>
    <mergeCell ref="AX21:AY21"/>
    <mergeCell ref="AZ21:BA21"/>
    <mergeCell ref="BB21:BC21"/>
    <mergeCell ref="BD21:BE21"/>
    <mergeCell ref="AH21:AI21"/>
    <mergeCell ref="AJ21:AK21"/>
    <mergeCell ref="AL21:AM21"/>
    <mergeCell ref="AN21:AO21"/>
    <mergeCell ref="AL19:AM19"/>
    <mergeCell ref="AN19:AO19"/>
    <mergeCell ref="AP19:AQ19"/>
    <mergeCell ref="AR19:AS19"/>
    <mergeCell ref="BJ20:BK20"/>
    <mergeCell ref="P21:Q21"/>
    <mergeCell ref="R21:S21"/>
    <mergeCell ref="T21:U21"/>
    <mergeCell ref="V21:W21"/>
    <mergeCell ref="X21:Y21"/>
    <mergeCell ref="Z21:AA21"/>
    <mergeCell ref="AB21:AC21"/>
    <mergeCell ref="AD21:AE21"/>
    <mergeCell ref="AF21:AG21"/>
    <mergeCell ref="AX20:AY20"/>
    <mergeCell ref="AZ20:BA20"/>
    <mergeCell ref="BB20:BC20"/>
    <mergeCell ref="BD20:BE20"/>
    <mergeCell ref="BF20:BG20"/>
    <mergeCell ref="BH20:BI20"/>
    <mergeCell ref="AL20:AM20"/>
    <mergeCell ref="AN20:AO20"/>
    <mergeCell ref="AP20:AQ20"/>
    <mergeCell ref="AR20:AS20"/>
    <mergeCell ref="B20:B28"/>
    <mergeCell ref="D20:D24"/>
    <mergeCell ref="E20:E24"/>
    <mergeCell ref="F20:F24"/>
    <mergeCell ref="G20:G21"/>
    <mergeCell ref="O20:O21"/>
    <mergeCell ref="P20:Q20"/>
    <mergeCell ref="R20:S20"/>
    <mergeCell ref="T20:U20"/>
    <mergeCell ref="P26:Q26"/>
    <mergeCell ref="R26:S26"/>
    <mergeCell ref="T26:U26"/>
    <mergeCell ref="Z19:AA19"/>
    <mergeCell ref="AB19:AC19"/>
    <mergeCell ref="AD19:AE19"/>
    <mergeCell ref="AF19:AG19"/>
    <mergeCell ref="AH19:AI19"/>
    <mergeCell ref="AJ19:AK19"/>
    <mergeCell ref="C19:C34"/>
    <mergeCell ref="P19:Q19"/>
    <mergeCell ref="R19:S19"/>
    <mergeCell ref="T19:U19"/>
    <mergeCell ref="V19:W19"/>
    <mergeCell ref="X19:Y19"/>
    <mergeCell ref="V20:W20"/>
    <mergeCell ref="X20:Y20"/>
    <mergeCell ref="X29:Y29"/>
    <mergeCell ref="AD20:AE20"/>
    <mergeCell ref="AF20:AG20"/>
    <mergeCell ref="AH20:AI20"/>
    <mergeCell ref="AJ20:AK20"/>
    <mergeCell ref="V26:W26"/>
    <mergeCell ref="X26:Y26"/>
    <mergeCell ref="Z26:AA26"/>
    <mergeCell ref="AB26:AC26"/>
    <mergeCell ref="P34:Q34"/>
    <mergeCell ref="AN18:AO18"/>
    <mergeCell ref="AP18:AQ18"/>
    <mergeCell ref="AR18:AS18"/>
    <mergeCell ref="AT18:AU18"/>
    <mergeCell ref="AV18:AW18"/>
    <mergeCell ref="AX18:AY18"/>
    <mergeCell ref="AT19:AU19"/>
    <mergeCell ref="AV19:AW19"/>
    <mergeCell ref="BJ19:BK19"/>
    <mergeCell ref="AX19:AY19"/>
    <mergeCell ref="AZ19:BA19"/>
    <mergeCell ref="BB19:BC19"/>
    <mergeCell ref="BD19:BE19"/>
    <mergeCell ref="BF19:BG19"/>
    <mergeCell ref="BH19:BI19"/>
    <mergeCell ref="AZ18:BA18"/>
    <mergeCell ref="BB18:BC18"/>
    <mergeCell ref="BD18:BE18"/>
    <mergeCell ref="BF18:BG18"/>
    <mergeCell ref="BH18:BI18"/>
    <mergeCell ref="BJ18:BK18"/>
    <mergeCell ref="P18:Q18"/>
    <mergeCell ref="R18:S18"/>
    <mergeCell ref="T18:U18"/>
    <mergeCell ref="V18:W18"/>
    <mergeCell ref="X18:Y18"/>
    <mergeCell ref="Z18:AA18"/>
    <mergeCell ref="AR16:AS16"/>
    <mergeCell ref="AT16:AU16"/>
    <mergeCell ref="AV16:AW16"/>
    <mergeCell ref="AF16:AG16"/>
    <mergeCell ref="AH16:AI16"/>
    <mergeCell ref="AJ16:AK16"/>
    <mergeCell ref="AL16:AM16"/>
    <mergeCell ref="AN16:AO16"/>
    <mergeCell ref="AP16:AQ16"/>
    <mergeCell ref="AB18:AC18"/>
    <mergeCell ref="AD18:AE18"/>
    <mergeCell ref="AF18:AG18"/>
    <mergeCell ref="AH18:AI18"/>
    <mergeCell ref="AJ18:AK18"/>
    <mergeCell ref="AL18:AM18"/>
    <mergeCell ref="AR17:AS17"/>
    <mergeCell ref="AT17:AU17"/>
    <mergeCell ref="AV17:AW17"/>
    <mergeCell ref="AR14:AS14"/>
    <mergeCell ref="AT14:AU14"/>
    <mergeCell ref="AV14:AW14"/>
    <mergeCell ref="AF14:AG14"/>
    <mergeCell ref="AH14:AI14"/>
    <mergeCell ref="AJ14:AK14"/>
    <mergeCell ref="AL14:AM14"/>
    <mergeCell ref="P16:Q16"/>
    <mergeCell ref="R16:S16"/>
    <mergeCell ref="T16:U16"/>
    <mergeCell ref="V16:W16"/>
    <mergeCell ref="X16:Y16"/>
    <mergeCell ref="Z16:AA16"/>
    <mergeCell ref="AB16:AC16"/>
    <mergeCell ref="AD16:AE16"/>
    <mergeCell ref="AV15:AW15"/>
    <mergeCell ref="AJ15:AK15"/>
    <mergeCell ref="AL15:AM15"/>
    <mergeCell ref="X15:Y15"/>
    <mergeCell ref="AB15:AC15"/>
    <mergeCell ref="AD15:AE15"/>
    <mergeCell ref="AF15:AG15"/>
    <mergeCell ref="AH15:AI15"/>
    <mergeCell ref="AN15:AO15"/>
    <mergeCell ref="BF14:BG14"/>
    <mergeCell ref="BH14:BI14"/>
    <mergeCell ref="BJ14:BK14"/>
    <mergeCell ref="AX14:AY14"/>
    <mergeCell ref="AZ14:BA14"/>
    <mergeCell ref="BB14:BC14"/>
    <mergeCell ref="BH15:BI15"/>
    <mergeCell ref="BJ15:BK15"/>
    <mergeCell ref="AX15:AY15"/>
    <mergeCell ref="AZ15:BA15"/>
    <mergeCell ref="BB15:BC15"/>
    <mergeCell ref="BD15:BE15"/>
    <mergeCell ref="BF15:BG15"/>
    <mergeCell ref="BH13:BI13"/>
    <mergeCell ref="BJ13:BK13"/>
    <mergeCell ref="P14:Q14"/>
    <mergeCell ref="R14:S14"/>
    <mergeCell ref="T14:U14"/>
    <mergeCell ref="V14:W14"/>
    <mergeCell ref="X14:Y14"/>
    <mergeCell ref="Z14:AA14"/>
    <mergeCell ref="AB14:AC14"/>
    <mergeCell ref="AD14:AE14"/>
    <mergeCell ref="AV13:AW13"/>
    <mergeCell ref="AX13:AY13"/>
    <mergeCell ref="AZ13:BA13"/>
    <mergeCell ref="BB13:BC13"/>
    <mergeCell ref="BD13:BE13"/>
    <mergeCell ref="BF13:BG13"/>
    <mergeCell ref="AJ13:AK13"/>
    <mergeCell ref="AL13:AM13"/>
    <mergeCell ref="AN13:AO13"/>
    <mergeCell ref="AP13:AQ13"/>
    <mergeCell ref="AR13:AS13"/>
    <mergeCell ref="AT13:AU13"/>
    <mergeCell ref="X13:Y13"/>
    <mergeCell ref="BD14:BE14"/>
    <mergeCell ref="Z13:AA13"/>
    <mergeCell ref="AB13:AC13"/>
    <mergeCell ref="AD13:AE13"/>
    <mergeCell ref="AF13:AG13"/>
    <mergeCell ref="AH13:AI13"/>
    <mergeCell ref="BJ12:BK12"/>
    <mergeCell ref="D13:D18"/>
    <mergeCell ref="E13:E18"/>
    <mergeCell ref="G13:G14"/>
    <mergeCell ref="O13:O14"/>
    <mergeCell ref="P13:Q13"/>
    <mergeCell ref="R13:S13"/>
    <mergeCell ref="T13:U13"/>
    <mergeCell ref="V13:W13"/>
    <mergeCell ref="AX12:AY12"/>
    <mergeCell ref="AZ12:BA12"/>
    <mergeCell ref="BB12:BC12"/>
    <mergeCell ref="BD12:BE12"/>
    <mergeCell ref="BF12:BG12"/>
    <mergeCell ref="BH12:BI12"/>
    <mergeCell ref="AL12:AM12"/>
    <mergeCell ref="AN12:AO12"/>
    <mergeCell ref="AN14:AO14"/>
    <mergeCell ref="AP14:AQ14"/>
    <mergeCell ref="I10:I11"/>
    <mergeCell ref="AP12:AQ12"/>
    <mergeCell ref="AR12:AS12"/>
    <mergeCell ref="AT12:AU12"/>
    <mergeCell ref="AV12:AW12"/>
    <mergeCell ref="Z12:AA12"/>
    <mergeCell ref="AB12:AC12"/>
    <mergeCell ref="AD12:AE12"/>
    <mergeCell ref="AF12:AG12"/>
    <mergeCell ref="AH12:AI12"/>
    <mergeCell ref="AJ12:AK12"/>
    <mergeCell ref="P10:S10"/>
    <mergeCell ref="T10:W10"/>
    <mergeCell ref="X10:AA10"/>
    <mergeCell ref="AB10:AE10"/>
    <mergeCell ref="AF10:AI10"/>
    <mergeCell ref="AH11:AI11"/>
    <mergeCell ref="AJ10:AM10"/>
    <mergeCell ref="AN10:AQ10"/>
    <mergeCell ref="AR10:AU10"/>
    <mergeCell ref="AV10:AY10"/>
    <mergeCell ref="V11:W11"/>
    <mergeCell ref="X11:Y11"/>
    <mergeCell ref="T11:U11"/>
    <mergeCell ref="BH11:BI11"/>
    <mergeCell ref="BJ11:BK11"/>
    <mergeCell ref="A12:A35"/>
    <mergeCell ref="C12:C18"/>
    <mergeCell ref="P12:Q12"/>
    <mergeCell ref="R12:S12"/>
    <mergeCell ref="T12:U12"/>
    <mergeCell ref="V12:W12"/>
    <mergeCell ref="X12:Y12"/>
    <mergeCell ref="AV11:AW11"/>
    <mergeCell ref="AX11:AY11"/>
    <mergeCell ref="AZ11:BA11"/>
    <mergeCell ref="BB11:BC11"/>
    <mergeCell ref="BD11:BE11"/>
    <mergeCell ref="BF11:BG11"/>
    <mergeCell ref="AJ11:AK11"/>
    <mergeCell ref="AL11:AM11"/>
    <mergeCell ref="AB11:AC11"/>
    <mergeCell ref="AD11:AE11"/>
    <mergeCell ref="AF11:AG11"/>
    <mergeCell ref="P11:Q11"/>
    <mergeCell ref="R11:S11"/>
    <mergeCell ref="Z11:AA11"/>
    <mergeCell ref="O10:O11"/>
    <mergeCell ref="AZ10:BC10"/>
    <mergeCell ref="BD10:BG10"/>
    <mergeCell ref="AN11:AO11"/>
    <mergeCell ref="AP11:AQ11"/>
    <mergeCell ref="AR11:AS11"/>
    <mergeCell ref="AT11:AU11"/>
    <mergeCell ref="A9:G9"/>
    <mergeCell ref="BL3:BM9"/>
    <mergeCell ref="BL10:BM10"/>
    <mergeCell ref="J10:J11"/>
    <mergeCell ref="K10:K11"/>
    <mergeCell ref="L10:L11"/>
    <mergeCell ref="M10:M11"/>
    <mergeCell ref="N10:N11"/>
    <mergeCell ref="N3:BK8"/>
    <mergeCell ref="H9:BK9"/>
    <mergeCell ref="A10:B10"/>
    <mergeCell ref="C10:C11"/>
    <mergeCell ref="D10:D11"/>
    <mergeCell ref="E10:E11"/>
    <mergeCell ref="F10:F11"/>
    <mergeCell ref="G10:G11"/>
    <mergeCell ref="H10:H11"/>
    <mergeCell ref="BH10:BK10"/>
  </mergeCells>
  <phoneticPr fontId="64" type="noConversion"/>
  <printOptions horizontalCentered="1" verticalCentered="1"/>
  <pageMargins left="0.35433070866141736" right="0.23622047244094491" top="0.74803149606299213" bottom="0.74803149606299213" header="0.31496062992125984" footer="0.31496062992125984"/>
  <pageSetup paperSize="41" scale="45" orientation="landscape" r:id="rId1"/>
  <headerFooter alignWithMargins="0">
    <oddFooter>Página &amp;P de &amp;N</oddFooter>
  </headerFooter>
  <ignoredErrors>
    <ignoredError sqref="H13:H14"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218"/>
  <sheetViews>
    <sheetView topLeftCell="N1" workbookViewId="0">
      <selection activeCell="O6" sqref="O6"/>
    </sheetView>
  </sheetViews>
  <sheetFormatPr baseColWidth="10" defaultColWidth="11.42578125" defaultRowHeight="15" x14ac:dyDescent="0.25"/>
  <cols>
    <col min="1" max="1" width="11.42578125" style="113"/>
    <col min="2" max="2" width="55.5703125" style="113" customWidth="1"/>
    <col min="3" max="3" width="15.85546875" style="113" customWidth="1"/>
    <col min="4" max="4" width="16.85546875" style="113" customWidth="1"/>
    <col min="5" max="5" width="11.42578125" style="113"/>
    <col min="6" max="6" width="33.42578125" style="113" customWidth="1"/>
    <col min="7" max="7" width="21.140625" style="113" customWidth="1"/>
    <col min="8" max="8" width="30.7109375" style="113" customWidth="1"/>
    <col min="9" max="9" width="11.42578125" style="113"/>
    <col min="10" max="10" width="20.42578125" style="113" customWidth="1"/>
    <col min="11" max="12" width="11.42578125" style="113"/>
    <col min="13" max="13" width="24.7109375" style="113" customWidth="1"/>
    <col min="14" max="14" width="27" style="113" customWidth="1"/>
    <col min="15" max="15" width="29.42578125" style="113" customWidth="1"/>
    <col min="16" max="17" width="11.42578125" style="113"/>
    <col min="18" max="18" width="18.140625" style="113" customWidth="1"/>
    <col min="19" max="21" width="11.42578125" style="113"/>
    <col min="22" max="22" width="29.7109375" style="113" customWidth="1"/>
    <col min="23" max="23" width="11.42578125" style="113"/>
    <col min="24" max="24" width="30.5703125" style="113" customWidth="1"/>
    <col min="25" max="25" width="0" style="113" hidden="1" customWidth="1"/>
    <col min="26" max="26" width="17" style="113" hidden="1" customWidth="1"/>
    <col min="27" max="27" width="12.85546875" style="113" hidden="1" customWidth="1"/>
    <col min="28" max="28" width="17.140625" style="113" customWidth="1"/>
    <col min="29" max="29" width="11.42578125" style="113"/>
    <col min="30" max="30" width="18" style="113" customWidth="1"/>
    <col min="31" max="34" width="11.42578125" style="113"/>
    <col min="35" max="35" width="18.140625" style="113" customWidth="1"/>
    <col min="36" max="16384" width="11.42578125" style="113"/>
  </cols>
  <sheetData>
    <row r="1" spans="2:35" x14ac:dyDescent="0.25">
      <c r="M1" s="113" t="s">
        <v>516</v>
      </c>
      <c r="N1" s="113" t="s">
        <v>517</v>
      </c>
      <c r="O1" s="113" t="s">
        <v>518</v>
      </c>
      <c r="P1" s="113" t="s">
        <v>519</v>
      </c>
      <c r="R1" s="113" t="s">
        <v>524</v>
      </c>
      <c r="T1" s="113" t="s">
        <v>530</v>
      </c>
      <c r="V1" s="113" t="s">
        <v>586</v>
      </c>
      <c r="X1" s="154" t="s">
        <v>518</v>
      </c>
      <c r="Y1" s="154" t="s">
        <v>582</v>
      </c>
      <c r="Z1" s="154" t="s">
        <v>583</v>
      </c>
      <c r="AA1" s="154" t="s">
        <v>584</v>
      </c>
      <c r="AB1" s="155" t="s">
        <v>585</v>
      </c>
    </row>
    <row r="2" spans="2:35" ht="60.75" customHeight="1" x14ac:dyDescent="0.25">
      <c r="B2" s="114" t="s">
        <v>456</v>
      </c>
      <c r="C2" s="114"/>
      <c r="D2" s="115" t="s">
        <v>457</v>
      </c>
      <c r="F2" s="115" t="s">
        <v>484</v>
      </c>
      <c r="G2" s="116"/>
      <c r="H2" s="159" t="s">
        <v>619</v>
      </c>
      <c r="J2" s="130" t="s">
        <v>614</v>
      </c>
      <c r="K2" s="130" t="s">
        <v>500</v>
      </c>
      <c r="L2" s="157">
        <v>400</v>
      </c>
      <c r="M2" s="129" t="s">
        <v>501</v>
      </c>
      <c r="N2" s="132" t="s">
        <v>503</v>
      </c>
      <c r="O2" s="133" t="s">
        <v>508</v>
      </c>
      <c r="P2" s="134">
        <v>1600</v>
      </c>
      <c r="R2" s="131" t="s">
        <v>521</v>
      </c>
      <c r="T2" s="4" t="s">
        <v>525</v>
      </c>
      <c r="V2" s="142" t="s">
        <v>531</v>
      </c>
      <c r="X2" s="111" t="s">
        <v>552</v>
      </c>
      <c r="Y2" s="3" t="s">
        <v>553</v>
      </c>
      <c r="Z2" s="3" t="s">
        <v>554</v>
      </c>
      <c r="AA2" s="144">
        <v>3</v>
      </c>
      <c r="AB2" s="145">
        <v>8</v>
      </c>
      <c r="AD2" s="156" t="s">
        <v>594</v>
      </c>
      <c r="AF2" s="156" t="s">
        <v>595</v>
      </c>
      <c r="AG2" s="156"/>
      <c r="AI2" s="143" t="s">
        <v>622</v>
      </c>
    </row>
    <row r="3" spans="2:35" ht="40.5" customHeight="1" x14ac:dyDescent="0.25">
      <c r="B3" s="114" t="s">
        <v>458</v>
      </c>
      <c r="C3" s="114"/>
      <c r="D3" s="117" t="s">
        <v>459</v>
      </c>
      <c r="F3" s="115" t="s">
        <v>485</v>
      </c>
      <c r="G3" s="116"/>
      <c r="H3" s="159" t="s">
        <v>620</v>
      </c>
      <c r="J3" s="130" t="s">
        <v>618</v>
      </c>
      <c r="K3" s="158" t="s">
        <v>556</v>
      </c>
      <c r="L3" s="158" t="s">
        <v>556</v>
      </c>
      <c r="M3" s="129" t="s">
        <v>502</v>
      </c>
      <c r="N3" s="132" t="s">
        <v>504</v>
      </c>
      <c r="O3" s="135" t="s">
        <v>509</v>
      </c>
      <c r="P3" s="136">
        <f>6000*4</f>
        <v>24000</v>
      </c>
      <c r="R3" s="131" t="s">
        <v>522</v>
      </c>
      <c r="T3" s="4" t="s">
        <v>526</v>
      </c>
      <c r="V3" s="142" t="s">
        <v>532</v>
      </c>
      <c r="X3" s="111" t="s">
        <v>555</v>
      </c>
      <c r="Y3" s="3" t="s">
        <v>553</v>
      </c>
      <c r="Z3" s="3" t="s">
        <v>554</v>
      </c>
      <c r="AA3" s="3" t="s">
        <v>556</v>
      </c>
      <c r="AB3" s="110">
        <v>1</v>
      </c>
      <c r="AD3" s="156" t="s">
        <v>479</v>
      </c>
      <c r="AF3" s="156" t="s">
        <v>596</v>
      </c>
      <c r="AG3" s="156"/>
      <c r="AI3" s="143" t="s">
        <v>623</v>
      </c>
    </row>
    <row r="4" spans="2:35" ht="39" customHeight="1" x14ac:dyDescent="0.25">
      <c r="B4" s="114" t="s">
        <v>460</v>
      </c>
      <c r="C4" s="114"/>
      <c r="D4" s="118" t="s">
        <v>461</v>
      </c>
      <c r="F4" s="117" t="s">
        <v>486</v>
      </c>
      <c r="G4" s="116"/>
      <c r="H4" s="159" t="s">
        <v>621</v>
      </c>
      <c r="J4" s="130" t="s">
        <v>617</v>
      </c>
      <c r="N4" s="132" t="s">
        <v>505</v>
      </c>
      <c r="O4" s="133" t="s">
        <v>510</v>
      </c>
      <c r="P4" s="137">
        <v>40</v>
      </c>
      <c r="R4" s="131" t="s">
        <v>523</v>
      </c>
      <c r="T4" s="4" t="s">
        <v>527</v>
      </c>
      <c r="V4" s="1631" t="s">
        <v>533</v>
      </c>
      <c r="X4" s="111" t="s">
        <v>557</v>
      </c>
      <c r="Y4" s="3" t="s">
        <v>558</v>
      </c>
      <c r="Z4" s="3" t="s">
        <v>559</v>
      </c>
      <c r="AA4" s="145" t="s">
        <v>556</v>
      </c>
      <c r="AB4" s="3">
        <v>32</v>
      </c>
      <c r="AD4" s="156" t="s">
        <v>588</v>
      </c>
      <c r="AF4" s="156" t="s">
        <v>613</v>
      </c>
      <c r="AG4" s="156"/>
      <c r="AI4" s="143" t="s">
        <v>624</v>
      </c>
    </row>
    <row r="5" spans="2:35" ht="40.5" customHeight="1" x14ac:dyDescent="0.25">
      <c r="B5" s="114" t="s">
        <v>462</v>
      </c>
      <c r="C5" s="114"/>
      <c r="D5" s="119" t="s">
        <v>463</v>
      </c>
      <c r="F5" s="117" t="s">
        <v>487</v>
      </c>
      <c r="G5" s="116"/>
      <c r="H5" s="116"/>
      <c r="J5" s="130" t="s">
        <v>616</v>
      </c>
      <c r="N5" s="132" t="s">
        <v>506</v>
      </c>
      <c r="O5" s="135" t="s">
        <v>511</v>
      </c>
      <c r="P5" s="138">
        <v>8</v>
      </c>
      <c r="T5" s="4" t="s">
        <v>528</v>
      </c>
      <c r="V5" s="1631"/>
      <c r="X5" s="111" t="s">
        <v>512</v>
      </c>
      <c r="Y5" s="3" t="s">
        <v>553</v>
      </c>
      <c r="Z5" s="3" t="s">
        <v>554</v>
      </c>
      <c r="AA5" s="3">
        <v>4</v>
      </c>
      <c r="AB5" s="145">
        <v>18</v>
      </c>
      <c r="AD5" s="156" t="s">
        <v>204</v>
      </c>
      <c r="AF5" s="156" t="s">
        <v>597</v>
      </c>
      <c r="AG5" s="156"/>
      <c r="AI5" s="143" t="s">
        <v>625</v>
      </c>
    </row>
    <row r="6" spans="2:35" ht="61.5" customHeight="1" x14ac:dyDescent="0.25">
      <c r="B6" s="114" t="s">
        <v>464</v>
      </c>
      <c r="C6" s="114"/>
      <c r="D6" s="120" t="s">
        <v>465</v>
      </c>
      <c r="F6" s="118" t="s">
        <v>488</v>
      </c>
      <c r="G6" s="116"/>
      <c r="H6" s="116"/>
      <c r="J6" s="130" t="s">
        <v>615</v>
      </c>
      <c r="N6" s="132" t="s">
        <v>507</v>
      </c>
      <c r="O6" s="139" t="s">
        <v>512</v>
      </c>
      <c r="P6" s="137">
        <v>12</v>
      </c>
      <c r="T6" s="4" t="s">
        <v>529</v>
      </c>
      <c r="V6" s="142" t="s">
        <v>534</v>
      </c>
      <c r="X6" s="112" t="s">
        <v>560</v>
      </c>
      <c r="Y6" s="145" t="s">
        <v>558</v>
      </c>
      <c r="Z6" s="145" t="s">
        <v>559</v>
      </c>
      <c r="AA6" s="3">
        <v>24</v>
      </c>
      <c r="AB6" s="145">
        <v>200</v>
      </c>
      <c r="AD6" s="156" t="s">
        <v>589</v>
      </c>
      <c r="AF6" s="156" t="s">
        <v>598</v>
      </c>
      <c r="AG6" s="156"/>
      <c r="AI6" s="143" t="s">
        <v>626</v>
      </c>
    </row>
    <row r="7" spans="2:35" ht="45.75" customHeight="1" x14ac:dyDescent="0.25">
      <c r="B7" s="114" t="s">
        <v>466</v>
      </c>
      <c r="C7" s="114"/>
      <c r="D7" s="121" t="s">
        <v>467</v>
      </c>
      <c r="F7" s="118" t="s">
        <v>489</v>
      </c>
      <c r="G7" s="116"/>
      <c r="H7" s="116"/>
      <c r="O7" s="135" t="s">
        <v>513</v>
      </c>
      <c r="P7" s="138">
        <v>88000</v>
      </c>
      <c r="T7" s="4" t="s">
        <v>127</v>
      </c>
      <c r="V7" s="142" t="s">
        <v>535</v>
      </c>
      <c r="X7" s="112" t="s">
        <v>561</v>
      </c>
      <c r="Y7" s="145" t="s">
        <v>553</v>
      </c>
      <c r="Z7" s="145" t="s">
        <v>554</v>
      </c>
      <c r="AA7" s="145" t="s">
        <v>556</v>
      </c>
      <c r="AB7" s="145">
        <v>40</v>
      </c>
      <c r="AD7" s="156" t="s">
        <v>126</v>
      </c>
      <c r="AF7" s="156" t="s">
        <v>599</v>
      </c>
      <c r="AG7" s="156"/>
      <c r="AI7" s="143" t="s">
        <v>627</v>
      </c>
    </row>
    <row r="8" spans="2:35" ht="33.75" customHeight="1" x14ac:dyDescent="0.25">
      <c r="B8" s="114" t="s">
        <v>468</v>
      </c>
      <c r="C8" s="114"/>
      <c r="D8" s="122" t="s">
        <v>469</v>
      </c>
      <c r="F8" s="118" t="s">
        <v>490</v>
      </c>
      <c r="G8" s="116"/>
      <c r="H8" s="116"/>
      <c r="O8" s="140" t="s">
        <v>351</v>
      </c>
      <c r="P8" s="141">
        <v>1</v>
      </c>
      <c r="T8" s="4" t="s">
        <v>347</v>
      </c>
      <c r="V8" s="112" t="s">
        <v>536</v>
      </c>
      <c r="X8" s="112" t="s">
        <v>562</v>
      </c>
      <c r="Y8" s="145" t="s">
        <v>553</v>
      </c>
      <c r="Z8" s="145" t="s">
        <v>563</v>
      </c>
      <c r="AA8" s="145">
        <v>12</v>
      </c>
      <c r="AB8" s="145">
        <v>84</v>
      </c>
      <c r="AD8" s="156" t="s">
        <v>590</v>
      </c>
      <c r="AF8" s="156" t="s">
        <v>600</v>
      </c>
      <c r="AG8" s="156"/>
      <c r="AI8" s="143" t="s">
        <v>628</v>
      </c>
    </row>
    <row r="9" spans="2:35" ht="25.5" customHeight="1" x14ac:dyDescent="0.25">
      <c r="B9" s="114" t="s">
        <v>470</v>
      </c>
      <c r="C9" s="114"/>
      <c r="F9" s="118" t="s">
        <v>491</v>
      </c>
      <c r="G9" s="116"/>
      <c r="O9" s="135" t="s">
        <v>514</v>
      </c>
      <c r="P9" s="138">
        <v>100</v>
      </c>
      <c r="V9" s="142" t="s">
        <v>537</v>
      </c>
      <c r="X9" s="146" t="s">
        <v>564</v>
      </c>
      <c r="Y9" s="147" t="s">
        <v>553</v>
      </c>
      <c r="Z9" s="147" t="s">
        <v>554</v>
      </c>
      <c r="AA9" s="148">
        <v>0.5</v>
      </c>
      <c r="AB9" s="149">
        <v>0.8</v>
      </c>
      <c r="AD9" s="156" t="s">
        <v>591</v>
      </c>
      <c r="AF9" s="156" t="s">
        <v>601</v>
      </c>
      <c r="AG9" s="156"/>
    </row>
    <row r="10" spans="2:35" ht="15" customHeight="1" x14ac:dyDescent="0.25">
      <c r="B10" s="114" t="s">
        <v>471</v>
      </c>
      <c r="C10" s="114"/>
      <c r="F10" s="118" t="s">
        <v>492</v>
      </c>
      <c r="G10" s="1635"/>
      <c r="O10" s="135" t="s">
        <v>515</v>
      </c>
      <c r="P10" s="138">
        <v>90</v>
      </c>
      <c r="V10" s="142" t="s">
        <v>538</v>
      </c>
      <c r="X10" s="146" t="s">
        <v>565</v>
      </c>
      <c r="Y10" s="147" t="s">
        <v>553</v>
      </c>
      <c r="Z10" s="147" t="s">
        <v>554</v>
      </c>
      <c r="AA10" s="147">
        <v>2</v>
      </c>
      <c r="AB10" s="150">
        <v>4</v>
      </c>
      <c r="AD10" s="156" t="s">
        <v>592</v>
      </c>
      <c r="AF10" s="156" t="s">
        <v>602</v>
      </c>
      <c r="AG10" s="156"/>
    </row>
    <row r="11" spans="2:35" ht="24.75" customHeight="1" x14ac:dyDescent="0.25">
      <c r="B11" s="114" t="s">
        <v>472</v>
      </c>
      <c r="C11" s="114"/>
      <c r="F11" s="118" t="s">
        <v>493</v>
      </c>
      <c r="G11" s="1635"/>
      <c r="V11" s="1632" t="s">
        <v>539</v>
      </c>
      <c r="X11" s="146" t="s">
        <v>508</v>
      </c>
      <c r="Y11" s="147" t="s">
        <v>553</v>
      </c>
      <c r="Z11" s="147" t="s">
        <v>563</v>
      </c>
      <c r="AA11" s="147">
        <v>306</v>
      </c>
      <c r="AB11" s="147">
        <v>1600</v>
      </c>
      <c r="AD11" s="156" t="s">
        <v>593</v>
      </c>
      <c r="AF11" s="156" t="s">
        <v>603</v>
      </c>
      <c r="AG11" s="156"/>
    </row>
    <row r="12" spans="2:35" ht="15" customHeight="1" x14ac:dyDescent="0.25">
      <c r="B12" s="114" t="s">
        <v>473</v>
      </c>
      <c r="C12" s="114"/>
      <c r="F12" s="118" t="s">
        <v>494</v>
      </c>
      <c r="G12" s="1635"/>
      <c r="V12" s="1632"/>
      <c r="X12" s="146" t="s">
        <v>566</v>
      </c>
      <c r="Y12" s="147" t="s">
        <v>558</v>
      </c>
      <c r="Z12" s="147" t="s">
        <v>559</v>
      </c>
      <c r="AA12" s="147">
        <v>8011</v>
      </c>
      <c r="AB12" s="151">
        <v>24000</v>
      </c>
      <c r="AF12" s="156" t="s">
        <v>604</v>
      </c>
      <c r="AG12" s="156"/>
    </row>
    <row r="13" spans="2:35" ht="30" customHeight="1" x14ac:dyDescent="0.25">
      <c r="B13" s="114" t="s">
        <v>474</v>
      </c>
      <c r="C13" s="114"/>
      <c r="F13" s="118" t="s">
        <v>495</v>
      </c>
      <c r="G13" s="1635"/>
      <c r="V13" s="142" t="s">
        <v>540</v>
      </c>
      <c r="X13" s="146" t="s">
        <v>567</v>
      </c>
      <c r="Y13" s="147" t="s">
        <v>553</v>
      </c>
      <c r="Z13" s="147" t="s">
        <v>554</v>
      </c>
      <c r="AA13" s="145" t="s">
        <v>556</v>
      </c>
      <c r="AB13" s="152">
        <v>1</v>
      </c>
      <c r="AF13" s="156" t="s">
        <v>605</v>
      </c>
      <c r="AG13" s="156"/>
    </row>
    <row r="14" spans="2:35" ht="26.25" customHeight="1" x14ac:dyDescent="0.25">
      <c r="B14" s="114" t="s">
        <v>475</v>
      </c>
      <c r="C14" s="114"/>
      <c r="F14" s="119" t="s">
        <v>496</v>
      </c>
      <c r="G14" s="1635"/>
      <c r="V14" s="142" t="s">
        <v>541</v>
      </c>
      <c r="X14" s="146" t="s">
        <v>568</v>
      </c>
      <c r="Y14" s="147" t="s">
        <v>553</v>
      </c>
      <c r="Z14" s="147" t="s">
        <v>554</v>
      </c>
      <c r="AA14" s="145" t="s">
        <v>556</v>
      </c>
      <c r="AB14" s="147">
        <v>5</v>
      </c>
      <c r="AF14" s="156" t="s">
        <v>606</v>
      </c>
      <c r="AG14" s="156"/>
    </row>
    <row r="15" spans="2:35" ht="31.5" customHeight="1" x14ac:dyDescent="0.25">
      <c r="B15" s="114" t="s">
        <v>476</v>
      </c>
      <c r="C15" s="114"/>
      <c r="F15" s="120" t="s">
        <v>497</v>
      </c>
      <c r="G15" s="1635"/>
      <c r="V15" s="142" t="s">
        <v>542</v>
      </c>
      <c r="X15" s="146" t="s">
        <v>569</v>
      </c>
      <c r="Y15" s="147" t="s">
        <v>553</v>
      </c>
      <c r="Z15" s="147" t="s">
        <v>554</v>
      </c>
      <c r="AA15" s="145" t="s">
        <v>556</v>
      </c>
      <c r="AB15" s="148">
        <v>1</v>
      </c>
      <c r="AF15" s="156" t="s">
        <v>607</v>
      </c>
      <c r="AG15" s="156"/>
    </row>
    <row r="16" spans="2:35" ht="48" customHeight="1" x14ac:dyDescent="0.25">
      <c r="B16" s="114" t="s">
        <v>477</v>
      </c>
      <c r="C16" s="114"/>
      <c r="F16" s="120" t="s">
        <v>498</v>
      </c>
      <c r="G16" s="1635"/>
      <c r="V16" s="142" t="s">
        <v>543</v>
      </c>
      <c r="X16" s="146" t="s">
        <v>570</v>
      </c>
      <c r="Y16" s="147" t="s">
        <v>553</v>
      </c>
      <c r="Z16" s="147" t="s">
        <v>559</v>
      </c>
      <c r="AA16" s="145" t="s">
        <v>556</v>
      </c>
      <c r="AB16" s="148">
        <v>1</v>
      </c>
      <c r="AF16" s="156" t="s">
        <v>608</v>
      </c>
      <c r="AG16" s="156"/>
    </row>
    <row r="17" spans="2:33" ht="49.5" customHeight="1" x14ac:dyDescent="0.25">
      <c r="B17" s="114" t="s">
        <v>478</v>
      </c>
      <c r="C17" s="114"/>
      <c r="F17" s="121" t="s">
        <v>499</v>
      </c>
      <c r="G17" s="1635"/>
      <c r="V17" s="142" t="s">
        <v>544</v>
      </c>
      <c r="X17" s="146" t="s">
        <v>571</v>
      </c>
      <c r="Y17" s="147" t="s">
        <v>558</v>
      </c>
      <c r="Z17" s="147" t="s">
        <v>559</v>
      </c>
      <c r="AA17" s="145" t="s">
        <v>556</v>
      </c>
      <c r="AB17" s="147">
        <v>8</v>
      </c>
      <c r="AF17" s="156" t="s">
        <v>609</v>
      </c>
      <c r="AG17" s="156"/>
    </row>
    <row r="18" spans="2:33" ht="50.25" customHeight="1" x14ac:dyDescent="0.25">
      <c r="B18" s="114" t="s">
        <v>480</v>
      </c>
      <c r="C18" s="114"/>
      <c r="F18" s="122" t="s">
        <v>469</v>
      </c>
      <c r="G18" s="1635"/>
      <c r="V18" s="142" t="s">
        <v>545</v>
      </c>
      <c r="X18" s="146" t="s">
        <v>572</v>
      </c>
      <c r="Y18" s="147" t="s">
        <v>553</v>
      </c>
      <c r="Z18" s="147" t="s">
        <v>554</v>
      </c>
      <c r="AA18" s="147">
        <v>4</v>
      </c>
      <c r="AB18" s="147">
        <v>4</v>
      </c>
    </row>
    <row r="19" spans="2:33" ht="15" customHeight="1" x14ac:dyDescent="0.25">
      <c r="B19" s="114" t="s">
        <v>481</v>
      </c>
      <c r="C19" s="114"/>
      <c r="G19" s="116"/>
      <c r="V19" s="1633" t="s">
        <v>546</v>
      </c>
      <c r="X19" s="146" t="s">
        <v>573</v>
      </c>
      <c r="Y19" s="147" t="s">
        <v>574</v>
      </c>
      <c r="Z19" s="147" t="s">
        <v>554</v>
      </c>
      <c r="AA19" s="148">
        <v>1</v>
      </c>
      <c r="AB19" s="148">
        <v>1</v>
      </c>
    </row>
    <row r="20" spans="2:33" ht="39" customHeight="1" x14ac:dyDescent="0.25">
      <c r="C20" s="114"/>
      <c r="G20" s="116"/>
      <c r="V20" s="1634"/>
      <c r="X20" s="111" t="s">
        <v>515</v>
      </c>
      <c r="Y20" s="3" t="s">
        <v>574</v>
      </c>
      <c r="Z20" s="147" t="s">
        <v>554</v>
      </c>
      <c r="AA20" s="153">
        <v>84.2</v>
      </c>
      <c r="AB20" s="195">
        <v>90</v>
      </c>
    </row>
    <row r="21" spans="2:33" ht="15" customHeight="1" x14ac:dyDescent="0.25">
      <c r="B21" s="123"/>
      <c r="C21" s="124"/>
      <c r="G21" s="116"/>
      <c r="V21" s="142" t="s">
        <v>547</v>
      </c>
      <c r="X21" s="146" t="s">
        <v>575</v>
      </c>
      <c r="Y21" s="3" t="s">
        <v>553</v>
      </c>
      <c r="Z21" s="3" t="s">
        <v>554</v>
      </c>
      <c r="AA21" s="147">
        <v>1</v>
      </c>
      <c r="AB21" s="147">
        <v>4</v>
      </c>
    </row>
    <row r="22" spans="2:33" ht="15" customHeight="1" x14ac:dyDescent="0.25">
      <c r="B22" s="123"/>
      <c r="C22" s="124"/>
      <c r="G22" s="116"/>
      <c r="V22" s="142" t="s">
        <v>548</v>
      </c>
      <c r="X22" s="146" t="s">
        <v>576</v>
      </c>
      <c r="Y22" s="3" t="s">
        <v>553</v>
      </c>
      <c r="Z22" s="3" t="s">
        <v>554</v>
      </c>
      <c r="AA22" s="145" t="s">
        <v>556</v>
      </c>
      <c r="AB22" s="147">
        <v>1</v>
      </c>
    </row>
    <row r="23" spans="2:33" ht="15" customHeight="1" x14ac:dyDescent="0.25">
      <c r="B23" s="123"/>
      <c r="C23" s="124"/>
      <c r="G23" s="116"/>
      <c r="V23" s="142" t="s">
        <v>549</v>
      </c>
      <c r="X23" s="146" t="s">
        <v>577</v>
      </c>
      <c r="Y23" s="3" t="s">
        <v>574</v>
      </c>
      <c r="Z23" s="3" t="s">
        <v>554</v>
      </c>
      <c r="AA23" s="145" t="s">
        <v>556</v>
      </c>
      <c r="AB23" s="148">
        <v>1</v>
      </c>
    </row>
    <row r="24" spans="2:33" ht="15" customHeight="1" x14ac:dyDescent="0.25">
      <c r="B24" s="123"/>
      <c r="C24" s="124"/>
      <c r="G24" s="116"/>
      <c r="V24" s="142" t="s">
        <v>550</v>
      </c>
      <c r="X24" s="146" t="s">
        <v>351</v>
      </c>
      <c r="Y24" s="147" t="s">
        <v>578</v>
      </c>
      <c r="Z24" s="147" t="s">
        <v>579</v>
      </c>
      <c r="AA24" s="148">
        <v>1</v>
      </c>
      <c r="AB24" s="148">
        <v>1</v>
      </c>
    </row>
    <row r="25" spans="2:33" ht="15" customHeight="1" x14ac:dyDescent="0.25">
      <c r="B25" s="125"/>
      <c r="C25" s="126"/>
      <c r="G25" s="116"/>
      <c r="V25" s="142" t="s">
        <v>551</v>
      </c>
      <c r="X25" s="146" t="s">
        <v>580</v>
      </c>
      <c r="Y25" s="147" t="s">
        <v>578</v>
      </c>
      <c r="Z25" s="147" t="s">
        <v>579</v>
      </c>
      <c r="AA25" s="148">
        <v>1</v>
      </c>
      <c r="AB25" s="148">
        <v>1</v>
      </c>
    </row>
    <row r="26" spans="2:33" ht="15" customHeight="1" x14ac:dyDescent="0.25">
      <c r="B26" s="125"/>
      <c r="C26" s="126"/>
      <c r="G26" s="116"/>
    </row>
    <row r="27" spans="2:33" ht="15" customHeight="1" x14ac:dyDescent="0.25">
      <c r="B27" s="125"/>
      <c r="C27" s="126"/>
      <c r="G27" s="116"/>
    </row>
    <row r="28" spans="2:33" ht="15" customHeight="1" x14ac:dyDescent="0.25">
      <c r="B28" s="125"/>
      <c r="C28" s="126"/>
      <c r="G28" s="116"/>
    </row>
    <row r="29" spans="2:33" ht="22.5" customHeight="1" x14ac:dyDescent="0.25">
      <c r="B29" s="125"/>
      <c r="C29" s="126"/>
      <c r="G29" s="116"/>
    </row>
    <row r="30" spans="2:33" ht="15" customHeight="1" x14ac:dyDescent="0.25">
      <c r="B30" s="125"/>
      <c r="C30" s="126"/>
      <c r="G30" s="116"/>
    </row>
    <row r="31" spans="2:33" ht="15" customHeight="1" x14ac:dyDescent="0.25">
      <c r="B31" s="125"/>
      <c r="C31" s="126"/>
      <c r="G31" s="116"/>
    </row>
    <row r="32" spans="2:33" ht="15" customHeight="1" x14ac:dyDescent="0.25">
      <c r="B32" s="125"/>
      <c r="C32" s="126"/>
      <c r="G32" s="116"/>
    </row>
    <row r="33" spans="2:7" ht="15" customHeight="1" x14ac:dyDescent="0.25">
      <c r="B33" s="125"/>
      <c r="C33" s="126"/>
      <c r="G33" s="116"/>
    </row>
    <row r="34" spans="2:7" ht="15" customHeight="1" x14ac:dyDescent="0.25">
      <c r="B34" s="125"/>
      <c r="C34" s="126"/>
      <c r="G34" s="116"/>
    </row>
    <row r="35" spans="2:7" ht="15" customHeight="1" x14ac:dyDescent="0.25">
      <c r="B35" s="125"/>
      <c r="C35" s="126"/>
      <c r="G35" s="116"/>
    </row>
    <row r="36" spans="2:7" ht="15" customHeight="1" x14ac:dyDescent="0.25">
      <c r="B36" s="125"/>
      <c r="C36" s="126"/>
      <c r="G36" s="116"/>
    </row>
    <row r="37" spans="2:7" ht="15" customHeight="1" x14ac:dyDescent="0.25">
      <c r="B37" s="125"/>
      <c r="C37" s="126"/>
      <c r="G37" s="116"/>
    </row>
    <row r="38" spans="2:7" ht="25.5" customHeight="1" x14ac:dyDescent="0.25">
      <c r="B38" s="125"/>
      <c r="C38" s="126"/>
      <c r="G38" s="116"/>
    </row>
    <row r="39" spans="2:7" ht="15" customHeight="1" x14ac:dyDescent="0.25">
      <c r="B39" s="125"/>
      <c r="C39" s="126"/>
      <c r="G39" s="116"/>
    </row>
    <row r="40" spans="2:7" ht="15" customHeight="1" x14ac:dyDescent="0.25">
      <c r="B40" s="125"/>
      <c r="C40" s="126"/>
      <c r="G40" s="116"/>
    </row>
    <row r="41" spans="2:7" ht="15" customHeight="1" x14ac:dyDescent="0.25">
      <c r="B41" s="125"/>
      <c r="C41" s="126"/>
      <c r="G41" s="116"/>
    </row>
    <row r="42" spans="2:7" ht="15" customHeight="1" x14ac:dyDescent="0.25">
      <c r="B42" s="125"/>
      <c r="C42" s="126"/>
      <c r="G42" s="116"/>
    </row>
    <row r="43" spans="2:7" ht="15" customHeight="1" x14ac:dyDescent="0.25">
      <c r="B43" s="125"/>
      <c r="C43" s="126"/>
      <c r="G43" s="116"/>
    </row>
    <row r="44" spans="2:7" ht="15" customHeight="1" x14ac:dyDescent="0.25">
      <c r="B44" s="125"/>
      <c r="C44" s="126"/>
      <c r="G44" s="116"/>
    </row>
    <row r="45" spans="2:7" ht="15" customHeight="1" x14ac:dyDescent="0.25">
      <c r="B45" s="125"/>
      <c r="C45" s="126"/>
      <c r="G45" s="116"/>
    </row>
    <row r="46" spans="2:7" ht="15" customHeight="1" x14ac:dyDescent="0.25">
      <c r="B46" s="123"/>
      <c r="C46" s="124"/>
      <c r="G46" s="116"/>
    </row>
    <row r="47" spans="2:7" ht="15" customHeight="1" x14ac:dyDescent="0.25">
      <c r="B47" s="123"/>
      <c r="C47" s="124"/>
      <c r="G47" s="116"/>
    </row>
    <row r="48" spans="2:7" ht="25.5" customHeight="1" x14ac:dyDescent="0.25">
      <c r="B48" s="123"/>
      <c r="C48" s="124"/>
      <c r="G48" s="116"/>
    </row>
    <row r="49" spans="2:7" ht="15" customHeight="1" x14ac:dyDescent="0.25">
      <c r="B49" s="123"/>
      <c r="C49" s="124"/>
      <c r="G49" s="116"/>
    </row>
    <row r="50" spans="2:7" ht="15" customHeight="1" x14ac:dyDescent="0.25">
      <c r="B50" s="123"/>
      <c r="C50" s="124"/>
      <c r="G50" s="116"/>
    </row>
    <row r="51" spans="2:7" ht="15" customHeight="1" x14ac:dyDescent="0.25">
      <c r="B51" s="123"/>
      <c r="C51" s="124"/>
      <c r="G51" s="116"/>
    </row>
    <row r="52" spans="2:7" ht="15" customHeight="1" x14ac:dyDescent="0.25">
      <c r="B52" s="123"/>
      <c r="C52" s="124"/>
      <c r="G52" s="116"/>
    </row>
    <row r="53" spans="2:7" ht="15" customHeight="1" x14ac:dyDescent="0.25">
      <c r="B53" s="123"/>
      <c r="C53" s="124"/>
    </row>
    <row r="54" spans="2:7" ht="15" customHeight="1" x14ac:dyDescent="0.25">
      <c r="B54" s="123"/>
      <c r="C54" s="124"/>
    </row>
    <row r="55" spans="2:7" ht="15" customHeight="1" x14ac:dyDescent="0.25">
      <c r="B55" s="123"/>
      <c r="C55" s="124"/>
    </row>
    <row r="56" spans="2:7" ht="15" customHeight="1" x14ac:dyDescent="0.25">
      <c r="B56" s="123"/>
      <c r="C56" s="124"/>
    </row>
    <row r="57" spans="2:7" ht="15" customHeight="1" x14ac:dyDescent="0.25">
      <c r="B57" s="123"/>
      <c r="C57" s="124"/>
    </row>
    <row r="58" spans="2:7" ht="15" customHeight="1" x14ac:dyDescent="0.25">
      <c r="B58" s="123"/>
      <c r="C58" s="124"/>
    </row>
    <row r="59" spans="2:7" ht="15" customHeight="1" x14ac:dyDescent="0.25">
      <c r="B59" s="123"/>
      <c r="C59" s="124"/>
    </row>
    <row r="60" spans="2:7" ht="15" customHeight="1" x14ac:dyDescent="0.25">
      <c r="B60" s="123"/>
      <c r="C60" s="124"/>
    </row>
    <row r="61" spans="2:7" ht="15" customHeight="1" x14ac:dyDescent="0.25">
      <c r="B61" s="123"/>
      <c r="C61" s="124"/>
    </row>
    <row r="62" spans="2:7" ht="15" customHeight="1" x14ac:dyDescent="0.25">
      <c r="B62" s="123"/>
      <c r="C62" s="124"/>
    </row>
    <row r="63" spans="2:7" ht="15" customHeight="1" x14ac:dyDescent="0.25">
      <c r="B63" s="123"/>
      <c r="C63" s="124"/>
    </row>
    <row r="64" spans="2:7" ht="15" customHeight="1" x14ac:dyDescent="0.25">
      <c r="B64" s="123"/>
      <c r="C64" s="124"/>
    </row>
    <row r="65" spans="2:3" ht="15" customHeight="1" x14ac:dyDescent="0.25">
      <c r="B65" s="123"/>
      <c r="C65" s="124"/>
    </row>
    <row r="66" spans="2:3" ht="15" customHeight="1" x14ac:dyDescent="0.25">
      <c r="B66" s="123"/>
      <c r="C66" s="124"/>
    </row>
    <row r="67" spans="2:3" ht="15" customHeight="1" x14ac:dyDescent="0.25">
      <c r="B67" s="123"/>
      <c r="C67" s="124"/>
    </row>
    <row r="68" spans="2:3" ht="15" customHeight="1" x14ac:dyDescent="0.25">
      <c r="B68" s="123"/>
      <c r="C68" s="124"/>
    </row>
    <row r="69" spans="2:3" ht="15" customHeight="1" x14ac:dyDescent="0.25">
      <c r="B69" s="123"/>
      <c r="C69" s="124"/>
    </row>
    <row r="70" spans="2:3" ht="15" customHeight="1" x14ac:dyDescent="0.25">
      <c r="B70" s="123"/>
      <c r="C70" s="124"/>
    </row>
    <row r="71" spans="2:3" ht="15" customHeight="1" x14ac:dyDescent="0.25">
      <c r="B71" s="123"/>
      <c r="C71" s="124"/>
    </row>
    <row r="72" spans="2:3" ht="15" customHeight="1" x14ac:dyDescent="0.25">
      <c r="B72" s="123"/>
      <c r="C72" s="124"/>
    </row>
    <row r="73" spans="2:3" ht="15" customHeight="1" x14ac:dyDescent="0.25">
      <c r="B73" s="123"/>
      <c r="C73" s="124"/>
    </row>
    <row r="74" spans="2:3" ht="15" customHeight="1" x14ac:dyDescent="0.25">
      <c r="B74" s="123"/>
      <c r="C74" s="124"/>
    </row>
    <row r="75" spans="2:3" ht="15" customHeight="1" x14ac:dyDescent="0.25">
      <c r="B75" s="123"/>
      <c r="C75" s="124"/>
    </row>
    <row r="76" spans="2:3" ht="15" customHeight="1" x14ac:dyDescent="0.25">
      <c r="B76" s="123"/>
      <c r="C76" s="124"/>
    </row>
    <row r="77" spans="2:3" ht="15" customHeight="1" x14ac:dyDescent="0.25">
      <c r="B77" s="123"/>
      <c r="C77" s="124"/>
    </row>
    <row r="78" spans="2:3" ht="15" customHeight="1" x14ac:dyDescent="0.25">
      <c r="B78" s="123"/>
      <c r="C78" s="124"/>
    </row>
    <row r="79" spans="2:3" ht="15" customHeight="1" x14ac:dyDescent="0.25">
      <c r="B79" s="123"/>
      <c r="C79" s="124"/>
    </row>
    <row r="80" spans="2:3" ht="15" customHeight="1" x14ac:dyDescent="0.25">
      <c r="B80" s="123"/>
      <c r="C80" s="124"/>
    </row>
    <row r="81" spans="2:3" ht="15" customHeight="1" x14ac:dyDescent="0.25">
      <c r="B81" s="123"/>
      <c r="C81" s="124"/>
    </row>
    <row r="82" spans="2:3" ht="15" customHeight="1" x14ac:dyDescent="0.25">
      <c r="B82" s="123"/>
      <c r="C82" s="124"/>
    </row>
    <row r="83" spans="2:3" ht="15" customHeight="1" x14ac:dyDescent="0.25">
      <c r="B83" s="123"/>
      <c r="C83" s="124"/>
    </row>
    <row r="84" spans="2:3" ht="15" customHeight="1" x14ac:dyDescent="0.25">
      <c r="B84" s="123"/>
      <c r="C84" s="124"/>
    </row>
    <row r="85" spans="2:3" ht="15" customHeight="1" x14ac:dyDescent="0.25">
      <c r="B85" s="123"/>
      <c r="C85" s="124"/>
    </row>
    <row r="86" spans="2:3" ht="15" customHeight="1" x14ac:dyDescent="0.25">
      <c r="B86" s="123"/>
      <c r="C86" s="124"/>
    </row>
    <row r="87" spans="2:3" ht="15" customHeight="1" x14ac:dyDescent="0.25">
      <c r="B87" s="123"/>
      <c r="C87" s="124"/>
    </row>
    <row r="88" spans="2:3" ht="15" customHeight="1" x14ac:dyDescent="0.25">
      <c r="B88" s="123"/>
      <c r="C88" s="124"/>
    </row>
    <row r="89" spans="2:3" ht="15" customHeight="1" x14ac:dyDescent="0.25">
      <c r="B89" s="123"/>
      <c r="C89" s="124"/>
    </row>
    <row r="90" spans="2:3" ht="15" customHeight="1" x14ac:dyDescent="0.25">
      <c r="B90" s="123"/>
      <c r="C90" s="124"/>
    </row>
    <row r="91" spans="2:3" ht="15" customHeight="1" x14ac:dyDescent="0.25">
      <c r="B91" s="123"/>
      <c r="C91" s="124"/>
    </row>
    <row r="92" spans="2:3" ht="15" customHeight="1" x14ac:dyDescent="0.25">
      <c r="B92" s="123"/>
      <c r="C92" s="124"/>
    </row>
    <row r="93" spans="2:3" ht="15" customHeight="1" x14ac:dyDescent="0.25">
      <c r="B93" s="123"/>
      <c r="C93" s="124"/>
    </row>
    <row r="94" spans="2:3" ht="15" customHeight="1" x14ac:dyDescent="0.25">
      <c r="B94" s="123"/>
      <c r="C94" s="124"/>
    </row>
    <row r="95" spans="2:3" ht="15" customHeight="1" x14ac:dyDescent="0.25">
      <c r="B95" s="123"/>
      <c r="C95" s="124"/>
    </row>
    <row r="96" spans="2:3" ht="15" customHeight="1" x14ac:dyDescent="0.25">
      <c r="B96" s="123"/>
      <c r="C96" s="124"/>
    </row>
    <row r="97" spans="2:3" ht="15" customHeight="1" x14ac:dyDescent="0.25">
      <c r="B97" s="123"/>
      <c r="C97" s="124"/>
    </row>
    <row r="98" spans="2:3" ht="15" customHeight="1" x14ac:dyDescent="0.25">
      <c r="B98" s="123"/>
      <c r="C98" s="124"/>
    </row>
    <row r="99" spans="2:3" ht="15" customHeight="1" x14ac:dyDescent="0.25">
      <c r="B99" s="123"/>
      <c r="C99" s="124"/>
    </row>
    <row r="100" spans="2:3" ht="15" customHeight="1" x14ac:dyDescent="0.25">
      <c r="B100" s="125"/>
      <c r="C100" s="126"/>
    </row>
    <row r="101" spans="2:3" ht="15" customHeight="1" x14ac:dyDescent="0.25">
      <c r="B101" s="125"/>
      <c r="C101" s="126"/>
    </row>
    <row r="102" spans="2:3" ht="15" customHeight="1" x14ac:dyDescent="0.25">
      <c r="B102" s="125"/>
      <c r="C102" s="126"/>
    </row>
    <row r="103" spans="2:3" ht="15" customHeight="1" x14ac:dyDescent="0.25">
      <c r="B103" s="125"/>
      <c r="C103" s="126"/>
    </row>
    <row r="104" spans="2:3" ht="15" customHeight="1" x14ac:dyDescent="0.25">
      <c r="B104" s="125"/>
      <c r="C104" s="126"/>
    </row>
    <row r="105" spans="2:3" ht="15" customHeight="1" x14ac:dyDescent="0.25">
      <c r="B105" s="125"/>
      <c r="C105" s="126"/>
    </row>
    <row r="106" spans="2:3" ht="15" customHeight="1" x14ac:dyDescent="0.25">
      <c r="B106" s="125"/>
      <c r="C106" s="126"/>
    </row>
    <row r="107" spans="2:3" ht="15" customHeight="1" x14ac:dyDescent="0.25">
      <c r="B107" s="125"/>
      <c r="C107" s="126"/>
    </row>
    <row r="108" spans="2:3" ht="15" customHeight="1" x14ac:dyDescent="0.25">
      <c r="B108" s="125"/>
      <c r="C108" s="126"/>
    </row>
    <row r="109" spans="2:3" ht="15" customHeight="1" x14ac:dyDescent="0.25">
      <c r="B109" s="125"/>
      <c r="C109" s="126"/>
    </row>
    <row r="110" spans="2:3" ht="15" customHeight="1" x14ac:dyDescent="0.25">
      <c r="B110" s="125"/>
      <c r="C110" s="126"/>
    </row>
    <row r="111" spans="2:3" ht="15" customHeight="1" x14ac:dyDescent="0.25">
      <c r="B111" s="125"/>
      <c r="C111" s="126"/>
    </row>
    <row r="112" spans="2:3" ht="15" customHeight="1" x14ac:dyDescent="0.25">
      <c r="B112" s="125"/>
      <c r="C112" s="126"/>
    </row>
    <row r="113" spans="2:3" ht="15" customHeight="1" x14ac:dyDescent="0.25">
      <c r="B113" s="125"/>
      <c r="C113" s="126"/>
    </row>
    <row r="114" spans="2:3" ht="15" customHeight="1" x14ac:dyDescent="0.25">
      <c r="B114" s="125"/>
      <c r="C114" s="126"/>
    </row>
    <row r="115" spans="2:3" ht="15" customHeight="1" x14ac:dyDescent="0.25">
      <c r="B115" s="125"/>
      <c r="C115" s="126"/>
    </row>
    <row r="116" spans="2:3" ht="15" customHeight="1" x14ac:dyDescent="0.25">
      <c r="B116" s="125"/>
      <c r="C116" s="126"/>
    </row>
    <row r="117" spans="2:3" ht="15" customHeight="1" x14ac:dyDescent="0.25">
      <c r="B117" s="125"/>
      <c r="C117" s="126"/>
    </row>
    <row r="118" spans="2:3" ht="15" customHeight="1" x14ac:dyDescent="0.25">
      <c r="B118" s="125"/>
      <c r="C118" s="126"/>
    </row>
    <row r="119" spans="2:3" ht="15" customHeight="1" x14ac:dyDescent="0.25">
      <c r="B119" s="125"/>
      <c r="C119" s="126"/>
    </row>
    <row r="120" spans="2:3" ht="15" customHeight="1" x14ac:dyDescent="0.25">
      <c r="B120" s="125"/>
      <c r="C120" s="126"/>
    </row>
    <row r="121" spans="2:3" ht="15" customHeight="1" x14ac:dyDescent="0.25">
      <c r="B121" s="125"/>
      <c r="C121" s="126"/>
    </row>
    <row r="122" spans="2:3" ht="15" customHeight="1" x14ac:dyDescent="0.25">
      <c r="B122" s="125"/>
      <c r="C122" s="126"/>
    </row>
    <row r="123" spans="2:3" ht="15" customHeight="1" x14ac:dyDescent="0.25">
      <c r="B123" s="125"/>
      <c r="C123" s="126"/>
    </row>
    <row r="124" spans="2:3" ht="15" customHeight="1" x14ac:dyDescent="0.25">
      <c r="B124" s="125"/>
      <c r="C124" s="126"/>
    </row>
    <row r="125" spans="2:3" ht="15" customHeight="1" x14ac:dyDescent="0.25">
      <c r="B125" s="125"/>
      <c r="C125" s="126"/>
    </row>
    <row r="126" spans="2:3" ht="15" customHeight="1" x14ac:dyDescent="0.25">
      <c r="B126" s="125"/>
      <c r="C126" s="126"/>
    </row>
    <row r="127" spans="2:3" ht="15" customHeight="1" x14ac:dyDescent="0.25">
      <c r="B127" s="125"/>
      <c r="C127" s="126"/>
    </row>
    <row r="128" spans="2:3" ht="15" customHeight="1" x14ac:dyDescent="0.25">
      <c r="B128" s="125"/>
      <c r="C128" s="126"/>
    </row>
    <row r="129" spans="2:3" ht="15" customHeight="1" x14ac:dyDescent="0.25">
      <c r="B129" s="125"/>
      <c r="C129" s="126"/>
    </row>
    <row r="130" spans="2:3" ht="15" customHeight="1" x14ac:dyDescent="0.25">
      <c r="B130" s="125"/>
      <c r="C130" s="126"/>
    </row>
    <row r="131" spans="2:3" ht="15" customHeight="1" x14ac:dyDescent="0.25">
      <c r="B131" s="125"/>
      <c r="C131" s="126"/>
    </row>
    <row r="132" spans="2:3" ht="15" customHeight="1" x14ac:dyDescent="0.25">
      <c r="B132" s="125"/>
      <c r="C132" s="126"/>
    </row>
    <row r="133" spans="2:3" ht="15" customHeight="1" x14ac:dyDescent="0.25">
      <c r="B133" s="125"/>
      <c r="C133" s="126"/>
    </row>
    <row r="134" spans="2:3" ht="15" customHeight="1" x14ac:dyDescent="0.25">
      <c r="B134" s="125"/>
      <c r="C134" s="126"/>
    </row>
    <row r="135" spans="2:3" ht="15" customHeight="1" x14ac:dyDescent="0.25">
      <c r="B135" s="125"/>
      <c r="C135" s="126"/>
    </row>
    <row r="136" spans="2:3" ht="15" customHeight="1" x14ac:dyDescent="0.25">
      <c r="B136" s="123"/>
      <c r="C136" s="124"/>
    </row>
    <row r="137" spans="2:3" ht="15" customHeight="1" x14ac:dyDescent="0.25">
      <c r="B137" s="123"/>
      <c r="C137" s="124"/>
    </row>
    <row r="138" spans="2:3" ht="15" customHeight="1" x14ac:dyDescent="0.25">
      <c r="B138" s="123"/>
      <c r="C138" s="124"/>
    </row>
    <row r="139" spans="2:3" ht="15" customHeight="1" x14ac:dyDescent="0.25">
      <c r="B139" s="123"/>
      <c r="C139" s="124"/>
    </row>
    <row r="140" spans="2:3" ht="15" customHeight="1" x14ac:dyDescent="0.25">
      <c r="B140" s="123"/>
      <c r="C140" s="124"/>
    </row>
    <row r="141" spans="2:3" ht="15" customHeight="1" x14ac:dyDescent="0.25">
      <c r="B141" s="123"/>
      <c r="C141" s="124"/>
    </row>
    <row r="142" spans="2:3" ht="15" customHeight="1" x14ac:dyDescent="0.25">
      <c r="B142" s="123"/>
      <c r="C142" s="124"/>
    </row>
    <row r="143" spans="2:3" ht="15" customHeight="1" x14ac:dyDescent="0.25">
      <c r="B143" s="123"/>
      <c r="C143" s="124"/>
    </row>
    <row r="144" spans="2:3" ht="15" customHeight="1" x14ac:dyDescent="0.25">
      <c r="B144" s="123"/>
      <c r="C144" s="124"/>
    </row>
    <row r="145" spans="2:3" ht="15" customHeight="1" x14ac:dyDescent="0.25">
      <c r="B145" s="125"/>
      <c r="C145" s="126"/>
    </row>
    <row r="146" spans="2:3" ht="15" customHeight="1" x14ac:dyDescent="0.25">
      <c r="B146" s="125"/>
      <c r="C146" s="126"/>
    </row>
    <row r="147" spans="2:3" ht="15" customHeight="1" x14ac:dyDescent="0.25">
      <c r="B147" s="125"/>
      <c r="C147" s="126"/>
    </row>
    <row r="148" spans="2:3" ht="15" customHeight="1" x14ac:dyDescent="0.25">
      <c r="B148" s="125"/>
      <c r="C148" s="126"/>
    </row>
    <row r="149" spans="2:3" ht="15" customHeight="1" x14ac:dyDescent="0.25">
      <c r="B149" s="125"/>
      <c r="C149" s="126"/>
    </row>
    <row r="150" spans="2:3" ht="15" customHeight="1" x14ac:dyDescent="0.25">
      <c r="B150" s="125"/>
      <c r="C150" s="126"/>
    </row>
    <row r="151" spans="2:3" ht="15" customHeight="1" x14ac:dyDescent="0.25">
      <c r="B151" s="125"/>
      <c r="C151" s="126"/>
    </row>
    <row r="152" spans="2:3" ht="18" x14ac:dyDescent="0.25">
      <c r="B152" s="1630"/>
      <c r="C152" s="127"/>
    </row>
    <row r="153" spans="2:3" ht="18" x14ac:dyDescent="0.25">
      <c r="B153" s="1630"/>
      <c r="C153" s="127"/>
    </row>
    <row r="154" spans="2:3" ht="18" x14ac:dyDescent="0.25">
      <c r="B154" s="1630"/>
      <c r="C154" s="127"/>
    </row>
    <row r="155" spans="2:3" ht="18" x14ac:dyDescent="0.25">
      <c r="B155" s="1630"/>
      <c r="C155" s="127"/>
    </row>
    <row r="156" spans="2:3" ht="18" x14ac:dyDescent="0.25">
      <c r="B156" s="1630"/>
      <c r="C156" s="127"/>
    </row>
    <row r="157" spans="2:3" ht="18" x14ac:dyDescent="0.25">
      <c r="B157" s="1630"/>
      <c r="C157" s="127"/>
    </row>
    <row r="158" spans="2:3" ht="18" x14ac:dyDescent="0.25">
      <c r="B158" s="1630"/>
      <c r="C158" s="127"/>
    </row>
    <row r="159" spans="2:3" ht="18" x14ac:dyDescent="0.25">
      <c r="B159" s="1630"/>
      <c r="C159" s="127"/>
    </row>
    <row r="160" spans="2:3" ht="18" x14ac:dyDescent="0.25">
      <c r="B160" s="1630"/>
      <c r="C160" s="127"/>
    </row>
    <row r="161" spans="2:3" ht="18" x14ac:dyDescent="0.25">
      <c r="B161" s="1630"/>
      <c r="C161" s="127"/>
    </row>
    <row r="162" spans="2:3" ht="18" x14ac:dyDescent="0.25">
      <c r="B162" s="1630"/>
      <c r="C162" s="127"/>
    </row>
    <row r="163" spans="2:3" ht="18" x14ac:dyDescent="0.25">
      <c r="B163" s="1630"/>
      <c r="C163" s="127"/>
    </row>
    <row r="164" spans="2:3" ht="18" x14ac:dyDescent="0.25">
      <c r="B164" s="1630"/>
      <c r="C164" s="127"/>
    </row>
    <row r="165" spans="2:3" ht="18" x14ac:dyDescent="0.25">
      <c r="B165" s="1630"/>
      <c r="C165" s="127"/>
    </row>
    <row r="166" spans="2:3" ht="18" x14ac:dyDescent="0.25">
      <c r="B166" s="1630"/>
      <c r="C166" s="127"/>
    </row>
    <row r="167" spans="2:3" ht="18" x14ac:dyDescent="0.25">
      <c r="B167" s="1630"/>
      <c r="C167" s="127"/>
    </row>
    <row r="168" spans="2:3" ht="18" x14ac:dyDescent="0.25">
      <c r="B168" s="1630"/>
      <c r="C168" s="127"/>
    </row>
    <row r="169" spans="2:3" ht="18" x14ac:dyDescent="0.25">
      <c r="B169" s="1630"/>
      <c r="C169" s="127"/>
    </row>
    <row r="170" spans="2:3" ht="18" x14ac:dyDescent="0.25">
      <c r="B170" s="1630"/>
      <c r="C170" s="127"/>
    </row>
    <row r="171" spans="2:3" ht="18" x14ac:dyDescent="0.25">
      <c r="B171" s="1630"/>
      <c r="C171" s="127"/>
    </row>
    <row r="172" spans="2:3" ht="18" x14ac:dyDescent="0.25">
      <c r="B172" s="1630"/>
      <c r="C172" s="127"/>
    </row>
    <row r="173" spans="2:3" ht="18" x14ac:dyDescent="0.25">
      <c r="B173" s="1630"/>
      <c r="C173" s="127"/>
    </row>
    <row r="174" spans="2:3" ht="18" x14ac:dyDescent="0.25">
      <c r="B174" s="1630"/>
      <c r="C174" s="127"/>
    </row>
    <row r="175" spans="2:3" ht="18" x14ac:dyDescent="0.25">
      <c r="B175" s="1630"/>
      <c r="C175" s="127"/>
    </row>
    <row r="176" spans="2:3" ht="18" x14ac:dyDescent="0.25">
      <c r="B176" s="1630"/>
      <c r="C176" s="127"/>
    </row>
    <row r="177" spans="2:3" ht="18" x14ac:dyDescent="0.25">
      <c r="B177" s="1630"/>
      <c r="C177" s="127"/>
    </row>
    <row r="178" spans="2:3" ht="18" x14ac:dyDescent="0.25">
      <c r="B178" s="1630"/>
      <c r="C178" s="127"/>
    </row>
    <row r="179" spans="2:3" ht="18" x14ac:dyDescent="0.25">
      <c r="B179" s="1630"/>
      <c r="C179" s="127"/>
    </row>
    <row r="180" spans="2:3" ht="18" x14ac:dyDescent="0.25">
      <c r="B180" s="1630"/>
      <c r="C180" s="127"/>
    </row>
    <row r="181" spans="2:3" ht="18" x14ac:dyDescent="0.25">
      <c r="B181" s="1630"/>
      <c r="C181" s="127"/>
    </row>
    <row r="182" spans="2:3" ht="18" x14ac:dyDescent="0.25">
      <c r="B182" s="1630"/>
      <c r="C182" s="127"/>
    </row>
    <row r="183" spans="2:3" ht="18" x14ac:dyDescent="0.25">
      <c r="B183" s="1630"/>
      <c r="C183" s="127"/>
    </row>
    <row r="184" spans="2:3" ht="18" x14ac:dyDescent="0.25">
      <c r="B184" s="1630"/>
      <c r="C184" s="127"/>
    </row>
    <row r="185" spans="2:3" ht="18" x14ac:dyDescent="0.25">
      <c r="B185" s="1630"/>
      <c r="C185" s="127"/>
    </row>
    <row r="186" spans="2:3" ht="18" x14ac:dyDescent="0.25">
      <c r="B186" s="1630"/>
      <c r="C186" s="127"/>
    </row>
    <row r="187" spans="2:3" ht="18" x14ac:dyDescent="0.25">
      <c r="B187" s="1630"/>
      <c r="C187" s="127"/>
    </row>
    <row r="188" spans="2:3" ht="18" x14ac:dyDescent="0.25">
      <c r="B188" s="1630"/>
      <c r="C188" s="127"/>
    </row>
    <row r="189" spans="2:3" ht="18" x14ac:dyDescent="0.25">
      <c r="B189" s="1630"/>
      <c r="C189" s="127"/>
    </row>
    <row r="190" spans="2:3" ht="18" x14ac:dyDescent="0.25">
      <c r="B190" s="1630"/>
      <c r="C190" s="127"/>
    </row>
    <row r="191" spans="2:3" ht="18" x14ac:dyDescent="0.25">
      <c r="B191" s="1630"/>
      <c r="C191" s="127"/>
    </row>
    <row r="192" spans="2:3" ht="18" x14ac:dyDescent="0.25">
      <c r="B192" s="1630"/>
      <c r="C192" s="127"/>
    </row>
    <row r="193" spans="2:3" ht="18" x14ac:dyDescent="0.25">
      <c r="B193" s="1630"/>
      <c r="C193" s="127"/>
    </row>
    <row r="194" spans="2:3" ht="18" x14ac:dyDescent="0.25">
      <c r="B194" s="1630"/>
      <c r="C194" s="127"/>
    </row>
    <row r="195" spans="2:3" ht="18" x14ac:dyDescent="0.25">
      <c r="B195" s="1630"/>
      <c r="C195" s="127"/>
    </row>
    <row r="196" spans="2:3" ht="18" x14ac:dyDescent="0.25">
      <c r="B196" s="1630"/>
      <c r="C196" s="127"/>
    </row>
    <row r="197" spans="2:3" ht="18" x14ac:dyDescent="0.25">
      <c r="B197" s="1630"/>
      <c r="C197" s="127"/>
    </row>
    <row r="198" spans="2:3" ht="18" x14ac:dyDescent="0.25">
      <c r="B198" s="1636"/>
      <c r="C198" s="128"/>
    </row>
    <row r="199" spans="2:3" ht="18" x14ac:dyDescent="0.25">
      <c r="B199" s="1636"/>
      <c r="C199" s="128"/>
    </row>
    <row r="200" spans="2:3" ht="18" x14ac:dyDescent="0.25">
      <c r="B200" s="1636"/>
      <c r="C200" s="128"/>
    </row>
    <row r="201" spans="2:3" ht="18" x14ac:dyDescent="0.25">
      <c r="B201" s="1636"/>
      <c r="C201" s="128"/>
    </row>
    <row r="202" spans="2:3" ht="18" x14ac:dyDescent="0.25">
      <c r="B202" s="1636"/>
      <c r="C202" s="128"/>
    </row>
    <row r="203" spans="2:3" ht="18" x14ac:dyDescent="0.25">
      <c r="B203" s="1636"/>
      <c r="C203" s="128"/>
    </row>
    <row r="204" spans="2:3" ht="18" x14ac:dyDescent="0.25">
      <c r="B204" s="1636"/>
      <c r="C204" s="128"/>
    </row>
    <row r="205" spans="2:3" ht="18" x14ac:dyDescent="0.25">
      <c r="B205" s="1636"/>
      <c r="C205" s="128"/>
    </row>
    <row r="206" spans="2:3" ht="18" x14ac:dyDescent="0.25">
      <c r="B206" s="1636"/>
      <c r="C206" s="128"/>
    </row>
    <row r="207" spans="2:3" ht="18" x14ac:dyDescent="0.25">
      <c r="B207" s="1636"/>
      <c r="C207" s="128"/>
    </row>
    <row r="208" spans="2:3" ht="18" x14ac:dyDescent="0.25">
      <c r="B208" s="1636"/>
      <c r="C208" s="128"/>
    </row>
    <row r="209" spans="2:3" ht="18" x14ac:dyDescent="0.25">
      <c r="B209" s="1636"/>
      <c r="C209" s="128"/>
    </row>
    <row r="210" spans="2:3" ht="18" x14ac:dyDescent="0.25">
      <c r="B210" s="1630"/>
      <c r="C210" s="127"/>
    </row>
    <row r="211" spans="2:3" ht="18" x14ac:dyDescent="0.25">
      <c r="B211" s="1630"/>
      <c r="C211" s="127"/>
    </row>
    <row r="212" spans="2:3" ht="18" x14ac:dyDescent="0.25">
      <c r="B212" s="1630"/>
      <c r="C212" s="127"/>
    </row>
    <row r="213" spans="2:3" ht="18" x14ac:dyDescent="0.25">
      <c r="B213" s="1630"/>
      <c r="C213" s="127"/>
    </row>
    <row r="214" spans="2:3" ht="18" x14ac:dyDescent="0.25">
      <c r="B214" s="1630"/>
      <c r="C214" s="127"/>
    </row>
    <row r="215" spans="2:3" ht="18" x14ac:dyDescent="0.25">
      <c r="B215" s="1630"/>
      <c r="C215" s="127"/>
    </row>
    <row r="216" spans="2:3" ht="18" x14ac:dyDescent="0.25">
      <c r="B216" s="1630"/>
      <c r="C216" s="127"/>
    </row>
    <row r="217" spans="2:3" ht="18" x14ac:dyDescent="0.25">
      <c r="B217" s="1630"/>
      <c r="C217" s="127"/>
    </row>
    <row r="218" spans="2:3" ht="18" x14ac:dyDescent="0.25">
      <c r="B218" s="1630"/>
      <c r="C218" s="127"/>
    </row>
  </sheetData>
  <mergeCells count="14">
    <mergeCell ref="B186:B192"/>
    <mergeCell ref="B193:B197"/>
    <mergeCell ref="B198:B202"/>
    <mergeCell ref="B203:B209"/>
    <mergeCell ref="B210:B218"/>
    <mergeCell ref="B155:B162"/>
    <mergeCell ref="B163:B169"/>
    <mergeCell ref="B170:B178"/>
    <mergeCell ref="B179:B185"/>
    <mergeCell ref="V4:V5"/>
    <mergeCell ref="V11:V12"/>
    <mergeCell ref="V19:V20"/>
    <mergeCell ref="G10:G18"/>
    <mergeCell ref="B152:B154"/>
  </mergeCells>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PLAN DE ACCION INSTITUCIONAL </vt:lpstr>
      <vt:lpstr>GGA</vt:lpstr>
      <vt:lpstr>GGF</vt:lpstr>
      <vt:lpstr>GGH</vt:lpstr>
      <vt:lpstr>OAJ</vt:lpstr>
      <vt:lpstr>OCI</vt:lpstr>
      <vt:lpstr>GCyP </vt:lpstr>
      <vt:lpstr>GEel</vt:lpstr>
      <vt:lpstr>GPyE</vt:lpstr>
      <vt:lpstr>GTICS </vt:lpstr>
      <vt:lpstr>MISIONAL</vt:lpstr>
      <vt:lpstr>Hoja1</vt:lpstr>
      <vt:lpstr>'GCyP '!Área_de_impresión</vt:lpstr>
      <vt:lpstr>GEel!Área_de_impresión</vt:lpstr>
      <vt:lpstr>GGA!Área_de_impresión</vt:lpstr>
      <vt:lpstr>GGF!Área_de_impresión</vt:lpstr>
      <vt:lpstr>GGH!Área_de_impresión</vt:lpstr>
      <vt:lpstr>GPyE!Área_de_impresión</vt:lpstr>
      <vt:lpstr>'GTICS '!Área_de_impresión</vt:lpstr>
      <vt:lpstr>MISIONAL!Área_de_impresión</vt:lpstr>
      <vt:lpstr>OAJ!Área_de_impresión</vt:lpstr>
      <vt:lpstr>OCI!Área_de_impresión</vt:lpstr>
    </vt:vector>
  </TitlesOfParts>
  <Company>DANSOCIAL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lmedina</dc:creator>
  <cp:lastModifiedBy>Marisol Viveros</cp:lastModifiedBy>
  <cp:lastPrinted>2020-01-23T13:43:20Z</cp:lastPrinted>
  <dcterms:created xsi:type="dcterms:W3CDTF">2011-04-13T13:54:48Z</dcterms:created>
  <dcterms:modified xsi:type="dcterms:W3CDTF">2020-10-27T18:41:53Z</dcterms:modified>
</cp:coreProperties>
</file>