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C:\Users\marisol.viveros\Desktop\"/>
    </mc:Choice>
  </mc:AlternateContent>
  <xr:revisionPtr revIDLastSave="0" documentId="13_ncr:1_{B5D6586E-CA34-4CA9-8BEC-26CA37DAC37C}" xr6:coauthVersionLast="36" xr6:coauthVersionMax="47" xr10:uidLastSave="{00000000-0000-0000-0000-000000000000}"/>
  <bookViews>
    <workbookView xWindow="0" yWindow="0" windowWidth="28800" windowHeight="12090" xr2:uid="{0B2FB6B9-D2FB-4C8B-8B6B-D2E2DDA0E370}"/>
  </bookViews>
  <sheets>
    <sheet name="Hoja1" sheetId="1" r:id="rId1"/>
    <sheet name="Hoja2" sheetId="2" r:id="rId2"/>
  </sheets>
  <definedNames>
    <definedName name="_xlnm._FilterDatabase" localSheetId="0" hidden="1">Hoja1!$A$5:$S$85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1" l="1"/>
  <c r="G75" i="1" l="1"/>
  <c r="G19" i="1" l="1"/>
  <c r="G20" i="1"/>
  <c r="G18" i="1"/>
  <c r="H17" i="1"/>
  <c r="I16" i="1"/>
  <c r="J16" i="1" s="1"/>
  <c r="K16" i="1" s="1"/>
  <c r="K17" i="1" s="1"/>
  <c r="G11" i="1"/>
  <c r="J17" i="1" l="1"/>
  <c r="I17" i="1"/>
  <c r="G54" i="1" l="1"/>
  <c r="G51" i="1"/>
  <c r="G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Zulma Esther Chicuasuque Calderon</author>
  </authors>
  <commentList>
    <comment ref="G36" authorId="0" shapeId="0" xr:uid="{BF0257E9-3595-4032-8940-E70A18F3DEF3}">
      <text>
        <r>
          <rPr>
            <b/>
            <sz val="9"/>
            <color rgb="FF000000"/>
            <rFont val="Tahoma"/>
            <family val="2"/>
          </rPr>
          <t>La meta total del indicador es 3.940. Sin embargo por ser compartida con el Ministerio de Trabajo el SENA debe realizar 3.800 y el Ministerio 140</t>
        </r>
        <r>
          <rPr>
            <sz val="9"/>
            <color rgb="FF000000"/>
            <rFont val="Tahoma"/>
            <family val="2"/>
          </rPr>
          <t xml:space="preserve">
</t>
        </r>
      </text>
    </comment>
  </commentList>
</comments>
</file>

<file path=xl/sharedStrings.xml><?xml version="1.0" encoding="utf-8"?>
<sst xmlns="http://schemas.openxmlformats.org/spreadsheetml/2006/main" count="775" uniqueCount="249">
  <si>
    <t>OBJETIVOS ESTRATEGICOS</t>
  </si>
  <si>
    <t>INICIATIVAS ESTRATEGICAS</t>
  </si>
  <si>
    <t>INDICADORES</t>
  </si>
  <si>
    <t>TIPO DE INDICADOR</t>
  </si>
  <si>
    <t>Frecuencia  Medición</t>
  </si>
  <si>
    <t>META CUATRIENIO</t>
  </si>
  <si>
    <t>META 2023</t>
  </si>
  <si>
    <t>META 2024</t>
  </si>
  <si>
    <t>META 2025</t>
  </si>
  <si>
    <t>META 2026</t>
  </si>
  <si>
    <t>COMPONENTE TRABAJO DECENTE</t>
  </si>
  <si>
    <t>ENTIDAD REPSONSABLE</t>
  </si>
  <si>
    <t>DEPENDENCIA RESPONSABLE</t>
  </si>
  <si>
    <t>NOMBRE Y APELLIDOS DEL FUNCIONARIO RESPONSBALE DE REPORTAR AVANCE</t>
  </si>
  <si>
    <t>CORREO ELECTRÓNICO DEL FUNCIONARIO RESPONSBALE DE REPORTAR AVANCE</t>
  </si>
  <si>
    <t>1. Promover el trabajo decente a través de la formulación y fortalecimiento de políticas y estrategias orientadas a la generación  de ingresos y de empleo productivo</t>
  </si>
  <si>
    <t>Resultado</t>
  </si>
  <si>
    <t>Anual</t>
  </si>
  <si>
    <t>Creación de empleo</t>
  </si>
  <si>
    <t>Ministerio del Trabajo</t>
  </si>
  <si>
    <t>Dirección Generación  y Protección del Empleo y Subsidio Familiar</t>
  </si>
  <si>
    <t>apena@mintrabajo.gov.co</t>
  </si>
  <si>
    <t>Producto</t>
  </si>
  <si>
    <t>Semestral</t>
  </si>
  <si>
    <t>Angel Ricardo Peña</t>
  </si>
  <si>
    <t>Tasa de formalidad laboral</t>
  </si>
  <si>
    <t>Mensual</t>
  </si>
  <si>
    <t>Oficina de Planeación</t>
  </si>
  <si>
    <t xml:space="preserve">Vinculación laboral de los Titulados y certificados de la Formación Profesional que consiguen trabajo a los 6 meses de egresados </t>
  </si>
  <si>
    <t>Servicio Nacional de Aprendizaje</t>
  </si>
  <si>
    <t>Gestión</t>
  </si>
  <si>
    <t>Colocaciones a través del Servicio Público de Empleo </t>
  </si>
  <si>
    <t>Dirección de Movilidad y Formación para el trabajo</t>
  </si>
  <si>
    <t>Grucheska Pérez Sarmiento</t>
  </si>
  <si>
    <t>gperez@mintrabajo.gov.co</t>
  </si>
  <si>
    <t>Personas formadas en entornos laborales</t>
  </si>
  <si>
    <t>Jovenes beneficiarios del programa Estado Joven</t>
  </si>
  <si>
    <t>Empresas beneficiarias de la formación en entorno laboral</t>
  </si>
  <si>
    <t>Dirección de Formación Profesional</t>
  </si>
  <si>
    <t xml:space="preserve">Personas con Formación Titulada del SENA </t>
  </si>
  <si>
    <t>Personas con Discapacidad que recibieron capacitación para el Trabajo</t>
  </si>
  <si>
    <t>Grupo de Servicio Público de Empleo y Empleabilidad de la Dirección de Empleo y Trabajo</t>
  </si>
  <si>
    <t>Grupo Interno de Tabajo para las victimas y la Equifdad laboral con enfoque de Género</t>
  </si>
  <si>
    <t>Andrea Liliana González Beltrán</t>
  </si>
  <si>
    <t>algonzalez@mintrabajo.gov.co</t>
  </si>
  <si>
    <t>Colocaciones de personas con discapacidad a través del Servicio Público de Empleo</t>
  </si>
  <si>
    <t>Colocaciones de víctimas través del Servicio Público de Empleo </t>
  </si>
  <si>
    <t>Direccion de Desarrollo de las Organizaciones Solidarias</t>
  </si>
  <si>
    <t xml:space="preserve">Direccion de Investigacion y Planeacion </t>
  </si>
  <si>
    <t>Porcentaje de población ocupada cotizante al sistema de pensiones</t>
  </si>
  <si>
    <t>Extensión de la protección y la seguridad social</t>
  </si>
  <si>
    <t>Dirección de Pensiones y otras Prestaciones</t>
  </si>
  <si>
    <t>Campo Elias Antolinez</t>
  </si>
  <si>
    <t>cantolinez@mintrabajo.gov.co</t>
  </si>
  <si>
    <t>Porcentaje de población ocupada afiliada a Administradora de Riesgos Laborales</t>
  </si>
  <si>
    <t>Dirección de Riesgos Laborales</t>
  </si>
  <si>
    <t>Melba Mireya Duarte Osma  Ext. 11413</t>
  </si>
  <si>
    <t>mduarteo@mintrabajo.gov.co</t>
  </si>
  <si>
    <t>Colpensiones</t>
  </si>
  <si>
    <t>Cesar Agusto Conde</t>
  </si>
  <si>
    <t>cacondez@colpensiones.gov.co</t>
  </si>
  <si>
    <t>Respeto y vigencia de los Derechos fundamentales en el trabajo</t>
  </si>
  <si>
    <t>Superintendencia del Subsidio Familiar</t>
  </si>
  <si>
    <t>Tasa de Trabajo Infantil</t>
  </si>
  <si>
    <t>Dirección Derechos Fundamentales del Trabajo</t>
  </si>
  <si>
    <t>Dirección de Inspección, Vigilancia, Control y Gestión territorial</t>
  </si>
  <si>
    <t>4. Mejorar la gestión institucional del sector trabajo, con una eficiente gestión orientada a resultados</t>
  </si>
  <si>
    <t>Indice de desempeño institucional Solidarias</t>
  </si>
  <si>
    <t>Pacto por una gestión pública efectiva</t>
  </si>
  <si>
    <t>Indice de desempeño institucional SPE</t>
  </si>
  <si>
    <t>Indice de desempeño institucional Colpensiones</t>
  </si>
  <si>
    <t>Indice de desempeño institucional Mintrabajo</t>
  </si>
  <si>
    <t>Leidy Clarisa Iguaran</t>
  </si>
  <si>
    <t>liguaran@mintrabajo.gov.co</t>
  </si>
  <si>
    <t>Indice de desempeño institucional Supersubsidio</t>
  </si>
  <si>
    <t>Indice de desempeño institucional Sena</t>
  </si>
  <si>
    <t>Grupo de Mejora Continua de la Dirección de Planeación</t>
  </si>
  <si>
    <t>PLAN ESTRATÉGICO SECTORIAL  
2023-2026</t>
  </si>
  <si>
    <t>Tipo indicador según PND</t>
  </si>
  <si>
    <t>Primer nivel</t>
  </si>
  <si>
    <t>Seguridad Humana y Justicia Social</t>
  </si>
  <si>
    <t>Colocaciones  a través del Servicio Público de Empleo (SPE)  de mujeres</t>
  </si>
  <si>
    <t>El cambio es con las mujeres</t>
  </si>
  <si>
    <t>Crece la generación para la vida y la paz;NNA protegidos, amados y con oportunidades</t>
  </si>
  <si>
    <t>Colocaciones a través del Servicio Público de Empleo de jóvenes</t>
  </si>
  <si>
    <t>Jóvenes con derechos que lideran las transformaciones para la vida</t>
  </si>
  <si>
    <t xml:space="preserve">LINEA DE BASE </t>
  </si>
  <si>
    <t>Garantías hacia un mundo sin barreras para las personas con discapacidad</t>
  </si>
  <si>
    <t>Segundo nivel</t>
  </si>
  <si>
    <t>Certificaciones expedidas en competencias laborales</t>
  </si>
  <si>
    <t>Juan José Machuca</t>
  </si>
  <si>
    <t>juan.machuca@serviciodeempleo.gov.co</t>
  </si>
  <si>
    <t>Tania Violeta Vargas Luna</t>
  </si>
  <si>
    <t xml:space="preserve">tvargasl@ssf.gov.co </t>
  </si>
  <si>
    <t>Número de víctimas del conflicto armado beneficiadas de los programas de generación de ingresos y autoempleo. Por medio de la implementación y/o fortalecimiento de sus proyectos productivos.</t>
  </si>
  <si>
    <t>Número de jóvenes víctimas del conflicto armado entre los 16 a 21 años certificados en  habilidades blandas, transversales y orientación vocacional</t>
  </si>
  <si>
    <t>Número de víctimas del conflicto armado certificadas en competencias laborales.</t>
  </si>
  <si>
    <t>Porcentaje de avance en la implementación de proyectos productivos de sujetos de reparación colectiva.</t>
  </si>
  <si>
    <t>Actor diferencial</t>
  </si>
  <si>
    <t>Transformación/ImplicaciónPND</t>
  </si>
  <si>
    <t>Actor Diferencial</t>
  </si>
  <si>
    <t>Reparación efectiva e integral a las víctimas</t>
  </si>
  <si>
    <t xml:space="preserve">Número de víctimas que se han registrado en el sistema de información del Servicio Público de Empleo. </t>
  </si>
  <si>
    <t>Subdirección de Promoción</t>
  </si>
  <si>
    <t xml:space="preserve">Número de mujeres víctimas que se han registrado en el sistema de información del Servicio Público de Empleo. </t>
  </si>
  <si>
    <t>Número de víctimas que han recibido el servicio de orientación laboral.</t>
  </si>
  <si>
    <t>Número de mujeres víctimas que han recibido el servicio de orientación laboral.</t>
  </si>
  <si>
    <t xml:space="preserve">Personas víctimas de desplazamiento forzado que acceden a programas de formación profesional integral </t>
  </si>
  <si>
    <t xml:space="preserve">Mujeres víctimas de desplazamiento forzado que acceden a programas de formación profesional integral </t>
  </si>
  <si>
    <t>Personas víctimas del desplazamiento forzado orientadas</t>
  </si>
  <si>
    <t>Mujeres víctimas de desplazamiento forzado orientadas</t>
  </si>
  <si>
    <t>Planes de negocio formulados por víctimas del desplazamiento forzado.</t>
  </si>
  <si>
    <t>Planes de negocio formulados por mujeres víctimas del desplazamiento forzado.</t>
  </si>
  <si>
    <t>Dirección de Empleo</t>
  </si>
  <si>
    <t>Maria Paz Valencia Olarte</t>
  </si>
  <si>
    <t>mpvalencia@sena.edu.co</t>
  </si>
  <si>
    <t>Dirección de Empleo y Trabajo/Agencia Pública de Empleo</t>
  </si>
  <si>
    <t>Dirección de Empleo y Trabajo/Unidades de Emprendimiento</t>
  </si>
  <si>
    <t>Número de organizaciones solidarias conformadas por población víctima, vinculadas a procesos de fomento, durante la vigencia.</t>
  </si>
  <si>
    <t>Unidad Administrativa Especial de Organizaciones Solidarias</t>
  </si>
  <si>
    <t>Personas víctimas de otros hechos victimizantes que han accedido a formación profesional integral.</t>
  </si>
  <si>
    <t>Mujeres víctimas de otros hechos victimizantes que han accedido a formación profesional integral.</t>
  </si>
  <si>
    <t>Dirección de Planeación y Direccionamiento Corporativo</t>
  </si>
  <si>
    <t>Maria Teresa Valverde</t>
  </si>
  <si>
    <t>mvalverde@sena.edu.co</t>
  </si>
  <si>
    <t>Unidad Administrativa Especial del Servicio Público de Empleo</t>
  </si>
  <si>
    <t>Organizaciones solidarias creadas, apoyadas, y financiadas</t>
  </si>
  <si>
    <t>Paz Total e Integral</t>
  </si>
  <si>
    <t>Organizaciones solidarias fortalecidas en capacidades productivas y administrativas</t>
  </si>
  <si>
    <t>Municipios con estrategia de promoción de procesos organizativos a través de la asociatividad solidaria implementada</t>
  </si>
  <si>
    <t>Porcentaje de organizaciones solidarias creadas, apoyadas, financiadas o fortalecidas que provean información y logística, administren los centros de acopio y promocionen los productos del campo</t>
  </si>
  <si>
    <t>Organizaciones solidarias creadas, apoyadas, y financiadas en municipios PDET</t>
  </si>
  <si>
    <t>Organizaciones solidarias fortalecidas en capacidades productivas y administrativas en municipios PDET</t>
  </si>
  <si>
    <t>Municipios con estrategia de promoción de procesos organizativos a través de la asociatividad solidaria implementada en municipios PDET</t>
  </si>
  <si>
    <t>Porcentaje de organizaciones solidarias de mujeres creadas apoyadas y financiadas</t>
  </si>
  <si>
    <t>Porcentaje de organizaciones solidarias de mujeres fortalecidas en capacidades productivas y administrativas</t>
  </si>
  <si>
    <t>Porcentaje de organizaciones solidarias de mujeres creadas, apoyadas, financiadas o fortalecidas que provean información y logística, administren los centros de acopio y promocionen los productos del campo</t>
  </si>
  <si>
    <t>Campañas de prevención del trabajo infantil y sus peores formas, implementadas</t>
  </si>
  <si>
    <t>2. Garantizar los derechos fundamentales del trabajo y fortalecer el dialogo social</t>
  </si>
  <si>
    <t>3. Fortalecer  el sistema de protección social y seguridad social en materia de protección a la vejez, riesgos laborales y subsidio familiar,  velando por su cumplimiento</t>
  </si>
  <si>
    <t>Personas mayores con algun tipo de protección económica en la vejez</t>
  </si>
  <si>
    <t>Paz total e integral</t>
  </si>
  <si>
    <t>Municipios con trabajadores y trabajadoras agrarios y empresas beneficiados del programa de capacitación y divulgación en materia de obligaciones y derechos laborales</t>
  </si>
  <si>
    <t>Municipios con trabajadores y trabajadoras agrarios y empresas beneficiados del programa de fomento a la cultura de la formalización laboral</t>
  </si>
  <si>
    <t>Porcentaje de municipios con cobertura de inspección Móvil del trabajo en áreas rurales</t>
  </si>
  <si>
    <t>Porcentaje de territorios definidos en el respectivo plan con cobertura del Servicio Público de Empleo en zonas rurales con énfasis en la vinculación laboral de las mujeres en áreas productivas no tradicionales</t>
  </si>
  <si>
    <t>Municipios PDET con trabajadores y trabajadoras agrarios y empresas beneficiados del programa de fomento a la cultura de la formalización laboral</t>
  </si>
  <si>
    <t>Porcentaje de municipios PDET con cobertura de inspección Móvil del trabajo en áreas rurales</t>
  </si>
  <si>
    <t>Porcentaje de municipios PDET con cobertura de las rutas de empleo</t>
  </si>
  <si>
    <t>Porcentaje de municipios PDET con cobertura del Servicio Público de Empleo en zonas rurales con énfasis en la vinculación laboral de las mujeres en áreas productivas no tradicionales.</t>
  </si>
  <si>
    <t>Formular, dirigir, coordinar, ejecutar, articular y evaluar políticas, programas, proyectos y lineamientos de la formación para el trabajo.</t>
  </si>
  <si>
    <t>Formular, dirigir, coordinar, ejecutar, articular y evaluar políticas, programas, proyectos y lineamientos dirigidos a la promoción de las condiciones que permitan la generación de ingresos y empleo digno, la inclusión productiva  y la formalización laboral.</t>
  </si>
  <si>
    <t>Formular, dirigir, coordinar, ejecutar, articular y evaluar políticas, programas, proyectos y lineamientos dirigidos a la promoción y protección de los derechos fundamentales de los trabajadores.</t>
  </si>
  <si>
    <t>Formular, dirigir, coordinar, ejecutar, articular, implementar y evaluar políticas, programas, proyectos y lineamientos que fortalezcan el sistema de protección integral  a la vejez.</t>
  </si>
  <si>
    <t>Formular, dirigir, coordinar, ejecutar, articular y evaluar políticas, programas, proyectos y lineamientos que fortalezcan el sistema General de Riesgos Laborales</t>
  </si>
  <si>
    <t>Evaluar de manera independiente la gestión estratégica e institucional, en aras de establecer el cumplimiento de las metas de gobierno y de gestión</t>
  </si>
  <si>
    <t>Personas sensibilizadas con estrategias de formalización laboral</t>
  </si>
  <si>
    <t>No. beneficiarios programa SABER HACER VALE</t>
  </si>
  <si>
    <t xml:space="preserve">Anual </t>
  </si>
  <si>
    <t>Evelin Peña Alvarez</t>
  </si>
  <si>
    <t>evelin.pena@serviciodeempleo.gov.co</t>
  </si>
  <si>
    <t>Porcentaje de municipios con cobertura de las rutas de empleo</t>
  </si>
  <si>
    <t xml:space="preserve">Producto </t>
  </si>
  <si>
    <t xml:space="preserve">Semestral </t>
  </si>
  <si>
    <t xml:space="preserve">John Jairo Rojas </t>
  </si>
  <si>
    <t>jhon.rojas@uaeos.gov.co</t>
  </si>
  <si>
    <t xml:space="preserve">Gloria Patricia medina </t>
  </si>
  <si>
    <t>gmedina@uaeos.gov.co</t>
  </si>
  <si>
    <t>Formular, dirigir, coordinar, ejecutar, articular y evaluar políticas, programas, proyectos y lineamientos para fortalecer la prevención, inspección, vigilancia y control, en cumplimiento de la garantía de los derechos fundamentales</t>
  </si>
  <si>
    <t>Cajas de Comepnsación Familiar auditadas</t>
  </si>
  <si>
    <t>Superintendencia Delegada para la Gestión</t>
  </si>
  <si>
    <t>Osvaldo Enrique Álvarez Martínez</t>
  </si>
  <si>
    <t>oalvarezm@ssf.gov.co</t>
  </si>
  <si>
    <t>Total personas capacitadas en  sistema del subsidio familiar</t>
  </si>
  <si>
    <t>Oficina de Protección al Usuario</t>
  </si>
  <si>
    <t>Nelly Esperanza Garnica Rivera</t>
  </si>
  <si>
    <t>ngarnicar@ssf.gov.co</t>
  </si>
  <si>
    <t>Numero de productos de generación de conocimiento para el fortalecimiento del SSF con enfoque de género, diferencial y territorial.</t>
  </si>
  <si>
    <t>Superintendencia Delegada para Estudios Especiales y la Evaluación de Proyectos</t>
  </si>
  <si>
    <t xml:space="preserve">Claudia Marisol Moreno Ojeda
</t>
  </si>
  <si>
    <t>cmorenoo@ssf.gov.co</t>
  </si>
  <si>
    <t>Mujeres jovenes beneficiarias del programa Estado Joven</t>
  </si>
  <si>
    <t>FORTALECIMIENTO DE LA POLÍTICA DE FORMACIÓN PARA EL TRABAJO, ASEGURAMIENTO DE LA CALIDAD Y MOVILIDAD LABORAL DE LOS TRABAJADORES NACIONAL</t>
  </si>
  <si>
    <t>Mujeres sensibilizadas con estrategias de formalización laboral</t>
  </si>
  <si>
    <t>Mujeres formadas en entornos laborales</t>
  </si>
  <si>
    <t>Jose del Carmen Almonacid</t>
  </si>
  <si>
    <t>jalmonacid@mintrabajo.gov.co</t>
  </si>
  <si>
    <t>Gesrtión</t>
  </si>
  <si>
    <t>Trimestral</t>
  </si>
  <si>
    <t>Pavel Santodomingo</t>
  </si>
  <si>
    <t>psantodomingo@mintrabajo.gov.co</t>
  </si>
  <si>
    <t>Porcentaje de avance en la definición e implementación de la estrategia de escalamiento de los programas de equidad laboral.</t>
  </si>
  <si>
    <t>Grupo Interno de Trabajo para las victimas y la Equidad laboral con enfoque de Género</t>
  </si>
  <si>
    <t>Sandra Liliana Montealegre</t>
  </si>
  <si>
    <t>smontealegre@mintrabajo.gov.co</t>
  </si>
  <si>
    <t>Stella Salazar Molina</t>
  </si>
  <si>
    <t>ssalazarm@mintrabajo.gov.co</t>
  </si>
  <si>
    <t>Mujeres mayores con algun tipo de protección económica en la vejez</t>
  </si>
  <si>
    <t xml:space="preserve">Ahorradores Acumulados BEPS </t>
  </si>
  <si>
    <t>mensual</t>
  </si>
  <si>
    <t xml:space="preserve">1.061.582
</t>
  </si>
  <si>
    <t xml:space="preserve">1.437.342
</t>
  </si>
  <si>
    <t xml:space="preserve">1.215.582
</t>
  </si>
  <si>
    <t>Vicepresidencia Comercial y de Servicio al Ciudadano</t>
  </si>
  <si>
    <t>Arelix del Pilar Ibañez Quevedo</t>
  </si>
  <si>
    <t>aibanez@colpensiones.gov.co</t>
  </si>
  <si>
    <t xml:space="preserve">Ahorradores Rurales con aportes en la vigencia </t>
  </si>
  <si>
    <t>     115.763</t>
  </si>
  <si>
    <t>     105.000</t>
  </si>
  <si>
    <t>     110.250</t>
  </si>
  <si>
    <t>Ruralidad</t>
  </si>
  <si>
    <t>Ahorradores Rurales PDET con aportes en la vigencia</t>
  </si>
  <si>
    <t>       15.750</t>
  </si>
  <si>
    <t>       16.538</t>
  </si>
  <si>
    <t>Municipios PDET</t>
  </si>
  <si>
    <t>Paola Aranguren</t>
  </si>
  <si>
    <t>paranguren@mintrabajo.gov.co</t>
  </si>
  <si>
    <t>Claudia Marcela Palma T</t>
  </si>
  <si>
    <t>gpalma@mintrabajo.gov.co</t>
  </si>
  <si>
    <t>Implementar estrategias, programas y proyectps en el proceso de formaicón para el trabajo</t>
  </si>
  <si>
    <t>Promover la implementación de mecanismos y  estrategias orientadas a la generación  de ingresos y de empleo productivo</t>
  </si>
  <si>
    <t>Implementar estrategias orientadas a la generación  de ingresos y de empleo productivo</t>
  </si>
  <si>
    <t>N/A</t>
  </si>
  <si>
    <t>Dirección del Sistema Nacional para el Trabajo</t>
  </si>
  <si>
    <t>Carlos Mauricio Montero Sanchez</t>
  </si>
  <si>
    <t>55,8%</t>
  </si>
  <si>
    <t>Obsservatorio Laboral de la Dirección de Empleo y Trabajo - APE</t>
  </si>
  <si>
    <t>Hernan Rodriguez</t>
  </si>
  <si>
    <t>Dirección de Formación Profesional - Dirección de empleo</t>
  </si>
  <si>
    <t>97,9</t>
  </si>
  <si>
    <t>98,09</t>
  </si>
  <si>
    <t>97,96</t>
  </si>
  <si>
    <t>98,03</t>
  </si>
  <si>
    <t>Aida Paola Guevara</t>
  </si>
  <si>
    <t>apguevara@sena.edu.co</t>
  </si>
  <si>
    <t>Porcentaje de jovenes que ni estudia ni trabaja</t>
  </si>
  <si>
    <t>AuaAnual</t>
  </si>
  <si>
    <t>Territorios asociativos solidarios fomentados</t>
  </si>
  <si>
    <t>Cupos de formación otorgados a personas con discapacidad</t>
  </si>
  <si>
    <t>Empresas Creadas por el Fondo Emprender</t>
  </si>
  <si>
    <t>Empleos potenciales directos Fondo Emprender</t>
  </si>
  <si>
    <t>Magda Hernández</t>
  </si>
  <si>
    <t>Carlos Gamba</t>
  </si>
  <si>
    <t>Grupo der Emprendimiento de la Dirección de Empleo y Trabajo</t>
  </si>
  <si>
    <t>Empresas con Asignación de Recursos para Sostenibilidad</t>
  </si>
  <si>
    <t>Wilfredo Grajales Rosas</t>
  </si>
  <si>
    <t>wilfredo.grajales@sena.edu.co</t>
  </si>
  <si>
    <t>Magda Hernandez</t>
  </si>
  <si>
    <t>Semetral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</si>
</sst>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0;[Red]#,##0.00"/>
    <numFmt numFmtId="165" formatCode="#,##0;[Red]#,##0"/>
    <numFmt numFmtId="166" formatCode="0.0%"/>
    <numFmt numFmtId="167" formatCode="#,##0_ ;\-#,##0\ "/>
    <numFmt numFmtId="168" formatCode="0.0"/>
    <numFmt numFmtId="169"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name val="Verdana"/>
      <family val="2"/>
    </font>
    <font>
      <sz val="10"/>
      <name val="Arial"/>
      <family val="2"/>
    </font>
    <font>
      <b/>
      <sz val="11"/>
      <color theme="0"/>
      <name val="Calibri"/>
      <family val="2"/>
      <scheme val="minor"/>
    </font>
    <font>
      <sz val="12"/>
      <name val="Arial Narrow"/>
      <family val="2"/>
    </font>
    <font>
      <sz val="12"/>
      <color theme="1"/>
      <name val="Arial Narrow"/>
      <family val="2"/>
    </font>
    <font>
      <u/>
      <sz val="12"/>
      <color theme="10"/>
      <name val="Arial Narrow"/>
      <family val="2"/>
    </font>
    <font>
      <sz val="12"/>
      <color rgb="FF000000"/>
      <name val="Arial Narrow"/>
      <family val="2"/>
    </font>
    <font>
      <u/>
      <sz val="12"/>
      <name val="Arial Narrow"/>
      <family val="2"/>
    </font>
    <font>
      <b/>
      <sz val="12"/>
      <name val="Arial Narrow"/>
      <family val="2"/>
    </font>
    <font>
      <b/>
      <sz val="9"/>
      <color rgb="FF000000"/>
      <name val="Tahoma"/>
      <family val="2"/>
    </font>
    <font>
      <sz val="9"/>
      <color rgb="FF000000"/>
      <name val="Tahoma"/>
      <family val="2"/>
    </font>
    <font>
      <b/>
      <sz val="12"/>
      <color theme="0"/>
      <name val="Arial Narrow"/>
      <family val="2"/>
    </font>
    <font>
      <sz val="11"/>
      <color rgb="FF000000"/>
      <name val="Calibri"/>
      <family val="2"/>
    </font>
  </fonts>
  <fills count="6">
    <fill>
      <patternFill patternType="none"/>
    </fill>
    <fill>
      <patternFill patternType="gray125"/>
    </fill>
    <fill>
      <patternFill patternType="solid">
        <fgColor rgb="FF353588"/>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14">
    <border>
      <left/>
      <right/>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indexed="64"/>
      </right>
      <top/>
      <bottom style="thin">
        <color indexed="64"/>
      </bottom>
      <diagonal/>
    </border>
  </borders>
  <cellStyleXfs count="9">
    <xf numFmtId="0" fontId="0" fillId="0" borderId="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 fillId="0" borderId="0"/>
    <xf numFmtId="0" fontId="3" fillId="0" borderId="0"/>
    <xf numFmtId="41"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180">
    <xf numFmtId="0" fontId="0" fillId="0" borderId="0" xfId="0"/>
    <xf numFmtId="3" fontId="5" fillId="0" borderId="0" xfId="0" applyNumberFormat="1" applyFont="1" applyAlignment="1">
      <alignment horizontal="center" vertical="center" wrapText="1"/>
    </xf>
    <xf numFmtId="3" fontId="5" fillId="3" borderId="0" xfId="0" applyNumberFormat="1" applyFont="1" applyFill="1" applyAlignment="1">
      <alignment horizontal="justify" vertical="center" wrapText="1"/>
    </xf>
    <xf numFmtId="3" fontId="6" fillId="4" borderId="2" xfId="0" applyNumberFormat="1" applyFont="1" applyFill="1" applyBorder="1" applyAlignment="1">
      <alignment horizontal="justify" vertical="center" wrapText="1"/>
    </xf>
    <xf numFmtId="3" fontId="6" fillId="4" borderId="2" xfId="0" applyNumberFormat="1" applyFont="1" applyFill="1" applyBorder="1" applyAlignment="1">
      <alignment horizontal="center" vertical="center" wrapText="1"/>
    </xf>
    <xf numFmtId="0" fontId="6" fillId="4" borderId="2"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6" fillId="3" borderId="2" xfId="0" applyFont="1" applyFill="1" applyBorder="1" applyAlignment="1">
      <alignment horizontal="justify" vertical="center" wrapText="1"/>
    </xf>
    <xf numFmtId="3" fontId="6" fillId="3" borderId="2" xfId="0" applyNumberFormat="1" applyFont="1" applyFill="1" applyBorder="1" applyAlignment="1">
      <alignment horizontal="justify" vertical="center" wrapText="1"/>
    </xf>
    <xf numFmtId="0" fontId="7" fillId="3" borderId="2" xfId="0" applyFont="1" applyFill="1" applyBorder="1" applyAlignment="1">
      <alignment horizontal="justify" vertical="center" wrapText="1"/>
    </xf>
    <xf numFmtId="164" fontId="6" fillId="3" borderId="2" xfId="0" applyNumberFormat="1" applyFont="1" applyFill="1" applyBorder="1" applyAlignment="1">
      <alignment horizontal="justify" vertical="center" wrapText="1"/>
    </xf>
    <xf numFmtId="0" fontId="9" fillId="3" borderId="2" xfId="0" applyFont="1" applyFill="1" applyBorder="1" applyAlignment="1">
      <alignment horizontal="right" vertical="center"/>
    </xf>
    <xf numFmtId="164" fontId="6" fillId="4" borderId="2" xfId="0" applyNumberFormat="1" applyFont="1" applyFill="1" applyBorder="1" applyAlignment="1">
      <alignment horizontal="justify" vertical="center" wrapText="1"/>
    </xf>
    <xf numFmtId="3" fontId="6" fillId="4" borderId="2" xfId="0" applyNumberFormat="1" applyFont="1" applyFill="1" applyBorder="1" applyAlignment="1">
      <alignment horizontal="right" vertical="center" wrapText="1"/>
    </xf>
    <xf numFmtId="3" fontId="7" fillId="4" borderId="2" xfId="6" applyNumberFormat="1" applyFont="1" applyFill="1" applyBorder="1" applyAlignment="1" applyProtection="1">
      <alignment horizontal="right" vertical="center" wrapText="1"/>
      <protection locked="0"/>
    </xf>
    <xf numFmtId="3" fontId="6" fillId="3" borderId="2" xfId="0" applyNumberFormat="1" applyFont="1" applyFill="1" applyBorder="1" applyAlignment="1">
      <alignment horizontal="right" vertical="center" wrapText="1"/>
    </xf>
    <xf numFmtId="3" fontId="7" fillId="3" borderId="2" xfId="6" applyNumberFormat="1" applyFont="1" applyFill="1" applyBorder="1" applyAlignment="1" applyProtection="1">
      <alignment horizontal="right" vertical="center" wrapText="1"/>
      <protection locked="0"/>
    </xf>
    <xf numFmtId="3" fontId="6" fillId="3" borderId="2" xfId="4" applyNumberFormat="1" applyFont="1" applyFill="1" applyBorder="1" applyAlignment="1">
      <alignment horizontal="justify" vertical="center" wrapText="1"/>
    </xf>
    <xf numFmtId="3" fontId="6" fillId="4" borderId="2" xfId="4" applyNumberFormat="1" applyFont="1" applyFill="1" applyBorder="1" applyAlignment="1">
      <alignment horizontal="justify" vertical="center" wrapText="1"/>
    </xf>
    <xf numFmtId="4" fontId="6" fillId="3" borderId="2" xfId="0" applyNumberFormat="1" applyFont="1" applyFill="1" applyBorder="1" applyAlignment="1">
      <alignment horizontal="right" vertical="center" wrapText="1"/>
    </xf>
    <xf numFmtId="4" fontId="6" fillId="4" borderId="2" xfId="0" applyNumberFormat="1" applyFont="1" applyFill="1" applyBorder="1" applyAlignment="1">
      <alignment horizontal="right" vertical="center" wrapText="1"/>
    </xf>
    <xf numFmtId="0" fontId="9" fillId="4" borderId="2" xfId="0" applyFont="1" applyFill="1" applyBorder="1" applyAlignment="1">
      <alignment horizontal="right" vertical="center"/>
    </xf>
    <xf numFmtId="3" fontId="6" fillId="3" borderId="2" xfId="0" applyNumberFormat="1" applyFont="1" applyFill="1" applyBorder="1" applyAlignment="1">
      <alignment horizontal="center" vertical="center" wrapText="1"/>
    </xf>
    <xf numFmtId="0" fontId="7" fillId="4" borderId="2" xfId="5" applyFont="1" applyFill="1" applyBorder="1" applyAlignment="1">
      <alignment horizontal="justify" vertical="center" wrapText="1"/>
    </xf>
    <xf numFmtId="0" fontId="7" fillId="3" borderId="2" xfId="5" applyFont="1" applyFill="1" applyBorder="1" applyAlignment="1">
      <alignment horizontal="justify" vertical="center" wrapText="1"/>
    </xf>
    <xf numFmtId="0" fontId="7" fillId="4" borderId="2" xfId="0" applyFont="1" applyFill="1" applyBorder="1" applyAlignment="1">
      <alignment horizontal="center" vertical="center"/>
    </xf>
    <xf numFmtId="168" fontId="6" fillId="3" borderId="2" xfId="0" applyNumberFormat="1" applyFont="1" applyFill="1" applyBorder="1" applyAlignment="1">
      <alignment horizontal="right" vertical="center" wrapText="1"/>
    </xf>
    <xf numFmtId="3" fontId="8" fillId="3" borderId="4" xfId="3" applyNumberFormat="1" applyFont="1" applyFill="1" applyBorder="1" applyAlignment="1">
      <alignment horizontal="justify" vertical="center" wrapText="1"/>
    </xf>
    <xf numFmtId="3" fontId="8" fillId="4" borderId="4" xfId="3" applyNumberFormat="1" applyFont="1" applyFill="1" applyBorder="1" applyAlignment="1">
      <alignment horizontal="justify" vertical="center" wrapText="1"/>
    </xf>
    <xf numFmtId="0" fontId="7" fillId="4" borderId="4" xfId="5" applyFont="1" applyFill="1" applyBorder="1" applyAlignment="1">
      <alignment horizontal="justify" vertical="center" wrapText="1"/>
    </xf>
    <xf numFmtId="0" fontId="7" fillId="3" borderId="4" xfId="5" applyFont="1" applyFill="1" applyBorder="1" applyAlignment="1">
      <alignment horizontal="justify" vertical="center" wrapText="1"/>
    </xf>
    <xf numFmtId="0" fontId="8" fillId="4" borderId="4" xfId="3" applyFont="1" applyFill="1" applyBorder="1" applyAlignment="1">
      <alignment horizontal="justify" vertical="center"/>
    </xf>
    <xf numFmtId="0" fontId="8" fillId="3" borderId="4" xfId="3" applyFont="1" applyFill="1" applyBorder="1" applyAlignment="1">
      <alignment horizontal="justify" vertical="center"/>
    </xf>
    <xf numFmtId="3" fontId="6" fillId="4" borderId="4" xfId="0" applyNumberFormat="1" applyFont="1" applyFill="1" applyBorder="1" applyAlignment="1">
      <alignment horizontal="justify" vertical="center" wrapText="1"/>
    </xf>
    <xf numFmtId="0" fontId="8" fillId="4" borderId="4" xfId="3" applyFont="1" applyFill="1" applyBorder="1" applyAlignment="1">
      <alignment horizontal="justify" vertical="center" wrapText="1"/>
    </xf>
    <xf numFmtId="0" fontId="8" fillId="3" borderId="4" xfId="3" applyFont="1" applyFill="1" applyBorder="1" applyAlignment="1">
      <alignment horizontal="justify" vertical="center" wrapText="1"/>
    </xf>
    <xf numFmtId="3" fontId="6" fillId="4" borderId="5" xfId="0" applyNumberFormat="1" applyFont="1" applyFill="1" applyBorder="1" applyAlignment="1">
      <alignment horizontal="justify" vertical="center" wrapText="1"/>
    </xf>
    <xf numFmtId="164" fontId="6" fillId="4" borderId="7" xfId="0" applyNumberFormat="1" applyFont="1" applyFill="1" applyBorder="1" applyAlignment="1">
      <alignment horizontal="right" vertical="center" wrapText="1"/>
    </xf>
    <xf numFmtId="43" fontId="6" fillId="4" borderId="7" xfId="8" applyFont="1" applyFill="1" applyBorder="1" applyAlignment="1">
      <alignment horizontal="right" vertical="center" wrapText="1"/>
    </xf>
    <xf numFmtId="164" fontId="6" fillId="4" borderId="5" xfId="0" applyNumberFormat="1" applyFont="1" applyFill="1" applyBorder="1" applyAlignment="1">
      <alignment horizontal="justify" vertical="center" wrapText="1"/>
    </xf>
    <xf numFmtId="3" fontId="6" fillId="4" borderId="5" xfId="0" applyNumberFormat="1" applyFont="1" applyFill="1" applyBorder="1" applyAlignment="1">
      <alignment horizontal="center" vertical="center" wrapText="1"/>
    </xf>
    <xf numFmtId="3" fontId="6" fillId="3" borderId="7" xfId="0" applyNumberFormat="1" applyFont="1" applyFill="1" applyBorder="1" applyAlignment="1">
      <alignment horizontal="center" vertical="center" wrapText="1"/>
    </xf>
    <xf numFmtId="3" fontId="6" fillId="3" borderId="7" xfId="0" applyNumberFormat="1" applyFont="1" applyFill="1" applyBorder="1" applyAlignment="1">
      <alignment horizontal="justify" vertical="center" wrapText="1"/>
    </xf>
    <xf numFmtId="3" fontId="6" fillId="3" borderId="5" xfId="0" applyNumberFormat="1" applyFont="1" applyFill="1" applyBorder="1" applyAlignment="1">
      <alignment horizontal="center" vertical="center" wrapText="1"/>
    </xf>
    <xf numFmtId="3" fontId="6" fillId="3" borderId="5" xfId="0" applyNumberFormat="1" applyFont="1" applyFill="1" applyBorder="1" applyAlignment="1">
      <alignment horizontal="justify" vertical="center" wrapText="1"/>
    </xf>
    <xf numFmtId="164" fontId="6" fillId="4" borderId="7" xfId="0" applyNumberFormat="1" applyFont="1" applyFill="1" applyBorder="1" applyAlignment="1">
      <alignment horizontal="justify" vertical="center" wrapText="1"/>
    </xf>
    <xf numFmtId="3" fontId="6" fillId="4" borderId="7" xfId="0" applyNumberFormat="1" applyFont="1" applyFill="1" applyBorder="1" applyAlignment="1">
      <alignment horizontal="center" vertical="center" wrapText="1"/>
    </xf>
    <xf numFmtId="3" fontId="6" fillId="4" borderId="7" xfId="0" applyNumberFormat="1" applyFont="1" applyFill="1" applyBorder="1" applyAlignment="1">
      <alignment horizontal="justify" vertical="center" wrapText="1"/>
    </xf>
    <xf numFmtId="3" fontId="8" fillId="4" borderId="8" xfId="3" applyNumberFormat="1" applyFont="1" applyFill="1" applyBorder="1" applyAlignment="1">
      <alignment horizontal="justify" vertical="center" wrapText="1"/>
    </xf>
    <xf numFmtId="0" fontId="7" fillId="4" borderId="2" xfId="0" applyFont="1" applyFill="1" applyBorder="1" applyAlignment="1">
      <alignment horizontal="right"/>
    </xf>
    <xf numFmtId="164" fontId="6" fillId="3" borderId="7" xfId="0" applyNumberFormat="1" applyFont="1" applyFill="1" applyBorder="1" applyAlignment="1">
      <alignment horizontal="right" vertical="center" wrapText="1"/>
    </xf>
    <xf numFmtId="0" fontId="7" fillId="4" borderId="2" xfId="0" applyFont="1" applyFill="1" applyBorder="1" applyAlignment="1">
      <alignment wrapText="1"/>
    </xf>
    <xf numFmtId="0" fontId="7" fillId="4" borderId="2" xfId="0" applyFont="1" applyFill="1" applyBorder="1"/>
    <xf numFmtId="164" fontId="6" fillId="3" borderId="7" xfId="0" applyNumberFormat="1" applyFont="1" applyFill="1" applyBorder="1" applyAlignment="1">
      <alignment horizontal="justify" vertical="center" wrapText="1"/>
    </xf>
    <xf numFmtId="164" fontId="6" fillId="3" borderId="5" xfId="0" applyNumberFormat="1" applyFont="1" applyFill="1" applyBorder="1" applyAlignment="1">
      <alignment horizontal="justify" vertical="center" wrapText="1"/>
    </xf>
    <xf numFmtId="168" fontId="6" fillId="4" borderId="2" xfId="0" applyNumberFormat="1" applyFont="1" applyFill="1" applyBorder="1" applyAlignment="1">
      <alignment horizontal="right" vertical="center" wrapText="1"/>
    </xf>
    <xf numFmtId="3" fontId="6" fillId="4" borderId="2" xfId="0" applyNumberFormat="1" applyFont="1" applyFill="1" applyBorder="1" applyAlignment="1">
      <alignment vertical="center" wrapText="1"/>
    </xf>
    <xf numFmtId="3" fontId="6" fillId="3" borderId="2" xfId="0" applyNumberFormat="1" applyFont="1" applyFill="1" applyBorder="1" applyAlignment="1">
      <alignment vertical="center" wrapText="1"/>
    </xf>
    <xf numFmtId="0" fontId="7" fillId="0" borderId="0" xfId="0" applyFont="1"/>
    <xf numFmtId="3" fontId="14" fillId="2" borderId="10" xfId="0" applyNumberFormat="1" applyFont="1" applyFill="1" applyBorder="1" applyAlignment="1">
      <alignment horizontal="center" vertical="center" wrapText="1"/>
    </xf>
    <xf numFmtId="3" fontId="14" fillId="2" borderId="11" xfId="0" applyNumberFormat="1" applyFont="1" applyFill="1" applyBorder="1" applyAlignment="1">
      <alignment horizontal="center" vertical="center" wrapText="1"/>
    </xf>
    <xf numFmtId="164" fontId="14" fillId="2" borderId="11" xfId="0" applyNumberFormat="1" applyFont="1" applyFill="1" applyBorder="1" applyAlignment="1">
      <alignment horizontal="center" vertical="center" wrapText="1"/>
    </xf>
    <xf numFmtId="3" fontId="14" fillId="2" borderId="12" xfId="0" applyNumberFormat="1" applyFont="1" applyFill="1" applyBorder="1" applyAlignment="1">
      <alignment horizontal="center" vertical="center" wrapText="1"/>
    </xf>
    <xf numFmtId="41" fontId="7" fillId="4" borderId="2" xfId="1" applyFont="1" applyFill="1" applyBorder="1" applyAlignment="1">
      <alignment horizontal="right" vertical="center"/>
    </xf>
    <xf numFmtId="41" fontId="7" fillId="3" borderId="2" xfId="1" applyFont="1" applyFill="1" applyBorder="1" applyAlignment="1">
      <alignment horizontal="right" vertical="center"/>
    </xf>
    <xf numFmtId="3" fontId="8" fillId="3" borderId="8" xfId="3" applyNumberFormat="1" applyFont="1" applyFill="1" applyBorder="1" applyAlignment="1">
      <alignment horizontal="justify" vertical="center" wrapText="1"/>
    </xf>
    <xf numFmtId="15" fontId="9" fillId="3" borderId="2" xfId="5" applyNumberFormat="1" applyFont="1" applyFill="1" applyBorder="1" applyAlignment="1" applyProtection="1">
      <alignment horizontal="justify" vertical="center" wrapText="1"/>
      <protection locked="0"/>
    </xf>
    <xf numFmtId="15" fontId="9" fillId="4" borderId="2" xfId="5" applyNumberFormat="1" applyFont="1" applyFill="1" applyBorder="1" applyAlignment="1" applyProtection="1">
      <alignment horizontal="justify" vertical="center" wrapText="1"/>
      <protection locked="0"/>
    </xf>
    <xf numFmtId="164" fontId="9" fillId="3" borderId="2" xfId="0" applyNumberFormat="1" applyFont="1" applyFill="1" applyBorder="1" applyAlignment="1">
      <alignment horizontal="justify" vertical="center" wrapText="1"/>
    </xf>
    <xf numFmtId="0" fontId="6" fillId="3" borderId="2" xfId="4" applyFont="1" applyFill="1" applyBorder="1" applyAlignment="1">
      <alignment horizontal="justify" vertical="center" wrapText="1"/>
    </xf>
    <xf numFmtId="0" fontId="9" fillId="4" borderId="2" xfId="0" applyFont="1" applyFill="1" applyBorder="1" applyAlignment="1">
      <alignment horizontal="justify" vertical="center" wrapText="1"/>
    </xf>
    <xf numFmtId="9" fontId="7" fillId="4" borderId="2" xfId="0" applyNumberFormat="1" applyFont="1" applyFill="1" applyBorder="1" applyAlignment="1">
      <alignment horizontal="justify" vertical="center" wrapText="1"/>
    </xf>
    <xf numFmtId="3" fontId="7" fillId="3" borderId="2" xfId="0" applyNumberFormat="1" applyFont="1" applyFill="1" applyBorder="1" applyAlignment="1">
      <alignment horizontal="justify" vertical="center" wrapText="1"/>
    </xf>
    <xf numFmtId="0" fontId="7" fillId="3" borderId="4" xfId="0" applyFont="1" applyFill="1" applyBorder="1" applyAlignment="1">
      <alignment horizontal="justify" vertical="center" wrapText="1"/>
    </xf>
    <xf numFmtId="0" fontId="7" fillId="4" borderId="7" xfId="0" applyFont="1" applyFill="1" applyBorder="1" applyAlignment="1">
      <alignment horizontal="justify" vertical="center" wrapText="1"/>
    </xf>
    <xf numFmtId="3" fontId="9" fillId="3" borderId="2" xfId="0" applyNumberFormat="1" applyFont="1" applyFill="1" applyBorder="1" applyAlignment="1">
      <alignment horizontal="justify" vertical="center" wrapText="1"/>
    </xf>
    <xf numFmtId="3" fontId="9" fillId="4" borderId="2" xfId="0" applyNumberFormat="1" applyFont="1" applyFill="1" applyBorder="1" applyAlignment="1">
      <alignment horizontal="justify" vertical="center" wrapText="1"/>
    </xf>
    <xf numFmtId="3" fontId="6" fillId="0" borderId="2" xfId="0" applyNumberFormat="1" applyFont="1" applyBorder="1" applyAlignment="1">
      <alignment horizontal="justify" vertical="center" wrapText="1"/>
    </xf>
    <xf numFmtId="0" fontId="2" fillId="3" borderId="2" xfId="3" applyFill="1" applyBorder="1" applyAlignment="1">
      <alignment horizontal="justify" vertical="center"/>
    </xf>
    <xf numFmtId="0" fontId="2" fillId="4" borderId="2" xfId="3" applyFill="1" applyBorder="1" applyAlignment="1">
      <alignment horizontal="justify" vertical="center"/>
    </xf>
    <xf numFmtId="164" fontId="9" fillId="0" borderId="2" xfId="0" applyNumberFormat="1" applyFont="1" applyBorder="1" applyAlignment="1">
      <alignment horizontal="justify" vertical="center" wrapText="1"/>
    </xf>
    <xf numFmtId="0" fontId="8" fillId="4" borderId="2" xfId="3" applyFont="1" applyFill="1" applyBorder="1" applyAlignment="1">
      <alignment horizontal="justify" vertical="center"/>
    </xf>
    <xf numFmtId="15" fontId="7" fillId="4" borderId="2" xfId="5" applyNumberFormat="1" applyFont="1" applyFill="1" applyBorder="1" applyAlignment="1" applyProtection="1">
      <alignment horizontal="justify" vertical="center" wrapText="1"/>
      <protection locked="0"/>
    </xf>
    <xf numFmtId="10" fontId="6" fillId="4" borderId="7" xfId="0" applyNumberFormat="1" applyFont="1" applyFill="1" applyBorder="1" applyAlignment="1">
      <alignment horizontal="right" vertical="center" wrapText="1"/>
    </xf>
    <xf numFmtId="10" fontId="6" fillId="4" borderId="2" xfId="0" applyNumberFormat="1" applyFont="1" applyFill="1" applyBorder="1" applyAlignment="1">
      <alignment horizontal="right" vertical="center" wrapText="1"/>
    </xf>
    <xf numFmtId="0" fontId="7" fillId="4" borderId="5" xfId="0" applyFont="1" applyFill="1" applyBorder="1" applyAlignment="1">
      <alignment horizontal="left" vertical="center" wrapText="1"/>
    </xf>
    <xf numFmtId="0" fontId="7" fillId="4" borderId="5" xfId="0" applyFont="1" applyFill="1" applyBorder="1" applyAlignment="1">
      <alignment horizontal="center" vertical="center" wrapText="1"/>
    </xf>
    <xf numFmtId="3" fontId="8" fillId="4" borderId="6" xfId="3" applyNumberFormat="1" applyFont="1" applyFill="1" applyBorder="1" applyAlignment="1">
      <alignment horizontal="justify" vertical="center" wrapText="1"/>
    </xf>
    <xf numFmtId="3" fontId="6" fillId="4" borderId="2" xfId="0" applyNumberFormat="1" applyFont="1" applyFill="1" applyBorder="1" applyAlignment="1">
      <alignment horizontal="right" vertical="top" wrapText="1"/>
    </xf>
    <xf numFmtId="3" fontId="6" fillId="4" borderId="7" xfId="0" applyNumberFormat="1" applyFont="1" applyFill="1" applyBorder="1" applyAlignment="1">
      <alignment vertical="center" wrapText="1"/>
    </xf>
    <xf numFmtId="0" fontId="6" fillId="3" borderId="2" xfId="0" applyFont="1" applyFill="1" applyBorder="1" applyAlignment="1">
      <alignment horizontal="right" vertical="center"/>
    </xf>
    <xf numFmtId="0" fontId="10" fillId="3" borderId="4" xfId="3" applyFont="1" applyFill="1" applyBorder="1" applyAlignment="1">
      <alignment horizontal="justify" vertical="center" wrapText="1"/>
    </xf>
    <xf numFmtId="0" fontId="7" fillId="3" borderId="5"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8" fillId="3" borderId="6" xfId="3" applyFont="1" applyFill="1" applyBorder="1" applyAlignment="1">
      <alignment horizontal="justify" vertical="center" wrapText="1"/>
    </xf>
    <xf numFmtId="0" fontId="7" fillId="3" borderId="2" xfId="0" applyFont="1" applyFill="1" applyBorder="1" applyAlignment="1">
      <alignment vertical="center"/>
    </xf>
    <xf numFmtId="0" fontId="8" fillId="3" borderId="4" xfId="3" applyFont="1" applyFill="1" applyBorder="1" applyAlignment="1">
      <alignment vertical="center"/>
    </xf>
    <xf numFmtId="3" fontId="6" fillId="3" borderId="7" xfId="0" applyNumberFormat="1" applyFont="1" applyFill="1" applyBorder="1" applyAlignment="1">
      <alignment horizontal="right" vertical="center" wrapText="1"/>
    </xf>
    <xf numFmtId="10" fontId="6" fillId="3" borderId="2" xfId="2" applyNumberFormat="1" applyFont="1" applyFill="1" applyBorder="1" applyAlignment="1">
      <alignment horizontal="right" vertical="center" wrapText="1"/>
    </xf>
    <xf numFmtId="10" fontId="6" fillId="3" borderId="5" xfId="0" applyNumberFormat="1" applyFont="1" applyFill="1" applyBorder="1" applyAlignment="1">
      <alignment horizontal="center" vertical="center" wrapText="1"/>
    </xf>
    <xf numFmtId="10" fontId="6" fillId="3" borderId="5" xfId="0" applyNumberFormat="1" applyFont="1" applyFill="1" applyBorder="1" applyAlignment="1">
      <alignment horizontal="right" vertical="center" wrapText="1"/>
    </xf>
    <xf numFmtId="10" fontId="7" fillId="3" borderId="5" xfId="2" applyNumberFormat="1" applyFont="1" applyFill="1" applyBorder="1" applyAlignment="1">
      <alignment horizontal="right" vertical="center"/>
    </xf>
    <xf numFmtId="3" fontId="6" fillId="3" borderId="6" xfId="0" applyNumberFormat="1" applyFont="1" applyFill="1" applyBorder="1" applyAlignment="1">
      <alignment horizontal="justify" vertical="center" wrapText="1"/>
    </xf>
    <xf numFmtId="0" fontId="6" fillId="3" borderId="2" xfId="0" applyFont="1" applyFill="1" applyBorder="1" applyAlignment="1">
      <alignment horizontal="justify" vertical="center"/>
    </xf>
    <xf numFmtId="0" fontId="7" fillId="3" borderId="2" xfId="0" applyFont="1" applyFill="1" applyBorder="1" applyAlignment="1">
      <alignment horizontal="justify" vertical="center"/>
    </xf>
    <xf numFmtId="0" fontId="7" fillId="3" borderId="2" xfId="0" applyFont="1" applyFill="1" applyBorder="1" applyAlignment="1">
      <alignment vertical="center" wrapText="1"/>
    </xf>
    <xf numFmtId="0" fontId="8" fillId="3" borderId="4" xfId="3" applyFont="1" applyFill="1" applyBorder="1" applyAlignment="1">
      <alignment vertical="center" wrapText="1"/>
    </xf>
    <xf numFmtId="168" fontId="7" fillId="3" borderId="2" xfId="0" applyNumberFormat="1" applyFont="1" applyFill="1" applyBorder="1" applyAlignment="1">
      <alignment horizontal="right" vertical="center"/>
    </xf>
    <xf numFmtId="0" fontId="6" fillId="3" borderId="5" xfId="0" applyFont="1" applyFill="1" applyBorder="1" applyAlignment="1">
      <alignment horizontal="justify" vertical="center"/>
    </xf>
    <xf numFmtId="0" fontId="6" fillId="3" borderId="5" xfId="0" applyFont="1" applyFill="1" applyBorder="1" applyAlignment="1">
      <alignment horizontal="right" vertical="center" indent="2"/>
    </xf>
    <xf numFmtId="9" fontId="7" fillId="3" borderId="5" xfId="0" applyNumberFormat="1" applyFont="1" applyFill="1" applyBorder="1" applyAlignment="1">
      <alignment horizontal="right" vertical="center" wrapText="1" indent="2"/>
    </xf>
    <xf numFmtId="168" fontId="6" fillId="3" borderId="5" xfId="0" applyNumberFormat="1" applyFont="1" applyFill="1" applyBorder="1" applyAlignment="1">
      <alignment horizontal="right" vertical="center" wrapText="1" indent="2"/>
    </xf>
    <xf numFmtId="0" fontId="8" fillId="3" borderId="6" xfId="3" applyFont="1" applyFill="1" applyBorder="1" applyAlignment="1">
      <alignment horizontal="justify" vertical="center"/>
    </xf>
    <xf numFmtId="0" fontId="7" fillId="0" borderId="0" xfId="0" applyFont="1" applyAlignment="1">
      <alignment horizontal="right"/>
    </xf>
    <xf numFmtId="3" fontId="14" fillId="2" borderId="11" xfId="0" applyNumberFormat="1" applyFont="1" applyFill="1" applyBorder="1" applyAlignment="1">
      <alignment horizontal="right" vertical="center" wrapText="1"/>
    </xf>
    <xf numFmtId="164" fontId="14" fillId="2" borderId="11" xfId="0" applyNumberFormat="1" applyFont="1" applyFill="1" applyBorder="1" applyAlignment="1">
      <alignment horizontal="right" vertical="center" wrapText="1"/>
    </xf>
    <xf numFmtId="9" fontId="6" fillId="4" borderId="2" xfId="0" applyNumberFormat="1" applyFont="1" applyFill="1" applyBorder="1" applyAlignment="1">
      <alignment horizontal="right" vertical="center" wrapText="1"/>
    </xf>
    <xf numFmtId="164" fontId="6" fillId="3" borderId="2" xfId="0" applyNumberFormat="1" applyFont="1" applyFill="1" applyBorder="1" applyAlignment="1">
      <alignment horizontal="right" vertical="center" wrapText="1"/>
    </xf>
    <xf numFmtId="165" fontId="6" fillId="3" borderId="2" xfId="0" applyNumberFormat="1" applyFont="1" applyFill="1" applyBorder="1" applyAlignment="1">
      <alignment horizontal="right" vertical="center" wrapText="1"/>
    </xf>
    <xf numFmtId="41" fontId="7" fillId="4" borderId="2" xfId="1" applyFont="1" applyFill="1" applyBorder="1" applyAlignment="1" applyProtection="1">
      <alignment horizontal="right" vertical="center" wrapText="1"/>
    </xf>
    <xf numFmtId="3" fontId="7" fillId="3" borderId="2" xfId="5" applyNumberFormat="1" applyFont="1" applyFill="1" applyBorder="1" applyAlignment="1" applyProtection="1">
      <alignment horizontal="right" vertical="center" wrapText="1"/>
      <protection locked="0"/>
    </xf>
    <xf numFmtId="3" fontId="7" fillId="4" borderId="2" xfId="5" applyNumberFormat="1" applyFont="1" applyFill="1" applyBorder="1" applyAlignment="1" applyProtection="1">
      <alignment horizontal="right" vertical="center" wrapText="1"/>
      <protection locked="0"/>
    </xf>
    <xf numFmtId="167" fontId="6" fillId="3" borderId="2" xfId="1" applyNumberFormat="1" applyFont="1" applyFill="1" applyBorder="1" applyAlignment="1" applyProtection="1">
      <alignment horizontal="right" vertical="center" wrapText="1"/>
    </xf>
    <xf numFmtId="41" fontId="6" fillId="3" borderId="2" xfId="1" applyFont="1" applyFill="1" applyBorder="1" applyAlignment="1" applyProtection="1">
      <alignment horizontal="right" vertical="center" wrapText="1"/>
    </xf>
    <xf numFmtId="166" fontId="6" fillId="4" borderId="2" xfId="2" applyNumberFormat="1" applyFont="1" applyFill="1" applyBorder="1" applyAlignment="1">
      <alignment horizontal="right" vertical="center" wrapText="1"/>
    </xf>
    <xf numFmtId="3" fontId="9" fillId="3" borderId="2" xfId="0" applyNumberFormat="1" applyFont="1" applyFill="1" applyBorder="1" applyAlignment="1">
      <alignment horizontal="right" vertical="center" wrapText="1"/>
    </xf>
    <xf numFmtId="3" fontId="9" fillId="4" borderId="2" xfId="0" applyNumberFormat="1" applyFont="1" applyFill="1" applyBorder="1" applyAlignment="1">
      <alignment horizontal="right" vertical="center" wrapText="1"/>
    </xf>
    <xf numFmtId="3" fontId="6" fillId="0" borderId="2" xfId="0" applyNumberFormat="1" applyFont="1" applyBorder="1" applyAlignment="1">
      <alignment horizontal="right" vertical="center" wrapText="1"/>
    </xf>
    <xf numFmtId="41" fontId="6" fillId="4" borderId="2" xfId="1" applyFont="1" applyFill="1" applyBorder="1" applyAlignment="1" applyProtection="1">
      <alignment horizontal="right" vertical="center" wrapText="1"/>
    </xf>
    <xf numFmtId="169" fontId="7" fillId="4" borderId="2" xfId="1" applyNumberFormat="1" applyFont="1" applyFill="1" applyBorder="1" applyAlignment="1" applyProtection="1">
      <alignment horizontal="right" vertical="center" wrapText="1"/>
    </xf>
    <xf numFmtId="1" fontId="7" fillId="4" borderId="2" xfId="7" applyNumberFormat="1" applyFont="1" applyFill="1" applyBorder="1" applyAlignment="1" applyProtection="1">
      <alignment horizontal="right" vertical="center" wrapText="1"/>
      <protection locked="0"/>
    </xf>
    <xf numFmtId="1" fontId="7" fillId="4" borderId="2" xfId="5" applyNumberFormat="1" applyFont="1" applyFill="1" applyBorder="1" applyAlignment="1">
      <alignment horizontal="right" vertical="center" wrapText="1"/>
    </xf>
    <xf numFmtId="1" fontId="6" fillId="4" borderId="2" xfId="0" applyNumberFormat="1" applyFont="1" applyFill="1" applyBorder="1" applyAlignment="1">
      <alignment horizontal="right" vertical="center" wrapText="1"/>
    </xf>
    <xf numFmtId="1" fontId="7" fillId="4" borderId="2" xfId="0" applyNumberFormat="1" applyFont="1" applyFill="1" applyBorder="1" applyAlignment="1">
      <alignment horizontal="right" vertical="center" wrapText="1"/>
    </xf>
    <xf numFmtId="1" fontId="7" fillId="3" borderId="2" xfId="5" applyNumberFormat="1" applyFont="1" applyFill="1" applyBorder="1" applyAlignment="1">
      <alignment horizontal="right" vertical="center" wrapText="1"/>
    </xf>
    <xf numFmtId="1" fontId="7" fillId="3" borderId="2" xfId="0" applyNumberFormat="1" applyFont="1" applyFill="1" applyBorder="1" applyAlignment="1">
      <alignment horizontal="right" vertical="center" wrapText="1"/>
    </xf>
    <xf numFmtId="9" fontId="7" fillId="4" borderId="2" xfId="0" applyNumberFormat="1" applyFont="1" applyFill="1" applyBorder="1" applyAlignment="1">
      <alignment horizontal="right" vertical="center" wrapText="1"/>
    </xf>
    <xf numFmtId="9" fontId="7" fillId="3" borderId="2" xfId="0" applyNumberFormat="1" applyFont="1" applyFill="1" applyBorder="1" applyAlignment="1">
      <alignment horizontal="right" vertical="center" wrapText="1"/>
    </xf>
    <xf numFmtId="9" fontId="6" fillId="3" borderId="2" xfId="0" applyNumberFormat="1" applyFont="1" applyFill="1" applyBorder="1" applyAlignment="1">
      <alignment horizontal="right" vertical="center" wrapText="1"/>
    </xf>
    <xf numFmtId="9" fontId="6" fillId="3" borderId="2" xfId="2" applyFont="1" applyFill="1" applyBorder="1" applyAlignment="1">
      <alignment horizontal="right" vertical="center" wrapText="1"/>
    </xf>
    <xf numFmtId="169" fontId="6" fillId="3" borderId="2" xfId="1" applyNumberFormat="1" applyFont="1" applyFill="1" applyBorder="1" applyAlignment="1" applyProtection="1">
      <alignment horizontal="right" vertical="center" wrapText="1"/>
    </xf>
    <xf numFmtId="3" fontId="6" fillId="3" borderId="5" xfId="0" applyNumberFormat="1" applyFont="1" applyFill="1" applyBorder="1" applyAlignment="1">
      <alignment horizontal="right" vertical="center" wrapText="1"/>
    </xf>
    <xf numFmtId="166" fontId="6" fillId="3" borderId="2" xfId="0" applyNumberFormat="1"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0" fontId="11" fillId="4" borderId="2" xfId="0" applyNumberFormat="1" applyFont="1" applyFill="1" applyBorder="1" applyAlignment="1">
      <alignment horizontal="right" vertical="center" wrapText="1"/>
    </xf>
    <xf numFmtId="0" fontId="7" fillId="3" borderId="2" xfId="0" applyFont="1" applyFill="1" applyBorder="1" applyAlignment="1">
      <alignment horizontal="right" vertical="center"/>
    </xf>
    <xf numFmtId="0" fontId="7" fillId="4" borderId="5" xfId="0" applyFont="1" applyFill="1" applyBorder="1" applyAlignment="1">
      <alignment horizontal="right" vertical="center" wrapText="1"/>
    </xf>
    <xf numFmtId="0" fontId="9" fillId="4" borderId="2" xfId="0" applyFont="1" applyFill="1" applyBorder="1" applyAlignment="1">
      <alignment horizontal="right" vertical="center" wrapText="1" indent="1"/>
    </xf>
    <xf numFmtId="0" fontId="9" fillId="4" borderId="2" xfId="0" applyFont="1" applyFill="1" applyBorder="1" applyAlignment="1">
      <alignment horizontal="right" vertical="center" wrapText="1"/>
    </xf>
    <xf numFmtId="0" fontId="15" fillId="5" borderId="13" xfId="0" applyFont="1" applyFill="1" applyBorder="1" applyAlignment="1">
      <alignment horizontal="right" vertical="center"/>
    </xf>
    <xf numFmtId="3" fontId="15" fillId="5" borderId="13" xfId="0" applyNumberFormat="1" applyFont="1" applyFill="1" applyBorder="1" applyAlignment="1">
      <alignment horizontal="right" vertical="center"/>
    </xf>
    <xf numFmtId="0" fontId="15" fillId="4" borderId="13" xfId="0" applyFont="1" applyFill="1" applyBorder="1" applyAlignment="1">
      <alignment horizontal="right" vertical="center"/>
    </xf>
    <xf numFmtId="3" fontId="15" fillId="4" borderId="13" xfId="0" applyNumberFormat="1" applyFont="1" applyFill="1" applyBorder="1" applyAlignment="1">
      <alignment horizontal="right" vertical="center"/>
    </xf>
    <xf numFmtId="168" fontId="6" fillId="4" borderId="7" xfId="0" applyNumberFormat="1" applyFont="1" applyFill="1" applyBorder="1" applyAlignment="1">
      <alignment horizontal="right" vertical="center" wrapText="1"/>
    </xf>
    <xf numFmtId="3" fontId="6" fillId="4" borderId="2" xfId="0" applyNumberFormat="1" applyFont="1" applyFill="1" applyBorder="1" applyAlignment="1">
      <alignment horizontal="justify" vertical="center" wrapText="1"/>
    </xf>
    <xf numFmtId="3" fontId="6" fillId="3" borderId="2" xfId="0" applyNumberFormat="1" applyFont="1" applyFill="1" applyBorder="1" applyAlignment="1">
      <alignment horizontal="justify" vertical="center" wrapText="1"/>
    </xf>
    <xf numFmtId="0" fontId="11" fillId="0" borderId="0" xfId="0" applyFont="1" applyAlignment="1">
      <alignment horizontal="center" vertical="center" wrapText="1"/>
    </xf>
    <xf numFmtId="0" fontId="11" fillId="0" borderId="0" xfId="0" applyFont="1" applyAlignment="1">
      <alignment horizontal="right" vertical="center" wrapText="1"/>
    </xf>
    <xf numFmtId="0" fontId="7" fillId="0" borderId="0" xfId="0" applyFont="1" applyAlignment="1">
      <alignment horizontal="center"/>
    </xf>
    <xf numFmtId="0" fontId="11" fillId="3" borderId="9"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11" fillId="3" borderId="3" xfId="0" applyFont="1" applyFill="1" applyBorder="1" applyAlignment="1">
      <alignment horizontal="justify" vertical="center" wrapText="1"/>
    </xf>
    <xf numFmtId="3" fontId="6" fillId="4" borderId="7" xfId="0" applyNumberFormat="1" applyFont="1" applyFill="1" applyBorder="1" applyAlignment="1">
      <alignment horizontal="justify" vertical="center" wrapText="1"/>
    </xf>
    <xf numFmtId="3" fontId="6" fillId="4" borderId="5" xfId="0" applyNumberFormat="1" applyFont="1" applyFill="1" applyBorder="1" applyAlignment="1">
      <alignment horizontal="justify" vertical="center" wrapText="1"/>
    </xf>
    <xf numFmtId="3" fontId="6" fillId="4" borderId="2"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9"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11" fillId="4" borderId="3" xfId="0" applyFont="1" applyFill="1" applyBorder="1" applyAlignment="1">
      <alignment horizontal="justify" vertical="center" wrapText="1"/>
    </xf>
    <xf numFmtId="0" fontId="7" fillId="4" borderId="7" xfId="0" applyFont="1" applyFill="1" applyBorder="1" applyAlignment="1">
      <alignment horizontal="justify" vertical="center" wrapText="1"/>
    </xf>
    <xf numFmtId="0" fontId="7" fillId="4" borderId="2" xfId="0" applyFont="1" applyFill="1" applyBorder="1" applyAlignment="1">
      <alignment horizontal="justify" vertical="center" wrapText="1"/>
    </xf>
    <xf numFmtId="0" fontId="7" fillId="4" borderId="5" xfId="0" applyFont="1" applyFill="1" applyBorder="1" applyAlignment="1">
      <alignment horizontal="justify" vertical="center" wrapText="1"/>
    </xf>
    <xf numFmtId="3" fontId="6" fillId="3" borderId="7" xfId="0" applyNumberFormat="1" applyFont="1" applyFill="1" applyBorder="1" applyAlignment="1">
      <alignment horizontal="justify"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3" fontId="6" fillId="3" borderId="5" xfId="0" applyNumberFormat="1" applyFont="1" applyFill="1" applyBorder="1" applyAlignment="1">
      <alignment horizontal="justify" vertical="center" wrapText="1"/>
    </xf>
  </cellXfs>
  <cellStyles count="9">
    <cellStyle name="Hipervínculo" xfId="3" builtinId="8"/>
    <cellStyle name="Millares" xfId="8" builtinId="3"/>
    <cellStyle name="Millares [0]" xfId="1" builtinId="6"/>
    <cellStyle name="Millares [0] 2" xfId="6" xr:uid="{3599AEA7-6588-41AB-BD0A-476DF54EEE97}"/>
    <cellStyle name="Normal" xfId="0" builtinId="0"/>
    <cellStyle name="Normal 2" xfId="5" xr:uid="{A1C9A43D-8366-4740-BEDC-F5EE8156C905}"/>
    <cellStyle name="Normal 3" xfId="4" xr:uid="{21C1E002-8A43-49E8-849D-D42D61B400E0}"/>
    <cellStyle name="Percent" xfId="7" xr:uid="{6FD100C4-C0BF-4EEA-AF64-645F708D7B76}"/>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hyperlink" Target="https://www.uaeos.gov.co/" TargetMode="External"/><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361950</xdr:colOff>
      <xdr:row>2</xdr:row>
      <xdr:rowOff>114300</xdr:rowOff>
    </xdr:from>
    <xdr:to>
      <xdr:col>1</xdr:col>
      <xdr:colOff>2609743</xdr:colOff>
      <xdr:row>2</xdr:row>
      <xdr:rowOff>799245</xdr:rowOff>
    </xdr:to>
    <xdr:pic>
      <xdr:nvPicPr>
        <xdr:cNvPr id="2" name="Imagen 1">
          <a:extLst>
            <a:ext uri="{FF2B5EF4-FFF2-40B4-BE49-F238E27FC236}">
              <a16:creationId xmlns:a16="http://schemas.microsoft.com/office/drawing/2014/main" id="{EFAB24B6-376C-44B0-B177-9716B419BF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028700"/>
          <a:ext cx="4848118" cy="6849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447675</xdr:colOff>
      <xdr:row>2</xdr:row>
      <xdr:rowOff>257175</xdr:rowOff>
    </xdr:from>
    <xdr:to>
      <xdr:col>8</xdr:col>
      <xdr:colOff>934810</xdr:colOff>
      <xdr:row>2</xdr:row>
      <xdr:rowOff>828675</xdr:rowOff>
    </xdr:to>
    <xdr:pic>
      <xdr:nvPicPr>
        <xdr:cNvPr id="5" name="Imagen 4" descr="logo">
          <a:hlinkClick xmlns:r="http://schemas.openxmlformats.org/officeDocument/2006/relationships" r:id="rId2" tooltip="&quot;Logo Portal UAEOS&quot;"/>
          <a:extLst>
            <a:ext uri="{FF2B5EF4-FFF2-40B4-BE49-F238E27FC236}">
              <a16:creationId xmlns:a16="http://schemas.microsoft.com/office/drawing/2014/main" id="{CE72598C-9402-E97D-2811-1253E8357D2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01425" y="1171575"/>
          <a:ext cx="3352800" cy="571500"/>
        </a:xfrm>
        <a:prstGeom prst="rect">
          <a:avLst/>
        </a:prstGeom>
        <a:noFill/>
        <a:ln>
          <a:noFill/>
        </a:ln>
      </xdr:spPr>
    </xdr:pic>
    <xdr:clientData/>
  </xdr:twoCellAnchor>
  <xdr:twoCellAnchor>
    <xdr:from>
      <xdr:col>10</xdr:col>
      <xdr:colOff>552450</xdr:colOff>
      <xdr:row>2</xdr:row>
      <xdr:rowOff>152400</xdr:rowOff>
    </xdr:from>
    <xdr:to>
      <xdr:col>13</xdr:col>
      <xdr:colOff>1000125</xdr:colOff>
      <xdr:row>2</xdr:row>
      <xdr:rowOff>1095375</xdr:rowOff>
    </xdr:to>
    <xdr:pic>
      <xdr:nvPicPr>
        <xdr:cNvPr id="6" name="7 Imagen" descr="_1_09D5CC3C09D5C9D00051771305257E52">
          <a:extLst>
            <a:ext uri="{FF2B5EF4-FFF2-40B4-BE49-F238E27FC236}">
              <a16:creationId xmlns:a16="http://schemas.microsoft.com/office/drawing/2014/main" id="{04B94E63-05FC-4E83-9712-46DE1F9A6B3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5392400" y="1066800"/>
          <a:ext cx="324802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638175</xdr:colOff>
      <xdr:row>2</xdr:row>
      <xdr:rowOff>57151</xdr:rowOff>
    </xdr:from>
    <xdr:to>
      <xdr:col>2</xdr:col>
      <xdr:colOff>1914525</xdr:colOff>
      <xdr:row>2</xdr:row>
      <xdr:rowOff>1085850</xdr:rowOff>
    </xdr:to>
    <xdr:pic>
      <xdr:nvPicPr>
        <xdr:cNvPr id="8" name="Imagen 7">
          <a:extLst>
            <a:ext uri="{FF2B5EF4-FFF2-40B4-BE49-F238E27FC236}">
              <a16:creationId xmlns:a16="http://schemas.microsoft.com/office/drawing/2014/main" id="{18292299-0C7E-1D29-EC50-403C36D61A96}"/>
            </a:ext>
          </a:extLst>
        </xdr:cNvPr>
        <xdr:cNvPicPr>
          <a:picLocks noChangeAspect="1"/>
        </xdr:cNvPicPr>
      </xdr:nvPicPr>
      <xdr:blipFill>
        <a:blip xmlns:r="http://schemas.openxmlformats.org/officeDocument/2006/relationships" r:embed="rId5"/>
        <a:stretch>
          <a:fillRect/>
        </a:stretch>
      </xdr:blipFill>
      <xdr:spPr>
        <a:xfrm>
          <a:off x="6438900" y="971551"/>
          <a:ext cx="1276350" cy="1028699"/>
        </a:xfrm>
        <a:prstGeom prst="rect">
          <a:avLst/>
        </a:prstGeom>
      </xdr:spPr>
    </xdr:pic>
    <xdr:clientData/>
  </xdr:twoCellAnchor>
  <xdr:twoCellAnchor editAs="oneCell">
    <xdr:from>
      <xdr:col>14</xdr:col>
      <xdr:colOff>1209675</xdr:colOff>
      <xdr:row>2</xdr:row>
      <xdr:rowOff>76200</xdr:rowOff>
    </xdr:from>
    <xdr:to>
      <xdr:col>15</xdr:col>
      <xdr:colOff>1704974</xdr:colOff>
      <xdr:row>2</xdr:row>
      <xdr:rowOff>1171575</xdr:rowOff>
    </xdr:to>
    <xdr:pic>
      <xdr:nvPicPr>
        <xdr:cNvPr id="9" name="Imagen 8">
          <a:extLst>
            <a:ext uri="{FF2B5EF4-FFF2-40B4-BE49-F238E27FC236}">
              <a16:creationId xmlns:a16="http://schemas.microsoft.com/office/drawing/2014/main" id="{BE4027BD-BD11-2B9F-0A1E-185C6BD280F5}"/>
            </a:ext>
          </a:extLst>
        </xdr:cNvPr>
        <xdr:cNvPicPr>
          <a:picLocks noChangeAspect="1"/>
        </xdr:cNvPicPr>
      </xdr:nvPicPr>
      <xdr:blipFill>
        <a:blip xmlns:r="http://schemas.openxmlformats.org/officeDocument/2006/relationships" r:embed="rId6"/>
        <a:stretch>
          <a:fillRect/>
        </a:stretch>
      </xdr:blipFill>
      <xdr:spPr>
        <a:xfrm>
          <a:off x="20250150" y="990600"/>
          <a:ext cx="2419350" cy="1095375"/>
        </a:xfrm>
        <a:prstGeom prst="rect">
          <a:avLst/>
        </a:prstGeom>
      </xdr:spPr>
    </xdr:pic>
    <xdr:clientData/>
  </xdr:twoCellAnchor>
  <xdr:twoCellAnchor editAs="oneCell">
    <xdr:from>
      <xdr:col>2</xdr:col>
      <xdr:colOff>2495550</xdr:colOff>
      <xdr:row>2</xdr:row>
      <xdr:rowOff>142875</xdr:rowOff>
    </xdr:from>
    <xdr:to>
      <xdr:col>4</xdr:col>
      <xdr:colOff>371022</xdr:colOff>
      <xdr:row>2</xdr:row>
      <xdr:rowOff>885825</xdr:rowOff>
    </xdr:to>
    <xdr:pic>
      <xdr:nvPicPr>
        <xdr:cNvPr id="10" name="Imagen 9" descr="Servicio Público de Empleo">
          <a:extLst>
            <a:ext uri="{FF2B5EF4-FFF2-40B4-BE49-F238E27FC236}">
              <a16:creationId xmlns:a16="http://schemas.microsoft.com/office/drawing/2014/main" id="{351CF936-9A56-9EAD-A728-2DBA6F7C2D4A}"/>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296275" y="1057275"/>
          <a:ext cx="2447925" cy="7429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uan.machuca@serviciodeempleo.gov.co" TargetMode="External"/><Relationship Id="rId21" Type="http://schemas.openxmlformats.org/officeDocument/2006/relationships/hyperlink" Target="mailto:juan.machuca@serviciodeempleo.gov.co" TargetMode="External"/><Relationship Id="rId42" Type="http://schemas.openxmlformats.org/officeDocument/2006/relationships/hyperlink" Target="mailto:ngarnicar@ssf.gov.co" TargetMode="External"/><Relationship Id="rId47" Type="http://schemas.openxmlformats.org/officeDocument/2006/relationships/hyperlink" Target="mailto:jalmonacid@mintrabajo.gov.co" TargetMode="External"/><Relationship Id="rId63" Type="http://schemas.openxmlformats.org/officeDocument/2006/relationships/hyperlink" Target="mailto:apguevara@sena.edu.co" TargetMode="External"/><Relationship Id="rId68" Type="http://schemas.openxmlformats.org/officeDocument/2006/relationships/hyperlink" Target="mailto:mpvalencia@sena.edu.co" TargetMode="External"/><Relationship Id="rId16" Type="http://schemas.openxmlformats.org/officeDocument/2006/relationships/hyperlink" Target="mailto:juan.machuca@serviciodeempleo.gov.co" TargetMode="External"/><Relationship Id="rId11" Type="http://schemas.openxmlformats.org/officeDocument/2006/relationships/hyperlink" Target="mailto:algonzalez@mintrabajo.gov.co" TargetMode="External"/><Relationship Id="rId32" Type="http://schemas.openxmlformats.org/officeDocument/2006/relationships/hyperlink" Target="mailto:jhon.rojas@uaeos.gov.co" TargetMode="External"/><Relationship Id="rId37" Type="http://schemas.openxmlformats.org/officeDocument/2006/relationships/hyperlink" Target="mailto:jhon.rojas@uaeos.gov.co" TargetMode="External"/><Relationship Id="rId53" Type="http://schemas.openxmlformats.org/officeDocument/2006/relationships/hyperlink" Target="mailto:cantolinez@mintrabajo.gov.co" TargetMode="External"/><Relationship Id="rId58" Type="http://schemas.openxmlformats.org/officeDocument/2006/relationships/hyperlink" Target="mailto:aibanez@colpensiones.gov.co" TargetMode="External"/><Relationship Id="rId74" Type="http://schemas.openxmlformats.org/officeDocument/2006/relationships/hyperlink" Target="mailto:afernandez@mintrabajo.gov.co" TargetMode="External"/><Relationship Id="rId79" Type="http://schemas.openxmlformats.org/officeDocument/2006/relationships/hyperlink" Target="mailto:afernandez@mintrabajo.gov.co" TargetMode="External"/><Relationship Id="rId5" Type="http://schemas.openxmlformats.org/officeDocument/2006/relationships/hyperlink" Target="mailto:cacondez@colpensiones.gov.co" TargetMode="External"/><Relationship Id="rId61" Type="http://schemas.openxmlformats.org/officeDocument/2006/relationships/hyperlink" Target="mailto:gpalma@mintrabajo.gov.co" TargetMode="External"/><Relationship Id="rId82" Type="http://schemas.openxmlformats.org/officeDocument/2006/relationships/vmlDrawing" Target="../drawings/vmlDrawing1.vml"/><Relationship Id="rId19" Type="http://schemas.openxmlformats.org/officeDocument/2006/relationships/hyperlink" Target="mailto:evelin.pena@serviciodeempleo.gov.co" TargetMode="External"/><Relationship Id="rId14" Type="http://schemas.openxmlformats.org/officeDocument/2006/relationships/hyperlink" Target="mailto:juan.machuca@serviciodeempleo.gov.co" TargetMode="External"/><Relationship Id="rId22" Type="http://schemas.openxmlformats.org/officeDocument/2006/relationships/hyperlink" Target="mailto:juan.machuca@serviciodeempleo.gov.co" TargetMode="External"/><Relationship Id="rId27" Type="http://schemas.openxmlformats.org/officeDocument/2006/relationships/hyperlink" Target="mailto:juan.machuca@serviciodeempleo.gov.co" TargetMode="External"/><Relationship Id="rId30" Type="http://schemas.openxmlformats.org/officeDocument/2006/relationships/hyperlink" Target="mailto:jhon.rojas@uaeos.gov.co" TargetMode="External"/><Relationship Id="rId35" Type="http://schemas.openxmlformats.org/officeDocument/2006/relationships/hyperlink" Target="mailto:jhon.rojas@uaeos.gov.co" TargetMode="External"/><Relationship Id="rId43" Type="http://schemas.openxmlformats.org/officeDocument/2006/relationships/hyperlink" Target="mailto:cmorenoo@ssf.gov.co" TargetMode="External"/><Relationship Id="rId48" Type="http://schemas.openxmlformats.org/officeDocument/2006/relationships/hyperlink" Target="mailto:jalmonacid@mintrabajo.gov.co" TargetMode="External"/><Relationship Id="rId56" Type="http://schemas.openxmlformats.org/officeDocument/2006/relationships/hyperlink" Target="mailto:aibanez@colpensiones.gov.co" TargetMode="External"/><Relationship Id="rId64" Type="http://schemas.openxmlformats.org/officeDocument/2006/relationships/hyperlink" Target="mailto:gperez@mintrabajo.gov.co" TargetMode="External"/><Relationship Id="rId69" Type="http://schemas.openxmlformats.org/officeDocument/2006/relationships/hyperlink" Target="mailto:mpvalencia@sena.edu.co" TargetMode="External"/><Relationship Id="rId77" Type="http://schemas.openxmlformats.org/officeDocument/2006/relationships/hyperlink" Target="mailto:wilfredo.grajales@sena.edu.co" TargetMode="External"/><Relationship Id="rId8" Type="http://schemas.openxmlformats.org/officeDocument/2006/relationships/hyperlink" Target="mailto:tvargasl@ssf.gov.co" TargetMode="External"/><Relationship Id="rId51" Type="http://schemas.openxmlformats.org/officeDocument/2006/relationships/hyperlink" Target="mailto:ssalazarm@mintrabajo.gov.co" TargetMode="External"/><Relationship Id="rId72" Type="http://schemas.openxmlformats.org/officeDocument/2006/relationships/hyperlink" Target="mailto:mvalverde@sena.edu.co" TargetMode="External"/><Relationship Id="rId80" Type="http://schemas.openxmlformats.org/officeDocument/2006/relationships/printerSettings" Target="../printerSettings/printerSettings1.bin"/><Relationship Id="rId3" Type="http://schemas.openxmlformats.org/officeDocument/2006/relationships/hyperlink" Target="mailto:afernandez@mintrabajo.gov.co" TargetMode="External"/><Relationship Id="rId12" Type="http://schemas.openxmlformats.org/officeDocument/2006/relationships/hyperlink" Target="mailto:algonzalez@mintrabajo.gov.co" TargetMode="External"/><Relationship Id="rId17" Type="http://schemas.openxmlformats.org/officeDocument/2006/relationships/hyperlink" Target="mailto:evelin.pena@serviciodeempleo.gov.co" TargetMode="External"/><Relationship Id="rId25" Type="http://schemas.openxmlformats.org/officeDocument/2006/relationships/hyperlink" Target="mailto:juan.machuca@serviciodeempleo.gov.co" TargetMode="External"/><Relationship Id="rId33" Type="http://schemas.openxmlformats.org/officeDocument/2006/relationships/hyperlink" Target="mailto:jhon.rojas@uaeos.gov.co" TargetMode="External"/><Relationship Id="rId38" Type="http://schemas.openxmlformats.org/officeDocument/2006/relationships/hyperlink" Target="mailto:jhon.rojas@uaeos.gov.co" TargetMode="External"/><Relationship Id="rId46" Type="http://schemas.openxmlformats.org/officeDocument/2006/relationships/hyperlink" Target="mailto:gperez@mintrabajo.gov.co" TargetMode="External"/><Relationship Id="rId59" Type="http://schemas.openxmlformats.org/officeDocument/2006/relationships/hyperlink" Target="mailto:paranguren@mintrabajo.gov.co" TargetMode="External"/><Relationship Id="rId67" Type="http://schemas.openxmlformats.org/officeDocument/2006/relationships/hyperlink" Target="mailto:mpvalencia@sena.edu.co" TargetMode="External"/><Relationship Id="rId20" Type="http://schemas.openxmlformats.org/officeDocument/2006/relationships/hyperlink" Target="mailto:evelin.pena@serviciodeempleo.gov.co" TargetMode="External"/><Relationship Id="rId41" Type="http://schemas.openxmlformats.org/officeDocument/2006/relationships/hyperlink" Target="mailto:oalvarezm@ssf.gov.co" TargetMode="External"/><Relationship Id="rId54" Type="http://schemas.openxmlformats.org/officeDocument/2006/relationships/hyperlink" Target="mailto:cantolinez@mintrabajo.gov.co" TargetMode="External"/><Relationship Id="rId62" Type="http://schemas.openxmlformats.org/officeDocument/2006/relationships/hyperlink" Target="mailto:gperez@mintrabajo.gov.co" TargetMode="External"/><Relationship Id="rId70" Type="http://schemas.openxmlformats.org/officeDocument/2006/relationships/hyperlink" Target="mailto:mpvalencia@sena.edu.co" TargetMode="External"/><Relationship Id="rId75" Type="http://schemas.openxmlformats.org/officeDocument/2006/relationships/hyperlink" Target="mailto:apena@mintrabajo.gov.co" TargetMode="External"/><Relationship Id="rId83" Type="http://schemas.openxmlformats.org/officeDocument/2006/relationships/comments" Target="../comments1.xml"/><Relationship Id="rId1" Type="http://schemas.openxmlformats.org/officeDocument/2006/relationships/hyperlink" Target="mailto:gperez@mintrabajo.gov.co" TargetMode="External"/><Relationship Id="rId6" Type="http://schemas.openxmlformats.org/officeDocument/2006/relationships/hyperlink" Target="mailto:liguaran@mintrabajo.gov.co" TargetMode="External"/><Relationship Id="rId15" Type="http://schemas.openxmlformats.org/officeDocument/2006/relationships/hyperlink" Target="mailto:juan.machuca@serviciodeempleo.gov.co" TargetMode="External"/><Relationship Id="rId23" Type="http://schemas.openxmlformats.org/officeDocument/2006/relationships/hyperlink" Target="mailto:juan.machuca@serviciodeempleo.gov.co" TargetMode="External"/><Relationship Id="rId28" Type="http://schemas.openxmlformats.org/officeDocument/2006/relationships/hyperlink" Target="mailto:jhon.rojas@uaeos.gov.co" TargetMode="External"/><Relationship Id="rId36" Type="http://schemas.openxmlformats.org/officeDocument/2006/relationships/hyperlink" Target="mailto:jhon.rojas@uaeos.gov.co" TargetMode="External"/><Relationship Id="rId49" Type="http://schemas.openxmlformats.org/officeDocument/2006/relationships/hyperlink" Target="mailto:psantodomingo@mintrabajo.gov.co" TargetMode="External"/><Relationship Id="rId57" Type="http://schemas.openxmlformats.org/officeDocument/2006/relationships/hyperlink" Target="mailto:aibanez@colpensiones.gov.co" TargetMode="External"/><Relationship Id="rId10" Type="http://schemas.openxmlformats.org/officeDocument/2006/relationships/hyperlink" Target="mailto:algonzalez@mintrabajo.gov.co" TargetMode="External"/><Relationship Id="rId31" Type="http://schemas.openxmlformats.org/officeDocument/2006/relationships/hyperlink" Target="mailto:jhon.rojas@uaeos.gov.co" TargetMode="External"/><Relationship Id="rId44" Type="http://schemas.openxmlformats.org/officeDocument/2006/relationships/hyperlink" Target="mailto:apena@mintrabajo.gov.co" TargetMode="External"/><Relationship Id="rId52" Type="http://schemas.openxmlformats.org/officeDocument/2006/relationships/hyperlink" Target="mailto:ssalazarm@mintrabajo.gov.co" TargetMode="External"/><Relationship Id="rId60" Type="http://schemas.openxmlformats.org/officeDocument/2006/relationships/hyperlink" Target="mailto:paranguren@mintrabajo.gov.co" TargetMode="External"/><Relationship Id="rId65" Type="http://schemas.openxmlformats.org/officeDocument/2006/relationships/hyperlink" Target="mailto:afernandez@mintrabajo.gov.co" TargetMode="External"/><Relationship Id="rId73" Type="http://schemas.openxmlformats.org/officeDocument/2006/relationships/hyperlink" Target="mailto:mvalverde@sena.edu.co" TargetMode="External"/><Relationship Id="rId78" Type="http://schemas.openxmlformats.org/officeDocument/2006/relationships/hyperlink" Target="mailto:wilfredo.grajales@sena.edu.co" TargetMode="External"/><Relationship Id="rId81" Type="http://schemas.openxmlformats.org/officeDocument/2006/relationships/drawing" Target="../drawings/drawing1.xml"/><Relationship Id="rId4" Type="http://schemas.openxmlformats.org/officeDocument/2006/relationships/hyperlink" Target="mailto:apena@mintrabajo.gov.co" TargetMode="External"/><Relationship Id="rId9" Type="http://schemas.openxmlformats.org/officeDocument/2006/relationships/hyperlink" Target="mailto:algonzalez@mintrabajo.gov.co" TargetMode="External"/><Relationship Id="rId13" Type="http://schemas.openxmlformats.org/officeDocument/2006/relationships/hyperlink" Target="mailto:afernandez@mintrabajo.gov.co" TargetMode="External"/><Relationship Id="rId18" Type="http://schemas.openxmlformats.org/officeDocument/2006/relationships/hyperlink" Target="mailto:evelin.pena@serviciodeempleo.gov.co" TargetMode="External"/><Relationship Id="rId39" Type="http://schemas.openxmlformats.org/officeDocument/2006/relationships/hyperlink" Target="mailto:jhon.rojas@uaeos.gov.co" TargetMode="External"/><Relationship Id="rId34" Type="http://schemas.openxmlformats.org/officeDocument/2006/relationships/hyperlink" Target="mailto:jhon.rojas@uaeos.gov.co" TargetMode="External"/><Relationship Id="rId50" Type="http://schemas.openxmlformats.org/officeDocument/2006/relationships/hyperlink" Target="mailto:smontealegre@mintrabajo.gov.co" TargetMode="External"/><Relationship Id="rId55" Type="http://schemas.openxmlformats.org/officeDocument/2006/relationships/hyperlink" Target="mailto:cantolinez@mintrabajo.gov.co" TargetMode="External"/><Relationship Id="rId76" Type="http://schemas.openxmlformats.org/officeDocument/2006/relationships/hyperlink" Target="mailto:afernandez@mintrabajo.gov.co" TargetMode="External"/><Relationship Id="rId7" Type="http://schemas.openxmlformats.org/officeDocument/2006/relationships/hyperlink" Target="mailto:gperez@mintrabajo.gov.co" TargetMode="External"/><Relationship Id="rId71" Type="http://schemas.openxmlformats.org/officeDocument/2006/relationships/hyperlink" Target="mailto:mpvalencia@sena.edu.co" TargetMode="External"/><Relationship Id="rId2" Type="http://schemas.openxmlformats.org/officeDocument/2006/relationships/hyperlink" Target="mailto:mduarteo@mintrabajo.gov.co" TargetMode="External"/><Relationship Id="rId29" Type="http://schemas.openxmlformats.org/officeDocument/2006/relationships/hyperlink" Target="mailto:jhon.rojas@uaeos.gov.co" TargetMode="External"/><Relationship Id="rId24" Type="http://schemas.openxmlformats.org/officeDocument/2006/relationships/hyperlink" Target="mailto:juan.machuca@serviciodeempleo.gov.co" TargetMode="External"/><Relationship Id="rId40" Type="http://schemas.openxmlformats.org/officeDocument/2006/relationships/hyperlink" Target="mailto:gmedina@uaeos.gov.co" TargetMode="External"/><Relationship Id="rId45" Type="http://schemas.openxmlformats.org/officeDocument/2006/relationships/hyperlink" Target="mailto:apena@mintrabajo.gov.co" TargetMode="External"/><Relationship Id="rId66" Type="http://schemas.openxmlformats.org/officeDocument/2006/relationships/hyperlink" Target="mailto:mpvalencia@sena.edu.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F93A4-2F1F-420C-B672-53834D94EE9F}">
  <dimension ref="A2:S85"/>
  <sheetViews>
    <sheetView tabSelected="1" zoomScale="84" zoomScaleNormal="84" workbookViewId="0">
      <selection activeCell="M6" sqref="M6"/>
    </sheetView>
  </sheetViews>
  <sheetFormatPr baseColWidth="10" defaultColWidth="11.42578125" defaultRowHeight="15.75" x14ac:dyDescent="0.25"/>
  <cols>
    <col min="1" max="1" width="39" style="58" customWidth="1"/>
    <col min="2" max="2" width="48" style="58" customWidth="1"/>
    <col min="3" max="3" width="57.140625" style="58" customWidth="1"/>
    <col min="4" max="5" width="11.42578125" style="58"/>
    <col min="6" max="6" width="12.5703125" style="113" bestFit="1" customWidth="1"/>
    <col min="7" max="7" width="15.140625" style="113" customWidth="1"/>
    <col min="8" max="11" width="15.28515625" style="113" bestFit="1" customWidth="1"/>
    <col min="12" max="12" width="33.5703125" style="58" customWidth="1"/>
    <col min="13" max="13" width="11.42578125" style="58"/>
    <col min="14" max="14" width="21" style="58" customWidth="1"/>
    <col min="15" max="15" width="28.85546875" style="58" customWidth="1"/>
    <col min="16" max="16" width="36.5703125" style="58" customWidth="1"/>
    <col min="17" max="17" width="42.28515625" style="58" customWidth="1"/>
    <col min="18" max="18" width="39.28515625" style="58" bestFit="1" customWidth="1"/>
    <col min="19" max="19" width="40.42578125" style="58" bestFit="1" customWidth="1"/>
  </cols>
  <sheetData>
    <row r="2" spans="1:19" ht="57" customHeight="1" x14ac:dyDescent="0.25">
      <c r="C2" s="156" t="s">
        <v>77</v>
      </c>
      <c r="D2" s="156"/>
      <c r="E2" s="156"/>
      <c r="F2" s="157"/>
      <c r="G2" s="157"/>
      <c r="H2" s="157"/>
      <c r="I2" s="157"/>
      <c r="J2" s="157"/>
      <c r="K2" s="157"/>
    </row>
    <row r="3" spans="1:19" ht="105" customHeight="1" x14ac:dyDescent="0.25">
      <c r="A3" s="158"/>
      <c r="B3" s="158"/>
      <c r="C3" s="158"/>
      <c r="D3" s="158"/>
      <c r="E3" s="158"/>
      <c r="F3" s="158"/>
      <c r="G3" s="158"/>
      <c r="H3" s="158"/>
      <c r="I3" s="158"/>
      <c r="J3" s="158"/>
      <c r="K3" s="158"/>
      <c r="L3" s="158"/>
      <c r="M3" s="158"/>
      <c r="N3" s="158"/>
      <c r="O3" s="158"/>
      <c r="P3" s="158"/>
      <c r="Q3" s="158"/>
      <c r="R3" s="158"/>
      <c r="S3" s="158"/>
    </row>
    <row r="4" spans="1:19" ht="16.5" thickBot="1" x14ac:dyDescent="0.3"/>
    <row r="5" spans="1:19" s="1" customFormat="1" ht="45.75" customHeight="1" thickBot="1" x14ac:dyDescent="0.3">
      <c r="A5" s="59" t="s">
        <v>0</v>
      </c>
      <c r="B5" s="60" t="s">
        <v>1</v>
      </c>
      <c r="C5" s="61" t="s">
        <v>2</v>
      </c>
      <c r="D5" s="60" t="s">
        <v>3</v>
      </c>
      <c r="E5" s="60" t="s">
        <v>4</v>
      </c>
      <c r="F5" s="114" t="s">
        <v>86</v>
      </c>
      <c r="G5" s="115" t="s">
        <v>5</v>
      </c>
      <c r="H5" s="114" t="s">
        <v>6</v>
      </c>
      <c r="I5" s="114" t="s">
        <v>7</v>
      </c>
      <c r="J5" s="114" t="s">
        <v>8</v>
      </c>
      <c r="K5" s="114" t="s">
        <v>9</v>
      </c>
      <c r="L5" s="60" t="s">
        <v>10</v>
      </c>
      <c r="M5" s="60" t="s">
        <v>78</v>
      </c>
      <c r="N5" s="60" t="s">
        <v>99</v>
      </c>
      <c r="O5" s="60" t="s">
        <v>98</v>
      </c>
      <c r="P5" s="60" t="s">
        <v>11</v>
      </c>
      <c r="Q5" s="60" t="s">
        <v>12</v>
      </c>
      <c r="R5" s="60" t="s">
        <v>13</v>
      </c>
      <c r="S5" s="62" t="s">
        <v>14</v>
      </c>
    </row>
    <row r="6" spans="1:19" s="2" customFormat="1" ht="33" customHeight="1" x14ac:dyDescent="0.25">
      <c r="A6" s="166" t="s">
        <v>15</v>
      </c>
      <c r="B6" s="162" t="s">
        <v>151</v>
      </c>
      <c r="C6" s="45" t="s">
        <v>25</v>
      </c>
      <c r="D6" s="47" t="s">
        <v>16</v>
      </c>
      <c r="E6" s="47" t="s">
        <v>17</v>
      </c>
      <c r="F6" s="37">
        <v>41.1</v>
      </c>
      <c r="G6" s="37">
        <v>43</v>
      </c>
      <c r="H6" s="38">
        <v>41.6</v>
      </c>
      <c r="I6" s="38">
        <v>42</v>
      </c>
      <c r="J6" s="38">
        <v>42.5</v>
      </c>
      <c r="K6" s="38">
        <v>43</v>
      </c>
      <c r="L6" s="47" t="s">
        <v>18</v>
      </c>
      <c r="M6" s="47" t="s">
        <v>79</v>
      </c>
      <c r="N6" s="47" t="s">
        <v>80</v>
      </c>
      <c r="O6" s="47"/>
      <c r="P6" s="47" t="s">
        <v>19</v>
      </c>
      <c r="Q6" s="47" t="s">
        <v>20</v>
      </c>
      <c r="R6" s="47" t="s">
        <v>24</v>
      </c>
      <c r="S6" s="48" t="s">
        <v>21</v>
      </c>
    </row>
    <row r="7" spans="1:19" s="2" customFormat="1" ht="47.25" x14ac:dyDescent="0.25">
      <c r="A7" s="167"/>
      <c r="B7" s="154"/>
      <c r="C7" s="10" t="s">
        <v>146</v>
      </c>
      <c r="D7" s="22" t="s">
        <v>22</v>
      </c>
      <c r="E7" s="22" t="s">
        <v>248</v>
      </c>
      <c r="F7" s="11">
        <v>121</v>
      </c>
      <c r="G7" s="11">
        <v>150</v>
      </c>
      <c r="H7" s="11">
        <v>30</v>
      </c>
      <c r="I7" s="11">
        <v>40</v>
      </c>
      <c r="J7" s="11">
        <v>40</v>
      </c>
      <c r="K7" s="11">
        <v>40</v>
      </c>
      <c r="L7" s="8" t="s">
        <v>18</v>
      </c>
      <c r="M7" s="8"/>
      <c r="N7" s="8" t="s">
        <v>127</v>
      </c>
      <c r="O7" s="8"/>
      <c r="P7" s="8" t="s">
        <v>19</v>
      </c>
      <c r="Q7" s="8" t="s">
        <v>20</v>
      </c>
      <c r="R7" s="8" t="s">
        <v>215</v>
      </c>
      <c r="S7" s="27" t="s">
        <v>216</v>
      </c>
    </row>
    <row r="8" spans="1:19" s="2" customFormat="1" ht="31.5" x14ac:dyDescent="0.25">
      <c r="A8" s="167"/>
      <c r="B8" s="154"/>
      <c r="C8" s="12" t="s">
        <v>97</v>
      </c>
      <c r="D8" s="3" t="s">
        <v>22</v>
      </c>
      <c r="E8" s="3" t="s">
        <v>23</v>
      </c>
      <c r="F8" s="116">
        <v>0.5</v>
      </c>
      <c r="G8" s="116">
        <v>0.75</v>
      </c>
      <c r="H8" s="116">
        <v>0.56000000000000005</v>
      </c>
      <c r="I8" s="116">
        <v>0.62</v>
      </c>
      <c r="J8" s="116">
        <v>0.68</v>
      </c>
      <c r="K8" s="116">
        <v>0.75</v>
      </c>
      <c r="L8" s="3" t="s">
        <v>18</v>
      </c>
      <c r="M8" s="3"/>
      <c r="N8" s="3" t="s">
        <v>98</v>
      </c>
      <c r="O8" s="3" t="s">
        <v>101</v>
      </c>
      <c r="P8" s="3" t="s">
        <v>19</v>
      </c>
      <c r="Q8" s="3" t="s">
        <v>42</v>
      </c>
      <c r="R8" s="3" t="s">
        <v>43</v>
      </c>
      <c r="S8" s="28" t="s">
        <v>44</v>
      </c>
    </row>
    <row r="9" spans="1:19" s="2" customFormat="1" ht="63" x14ac:dyDescent="0.25">
      <c r="A9" s="167"/>
      <c r="B9" s="154"/>
      <c r="C9" s="10" t="s">
        <v>94</v>
      </c>
      <c r="D9" s="8" t="s">
        <v>22</v>
      </c>
      <c r="E9" s="8" t="s">
        <v>23</v>
      </c>
      <c r="F9" s="15">
        <v>13187</v>
      </c>
      <c r="G9" s="15">
        <v>16587</v>
      </c>
      <c r="H9" s="15">
        <v>14037</v>
      </c>
      <c r="I9" s="15">
        <v>14887</v>
      </c>
      <c r="J9" s="15">
        <v>15737</v>
      </c>
      <c r="K9" s="15">
        <v>16587</v>
      </c>
      <c r="L9" s="8" t="s">
        <v>18</v>
      </c>
      <c r="M9" s="8"/>
      <c r="N9" s="8" t="s">
        <v>98</v>
      </c>
      <c r="O9" s="8" t="s">
        <v>101</v>
      </c>
      <c r="P9" s="8" t="s">
        <v>19</v>
      </c>
      <c r="Q9" s="8" t="s">
        <v>42</v>
      </c>
      <c r="R9" s="8" t="s">
        <v>43</v>
      </c>
      <c r="S9" s="27" t="s">
        <v>44</v>
      </c>
    </row>
    <row r="10" spans="1:19" s="2" customFormat="1" ht="47.25" x14ac:dyDescent="0.25">
      <c r="A10" s="167"/>
      <c r="B10" s="154"/>
      <c r="C10" s="51" t="s">
        <v>143</v>
      </c>
      <c r="D10" s="25" t="s">
        <v>22</v>
      </c>
      <c r="E10" s="25" t="s">
        <v>23</v>
      </c>
      <c r="F10" s="49">
        <v>89</v>
      </c>
      <c r="G10" s="49">
        <v>79</v>
      </c>
      <c r="H10" s="21">
        <v>19</v>
      </c>
      <c r="I10" s="21">
        <v>20</v>
      </c>
      <c r="J10" s="21">
        <v>20</v>
      </c>
      <c r="K10" s="21">
        <v>20</v>
      </c>
      <c r="L10" s="3" t="s">
        <v>18</v>
      </c>
      <c r="M10" s="52"/>
      <c r="N10" s="52" t="s">
        <v>127</v>
      </c>
      <c r="O10" s="52"/>
      <c r="P10" s="3" t="s">
        <v>19</v>
      </c>
      <c r="Q10" s="51" t="s">
        <v>20</v>
      </c>
      <c r="R10" s="3" t="s">
        <v>215</v>
      </c>
      <c r="S10" s="28" t="s">
        <v>216</v>
      </c>
    </row>
    <row r="11" spans="1:19" s="2" customFormat="1" ht="30" customHeight="1" x14ac:dyDescent="0.25">
      <c r="A11" s="167"/>
      <c r="B11" s="154"/>
      <c r="C11" s="10" t="s">
        <v>36</v>
      </c>
      <c r="D11" s="8" t="s">
        <v>22</v>
      </c>
      <c r="E11" s="8" t="s">
        <v>23</v>
      </c>
      <c r="F11" s="15">
        <v>3420</v>
      </c>
      <c r="G11" s="15">
        <f>SUBTOTAL(9,H11:K11)</f>
        <v>8925</v>
      </c>
      <c r="H11" s="15">
        <v>2225</v>
      </c>
      <c r="I11" s="15">
        <v>2250</v>
      </c>
      <c r="J11" s="15">
        <v>2225</v>
      </c>
      <c r="K11" s="15">
        <v>2225</v>
      </c>
      <c r="L11" s="8" t="s">
        <v>18</v>
      </c>
      <c r="M11" s="8"/>
      <c r="N11" s="8"/>
      <c r="O11" s="8"/>
      <c r="P11" s="8" t="s">
        <v>19</v>
      </c>
      <c r="Q11" s="8" t="s">
        <v>32</v>
      </c>
      <c r="R11" s="8" t="s">
        <v>33</v>
      </c>
      <c r="S11" s="27" t="s">
        <v>34</v>
      </c>
    </row>
    <row r="12" spans="1:19" s="2" customFormat="1" ht="30" customHeight="1" thickBot="1" x14ac:dyDescent="0.3">
      <c r="A12" s="167"/>
      <c r="B12" s="154"/>
      <c r="C12" s="12" t="s">
        <v>181</v>
      </c>
      <c r="D12" s="3" t="s">
        <v>22</v>
      </c>
      <c r="E12" s="3" t="s">
        <v>23</v>
      </c>
      <c r="F12" s="13">
        <v>1962</v>
      </c>
      <c r="G12" s="13">
        <f>SUBTOTAL(9,H12:K12)</f>
        <v>4452</v>
      </c>
      <c r="H12" s="13">
        <v>1113</v>
      </c>
      <c r="I12" s="13">
        <v>1113</v>
      </c>
      <c r="J12" s="13">
        <v>1113</v>
      </c>
      <c r="K12" s="13">
        <v>1113</v>
      </c>
      <c r="L12" s="3" t="s">
        <v>18</v>
      </c>
      <c r="M12" s="3" t="s">
        <v>182</v>
      </c>
      <c r="N12" s="3"/>
      <c r="O12" s="3"/>
      <c r="P12" s="3" t="s">
        <v>19</v>
      </c>
      <c r="Q12" s="3" t="s">
        <v>32</v>
      </c>
      <c r="R12" s="3" t="s">
        <v>33</v>
      </c>
      <c r="S12" s="27" t="s">
        <v>34</v>
      </c>
    </row>
    <row r="13" spans="1:19" s="2" customFormat="1" ht="30" customHeight="1" x14ac:dyDescent="0.25">
      <c r="A13" s="167"/>
      <c r="B13" s="154"/>
      <c r="C13" s="10" t="s">
        <v>235</v>
      </c>
      <c r="D13" s="8" t="s">
        <v>22</v>
      </c>
      <c r="E13" s="8" t="s">
        <v>236</v>
      </c>
      <c r="F13" s="50">
        <v>24.8</v>
      </c>
      <c r="G13" s="50">
        <v>20.6</v>
      </c>
      <c r="H13" s="50">
        <v>23.9</v>
      </c>
      <c r="I13" s="50">
        <v>22.9</v>
      </c>
      <c r="J13" s="50">
        <v>22</v>
      </c>
      <c r="K13" s="50">
        <v>20.6</v>
      </c>
      <c r="L13" s="8" t="s">
        <v>18</v>
      </c>
      <c r="M13" s="8" t="s">
        <v>182</v>
      </c>
      <c r="N13" s="8"/>
      <c r="O13" s="8"/>
      <c r="P13" s="8" t="s">
        <v>19</v>
      </c>
      <c r="Q13" s="42" t="s">
        <v>20</v>
      </c>
      <c r="R13" s="42" t="s">
        <v>24</v>
      </c>
      <c r="S13" s="65" t="s">
        <v>21</v>
      </c>
    </row>
    <row r="14" spans="1:19" s="2" customFormat="1" ht="47.25" x14ac:dyDescent="0.25">
      <c r="A14" s="167"/>
      <c r="B14" s="155" t="s">
        <v>150</v>
      </c>
      <c r="C14" s="12" t="s">
        <v>95</v>
      </c>
      <c r="D14" s="3" t="s">
        <v>22</v>
      </c>
      <c r="E14" s="3" t="s">
        <v>23</v>
      </c>
      <c r="F14" s="13">
        <v>4065</v>
      </c>
      <c r="G14" s="13">
        <v>6565</v>
      </c>
      <c r="H14" s="13">
        <v>4665</v>
      </c>
      <c r="I14" s="13">
        <v>5265</v>
      </c>
      <c r="J14" s="13">
        <v>5865</v>
      </c>
      <c r="K14" s="13">
        <v>6465</v>
      </c>
      <c r="L14" s="3" t="s">
        <v>18</v>
      </c>
      <c r="M14" s="3"/>
      <c r="N14" s="3" t="s">
        <v>98</v>
      </c>
      <c r="O14" s="3" t="s">
        <v>101</v>
      </c>
      <c r="P14" s="3" t="s">
        <v>19</v>
      </c>
      <c r="Q14" s="3" t="s">
        <v>42</v>
      </c>
      <c r="R14" s="3" t="s">
        <v>43</v>
      </c>
      <c r="S14" s="28" t="s">
        <v>44</v>
      </c>
    </row>
    <row r="15" spans="1:19" s="2" customFormat="1" ht="31.5" x14ac:dyDescent="0.25">
      <c r="A15" s="167"/>
      <c r="B15" s="155"/>
      <c r="C15" s="10" t="s">
        <v>96</v>
      </c>
      <c r="D15" s="8" t="s">
        <v>22</v>
      </c>
      <c r="E15" s="8" t="s">
        <v>23</v>
      </c>
      <c r="F15" s="15">
        <v>20981</v>
      </c>
      <c r="G15" s="15">
        <v>26981</v>
      </c>
      <c r="H15" s="15">
        <v>22481</v>
      </c>
      <c r="I15" s="15">
        <v>23981</v>
      </c>
      <c r="J15" s="15">
        <v>25481</v>
      </c>
      <c r="K15" s="15">
        <v>26981</v>
      </c>
      <c r="L15" s="8" t="s">
        <v>18</v>
      </c>
      <c r="M15" s="8"/>
      <c r="N15" s="8" t="s">
        <v>98</v>
      </c>
      <c r="O15" s="8" t="s">
        <v>101</v>
      </c>
      <c r="P15" s="8" t="s">
        <v>19</v>
      </c>
      <c r="Q15" s="8" t="s">
        <v>42</v>
      </c>
      <c r="R15" s="8" t="s">
        <v>43</v>
      </c>
      <c r="S15" s="27" t="s">
        <v>44</v>
      </c>
    </row>
    <row r="16" spans="1:19" s="2" customFormat="1" ht="31.5" x14ac:dyDescent="0.25">
      <c r="A16" s="167"/>
      <c r="B16" s="155"/>
      <c r="C16" s="12" t="s">
        <v>156</v>
      </c>
      <c r="D16" s="3" t="s">
        <v>22</v>
      </c>
      <c r="E16" s="3" t="s">
        <v>23</v>
      </c>
      <c r="F16" s="13">
        <v>650000</v>
      </c>
      <c r="G16" s="13">
        <v>1029745</v>
      </c>
      <c r="H16" s="13">
        <v>773663</v>
      </c>
      <c r="I16" s="13">
        <f>+(H16*10%)+H16</f>
        <v>851029.3</v>
      </c>
      <c r="J16" s="13">
        <f t="shared" ref="J16:K16" si="0">+(I16*10%)+I16</f>
        <v>936132.2300000001</v>
      </c>
      <c r="K16" s="13">
        <f t="shared" si="0"/>
        <v>1029745.4530000001</v>
      </c>
      <c r="L16" s="3" t="s">
        <v>18</v>
      </c>
      <c r="M16" s="3"/>
      <c r="N16" s="3"/>
      <c r="O16" s="3"/>
      <c r="P16" s="3" t="s">
        <v>19</v>
      </c>
      <c r="Q16" s="3" t="s">
        <v>20</v>
      </c>
      <c r="R16" s="3" t="s">
        <v>24</v>
      </c>
      <c r="S16" s="28" t="s">
        <v>21</v>
      </c>
    </row>
    <row r="17" spans="1:19" s="2" customFormat="1" ht="27.75" customHeight="1" x14ac:dyDescent="0.25">
      <c r="A17" s="167"/>
      <c r="B17" s="155"/>
      <c r="C17" s="10" t="s">
        <v>183</v>
      </c>
      <c r="D17" s="8" t="s">
        <v>22</v>
      </c>
      <c r="E17" s="8" t="s">
        <v>23</v>
      </c>
      <c r="F17" s="117">
        <v>0</v>
      </c>
      <c r="G17" s="118">
        <v>10297</v>
      </c>
      <c r="H17" s="15">
        <f>+H16*1%</f>
        <v>7736.63</v>
      </c>
      <c r="I17" s="15">
        <f t="shared" ref="I17:K17" si="1">+I16*1%</f>
        <v>8510.2930000000015</v>
      </c>
      <c r="J17" s="15">
        <f t="shared" si="1"/>
        <v>9361.3223000000016</v>
      </c>
      <c r="K17" s="15">
        <f t="shared" si="1"/>
        <v>10297.454530000001</v>
      </c>
      <c r="L17" s="8" t="s">
        <v>18</v>
      </c>
      <c r="M17" s="8"/>
      <c r="N17" s="8"/>
      <c r="O17" s="8"/>
      <c r="P17" s="8" t="s">
        <v>19</v>
      </c>
      <c r="Q17" s="8" t="s">
        <v>32</v>
      </c>
      <c r="R17" s="8" t="s">
        <v>24</v>
      </c>
      <c r="S17" s="27" t="s">
        <v>21</v>
      </c>
    </row>
    <row r="18" spans="1:19" s="2" customFormat="1" ht="27.75" customHeight="1" x14ac:dyDescent="0.25">
      <c r="A18" s="167"/>
      <c r="B18" s="155"/>
      <c r="C18" s="12" t="s">
        <v>35</v>
      </c>
      <c r="D18" s="3" t="s">
        <v>22</v>
      </c>
      <c r="E18" s="3" t="s">
        <v>26</v>
      </c>
      <c r="F18" s="13">
        <v>650000</v>
      </c>
      <c r="G18" s="13">
        <f>SUBTOTAL(9,H18:K18)</f>
        <v>1900000</v>
      </c>
      <c r="H18" s="13">
        <v>300000</v>
      </c>
      <c r="I18" s="13">
        <v>650000</v>
      </c>
      <c r="J18" s="13">
        <v>650000</v>
      </c>
      <c r="K18" s="13">
        <v>300000</v>
      </c>
      <c r="L18" s="3" t="s">
        <v>18</v>
      </c>
      <c r="M18" s="3"/>
      <c r="N18" s="3"/>
      <c r="O18" s="3"/>
      <c r="P18" s="3" t="s">
        <v>19</v>
      </c>
      <c r="Q18" s="3" t="s">
        <v>32</v>
      </c>
      <c r="R18" s="3" t="s">
        <v>33</v>
      </c>
      <c r="S18" s="28" t="s">
        <v>34</v>
      </c>
    </row>
    <row r="19" spans="1:19" s="2" customFormat="1" ht="27.75" customHeight="1" x14ac:dyDescent="0.25">
      <c r="A19" s="167"/>
      <c r="B19" s="155"/>
      <c r="C19" s="72" t="s">
        <v>37</v>
      </c>
      <c r="D19" s="8" t="s">
        <v>22</v>
      </c>
      <c r="E19" s="8" t="s">
        <v>26</v>
      </c>
      <c r="F19" s="15">
        <v>11</v>
      </c>
      <c r="G19" s="15">
        <f>SUBTOTAL(9,H19:K19)</f>
        <v>54</v>
      </c>
      <c r="H19" s="15">
        <v>8</v>
      </c>
      <c r="I19" s="15">
        <v>19</v>
      </c>
      <c r="J19" s="15">
        <v>19</v>
      </c>
      <c r="K19" s="15">
        <v>8</v>
      </c>
      <c r="L19" s="8" t="s">
        <v>18</v>
      </c>
      <c r="M19" s="8"/>
      <c r="N19" s="8"/>
      <c r="O19" s="8"/>
      <c r="P19" s="8" t="s">
        <v>19</v>
      </c>
      <c r="Q19" s="8" t="s">
        <v>32</v>
      </c>
      <c r="R19" s="8" t="s">
        <v>33</v>
      </c>
      <c r="S19" s="27" t="s">
        <v>34</v>
      </c>
    </row>
    <row r="20" spans="1:19" s="2" customFormat="1" ht="27.75" customHeight="1" x14ac:dyDescent="0.25">
      <c r="A20" s="167"/>
      <c r="B20" s="155"/>
      <c r="C20" s="12" t="s">
        <v>184</v>
      </c>
      <c r="D20" s="3" t="s">
        <v>22</v>
      </c>
      <c r="E20" s="3" t="s">
        <v>26</v>
      </c>
      <c r="F20" s="13">
        <v>5500</v>
      </c>
      <c r="G20" s="13">
        <f>SUBTOTAL(9,H20:K20)</f>
        <v>19600</v>
      </c>
      <c r="H20" s="13">
        <v>3300</v>
      </c>
      <c r="I20" s="13">
        <v>6500</v>
      </c>
      <c r="J20" s="13">
        <v>6500</v>
      </c>
      <c r="K20" s="13">
        <v>3300</v>
      </c>
      <c r="L20" s="3" t="s">
        <v>18</v>
      </c>
      <c r="M20" s="3"/>
      <c r="N20" s="3"/>
      <c r="O20" s="3"/>
      <c r="P20" s="3" t="s">
        <v>19</v>
      </c>
      <c r="Q20" s="3" t="s">
        <v>32</v>
      </c>
      <c r="R20" s="3" t="s">
        <v>33</v>
      </c>
      <c r="S20" s="28" t="s">
        <v>34</v>
      </c>
    </row>
    <row r="21" spans="1:19" s="2" customFormat="1" ht="27.75" customHeight="1" x14ac:dyDescent="0.25">
      <c r="A21" s="167"/>
      <c r="B21" s="155"/>
      <c r="C21" s="72" t="s">
        <v>157</v>
      </c>
      <c r="D21" s="22" t="s">
        <v>22</v>
      </c>
      <c r="E21" s="22" t="s">
        <v>17</v>
      </c>
      <c r="F21" s="15">
        <v>0</v>
      </c>
      <c r="G21" s="15">
        <v>11900</v>
      </c>
      <c r="H21" s="15">
        <v>2500</v>
      </c>
      <c r="I21" s="15">
        <v>300</v>
      </c>
      <c r="J21" s="15">
        <v>4550</v>
      </c>
      <c r="K21" s="15">
        <v>4550</v>
      </c>
      <c r="L21" s="8" t="s">
        <v>18</v>
      </c>
      <c r="M21" s="8"/>
      <c r="N21" s="8"/>
      <c r="O21" s="8"/>
      <c r="P21" s="8" t="s">
        <v>19</v>
      </c>
      <c r="Q21" s="72" t="s">
        <v>32</v>
      </c>
      <c r="R21" s="8" t="s">
        <v>217</v>
      </c>
      <c r="S21" s="27" t="s">
        <v>218</v>
      </c>
    </row>
    <row r="22" spans="1:19" s="2" customFormat="1" ht="27.75" customHeight="1" x14ac:dyDescent="0.25">
      <c r="A22" s="167"/>
      <c r="B22" s="154" t="s">
        <v>219</v>
      </c>
      <c r="C22" s="5" t="s">
        <v>89</v>
      </c>
      <c r="D22" s="6" t="s">
        <v>16</v>
      </c>
      <c r="E22" s="71" t="s">
        <v>17</v>
      </c>
      <c r="F22" s="119">
        <v>869628</v>
      </c>
      <c r="G22" s="119">
        <v>987612</v>
      </c>
      <c r="H22" s="119">
        <v>222748</v>
      </c>
      <c r="I22" s="119">
        <v>245023</v>
      </c>
      <c r="J22" s="119">
        <v>254824</v>
      </c>
      <c r="K22" s="119">
        <v>265017</v>
      </c>
      <c r="L22" s="3" t="s">
        <v>18</v>
      </c>
      <c r="M22" s="3" t="s">
        <v>88</v>
      </c>
      <c r="N22" s="3" t="s">
        <v>80</v>
      </c>
      <c r="O22" s="3"/>
      <c r="P22" s="6" t="s">
        <v>29</v>
      </c>
      <c r="Q22" s="5" t="s">
        <v>223</v>
      </c>
      <c r="R22" s="3" t="s">
        <v>224</v>
      </c>
      <c r="S22" s="31"/>
    </row>
    <row r="23" spans="1:19" s="2" customFormat="1" ht="27.75" customHeight="1" x14ac:dyDescent="0.25">
      <c r="A23" s="167"/>
      <c r="B23" s="154"/>
      <c r="C23" s="66" t="s">
        <v>107</v>
      </c>
      <c r="D23" s="8" t="s">
        <v>16</v>
      </c>
      <c r="E23" s="8" t="s">
        <v>17</v>
      </c>
      <c r="F23" s="120">
        <v>397260</v>
      </c>
      <c r="G23" s="120">
        <v>462718</v>
      </c>
      <c r="H23" s="120">
        <v>423451</v>
      </c>
      <c r="I23" s="120">
        <v>436155</v>
      </c>
      <c r="J23" s="120">
        <v>449240</v>
      </c>
      <c r="K23" s="120">
        <v>462718</v>
      </c>
      <c r="L23" s="8" t="s">
        <v>18</v>
      </c>
      <c r="M23" s="8"/>
      <c r="N23" s="8" t="s">
        <v>98</v>
      </c>
      <c r="O23" s="8" t="s">
        <v>101</v>
      </c>
      <c r="P23" s="9" t="s">
        <v>29</v>
      </c>
      <c r="Q23" s="24" t="s">
        <v>113</v>
      </c>
      <c r="R23" s="24" t="s">
        <v>114</v>
      </c>
      <c r="S23" s="30" t="s">
        <v>115</v>
      </c>
    </row>
    <row r="24" spans="1:19" s="2" customFormat="1" ht="27.75" customHeight="1" x14ac:dyDescent="0.25">
      <c r="A24" s="167"/>
      <c r="B24" s="154"/>
      <c r="C24" s="67" t="s">
        <v>108</v>
      </c>
      <c r="D24" s="3" t="s">
        <v>16</v>
      </c>
      <c r="E24" s="3" t="s">
        <v>17</v>
      </c>
      <c r="F24" s="121">
        <v>238356</v>
      </c>
      <c r="G24" s="121">
        <v>258004.19992896001</v>
      </c>
      <c r="H24" s="121">
        <v>243123.12</v>
      </c>
      <c r="I24" s="121">
        <v>247985.58239999998</v>
      </c>
      <c r="J24" s="121">
        <v>252945.29404800001</v>
      </c>
      <c r="K24" s="121">
        <v>258004.19992896001</v>
      </c>
      <c r="L24" s="3" t="s">
        <v>18</v>
      </c>
      <c r="M24" s="3"/>
      <c r="N24" s="3" t="s">
        <v>98</v>
      </c>
      <c r="O24" s="3" t="s">
        <v>101</v>
      </c>
      <c r="P24" s="6" t="s">
        <v>29</v>
      </c>
      <c r="Q24" s="23" t="s">
        <v>113</v>
      </c>
      <c r="R24" s="23" t="s">
        <v>114</v>
      </c>
      <c r="S24" s="29" t="s">
        <v>115</v>
      </c>
    </row>
    <row r="25" spans="1:19" s="2" customFormat="1" ht="27.75" customHeight="1" x14ac:dyDescent="0.25">
      <c r="A25" s="167"/>
      <c r="B25" s="154"/>
      <c r="C25" s="66" t="s">
        <v>109</v>
      </c>
      <c r="D25" s="8" t="s">
        <v>16</v>
      </c>
      <c r="E25" s="8" t="s">
        <v>17</v>
      </c>
      <c r="F25" s="120">
        <v>312393</v>
      </c>
      <c r="G25" s="120">
        <v>239968</v>
      </c>
      <c r="H25" s="120">
        <v>285882</v>
      </c>
      <c r="I25" s="120">
        <v>294460</v>
      </c>
      <c r="J25" s="120">
        <v>303293</v>
      </c>
      <c r="K25" s="120">
        <v>312393</v>
      </c>
      <c r="L25" s="8" t="s">
        <v>18</v>
      </c>
      <c r="M25" s="8"/>
      <c r="N25" s="8" t="s">
        <v>98</v>
      </c>
      <c r="O25" s="8" t="s">
        <v>101</v>
      </c>
      <c r="P25" s="9" t="s">
        <v>29</v>
      </c>
      <c r="Q25" s="24" t="s">
        <v>116</v>
      </c>
      <c r="R25" s="24" t="s">
        <v>114</v>
      </c>
      <c r="S25" s="30" t="s">
        <v>115</v>
      </c>
    </row>
    <row r="26" spans="1:19" s="2" customFormat="1" ht="27.75" customHeight="1" x14ac:dyDescent="0.25">
      <c r="A26" s="167"/>
      <c r="B26" s="154"/>
      <c r="C26" s="67" t="s">
        <v>110</v>
      </c>
      <c r="D26" s="3" t="s">
        <v>16</v>
      </c>
      <c r="E26" s="3" t="s">
        <v>17</v>
      </c>
      <c r="F26" s="121">
        <v>138363</v>
      </c>
      <c r="G26" s="121">
        <v>143980.79999999999</v>
      </c>
      <c r="H26" s="121">
        <v>139746.6</v>
      </c>
      <c r="I26" s="121">
        <v>141144</v>
      </c>
      <c r="J26" s="121">
        <v>142555.19999999998</v>
      </c>
      <c r="K26" s="121">
        <v>143980.79999999999</v>
      </c>
      <c r="L26" s="3" t="s">
        <v>18</v>
      </c>
      <c r="M26" s="3"/>
      <c r="N26" s="3" t="s">
        <v>98</v>
      </c>
      <c r="O26" s="3" t="s">
        <v>101</v>
      </c>
      <c r="P26" s="6" t="s">
        <v>29</v>
      </c>
      <c r="Q26" s="23" t="s">
        <v>116</v>
      </c>
      <c r="R26" s="23" t="s">
        <v>114</v>
      </c>
      <c r="S26" s="29" t="s">
        <v>115</v>
      </c>
    </row>
    <row r="27" spans="1:19" s="2" customFormat="1" ht="27.75" customHeight="1" x14ac:dyDescent="0.25">
      <c r="A27" s="167"/>
      <c r="B27" s="154"/>
      <c r="C27" s="66" t="s">
        <v>111</v>
      </c>
      <c r="D27" s="8" t="s">
        <v>22</v>
      </c>
      <c r="E27" s="8" t="s">
        <v>17</v>
      </c>
      <c r="F27" s="120">
        <v>2231</v>
      </c>
      <c r="G27" s="120">
        <v>3188</v>
      </c>
      <c r="H27" s="120">
        <v>2918</v>
      </c>
      <c r="I27" s="120">
        <v>3006</v>
      </c>
      <c r="J27" s="120">
        <v>3096</v>
      </c>
      <c r="K27" s="120">
        <v>3188</v>
      </c>
      <c r="L27" s="8" t="s">
        <v>18</v>
      </c>
      <c r="M27" s="8"/>
      <c r="N27" s="8" t="s">
        <v>98</v>
      </c>
      <c r="O27" s="8" t="s">
        <v>101</v>
      </c>
      <c r="P27" s="9" t="s">
        <v>29</v>
      </c>
      <c r="Q27" s="24" t="s">
        <v>117</v>
      </c>
      <c r="R27" s="24" t="s">
        <v>114</v>
      </c>
      <c r="S27" s="30" t="s">
        <v>115</v>
      </c>
    </row>
    <row r="28" spans="1:19" s="2" customFormat="1" ht="27.75" customHeight="1" x14ac:dyDescent="0.25">
      <c r="A28" s="167"/>
      <c r="B28" s="154"/>
      <c r="C28" s="67" t="s">
        <v>112</v>
      </c>
      <c r="D28" s="3" t="s">
        <v>22</v>
      </c>
      <c r="E28" s="3" t="s">
        <v>17</v>
      </c>
      <c r="F28" s="121">
        <v>1338.6</v>
      </c>
      <c r="G28" s="121">
        <v>1913</v>
      </c>
      <c r="H28" s="121">
        <v>1752</v>
      </c>
      <c r="I28" s="121">
        <v>1804</v>
      </c>
      <c r="J28" s="121">
        <v>1858</v>
      </c>
      <c r="K28" s="121">
        <v>1913</v>
      </c>
      <c r="L28" s="3" t="s">
        <v>18</v>
      </c>
      <c r="M28" s="3"/>
      <c r="N28" s="3" t="s">
        <v>98</v>
      </c>
      <c r="O28" s="3" t="s">
        <v>101</v>
      </c>
      <c r="P28" s="6" t="s">
        <v>29</v>
      </c>
      <c r="Q28" s="23" t="s">
        <v>117</v>
      </c>
      <c r="R28" s="23" t="s">
        <v>114</v>
      </c>
      <c r="S28" s="29" t="s">
        <v>115</v>
      </c>
    </row>
    <row r="29" spans="1:19" s="2" customFormat="1" ht="27.75" customHeight="1" x14ac:dyDescent="0.25">
      <c r="A29" s="167"/>
      <c r="B29" s="154"/>
      <c r="C29" s="66" t="s">
        <v>120</v>
      </c>
      <c r="D29" s="8" t="s">
        <v>16</v>
      </c>
      <c r="E29" s="8" t="s">
        <v>17</v>
      </c>
      <c r="F29" s="120">
        <v>48330</v>
      </c>
      <c r="G29" s="120">
        <v>48330</v>
      </c>
      <c r="H29" s="120">
        <v>48330</v>
      </c>
      <c r="I29" s="120">
        <v>48330</v>
      </c>
      <c r="J29" s="120">
        <v>48330</v>
      </c>
      <c r="K29" s="120">
        <v>48330</v>
      </c>
      <c r="L29" s="8" t="s">
        <v>18</v>
      </c>
      <c r="M29" s="8"/>
      <c r="N29" s="8" t="s">
        <v>98</v>
      </c>
      <c r="O29" s="8" t="s">
        <v>101</v>
      </c>
      <c r="P29" s="9" t="s">
        <v>29</v>
      </c>
      <c r="Q29" s="24" t="s">
        <v>122</v>
      </c>
      <c r="R29" s="24" t="s">
        <v>123</v>
      </c>
      <c r="S29" s="30" t="s">
        <v>124</v>
      </c>
    </row>
    <row r="30" spans="1:19" s="2" customFormat="1" ht="31.5" x14ac:dyDescent="0.25">
      <c r="A30" s="167"/>
      <c r="B30" s="154"/>
      <c r="C30" s="67" t="s">
        <v>121</v>
      </c>
      <c r="D30" s="3" t="s">
        <v>16</v>
      </c>
      <c r="E30" s="3" t="s">
        <v>17</v>
      </c>
      <c r="F30" s="121">
        <v>29481.3</v>
      </c>
      <c r="G30" s="121">
        <v>29481.3</v>
      </c>
      <c r="H30" s="121">
        <v>29481.3</v>
      </c>
      <c r="I30" s="121">
        <v>29481.3</v>
      </c>
      <c r="J30" s="121">
        <v>29481.3</v>
      </c>
      <c r="K30" s="121">
        <v>29481.3</v>
      </c>
      <c r="L30" s="3" t="s">
        <v>18</v>
      </c>
      <c r="M30" s="3"/>
      <c r="N30" s="3" t="s">
        <v>98</v>
      </c>
      <c r="O30" s="3" t="s">
        <v>101</v>
      </c>
      <c r="P30" s="6" t="s">
        <v>29</v>
      </c>
      <c r="Q30" s="23" t="s">
        <v>122</v>
      </c>
      <c r="R30" s="23" t="s">
        <v>123</v>
      </c>
      <c r="S30" s="29" t="s">
        <v>124</v>
      </c>
    </row>
    <row r="31" spans="1:19" s="2" customFormat="1" ht="45.75" customHeight="1" x14ac:dyDescent="0.25">
      <c r="A31" s="167"/>
      <c r="B31" s="154"/>
      <c r="C31" s="68" t="s">
        <v>238</v>
      </c>
      <c r="D31" s="69" t="s">
        <v>16</v>
      </c>
      <c r="E31" s="69" t="s">
        <v>17</v>
      </c>
      <c r="F31" s="122">
        <v>52700</v>
      </c>
      <c r="G31" s="123">
        <v>42136.219997</v>
      </c>
      <c r="H31" s="123">
        <v>40897</v>
      </c>
      <c r="I31" s="123">
        <v>41305.97</v>
      </c>
      <c r="J31" s="123">
        <v>41719.029699999999</v>
      </c>
      <c r="K31" s="123">
        <v>42136.219997</v>
      </c>
      <c r="L31" s="7" t="s">
        <v>18</v>
      </c>
      <c r="M31" s="7" t="s">
        <v>79</v>
      </c>
      <c r="N31" s="7" t="s">
        <v>100</v>
      </c>
      <c r="O31" s="8" t="s">
        <v>87</v>
      </c>
      <c r="P31" s="9" t="s">
        <v>29</v>
      </c>
      <c r="Q31" s="7" t="s">
        <v>113</v>
      </c>
      <c r="R31" s="24" t="s">
        <v>241</v>
      </c>
      <c r="S31" s="73"/>
    </row>
    <row r="32" spans="1:19" s="2" customFormat="1" ht="47.25" x14ac:dyDescent="0.25">
      <c r="A32" s="167"/>
      <c r="B32" s="154"/>
      <c r="C32" s="70" t="s">
        <v>28</v>
      </c>
      <c r="D32" s="5" t="s">
        <v>16</v>
      </c>
      <c r="E32" s="5" t="s">
        <v>17</v>
      </c>
      <c r="F32" s="124" t="s">
        <v>225</v>
      </c>
      <c r="G32" s="124" t="s">
        <v>225</v>
      </c>
      <c r="H32" s="124" t="s">
        <v>225</v>
      </c>
      <c r="I32" s="124" t="s">
        <v>225</v>
      </c>
      <c r="J32" s="124" t="s">
        <v>225</v>
      </c>
      <c r="K32" s="124" t="s">
        <v>225</v>
      </c>
      <c r="L32" s="5" t="s">
        <v>18</v>
      </c>
      <c r="M32" s="5"/>
      <c r="N32" s="5"/>
      <c r="O32" s="3"/>
      <c r="P32" s="6" t="s">
        <v>29</v>
      </c>
      <c r="Q32" s="5" t="s">
        <v>226</v>
      </c>
      <c r="R32" s="3" t="s">
        <v>227</v>
      </c>
      <c r="S32" s="31"/>
    </row>
    <row r="33" spans="1:19" s="2" customFormat="1" ht="23.45" customHeight="1" x14ac:dyDescent="0.25">
      <c r="A33" s="167"/>
      <c r="B33" s="154"/>
      <c r="C33" s="75" t="s">
        <v>239</v>
      </c>
      <c r="D33" s="7" t="s">
        <v>16</v>
      </c>
      <c r="E33" s="7" t="s">
        <v>26</v>
      </c>
      <c r="F33" s="125">
        <v>1743</v>
      </c>
      <c r="G33" s="125">
        <v>5501</v>
      </c>
      <c r="H33" s="15">
        <v>1301</v>
      </c>
      <c r="I33" s="15">
        <v>1400</v>
      </c>
      <c r="J33" s="15">
        <v>1400</v>
      </c>
      <c r="K33" s="15">
        <v>1400</v>
      </c>
      <c r="L33" s="8" t="s">
        <v>18</v>
      </c>
      <c r="M33" s="8"/>
      <c r="N33" s="8"/>
      <c r="O33" s="8"/>
      <c r="P33" s="9" t="s">
        <v>29</v>
      </c>
      <c r="Q33" s="7" t="s">
        <v>226</v>
      </c>
      <c r="R33" s="8" t="s">
        <v>242</v>
      </c>
      <c r="S33" s="32"/>
    </row>
    <row r="34" spans="1:19" s="2" customFormat="1" ht="32.25" customHeight="1" x14ac:dyDescent="0.25">
      <c r="A34" s="167"/>
      <c r="B34" s="154"/>
      <c r="C34" s="76" t="s">
        <v>240</v>
      </c>
      <c r="D34" s="76" t="s">
        <v>16</v>
      </c>
      <c r="E34" s="76" t="s">
        <v>26</v>
      </c>
      <c r="F34" s="126">
        <v>7572</v>
      </c>
      <c r="G34" s="126">
        <v>22004</v>
      </c>
      <c r="H34" s="13">
        <v>5204</v>
      </c>
      <c r="I34" s="13">
        <v>5600</v>
      </c>
      <c r="J34" s="13">
        <v>5600</v>
      </c>
      <c r="K34" s="13">
        <v>5600</v>
      </c>
      <c r="L34" s="3" t="s">
        <v>18</v>
      </c>
      <c r="M34" s="3"/>
      <c r="N34" s="3"/>
      <c r="O34" s="3"/>
      <c r="P34" s="6" t="s">
        <v>29</v>
      </c>
      <c r="Q34" s="3" t="s">
        <v>243</v>
      </c>
      <c r="R34" s="3" t="s">
        <v>242</v>
      </c>
      <c r="S34" s="33"/>
    </row>
    <row r="35" spans="1:19" s="2" customFormat="1" ht="32.25" customHeight="1" x14ac:dyDescent="0.25">
      <c r="A35" s="167"/>
      <c r="B35" s="154"/>
      <c r="C35" s="75" t="s">
        <v>244</v>
      </c>
      <c r="D35" s="75" t="s">
        <v>16</v>
      </c>
      <c r="E35" s="75" t="s">
        <v>26</v>
      </c>
      <c r="F35" s="125">
        <v>1099</v>
      </c>
      <c r="G35" s="125">
        <v>1200</v>
      </c>
      <c r="H35" s="15">
        <v>0</v>
      </c>
      <c r="I35" s="15">
        <v>400</v>
      </c>
      <c r="J35" s="15">
        <v>400</v>
      </c>
      <c r="K35" s="15">
        <v>400</v>
      </c>
      <c r="L35" s="8" t="s">
        <v>18</v>
      </c>
      <c r="M35" s="8"/>
      <c r="N35" s="8"/>
      <c r="O35" s="8"/>
      <c r="P35" s="8" t="s">
        <v>29</v>
      </c>
      <c r="Q35" s="8" t="s">
        <v>243</v>
      </c>
      <c r="R35" s="8" t="s">
        <v>242</v>
      </c>
      <c r="S35" s="8"/>
    </row>
    <row r="36" spans="1:19" s="2" customFormat="1" ht="32.25" customHeight="1" x14ac:dyDescent="0.25">
      <c r="A36" s="167"/>
      <c r="B36" s="154"/>
      <c r="C36" s="70" t="s">
        <v>37</v>
      </c>
      <c r="D36" s="5" t="s">
        <v>22</v>
      </c>
      <c r="E36" s="71" t="s">
        <v>17</v>
      </c>
      <c r="F36" s="13">
        <v>3619</v>
      </c>
      <c r="G36" s="13" t="s">
        <v>222</v>
      </c>
      <c r="H36" s="13">
        <v>3655</v>
      </c>
      <c r="I36" s="13">
        <v>3692</v>
      </c>
      <c r="J36" s="13">
        <v>3729</v>
      </c>
      <c r="K36" s="13">
        <v>3766</v>
      </c>
      <c r="L36" s="3" t="s">
        <v>18</v>
      </c>
      <c r="M36" s="3"/>
      <c r="N36" s="3"/>
      <c r="O36" s="3"/>
      <c r="P36" s="6" t="s">
        <v>29</v>
      </c>
      <c r="Q36" s="5" t="s">
        <v>228</v>
      </c>
      <c r="R36" s="3" t="s">
        <v>245</v>
      </c>
      <c r="S36" s="79" t="s">
        <v>246</v>
      </c>
    </row>
    <row r="37" spans="1:19" s="2" customFormat="1" ht="32.25" customHeight="1" x14ac:dyDescent="0.25">
      <c r="A37" s="167"/>
      <c r="B37" s="154"/>
      <c r="C37" s="80" t="s">
        <v>39</v>
      </c>
      <c r="D37" s="77" t="s">
        <v>16</v>
      </c>
      <c r="E37" s="77" t="s">
        <v>17</v>
      </c>
      <c r="F37" s="127">
        <v>1308089</v>
      </c>
      <c r="G37" s="127">
        <v>1353355.999754</v>
      </c>
      <c r="H37" s="127">
        <v>1313554</v>
      </c>
      <c r="I37" s="127">
        <v>1326689.54</v>
      </c>
      <c r="J37" s="127">
        <v>1339956.4354000001</v>
      </c>
      <c r="K37" s="127">
        <v>1353355.999754</v>
      </c>
      <c r="L37" s="77" t="s">
        <v>18</v>
      </c>
      <c r="M37" s="8"/>
      <c r="N37" s="8"/>
      <c r="O37" s="8"/>
      <c r="P37" s="9" t="s">
        <v>29</v>
      </c>
      <c r="Q37" s="8" t="s">
        <v>38</v>
      </c>
      <c r="R37" s="8" t="s">
        <v>245</v>
      </c>
      <c r="S37" s="78" t="s">
        <v>246</v>
      </c>
    </row>
    <row r="38" spans="1:19" s="2" customFormat="1" ht="47.25" x14ac:dyDescent="0.25">
      <c r="A38" s="167"/>
      <c r="B38" s="154"/>
      <c r="C38" s="70" t="s">
        <v>40</v>
      </c>
      <c r="D38" s="5" t="s">
        <v>16</v>
      </c>
      <c r="E38" s="71" t="s">
        <v>17</v>
      </c>
      <c r="F38" s="13">
        <v>39234</v>
      </c>
      <c r="G38" s="13">
        <v>29723.153548999999</v>
      </c>
      <c r="H38" s="13">
        <v>28849</v>
      </c>
      <c r="I38" s="13">
        <v>29137.49</v>
      </c>
      <c r="J38" s="13">
        <v>29428.8649</v>
      </c>
      <c r="K38" s="13">
        <v>29723.153548999999</v>
      </c>
      <c r="L38" s="3" t="s">
        <v>18</v>
      </c>
      <c r="M38" s="3"/>
      <c r="N38" s="3"/>
      <c r="O38" s="3"/>
      <c r="P38" s="6" t="s">
        <v>29</v>
      </c>
      <c r="Q38" s="6" t="s">
        <v>41</v>
      </c>
      <c r="R38" s="23" t="s">
        <v>247</v>
      </c>
      <c r="S38" s="81"/>
    </row>
    <row r="39" spans="1:19" s="2" customFormat="1" ht="33" customHeight="1" x14ac:dyDescent="0.25">
      <c r="A39" s="167"/>
      <c r="B39" s="155" t="s">
        <v>220</v>
      </c>
      <c r="C39" s="8" t="s">
        <v>84</v>
      </c>
      <c r="D39" s="8" t="s">
        <v>16</v>
      </c>
      <c r="E39" s="8" t="s">
        <v>26</v>
      </c>
      <c r="F39" s="15">
        <v>1500429</v>
      </c>
      <c r="G39" s="15">
        <v>1965939</v>
      </c>
      <c r="H39" s="64">
        <v>410588</v>
      </c>
      <c r="I39" s="64">
        <v>499323</v>
      </c>
      <c r="J39" s="64">
        <v>502366</v>
      </c>
      <c r="K39" s="64">
        <v>553662</v>
      </c>
      <c r="L39" s="8" t="s">
        <v>18</v>
      </c>
      <c r="M39" s="8" t="s">
        <v>79</v>
      </c>
      <c r="N39" s="8" t="s">
        <v>98</v>
      </c>
      <c r="O39" s="8" t="s">
        <v>85</v>
      </c>
      <c r="P39" s="8" t="s">
        <v>125</v>
      </c>
      <c r="Q39" s="7" t="s">
        <v>27</v>
      </c>
      <c r="R39" s="9" t="s">
        <v>90</v>
      </c>
      <c r="S39" s="35" t="s">
        <v>91</v>
      </c>
    </row>
    <row r="40" spans="1:19" s="2" customFormat="1" ht="31.5" x14ac:dyDescent="0.25">
      <c r="A40" s="167"/>
      <c r="B40" s="155"/>
      <c r="C40" s="12" t="s">
        <v>31</v>
      </c>
      <c r="D40" s="5" t="s">
        <v>22</v>
      </c>
      <c r="E40" s="5" t="s">
        <v>26</v>
      </c>
      <c r="F40" s="119">
        <v>3481763</v>
      </c>
      <c r="G40" s="128">
        <v>4259550</v>
      </c>
      <c r="H40" s="63">
        <v>919344</v>
      </c>
      <c r="I40" s="63">
        <v>1081192</v>
      </c>
      <c r="J40" s="63">
        <v>1084498</v>
      </c>
      <c r="K40" s="63">
        <v>1174516</v>
      </c>
      <c r="L40" s="3" t="s">
        <v>18</v>
      </c>
      <c r="M40" s="3" t="s">
        <v>88</v>
      </c>
      <c r="N40" s="3" t="s">
        <v>80</v>
      </c>
      <c r="O40" s="3"/>
      <c r="P40" s="3" t="s">
        <v>125</v>
      </c>
      <c r="Q40" s="5" t="s">
        <v>27</v>
      </c>
      <c r="R40" s="6" t="s">
        <v>90</v>
      </c>
      <c r="S40" s="34" t="s">
        <v>91</v>
      </c>
    </row>
    <row r="41" spans="1:19" s="2" customFormat="1" ht="47.25" x14ac:dyDescent="0.25">
      <c r="A41" s="167"/>
      <c r="B41" s="155"/>
      <c r="C41" s="10" t="s">
        <v>45</v>
      </c>
      <c r="D41" s="69" t="s">
        <v>22</v>
      </c>
      <c r="E41" s="69" t="s">
        <v>26</v>
      </c>
      <c r="F41" s="122">
        <v>10959</v>
      </c>
      <c r="G41" s="123">
        <v>13485</v>
      </c>
      <c r="H41" s="64">
        <v>2461</v>
      </c>
      <c r="I41" s="64">
        <v>3461</v>
      </c>
      <c r="J41" s="64">
        <v>3477</v>
      </c>
      <c r="K41" s="64">
        <v>4086</v>
      </c>
      <c r="L41" s="7" t="s">
        <v>18</v>
      </c>
      <c r="M41" s="7" t="s">
        <v>79</v>
      </c>
      <c r="N41" s="7" t="s">
        <v>100</v>
      </c>
      <c r="O41" s="8" t="s">
        <v>87</v>
      </c>
      <c r="P41" s="8" t="s">
        <v>125</v>
      </c>
      <c r="Q41" s="7" t="s">
        <v>27</v>
      </c>
      <c r="R41" s="9" t="s">
        <v>90</v>
      </c>
      <c r="S41" s="35" t="s">
        <v>91</v>
      </c>
    </row>
    <row r="42" spans="1:19" s="2" customFormat="1" ht="31.5" x14ac:dyDescent="0.25">
      <c r="A42" s="167"/>
      <c r="B42" s="155"/>
      <c r="C42" s="12" t="s">
        <v>81</v>
      </c>
      <c r="D42" s="18" t="s">
        <v>22</v>
      </c>
      <c r="E42" s="18" t="s">
        <v>26</v>
      </c>
      <c r="F42" s="13">
        <v>1545376</v>
      </c>
      <c r="G42" s="13">
        <v>1833932</v>
      </c>
      <c r="H42" s="63">
        <v>385342</v>
      </c>
      <c r="I42" s="63">
        <v>468946</v>
      </c>
      <c r="J42" s="63">
        <v>467260</v>
      </c>
      <c r="K42" s="63">
        <v>512384</v>
      </c>
      <c r="L42" s="3" t="s">
        <v>18</v>
      </c>
      <c r="M42" s="3" t="s">
        <v>79</v>
      </c>
      <c r="N42" s="3" t="s">
        <v>100</v>
      </c>
      <c r="O42" s="3" t="s">
        <v>82</v>
      </c>
      <c r="P42" s="3" t="s">
        <v>125</v>
      </c>
      <c r="Q42" s="5" t="s">
        <v>27</v>
      </c>
      <c r="R42" s="6" t="s">
        <v>90</v>
      </c>
      <c r="S42" s="34" t="s">
        <v>91</v>
      </c>
    </row>
    <row r="43" spans="1:19" s="2" customFormat="1" ht="31.5" x14ac:dyDescent="0.25">
      <c r="A43" s="167"/>
      <c r="B43" s="155"/>
      <c r="C43" s="10" t="s">
        <v>148</v>
      </c>
      <c r="D43" s="8" t="s">
        <v>16</v>
      </c>
      <c r="E43" s="8" t="s">
        <v>17</v>
      </c>
      <c r="F43" s="19">
        <v>62.35</v>
      </c>
      <c r="G43" s="15">
        <v>100</v>
      </c>
      <c r="H43" s="11">
        <v>71.760000000000005</v>
      </c>
      <c r="I43" s="11">
        <v>81.180000000000007</v>
      </c>
      <c r="J43" s="11">
        <v>90.59</v>
      </c>
      <c r="K43" s="11">
        <v>100</v>
      </c>
      <c r="L43" s="8" t="s">
        <v>18</v>
      </c>
      <c r="M43" s="8"/>
      <c r="N43" s="8" t="s">
        <v>127</v>
      </c>
      <c r="O43" s="8"/>
      <c r="P43" s="9" t="s">
        <v>125</v>
      </c>
      <c r="Q43" s="7" t="s">
        <v>27</v>
      </c>
      <c r="R43" s="9" t="s">
        <v>90</v>
      </c>
      <c r="S43" s="35" t="s">
        <v>91</v>
      </c>
    </row>
    <row r="44" spans="1:19" s="2" customFormat="1" ht="63" x14ac:dyDescent="0.25">
      <c r="A44" s="167"/>
      <c r="B44" s="155"/>
      <c r="C44" s="12" t="s">
        <v>149</v>
      </c>
      <c r="D44" s="5" t="s">
        <v>16</v>
      </c>
      <c r="E44" s="5" t="s">
        <v>158</v>
      </c>
      <c r="F44" s="129">
        <v>50.59</v>
      </c>
      <c r="G44" s="128">
        <v>100</v>
      </c>
      <c r="H44" s="21">
        <v>61.18</v>
      </c>
      <c r="I44" s="21">
        <v>74.12</v>
      </c>
      <c r="J44" s="21">
        <v>87.06</v>
      </c>
      <c r="K44" s="21">
        <v>100</v>
      </c>
      <c r="L44" s="3" t="s">
        <v>18</v>
      </c>
      <c r="M44" s="3"/>
      <c r="N44" s="3" t="s">
        <v>127</v>
      </c>
      <c r="O44" s="3"/>
      <c r="P44" s="3" t="s">
        <v>125</v>
      </c>
      <c r="Q44" s="5" t="s">
        <v>27</v>
      </c>
      <c r="R44" s="6" t="s">
        <v>90</v>
      </c>
      <c r="S44" s="34" t="s">
        <v>91</v>
      </c>
    </row>
    <row r="45" spans="1:19" s="2" customFormat="1" ht="31.5" x14ac:dyDescent="0.25">
      <c r="A45" s="167"/>
      <c r="B45" s="155"/>
      <c r="C45" s="10" t="s">
        <v>46</v>
      </c>
      <c r="D45" s="17" t="s">
        <v>16</v>
      </c>
      <c r="E45" s="17" t="s">
        <v>26</v>
      </c>
      <c r="F45" s="15">
        <v>388686</v>
      </c>
      <c r="G45" s="15">
        <v>410891</v>
      </c>
      <c r="H45" s="64">
        <v>85338</v>
      </c>
      <c r="I45" s="64">
        <v>105044</v>
      </c>
      <c r="J45" s="64">
        <v>104817</v>
      </c>
      <c r="K45" s="64">
        <v>115692</v>
      </c>
      <c r="L45" s="8" t="s">
        <v>18</v>
      </c>
      <c r="M45" s="8"/>
      <c r="N45" s="8"/>
      <c r="O45" s="8"/>
      <c r="P45" s="8" t="s">
        <v>125</v>
      </c>
      <c r="Q45" s="7" t="s">
        <v>27</v>
      </c>
      <c r="R45" s="9" t="s">
        <v>90</v>
      </c>
      <c r="S45" s="35" t="s">
        <v>91</v>
      </c>
    </row>
    <row r="46" spans="1:19" s="2" customFormat="1" ht="27.75" customHeight="1" x14ac:dyDescent="0.25">
      <c r="A46" s="167"/>
      <c r="B46" s="155"/>
      <c r="C46" s="12" t="s">
        <v>102</v>
      </c>
      <c r="D46" s="3" t="s">
        <v>16</v>
      </c>
      <c r="E46" s="3" t="s">
        <v>23</v>
      </c>
      <c r="F46" s="13">
        <v>266726</v>
      </c>
      <c r="G46" s="14">
        <v>612747.99999999988</v>
      </c>
      <c r="H46" s="14">
        <v>353231.19999999995</v>
      </c>
      <c r="I46" s="14">
        <v>439736.79999999993</v>
      </c>
      <c r="J46" s="14">
        <v>526242.39999999991</v>
      </c>
      <c r="K46" s="14">
        <v>612747.99999999988</v>
      </c>
      <c r="L46" s="3" t="s">
        <v>18</v>
      </c>
      <c r="M46" s="3"/>
      <c r="N46" s="3" t="s">
        <v>98</v>
      </c>
      <c r="O46" s="3" t="s">
        <v>101</v>
      </c>
      <c r="P46" s="3" t="s">
        <v>125</v>
      </c>
      <c r="Q46" s="3" t="s">
        <v>103</v>
      </c>
      <c r="R46" s="3" t="s">
        <v>159</v>
      </c>
      <c r="S46" s="28" t="s">
        <v>160</v>
      </c>
    </row>
    <row r="47" spans="1:19" s="2" customFormat="1" ht="31.5" x14ac:dyDescent="0.25">
      <c r="A47" s="167"/>
      <c r="B47" s="155"/>
      <c r="C47" s="10" t="s">
        <v>105</v>
      </c>
      <c r="D47" s="8" t="s">
        <v>16</v>
      </c>
      <c r="E47" s="8" t="s">
        <v>23</v>
      </c>
      <c r="F47" s="15">
        <v>175114</v>
      </c>
      <c r="G47" s="16">
        <v>402288</v>
      </c>
      <c r="H47" s="16">
        <v>231907.20000000001</v>
      </c>
      <c r="I47" s="16">
        <v>288700.80000000005</v>
      </c>
      <c r="J47" s="16">
        <v>345494.4</v>
      </c>
      <c r="K47" s="16">
        <v>402288</v>
      </c>
      <c r="L47" s="8" t="s">
        <v>18</v>
      </c>
      <c r="M47" s="8"/>
      <c r="N47" s="8" t="s">
        <v>98</v>
      </c>
      <c r="O47" s="8" t="s">
        <v>101</v>
      </c>
      <c r="P47" s="8" t="s">
        <v>125</v>
      </c>
      <c r="Q47" s="8" t="s">
        <v>103</v>
      </c>
      <c r="R47" s="8" t="s">
        <v>159</v>
      </c>
      <c r="S47" s="27" t="s">
        <v>160</v>
      </c>
    </row>
    <row r="48" spans="1:19" s="2" customFormat="1" ht="31.5" x14ac:dyDescent="0.25">
      <c r="A48" s="167"/>
      <c r="B48" s="155"/>
      <c r="C48" s="12" t="s">
        <v>106</v>
      </c>
      <c r="D48" s="3" t="s">
        <v>16</v>
      </c>
      <c r="E48" s="3" t="s">
        <v>23</v>
      </c>
      <c r="F48" s="13">
        <v>94909</v>
      </c>
      <c r="G48" s="14">
        <v>218033.50000000006</v>
      </c>
      <c r="H48" s="14">
        <v>125689.90000000002</v>
      </c>
      <c r="I48" s="14">
        <v>156471.10000000003</v>
      </c>
      <c r="J48" s="14">
        <v>187252.30000000005</v>
      </c>
      <c r="K48" s="14">
        <v>218033.50000000006</v>
      </c>
      <c r="L48" s="3" t="s">
        <v>18</v>
      </c>
      <c r="M48" s="3"/>
      <c r="N48" s="3" t="s">
        <v>98</v>
      </c>
      <c r="O48" s="3" t="s">
        <v>101</v>
      </c>
      <c r="P48" s="3" t="s">
        <v>125</v>
      </c>
      <c r="Q48" s="3" t="s">
        <v>103</v>
      </c>
      <c r="R48" s="3" t="s">
        <v>159</v>
      </c>
      <c r="S48" s="28" t="s">
        <v>160</v>
      </c>
    </row>
    <row r="49" spans="1:19" s="2" customFormat="1" ht="31.5" x14ac:dyDescent="0.25">
      <c r="A49" s="167"/>
      <c r="B49" s="155"/>
      <c r="C49" s="10" t="s">
        <v>104</v>
      </c>
      <c r="D49" s="8" t="s">
        <v>16</v>
      </c>
      <c r="E49" s="8" t="s">
        <v>23</v>
      </c>
      <c r="F49" s="15">
        <v>132937</v>
      </c>
      <c r="G49" s="16">
        <v>305396.49999999994</v>
      </c>
      <c r="H49" s="16">
        <v>176052.09999999998</v>
      </c>
      <c r="I49" s="16">
        <v>219166.89999999997</v>
      </c>
      <c r="J49" s="16">
        <v>262281.69999999995</v>
      </c>
      <c r="K49" s="16">
        <v>305396.49999999994</v>
      </c>
      <c r="L49" s="8" t="s">
        <v>18</v>
      </c>
      <c r="M49" s="8"/>
      <c r="N49" s="8" t="s">
        <v>98</v>
      </c>
      <c r="O49" s="8" t="s">
        <v>101</v>
      </c>
      <c r="P49" s="8" t="s">
        <v>125</v>
      </c>
      <c r="Q49" s="8" t="s">
        <v>103</v>
      </c>
      <c r="R49" s="8" t="s">
        <v>159</v>
      </c>
      <c r="S49" s="27" t="s">
        <v>160</v>
      </c>
    </row>
    <row r="50" spans="1:19" s="2" customFormat="1" ht="47.25" x14ac:dyDescent="0.25">
      <c r="A50" s="167"/>
      <c r="B50" s="164" t="s">
        <v>221</v>
      </c>
      <c r="C50" s="82" t="s">
        <v>118</v>
      </c>
      <c r="D50" s="3" t="s">
        <v>162</v>
      </c>
      <c r="E50" s="4" t="s">
        <v>163</v>
      </c>
      <c r="F50" s="121">
        <v>43</v>
      </c>
      <c r="G50" s="121">
        <f>SUM(H50:K50)</f>
        <v>164</v>
      </c>
      <c r="H50" s="130">
        <v>41</v>
      </c>
      <c r="I50" s="130">
        <v>41</v>
      </c>
      <c r="J50" s="130">
        <v>41</v>
      </c>
      <c r="K50" s="130">
        <v>41</v>
      </c>
      <c r="L50" s="3" t="s">
        <v>18</v>
      </c>
      <c r="M50" s="3"/>
      <c r="N50" s="3" t="s">
        <v>98</v>
      </c>
      <c r="O50" s="3" t="s">
        <v>101</v>
      </c>
      <c r="P50" s="6" t="s">
        <v>119</v>
      </c>
      <c r="Q50" s="23" t="s">
        <v>47</v>
      </c>
      <c r="R50" s="23" t="s">
        <v>164</v>
      </c>
      <c r="S50" s="34" t="s">
        <v>165</v>
      </c>
    </row>
    <row r="51" spans="1:19" s="2" customFormat="1" ht="31.5" x14ac:dyDescent="0.25">
      <c r="A51" s="167"/>
      <c r="B51" s="164"/>
      <c r="C51" s="10" t="s">
        <v>132</v>
      </c>
      <c r="D51" s="8" t="s">
        <v>162</v>
      </c>
      <c r="E51" s="22" t="s">
        <v>163</v>
      </c>
      <c r="F51" s="15">
        <v>76</v>
      </c>
      <c r="G51" s="120">
        <f>SUM(H51:K51)</f>
        <v>296</v>
      </c>
      <c r="H51" s="15">
        <v>104</v>
      </c>
      <c r="I51" s="15">
        <v>64</v>
      </c>
      <c r="J51" s="15">
        <v>64</v>
      </c>
      <c r="K51" s="15">
        <v>64</v>
      </c>
      <c r="L51" s="8" t="s">
        <v>18</v>
      </c>
      <c r="M51" s="8"/>
      <c r="N51" s="8" t="s">
        <v>127</v>
      </c>
      <c r="O51" s="8"/>
      <c r="P51" s="9" t="s">
        <v>119</v>
      </c>
      <c r="Q51" s="8" t="s">
        <v>47</v>
      </c>
      <c r="R51" s="8" t="s">
        <v>164</v>
      </c>
      <c r="S51" s="35" t="s">
        <v>165</v>
      </c>
    </row>
    <row r="52" spans="1:19" s="2" customFormat="1" ht="31.5" x14ac:dyDescent="0.25">
      <c r="A52" s="167"/>
      <c r="B52" s="164"/>
      <c r="C52" s="5" t="s">
        <v>237</v>
      </c>
      <c r="D52" s="3" t="s">
        <v>162</v>
      </c>
      <c r="E52" s="4" t="s">
        <v>163</v>
      </c>
      <c r="F52" s="131">
        <v>0</v>
      </c>
      <c r="G52" s="132">
        <v>20</v>
      </c>
      <c r="H52" s="132">
        <v>3</v>
      </c>
      <c r="I52" s="132">
        <v>5</v>
      </c>
      <c r="J52" s="132">
        <v>5</v>
      </c>
      <c r="K52" s="133">
        <v>7</v>
      </c>
      <c r="L52" s="5" t="s">
        <v>18</v>
      </c>
      <c r="M52" s="5" t="s">
        <v>88</v>
      </c>
      <c r="N52" s="5" t="s">
        <v>80</v>
      </c>
      <c r="O52" s="3"/>
      <c r="P52" s="6" t="s">
        <v>119</v>
      </c>
      <c r="Q52" s="5" t="s">
        <v>47</v>
      </c>
      <c r="R52" s="6" t="s">
        <v>164</v>
      </c>
      <c r="S52" s="34" t="s">
        <v>165</v>
      </c>
    </row>
    <row r="53" spans="1:19" s="2" customFormat="1" ht="47.25" x14ac:dyDescent="0.25">
      <c r="A53" s="167"/>
      <c r="B53" s="164"/>
      <c r="C53" s="7" t="s">
        <v>133</v>
      </c>
      <c r="D53" s="8" t="s">
        <v>162</v>
      </c>
      <c r="E53" s="22" t="s">
        <v>163</v>
      </c>
      <c r="F53" s="134">
        <v>35</v>
      </c>
      <c r="G53" s="15">
        <v>74</v>
      </c>
      <c r="H53" s="15">
        <v>26</v>
      </c>
      <c r="I53" s="15">
        <v>16</v>
      </c>
      <c r="J53" s="15">
        <v>16</v>
      </c>
      <c r="K53" s="15">
        <v>16</v>
      </c>
      <c r="L53" s="7" t="s">
        <v>18</v>
      </c>
      <c r="M53" s="7"/>
      <c r="N53" s="8" t="s">
        <v>127</v>
      </c>
      <c r="O53" s="8"/>
      <c r="P53" s="9" t="s">
        <v>119</v>
      </c>
      <c r="Q53" s="7" t="s">
        <v>47</v>
      </c>
      <c r="R53" s="9" t="s">
        <v>164</v>
      </c>
      <c r="S53" s="35" t="s">
        <v>165</v>
      </c>
    </row>
    <row r="54" spans="1:19" s="2" customFormat="1" ht="31.5" x14ac:dyDescent="0.25">
      <c r="A54" s="167"/>
      <c r="B54" s="164"/>
      <c r="C54" s="12" t="s">
        <v>128</v>
      </c>
      <c r="D54" s="3" t="s">
        <v>162</v>
      </c>
      <c r="E54" s="4" t="s">
        <v>163</v>
      </c>
      <c r="F54" s="13">
        <v>306</v>
      </c>
      <c r="G54" s="13">
        <f>H54+I54+J54+K54</f>
        <v>873</v>
      </c>
      <c r="H54" s="13">
        <v>181</v>
      </c>
      <c r="I54" s="13">
        <v>216</v>
      </c>
      <c r="J54" s="13">
        <v>216</v>
      </c>
      <c r="K54" s="13">
        <v>260</v>
      </c>
      <c r="L54" s="5" t="s">
        <v>18</v>
      </c>
      <c r="M54" s="3"/>
      <c r="N54" s="3" t="s">
        <v>127</v>
      </c>
      <c r="O54" s="3"/>
      <c r="P54" s="6" t="s">
        <v>119</v>
      </c>
      <c r="Q54" s="3" t="s">
        <v>47</v>
      </c>
      <c r="R54" s="3" t="s">
        <v>164</v>
      </c>
      <c r="S54" s="34" t="s">
        <v>165</v>
      </c>
    </row>
    <row r="55" spans="1:19" s="2" customFormat="1" ht="47.25" x14ac:dyDescent="0.25">
      <c r="A55" s="167"/>
      <c r="B55" s="164"/>
      <c r="C55" s="7" t="s">
        <v>129</v>
      </c>
      <c r="D55" s="8" t="s">
        <v>162</v>
      </c>
      <c r="E55" s="22" t="s">
        <v>163</v>
      </c>
      <c r="F55" s="135">
        <v>152</v>
      </c>
      <c r="G55" s="15">
        <v>227</v>
      </c>
      <c r="H55" s="15">
        <v>54</v>
      </c>
      <c r="I55" s="15">
        <v>54</v>
      </c>
      <c r="J55" s="15">
        <v>54</v>
      </c>
      <c r="K55" s="15">
        <v>65</v>
      </c>
      <c r="L55" s="7" t="s">
        <v>18</v>
      </c>
      <c r="M55" s="7"/>
      <c r="N55" s="8" t="s">
        <v>127</v>
      </c>
      <c r="O55" s="8"/>
      <c r="P55" s="9" t="s">
        <v>119</v>
      </c>
      <c r="Q55" s="7" t="s">
        <v>47</v>
      </c>
      <c r="R55" s="9" t="s">
        <v>164</v>
      </c>
      <c r="S55" s="35" t="s">
        <v>165</v>
      </c>
    </row>
    <row r="56" spans="1:19" s="2" customFormat="1" ht="31.5" x14ac:dyDescent="0.25">
      <c r="A56" s="167"/>
      <c r="B56" s="164"/>
      <c r="C56" s="5" t="s">
        <v>134</v>
      </c>
      <c r="D56" s="3" t="s">
        <v>162</v>
      </c>
      <c r="E56" s="4" t="s">
        <v>163</v>
      </c>
      <c r="F56" s="136">
        <v>0.34849999999999998</v>
      </c>
      <c r="G56" s="116">
        <v>0.14000000000000001</v>
      </c>
      <c r="H56" s="116">
        <v>0.14000000000000001</v>
      </c>
      <c r="I56" s="116">
        <v>0.14000000000000001</v>
      </c>
      <c r="J56" s="116">
        <v>0.14000000000000001</v>
      </c>
      <c r="K56" s="116">
        <v>0.14000000000000001</v>
      </c>
      <c r="L56" s="5" t="s">
        <v>18</v>
      </c>
      <c r="M56" s="5"/>
      <c r="N56" s="3" t="s">
        <v>127</v>
      </c>
      <c r="O56" s="3"/>
      <c r="P56" s="6" t="s">
        <v>119</v>
      </c>
      <c r="Q56" s="3" t="s">
        <v>47</v>
      </c>
      <c r="R56" s="6" t="s">
        <v>164</v>
      </c>
      <c r="S56" s="34" t="s">
        <v>165</v>
      </c>
    </row>
    <row r="57" spans="1:19" s="2" customFormat="1" ht="31.5" x14ac:dyDescent="0.25">
      <c r="A57" s="167"/>
      <c r="B57" s="164"/>
      <c r="C57" s="7" t="s">
        <v>135</v>
      </c>
      <c r="D57" s="8" t="s">
        <v>162</v>
      </c>
      <c r="E57" s="22" t="s">
        <v>163</v>
      </c>
      <c r="F57" s="137">
        <v>0.34370000000000001</v>
      </c>
      <c r="G57" s="138">
        <v>0.28000000000000003</v>
      </c>
      <c r="H57" s="138">
        <v>0.28000000000000003</v>
      </c>
      <c r="I57" s="138">
        <v>0.28000000000000003</v>
      </c>
      <c r="J57" s="138">
        <v>0.28000000000000003</v>
      </c>
      <c r="K57" s="138">
        <v>0.28000000000000003</v>
      </c>
      <c r="L57" s="7" t="s">
        <v>18</v>
      </c>
      <c r="M57" s="7"/>
      <c r="N57" s="8" t="s">
        <v>127</v>
      </c>
      <c r="O57" s="8"/>
      <c r="P57" s="9" t="s">
        <v>119</v>
      </c>
      <c r="Q57" s="7" t="s">
        <v>47</v>
      </c>
      <c r="R57" s="9" t="s">
        <v>164</v>
      </c>
      <c r="S57" s="35" t="s">
        <v>165</v>
      </c>
    </row>
    <row r="58" spans="1:19" s="2" customFormat="1" ht="31.5" x14ac:dyDescent="0.25">
      <c r="A58" s="167"/>
      <c r="B58" s="164"/>
      <c r="C58" s="12" t="s">
        <v>131</v>
      </c>
      <c r="D58" s="3" t="s">
        <v>162</v>
      </c>
      <c r="E58" s="4" t="s">
        <v>163</v>
      </c>
      <c r="F58" s="13">
        <v>14</v>
      </c>
      <c r="G58" s="13">
        <v>74</v>
      </c>
      <c r="H58" s="13">
        <v>26</v>
      </c>
      <c r="I58" s="13">
        <v>16</v>
      </c>
      <c r="J58" s="13">
        <v>16</v>
      </c>
      <c r="K58" s="13">
        <v>16</v>
      </c>
      <c r="L58" s="3" t="s">
        <v>18</v>
      </c>
      <c r="M58" s="3"/>
      <c r="N58" s="3" t="s">
        <v>127</v>
      </c>
      <c r="O58" s="3"/>
      <c r="P58" s="6" t="s">
        <v>119</v>
      </c>
      <c r="Q58" s="3" t="s">
        <v>47</v>
      </c>
      <c r="R58" s="3" t="s">
        <v>164</v>
      </c>
      <c r="S58" s="34" t="s">
        <v>165</v>
      </c>
    </row>
    <row r="59" spans="1:19" s="2" customFormat="1" ht="63" x14ac:dyDescent="0.25">
      <c r="A59" s="167"/>
      <c r="B59" s="164"/>
      <c r="C59" s="10" t="s">
        <v>136</v>
      </c>
      <c r="D59" s="8" t="s">
        <v>162</v>
      </c>
      <c r="E59" s="22" t="s">
        <v>163</v>
      </c>
      <c r="F59" s="138">
        <v>0</v>
      </c>
      <c r="G59" s="138">
        <v>0.5</v>
      </c>
      <c r="H59" s="139">
        <v>0.5</v>
      </c>
      <c r="I59" s="139">
        <v>0.5</v>
      </c>
      <c r="J59" s="139">
        <v>0.5</v>
      </c>
      <c r="K59" s="139">
        <v>0.5</v>
      </c>
      <c r="L59" s="8" t="s">
        <v>18</v>
      </c>
      <c r="M59" s="8"/>
      <c r="N59" s="8" t="s">
        <v>127</v>
      </c>
      <c r="O59" s="8"/>
      <c r="P59" s="9" t="s">
        <v>119</v>
      </c>
      <c r="Q59" s="7" t="s">
        <v>47</v>
      </c>
      <c r="R59" s="8" t="s">
        <v>164</v>
      </c>
      <c r="S59" s="35" t="s">
        <v>165</v>
      </c>
    </row>
    <row r="60" spans="1:19" s="2" customFormat="1" ht="63" x14ac:dyDescent="0.25">
      <c r="A60" s="167"/>
      <c r="B60" s="164"/>
      <c r="C60" s="5" t="s">
        <v>130</v>
      </c>
      <c r="D60" s="3" t="s">
        <v>162</v>
      </c>
      <c r="E60" s="4" t="s">
        <v>163</v>
      </c>
      <c r="F60" s="116">
        <v>0</v>
      </c>
      <c r="G60" s="116">
        <v>0.5</v>
      </c>
      <c r="H60" s="116">
        <v>0.5</v>
      </c>
      <c r="I60" s="136">
        <v>0.5</v>
      </c>
      <c r="J60" s="136">
        <v>0.5</v>
      </c>
      <c r="K60" s="136">
        <v>0.5</v>
      </c>
      <c r="L60" s="5" t="s">
        <v>18</v>
      </c>
      <c r="M60" s="5"/>
      <c r="N60" s="3" t="s">
        <v>127</v>
      </c>
      <c r="O60" s="3"/>
      <c r="P60" s="6" t="s">
        <v>119</v>
      </c>
      <c r="Q60" s="3" t="s">
        <v>47</v>
      </c>
      <c r="R60" s="6" t="s">
        <v>164</v>
      </c>
      <c r="S60" s="34" t="s">
        <v>165</v>
      </c>
    </row>
    <row r="61" spans="1:19" s="2" customFormat="1" ht="31.5" x14ac:dyDescent="0.25">
      <c r="A61" s="167"/>
      <c r="B61" s="164"/>
      <c r="C61" s="10" t="s">
        <v>161</v>
      </c>
      <c r="D61" s="7" t="s">
        <v>16</v>
      </c>
      <c r="E61" s="7" t="s">
        <v>158</v>
      </c>
      <c r="F61" s="140">
        <v>60</v>
      </c>
      <c r="G61" s="140">
        <v>95.56</v>
      </c>
      <c r="H61" s="90">
        <v>68.89</v>
      </c>
      <c r="I61" s="90">
        <v>77.78</v>
      </c>
      <c r="J61" s="90">
        <v>86.67</v>
      </c>
      <c r="K61" s="90">
        <v>95.56</v>
      </c>
      <c r="L61" s="8" t="s">
        <v>18</v>
      </c>
      <c r="M61" s="8"/>
      <c r="N61" s="8" t="s">
        <v>127</v>
      </c>
      <c r="O61" s="8"/>
      <c r="P61" s="8" t="s">
        <v>125</v>
      </c>
      <c r="Q61" s="7" t="s">
        <v>27</v>
      </c>
      <c r="R61" s="7" t="s">
        <v>90</v>
      </c>
      <c r="S61" s="91" t="s">
        <v>91</v>
      </c>
    </row>
    <row r="62" spans="1:19" s="2" customFormat="1" ht="63" x14ac:dyDescent="0.25">
      <c r="A62" s="167"/>
      <c r="B62" s="164"/>
      <c r="C62" s="12" t="s">
        <v>145</v>
      </c>
      <c r="D62" s="3" t="s">
        <v>16</v>
      </c>
      <c r="E62" s="3" t="s">
        <v>158</v>
      </c>
      <c r="F62" s="20">
        <v>47.78</v>
      </c>
      <c r="G62" s="20">
        <v>94.44</v>
      </c>
      <c r="H62" s="21">
        <v>57.78</v>
      </c>
      <c r="I62" s="21">
        <v>70</v>
      </c>
      <c r="J62" s="21">
        <v>82.22</v>
      </c>
      <c r="K62" s="21">
        <v>94.44</v>
      </c>
      <c r="L62" s="3" t="s">
        <v>18</v>
      </c>
      <c r="M62" s="3"/>
      <c r="N62" s="3" t="s">
        <v>127</v>
      </c>
      <c r="O62" s="3"/>
      <c r="P62" s="6" t="s">
        <v>125</v>
      </c>
      <c r="Q62" s="5" t="s">
        <v>27</v>
      </c>
      <c r="R62" s="6" t="s">
        <v>90</v>
      </c>
      <c r="S62" s="34" t="s">
        <v>91</v>
      </c>
    </row>
    <row r="63" spans="1:19" s="2" customFormat="1" ht="32.25" thickBot="1" x14ac:dyDescent="0.3">
      <c r="A63" s="168"/>
      <c r="B63" s="165"/>
      <c r="C63" s="54" t="s">
        <v>126</v>
      </c>
      <c r="D63" s="44" t="s">
        <v>162</v>
      </c>
      <c r="E63" s="43" t="s">
        <v>163</v>
      </c>
      <c r="F63" s="141">
        <v>66</v>
      </c>
      <c r="G63" s="141">
        <v>227</v>
      </c>
      <c r="H63" s="141">
        <v>54</v>
      </c>
      <c r="I63" s="141">
        <v>54</v>
      </c>
      <c r="J63" s="141">
        <v>54</v>
      </c>
      <c r="K63" s="141">
        <v>65</v>
      </c>
      <c r="L63" s="44" t="s">
        <v>18</v>
      </c>
      <c r="M63" s="44"/>
      <c r="N63" s="44" t="s">
        <v>127</v>
      </c>
      <c r="O63" s="44"/>
      <c r="P63" s="92" t="s">
        <v>119</v>
      </c>
      <c r="Q63" s="93" t="s">
        <v>47</v>
      </c>
      <c r="R63" s="44" t="s">
        <v>164</v>
      </c>
      <c r="S63" s="94" t="s">
        <v>165</v>
      </c>
    </row>
    <row r="64" spans="1:19" s="2" customFormat="1" ht="31.5" customHeight="1" x14ac:dyDescent="0.25">
      <c r="A64" s="176" t="s">
        <v>138</v>
      </c>
      <c r="B64" s="175" t="s">
        <v>152</v>
      </c>
      <c r="C64" s="45" t="s">
        <v>63</v>
      </c>
      <c r="D64" s="46" t="s">
        <v>16</v>
      </c>
      <c r="E64" s="46" t="s">
        <v>17</v>
      </c>
      <c r="F64" s="83">
        <v>4.8000000000000001E-2</v>
      </c>
      <c r="G64" s="83">
        <v>4.1000000000000002E-2</v>
      </c>
      <c r="H64" s="83">
        <v>4.4999999999999998E-2</v>
      </c>
      <c r="I64" s="83">
        <v>4.2999999999999997E-2</v>
      </c>
      <c r="J64" s="83">
        <v>4.2000000000000003E-2</v>
      </c>
      <c r="K64" s="83">
        <v>4.1000000000000002E-2</v>
      </c>
      <c r="L64" s="47" t="s">
        <v>61</v>
      </c>
      <c r="M64" s="47" t="s">
        <v>79</v>
      </c>
      <c r="N64" s="47" t="s">
        <v>100</v>
      </c>
      <c r="O64" s="47" t="s">
        <v>83</v>
      </c>
      <c r="P64" s="47" t="s">
        <v>19</v>
      </c>
      <c r="Q64" s="47" t="s">
        <v>64</v>
      </c>
      <c r="R64" s="47" t="s">
        <v>185</v>
      </c>
      <c r="S64" s="48" t="s">
        <v>186</v>
      </c>
    </row>
    <row r="65" spans="1:19" s="2" customFormat="1" ht="52.5" customHeight="1" x14ac:dyDescent="0.25">
      <c r="A65" s="177"/>
      <c r="B65" s="155"/>
      <c r="C65" s="10" t="s">
        <v>137</v>
      </c>
      <c r="D65" s="22" t="s">
        <v>187</v>
      </c>
      <c r="E65" s="22" t="s">
        <v>17</v>
      </c>
      <c r="F65" s="15">
        <v>0</v>
      </c>
      <c r="G65" s="15">
        <v>4</v>
      </c>
      <c r="H65" s="15">
        <v>1</v>
      </c>
      <c r="I65" s="15">
        <v>1</v>
      </c>
      <c r="J65" s="15">
        <v>1</v>
      </c>
      <c r="K65" s="15">
        <v>1</v>
      </c>
      <c r="L65" s="8" t="s">
        <v>61</v>
      </c>
      <c r="M65" s="8"/>
      <c r="N65" s="8"/>
      <c r="O65" s="8" t="s">
        <v>83</v>
      </c>
      <c r="P65" s="8" t="s">
        <v>19</v>
      </c>
      <c r="Q65" s="8" t="s">
        <v>64</v>
      </c>
      <c r="R65" s="8" t="s">
        <v>185</v>
      </c>
      <c r="S65" s="27" t="s">
        <v>186</v>
      </c>
    </row>
    <row r="66" spans="1:19" s="2" customFormat="1" ht="47.25" x14ac:dyDescent="0.25">
      <c r="A66" s="177"/>
      <c r="B66" s="155"/>
      <c r="C66" s="12" t="s">
        <v>142</v>
      </c>
      <c r="D66" s="4" t="s">
        <v>22</v>
      </c>
      <c r="E66" s="4" t="s">
        <v>188</v>
      </c>
      <c r="F66" s="13">
        <v>351</v>
      </c>
      <c r="G66" s="13">
        <v>192</v>
      </c>
      <c r="H66" s="21">
        <v>399</v>
      </c>
      <c r="I66" s="21">
        <v>447</v>
      </c>
      <c r="J66" s="21">
        <v>495</v>
      </c>
      <c r="K66" s="21">
        <v>543</v>
      </c>
      <c r="L66" s="3" t="s">
        <v>61</v>
      </c>
      <c r="M66" s="3"/>
      <c r="N66" s="3" t="s">
        <v>127</v>
      </c>
      <c r="O66" s="3"/>
      <c r="P66" s="3" t="s">
        <v>19</v>
      </c>
      <c r="Q66" s="3" t="s">
        <v>64</v>
      </c>
      <c r="R66" s="3" t="s">
        <v>189</v>
      </c>
      <c r="S66" s="28" t="s">
        <v>190</v>
      </c>
    </row>
    <row r="67" spans="1:19" s="2" customFormat="1" ht="47.25" x14ac:dyDescent="0.25">
      <c r="A67" s="177"/>
      <c r="B67" s="155"/>
      <c r="C67" s="10" t="s">
        <v>191</v>
      </c>
      <c r="D67" s="22" t="s">
        <v>187</v>
      </c>
      <c r="E67" s="22" t="s">
        <v>23</v>
      </c>
      <c r="F67" s="142">
        <v>0.05</v>
      </c>
      <c r="G67" s="142">
        <v>0.5</v>
      </c>
      <c r="H67" s="142">
        <v>0.2</v>
      </c>
      <c r="I67" s="142">
        <v>0.3</v>
      </c>
      <c r="J67" s="142">
        <v>0.4</v>
      </c>
      <c r="K67" s="142">
        <v>0.5</v>
      </c>
      <c r="L67" s="8" t="s">
        <v>61</v>
      </c>
      <c r="M67" s="8"/>
      <c r="N67" s="8"/>
      <c r="O67" s="8"/>
      <c r="P67" s="8" t="s">
        <v>19</v>
      </c>
      <c r="Q67" s="8" t="s">
        <v>192</v>
      </c>
      <c r="R67" s="8" t="s">
        <v>193</v>
      </c>
      <c r="S67" s="27" t="s">
        <v>194</v>
      </c>
    </row>
    <row r="68" spans="1:19" s="2" customFormat="1" ht="31.5" x14ac:dyDescent="0.25">
      <c r="A68" s="177"/>
      <c r="B68" s="154" t="s">
        <v>168</v>
      </c>
      <c r="C68" s="12" t="s">
        <v>147</v>
      </c>
      <c r="D68" s="4" t="s">
        <v>22</v>
      </c>
      <c r="E68" s="4" t="s">
        <v>188</v>
      </c>
      <c r="F68" s="143">
        <v>0.6</v>
      </c>
      <c r="G68" s="143">
        <v>1</v>
      </c>
      <c r="H68" s="143">
        <v>0.7</v>
      </c>
      <c r="I68" s="143">
        <v>0.8</v>
      </c>
      <c r="J68" s="143">
        <v>0.9</v>
      </c>
      <c r="K68" s="143">
        <v>1</v>
      </c>
      <c r="L68" s="3" t="s">
        <v>61</v>
      </c>
      <c r="M68" s="3"/>
      <c r="N68" s="3" t="s">
        <v>127</v>
      </c>
      <c r="O68" s="3"/>
      <c r="P68" s="3" t="s">
        <v>19</v>
      </c>
      <c r="Q68" s="3" t="s">
        <v>65</v>
      </c>
      <c r="R68" s="3" t="s">
        <v>195</v>
      </c>
      <c r="S68" s="28" t="s">
        <v>196</v>
      </c>
    </row>
    <row r="69" spans="1:19" s="2" customFormat="1" ht="31.5" x14ac:dyDescent="0.25">
      <c r="A69" s="177"/>
      <c r="B69" s="154"/>
      <c r="C69" s="10" t="s">
        <v>144</v>
      </c>
      <c r="D69" s="22" t="s">
        <v>22</v>
      </c>
      <c r="E69" s="22" t="s">
        <v>188</v>
      </c>
      <c r="F69" s="142">
        <v>0.35</v>
      </c>
      <c r="G69" s="142">
        <v>0.65</v>
      </c>
      <c r="H69" s="142">
        <v>0.42499999999999999</v>
      </c>
      <c r="I69" s="142">
        <v>0.5</v>
      </c>
      <c r="J69" s="142">
        <v>0.57499999999999996</v>
      </c>
      <c r="K69" s="142">
        <v>0.65</v>
      </c>
      <c r="L69" s="8" t="s">
        <v>61</v>
      </c>
      <c r="M69" s="8"/>
      <c r="N69" s="8" t="s">
        <v>127</v>
      </c>
      <c r="O69" s="8"/>
      <c r="P69" s="8" t="s">
        <v>19</v>
      </c>
      <c r="Q69" s="8" t="s">
        <v>65</v>
      </c>
      <c r="R69" s="8" t="s">
        <v>195</v>
      </c>
      <c r="S69" s="27" t="s">
        <v>196</v>
      </c>
    </row>
    <row r="70" spans="1:19" s="2" customFormat="1" ht="31.5" x14ac:dyDescent="0.25">
      <c r="A70" s="177"/>
      <c r="B70" s="155" t="s">
        <v>168</v>
      </c>
      <c r="C70" s="12" t="s">
        <v>169</v>
      </c>
      <c r="D70" s="4" t="s">
        <v>30</v>
      </c>
      <c r="E70" s="4" t="s">
        <v>23</v>
      </c>
      <c r="F70" s="84">
        <v>1</v>
      </c>
      <c r="G70" s="144">
        <v>1</v>
      </c>
      <c r="H70" s="84">
        <v>1</v>
      </c>
      <c r="I70" s="84">
        <v>1</v>
      </c>
      <c r="J70" s="84">
        <v>1</v>
      </c>
      <c r="K70" s="84">
        <v>1</v>
      </c>
      <c r="L70" s="5" t="s">
        <v>61</v>
      </c>
      <c r="M70" s="3" t="s">
        <v>30</v>
      </c>
      <c r="N70" s="3" t="s">
        <v>80</v>
      </c>
      <c r="O70" s="3"/>
      <c r="P70" s="3" t="s">
        <v>62</v>
      </c>
      <c r="Q70" s="3" t="s">
        <v>170</v>
      </c>
      <c r="R70" s="3" t="s">
        <v>171</v>
      </c>
      <c r="S70" s="28" t="s">
        <v>172</v>
      </c>
    </row>
    <row r="71" spans="1:19" s="2" customFormat="1" ht="31.5" x14ac:dyDescent="0.25">
      <c r="A71" s="177"/>
      <c r="B71" s="155"/>
      <c r="C71" s="10" t="s">
        <v>173</v>
      </c>
      <c r="D71" s="95" t="s">
        <v>22</v>
      </c>
      <c r="E71" s="95" t="s">
        <v>23</v>
      </c>
      <c r="F71" s="145">
        <v>2230</v>
      </c>
      <c r="G71" s="145">
        <v>8000</v>
      </c>
      <c r="H71" s="145">
        <v>2000</v>
      </c>
      <c r="I71" s="145">
        <v>2000</v>
      </c>
      <c r="J71" s="145">
        <v>2000</v>
      </c>
      <c r="K71" s="145">
        <v>2000</v>
      </c>
      <c r="L71" s="8" t="s">
        <v>50</v>
      </c>
      <c r="M71" s="95" t="s">
        <v>16</v>
      </c>
      <c r="N71" s="8" t="s">
        <v>80</v>
      </c>
      <c r="O71" s="95"/>
      <c r="P71" s="8" t="s">
        <v>62</v>
      </c>
      <c r="Q71" s="95" t="s">
        <v>174</v>
      </c>
      <c r="R71" s="95" t="s">
        <v>175</v>
      </c>
      <c r="S71" s="96" t="s">
        <v>176</v>
      </c>
    </row>
    <row r="72" spans="1:19" s="2" customFormat="1" ht="48" thickBot="1" x14ac:dyDescent="0.3">
      <c r="A72" s="178"/>
      <c r="B72" s="179"/>
      <c r="C72" s="39" t="s">
        <v>177</v>
      </c>
      <c r="D72" s="85" t="s">
        <v>22</v>
      </c>
      <c r="E72" s="85" t="s">
        <v>17</v>
      </c>
      <c r="F72" s="146">
        <v>0</v>
      </c>
      <c r="G72" s="146">
        <v>12</v>
      </c>
      <c r="H72" s="146">
        <v>3</v>
      </c>
      <c r="I72" s="146">
        <v>3</v>
      </c>
      <c r="J72" s="146">
        <v>3</v>
      </c>
      <c r="K72" s="146">
        <v>3</v>
      </c>
      <c r="L72" s="85" t="s">
        <v>50</v>
      </c>
      <c r="M72" s="86" t="s">
        <v>88</v>
      </c>
      <c r="N72" s="86" t="s">
        <v>80</v>
      </c>
      <c r="O72" s="40"/>
      <c r="P72" s="40" t="s">
        <v>62</v>
      </c>
      <c r="Q72" s="36" t="s">
        <v>178</v>
      </c>
      <c r="R72" s="36" t="s">
        <v>179</v>
      </c>
      <c r="S72" s="87" t="s">
        <v>180</v>
      </c>
    </row>
    <row r="73" spans="1:19" s="2" customFormat="1" ht="49.5" customHeight="1" x14ac:dyDescent="0.25">
      <c r="A73" s="169" t="s">
        <v>139</v>
      </c>
      <c r="B73" s="162" t="s">
        <v>153</v>
      </c>
      <c r="C73" s="53" t="s">
        <v>140</v>
      </c>
      <c r="D73" s="41" t="s">
        <v>22</v>
      </c>
      <c r="E73" s="41" t="s">
        <v>26</v>
      </c>
      <c r="F73" s="97">
        <v>4494781</v>
      </c>
      <c r="G73" s="97">
        <v>5156156</v>
      </c>
      <c r="H73" s="97">
        <v>4692363</v>
      </c>
      <c r="I73" s="97">
        <v>4871896</v>
      </c>
      <c r="J73" s="97">
        <v>5051429</v>
      </c>
      <c r="K73" s="97">
        <v>5156156</v>
      </c>
      <c r="L73" s="42" t="s">
        <v>50</v>
      </c>
      <c r="M73" s="42" t="s">
        <v>88</v>
      </c>
      <c r="N73" s="42" t="s">
        <v>80</v>
      </c>
      <c r="O73" s="42"/>
      <c r="P73" s="42" t="s">
        <v>19</v>
      </c>
      <c r="Q73" s="42" t="s">
        <v>51</v>
      </c>
      <c r="R73" s="42" t="s">
        <v>52</v>
      </c>
      <c r="S73" s="65" t="s">
        <v>53</v>
      </c>
    </row>
    <row r="74" spans="1:19" s="2" customFormat="1" ht="39.75" customHeight="1" x14ac:dyDescent="0.25">
      <c r="A74" s="170"/>
      <c r="B74" s="154"/>
      <c r="C74" s="12" t="s">
        <v>197</v>
      </c>
      <c r="D74" s="4" t="s">
        <v>22</v>
      </c>
      <c r="E74" s="4" t="s">
        <v>26</v>
      </c>
      <c r="F74" s="13">
        <v>2417079.4200000004</v>
      </c>
      <c r="G74" s="13">
        <v>2781798.66</v>
      </c>
      <c r="H74" s="13">
        <v>2531350.3090909105</v>
      </c>
      <c r="I74" s="13">
        <v>2628298.0996363731</v>
      </c>
      <c r="J74" s="13">
        <v>2725245.8901818353</v>
      </c>
      <c r="K74" s="13">
        <v>2781798.768000022</v>
      </c>
      <c r="L74" s="5" t="s">
        <v>50</v>
      </c>
      <c r="M74" s="3"/>
      <c r="N74" s="3"/>
      <c r="O74" s="3"/>
      <c r="P74" s="3" t="s">
        <v>19</v>
      </c>
      <c r="Q74" s="3" t="s">
        <v>51</v>
      </c>
      <c r="R74" s="3" t="s">
        <v>52</v>
      </c>
      <c r="S74" s="28" t="s">
        <v>53</v>
      </c>
    </row>
    <row r="75" spans="1:19" s="2" customFormat="1" ht="31.5" x14ac:dyDescent="0.25">
      <c r="A75" s="170"/>
      <c r="B75" s="154"/>
      <c r="C75" s="10" t="s">
        <v>49</v>
      </c>
      <c r="D75" s="22" t="s">
        <v>16</v>
      </c>
      <c r="E75" s="22" t="s">
        <v>17</v>
      </c>
      <c r="F75" s="98">
        <v>0.44718347315491458</v>
      </c>
      <c r="G75" s="98">
        <f>+K75</f>
        <v>0.51219999999999999</v>
      </c>
      <c r="H75" s="98">
        <v>0.45429999999999998</v>
      </c>
      <c r="I75" s="98">
        <v>0.47449999999999998</v>
      </c>
      <c r="J75" s="98">
        <v>0.49309999999999998</v>
      </c>
      <c r="K75" s="98">
        <v>0.51219999999999999</v>
      </c>
      <c r="L75" s="8" t="s">
        <v>50</v>
      </c>
      <c r="M75" s="8"/>
      <c r="N75" s="8"/>
      <c r="O75" s="8"/>
      <c r="P75" s="8" t="s">
        <v>19</v>
      </c>
      <c r="Q75" s="8" t="s">
        <v>51</v>
      </c>
      <c r="R75" s="8" t="s">
        <v>52</v>
      </c>
      <c r="S75" s="27" t="s">
        <v>53</v>
      </c>
    </row>
    <row r="76" spans="1:19" s="2" customFormat="1" ht="31.5" x14ac:dyDescent="0.25">
      <c r="A76" s="170"/>
      <c r="B76" s="154"/>
      <c r="C76" s="12" t="s">
        <v>198</v>
      </c>
      <c r="D76" s="4" t="s">
        <v>22</v>
      </c>
      <c r="E76" s="4" t="s">
        <v>199</v>
      </c>
      <c r="F76" s="13" t="s">
        <v>200</v>
      </c>
      <c r="G76" s="13" t="s">
        <v>201</v>
      </c>
      <c r="H76" s="88">
        <v>1131582</v>
      </c>
      <c r="I76" s="147" t="s">
        <v>202</v>
      </c>
      <c r="J76" s="126">
        <v>1316382</v>
      </c>
      <c r="K76" s="148" t="s">
        <v>201</v>
      </c>
      <c r="L76" s="3" t="s">
        <v>50</v>
      </c>
      <c r="M76" s="3"/>
      <c r="N76" s="3" t="s">
        <v>141</v>
      </c>
      <c r="O76" s="3"/>
      <c r="P76" s="3" t="s">
        <v>58</v>
      </c>
      <c r="Q76" s="3" t="s">
        <v>203</v>
      </c>
      <c r="R76" s="3" t="s">
        <v>204</v>
      </c>
      <c r="S76" s="28" t="s">
        <v>205</v>
      </c>
    </row>
    <row r="77" spans="1:19" s="2" customFormat="1" ht="31.5" x14ac:dyDescent="0.25">
      <c r="A77" s="170"/>
      <c r="B77" s="154"/>
      <c r="C77" s="10" t="s">
        <v>206</v>
      </c>
      <c r="D77" s="22" t="s">
        <v>22</v>
      </c>
      <c r="E77" s="22" t="s">
        <v>199</v>
      </c>
      <c r="F77" s="15">
        <v>0</v>
      </c>
      <c r="G77" s="149" t="s">
        <v>207</v>
      </c>
      <c r="H77" s="150">
        <v>100000</v>
      </c>
      <c r="I77" s="149" t="s">
        <v>208</v>
      </c>
      <c r="J77" s="149" t="s">
        <v>209</v>
      </c>
      <c r="K77" s="149" t="s">
        <v>207</v>
      </c>
      <c r="L77" s="8" t="s">
        <v>50</v>
      </c>
      <c r="M77" s="8"/>
      <c r="N77" s="8" t="s">
        <v>141</v>
      </c>
      <c r="O77" s="8" t="s">
        <v>210</v>
      </c>
      <c r="P77" s="8" t="s">
        <v>58</v>
      </c>
      <c r="Q77" s="8" t="s">
        <v>203</v>
      </c>
      <c r="R77" s="8" t="s">
        <v>204</v>
      </c>
      <c r="S77" s="27" t="s">
        <v>205</v>
      </c>
    </row>
    <row r="78" spans="1:19" s="2" customFormat="1" ht="31.5" x14ac:dyDescent="0.25">
      <c r="A78" s="170"/>
      <c r="B78" s="154"/>
      <c r="C78" s="12" t="s">
        <v>211</v>
      </c>
      <c r="D78" s="4" t="s">
        <v>22</v>
      </c>
      <c r="E78" s="4" t="s">
        <v>199</v>
      </c>
      <c r="F78" s="13">
        <v>0</v>
      </c>
      <c r="G78" s="151">
        <v>17364</v>
      </c>
      <c r="H78" s="152">
        <v>15000</v>
      </c>
      <c r="I78" s="151" t="s">
        <v>212</v>
      </c>
      <c r="J78" s="151" t="s">
        <v>213</v>
      </c>
      <c r="K78" s="151">
        <v>17364</v>
      </c>
      <c r="L78" s="3" t="s">
        <v>50</v>
      </c>
      <c r="M78" s="3"/>
      <c r="N78" s="3" t="s">
        <v>141</v>
      </c>
      <c r="O78" s="3" t="s">
        <v>214</v>
      </c>
      <c r="P78" s="3" t="s">
        <v>58</v>
      </c>
      <c r="Q78" s="3" t="s">
        <v>203</v>
      </c>
      <c r="R78" s="3" t="s">
        <v>204</v>
      </c>
      <c r="S78" s="28" t="s">
        <v>205</v>
      </c>
    </row>
    <row r="79" spans="1:19" s="2" customFormat="1" ht="63.75" thickBot="1" x14ac:dyDescent="0.3">
      <c r="A79" s="171"/>
      <c r="B79" s="44" t="s">
        <v>154</v>
      </c>
      <c r="C79" s="54" t="s">
        <v>54</v>
      </c>
      <c r="D79" s="43" t="s">
        <v>16</v>
      </c>
      <c r="E79" s="99" t="s">
        <v>17</v>
      </c>
      <c r="F79" s="100">
        <v>0.46389999999999998</v>
      </c>
      <c r="G79" s="100">
        <v>0.47589999999999999</v>
      </c>
      <c r="H79" s="101">
        <v>0.46689999999999998</v>
      </c>
      <c r="I79" s="101">
        <v>0.46989999999999998</v>
      </c>
      <c r="J79" s="101">
        <v>0.47289999999999999</v>
      </c>
      <c r="K79" s="101">
        <v>0.47589999999999999</v>
      </c>
      <c r="L79" s="44" t="s">
        <v>50</v>
      </c>
      <c r="M79" s="44"/>
      <c r="N79" s="44"/>
      <c r="O79" s="44"/>
      <c r="P79" s="44" t="s">
        <v>19</v>
      </c>
      <c r="Q79" s="44" t="s">
        <v>55</v>
      </c>
      <c r="R79" s="44" t="s">
        <v>56</v>
      </c>
      <c r="S79" s="102" t="s">
        <v>57</v>
      </c>
    </row>
    <row r="80" spans="1:19" s="2" customFormat="1" ht="25.5" customHeight="1" x14ac:dyDescent="0.25">
      <c r="A80" s="159" t="s">
        <v>66</v>
      </c>
      <c r="B80" s="172" t="s">
        <v>155</v>
      </c>
      <c r="C80" s="47" t="s">
        <v>67</v>
      </c>
      <c r="D80" s="47" t="s">
        <v>30</v>
      </c>
      <c r="E80" s="47" t="s">
        <v>17</v>
      </c>
      <c r="F80" s="153">
        <v>94.1</v>
      </c>
      <c r="G80" s="153">
        <v>95</v>
      </c>
      <c r="H80" s="153">
        <v>94</v>
      </c>
      <c r="I80" s="153">
        <v>94</v>
      </c>
      <c r="J80" s="153">
        <v>95</v>
      </c>
      <c r="K80" s="153">
        <v>95</v>
      </c>
      <c r="L80" s="162" t="s">
        <v>68</v>
      </c>
      <c r="M80" s="89"/>
      <c r="N80" s="89"/>
      <c r="O80" s="89"/>
      <c r="P80" s="74" t="s">
        <v>119</v>
      </c>
      <c r="Q80" s="47" t="s">
        <v>48</v>
      </c>
      <c r="R80" s="47" t="s">
        <v>166</v>
      </c>
      <c r="S80" s="48" t="s">
        <v>167</v>
      </c>
    </row>
    <row r="81" spans="1:19" s="2" customFormat="1" ht="33" customHeight="1" x14ac:dyDescent="0.25">
      <c r="A81" s="160"/>
      <c r="B81" s="173"/>
      <c r="C81" s="103" t="s">
        <v>69</v>
      </c>
      <c r="D81" s="104" t="s">
        <v>30</v>
      </c>
      <c r="E81" s="104" t="s">
        <v>17</v>
      </c>
      <c r="F81" s="26">
        <v>80</v>
      </c>
      <c r="G81" s="26">
        <v>92</v>
      </c>
      <c r="H81" s="26">
        <v>83</v>
      </c>
      <c r="I81" s="26">
        <v>86</v>
      </c>
      <c r="J81" s="26">
        <v>89</v>
      </c>
      <c r="K81" s="26">
        <v>92</v>
      </c>
      <c r="L81" s="154"/>
      <c r="M81" s="57"/>
      <c r="N81" s="57"/>
      <c r="O81" s="57"/>
      <c r="P81" s="8" t="s">
        <v>125</v>
      </c>
      <c r="Q81" s="7" t="s">
        <v>27</v>
      </c>
      <c r="R81" s="105" t="s">
        <v>90</v>
      </c>
      <c r="S81" s="106" t="s">
        <v>91</v>
      </c>
    </row>
    <row r="82" spans="1:19" s="2" customFormat="1" ht="22.5" customHeight="1" x14ac:dyDescent="0.25">
      <c r="A82" s="160"/>
      <c r="B82" s="173"/>
      <c r="C82" s="3" t="s">
        <v>70</v>
      </c>
      <c r="D82" s="3" t="s">
        <v>30</v>
      </c>
      <c r="E82" s="3" t="s">
        <v>17</v>
      </c>
      <c r="F82" s="55">
        <v>97.4</v>
      </c>
      <c r="G82" s="55">
        <v>99.4</v>
      </c>
      <c r="H82" s="55">
        <v>97.9</v>
      </c>
      <c r="I82" s="55">
        <v>98.4</v>
      </c>
      <c r="J82" s="55">
        <v>98.9</v>
      </c>
      <c r="K82" s="55">
        <v>99.4</v>
      </c>
      <c r="L82" s="154"/>
      <c r="M82" s="56"/>
      <c r="N82" s="56"/>
      <c r="O82" s="56"/>
      <c r="P82" s="3" t="s">
        <v>58</v>
      </c>
      <c r="Q82" s="3"/>
      <c r="R82" s="3" t="s">
        <v>59</v>
      </c>
      <c r="S82" s="33" t="s">
        <v>60</v>
      </c>
    </row>
    <row r="83" spans="1:19" s="2" customFormat="1" ht="24" customHeight="1" x14ac:dyDescent="0.25">
      <c r="A83" s="160"/>
      <c r="B83" s="173"/>
      <c r="C83" s="103" t="s">
        <v>71</v>
      </c>
      <c r="D83" s="104" t="s">
        <v>30</v>
      </c>
      <c r="E83" s="104" t="s">
        <v>17</v>
      </c>
      <c r="F83" s="107">
        <v>86.4</v>
      </c>
      <c r="G83" s="107">
        <v>96.4</v>
      </c>
      <c r="H83" s="107">
        <v>88.9</v>
      </c>
      <c r="I83" s="107">
        <v>91.4</v>
      </c>
      <c r="J83" s="107">
        <v>93.9</v>
      </c>
      <c r="K83" s="107">
        <v>96.4</v>
      </c>
      <c r="L83" s="154"/>
      <c r="M83" s="57"/>
      <c r="N83" s="57"/>
      <c r="O83" s="57"/>
      <c r="P83" s="9" t="s">
        <v>19</v>
      </c>
      <c r="Q83" s="8"/>
      <c r="R83" s="104" t="s">
        <v>72</v>
      </c>
      <c r="S83" s="32" t="s">
        <v>73</v>
      </c>
    </row>
    <row r="84" spans="1:19" s="2" customFormat="1" ht="25.5" customHeight="1" x14ac:dyDescent="0.25">
      <c r="A84" s="160"/>
      <c r="B84" s="173"/>
      <c r="C84" s="3" t="s">
        <v>74</v>
      </c>
      <c r="D84" s="3" t="s">
        <v>30</v>
      </c>
      <c r="E84" s="3" t="s">
        <v>17</v>
      </c>
      <c r="F84" s="55">
        <v>94.7</v>
      </c>
      <c r="G84" s="55">
        <v>95.5</v>
      </c>
      <c r="H84" s="55">
        <v>94.9</v>
      </c>
      <c r="I84" s="55">
        <v>95.1</v>
      </c>
      <c r="J84" s="55">
        <v>95.3</v>
      </c>
      <c r="K84" s="55">
        <v>95.5</v>
      </c>
      <c r="L84" s="154"/>
      <c r="M84" s="56"/>
      <c r="N84" s="56"/>
      <c r="O84" s="56"/>
      <c r="P84" s="3" t="s">
        <v>62</v>
      </c>
      <c r="Q84" s="3"/>
      <c r="R84" s="3" t="s">
        <v>92</v>
      </c>
      <c r="S84" s="28" t="s">
        <v>93</v>
      </c>
    </row>
    <row r="85" spans="1:19" s="2" customFormat="1" ht="31.5" customHeight="1" thickBot="1" x14ac:dyDescent="0.3">
      <c r="A85" s="161"/>
      <c r="B85" s="174"/>
      <c r="C85" s="108" t="s">
        <v>75</v>
      </c>
      <c r="D85" s="109" t="s">
        <v>30</v>
      </c>
      <c r="E85" s="110" t="s">
        <v>17</v>
      </c>
      <c r="F85" s="111" t="s">
        <v>229</v>
      </c>
      <c r="G85" s="111" t="s">
        <v>230</v>
      </c>
      <c r="H85" s="111" t="s">
        <v>229</v>
      </c>
      <c r="I85" s="111" t="s">
        <v>231</v>
      </c>
      <c r="J85" s="111" t="s">
        <v>232</v>
      </c>
      <c r="K85" s="111" t="s">
        <v>230</v>
      </c>
      <c r="L85" s="163"/>
      <c r="M85" s="44"/>
      <c r="N85" s="44"/>
      <c r="O85" s="44"/>
      <c r="P85" s="92" t="s">
        <v>29</v>
      </c>
      <c r="Q85" s="44" t="s">
        <v>76</v>
      </c>
      <c r="R85" s="44" t="s">
        <v>233</v>
      </c>
      <c r="S85" s="112" t="s">
        <v>234</v>
      </c>
    </row>
  </sheetData>
  <mergeCells count="17">
    <mergeCell ref="B14:B21"/>
    <mergeCell ref="B22:B38"/>
    <mergeCell ref="B39:B49"/>
    <mergeCell ref="C2:K2"/>
    <mergeCell ref="A3:S3"/>
    <mergeCell ref="A80:A85"/>
    <mergeCell ref="L80:L85"/>
    <mergeCell ref="B50:B63"/>
    <mergeCell ref="A6:A63"/>
    <mergeCell ref="B68:B69"/>
    <mergeCell ref="B6:B13"/>
    <mergeCell ref="B73:B78"/>
    <mergeCell ref="A73:A79"/>
    <mergeCell ref="B80:B85"/>
    <mergeCell ref="B64:B67"/>
    <mergeCell ref="A64:A72"/>
    <mergeCell ref="B70:B72"/>
  </mergeCells>
  <dataValidations count="1">
    <dataValidation allowBlank="1" showInputMessage="1" showErrorMessage="1" prompt="Escriba el valor de la meta para cada vigencia de forma acumulada. _x000a__x000a_Elimine o adicione columnas de acuerdo al tiempo de ejecución de la política._x000a__x000a_En los casos en los que el indicador cuenta con LB por favor adicione dicho valor a las metas definidas._x000a_" sqref="G51 G49:K49 G46:K46 F50:G50 F23:K28" xr:uid="{BB462C3A-3140-4C9B-AE74-17E879C4FCFB}"/>
  </dataValidations>
  <hyperlinks>
    <hyperlink ref="S11" r:id="rId1" xr:uid="{65F6C4CB-88A1-4EA4-AE1E-467EF77A4B99}"/>
    <hyperlink ref="S79" r:id="rId2" xr:uid="{E5015259-05C4-458F-BD0A-3F50636539B8}"/>
    <hyperlink ref="S13:S50" r:id="rId3" display="afernandez@mintrabajo.gov.co" xr:uid="{2E617556-EA16-4820-AF7E-F648707FA3CF}"/>
    <hyperlink ref="S6" r:id="rId4" xr:uid="{8F0706C9-9E70-40A6-9F8C-5BF14EC45289}"/>
    <hyperlink ref="S82" r:id="rId5" xr:uid="{E8160F3E-C8AB-4CAA-B95F-3608628B1B64}"/>
    <hyperlink ref="S83" r:id="rId6" xr:uid="{81E405A1-BA94-4FAC-9AED-D2AD396D7636}"/>
    <hyperlink ref="S18" r:id="rId7" xr:uid="{F383411F-493D-418C-872C-6D9D8567C4D8}"/>
    <hyperlink ref="S84" r:id="rId8" xr:uid="{EDDB78BB-E4A5-488B-B9E5-C946B88AC710}"/>
    <hyperlink ref="S14" r:id="rId9" xr:uid="{F7DC78D1-25AB-4F1F-9C58-38E6FAA1D357}"/>
    <hyperlink ref="S8" r:id="rId10" xr:uid="{3150175A-1072-4757-B4A3-261EEE22AA1E}"/>
    <hyperlink ref="S15" r:id="rId11" xr:uid="{62578689-B488-46A6-91C2-B118FCCC6D5A}"/>
    <hyperlink ref="S9" r:id="rId12" xr:uid="{D513D8EA-B9B5-4564-A276-D5C83C658D48}"/>
    <hyperlink ref="S41:S42" r:id="rId13" display="afernandez@mintrabajo.gov.co" xr:uid="{E3A51267-83AB-471C-8BDD-9E1E2DFED2E1}"/>
    <hyperlink ref="S39" r:id="rId14" xr:uid="{E7646461-4796-495B-BA67-C697F64E57F3}"/>
    <hyperlink ref="S40" r:id="rId15" xr:uid="{FB918746-3FC6-42B9-98CC-664E033C602B}"/>
    <hyperlink ref="S44" r:id="rId16" xr:uid="{61F86C77-57C9-47B2-85AB-231528953024}"/>
    <hyperlink ref="S46" r:id="rId17" xr:uid="{B0548B0C-4080-4F59-BD15-0B7ACFA981F6}"/>
    <hyperlink ref="S47" r:id="rId18" xr:uid="{3C4D5BCE-D233-4993-83C8-C8335F79561C}"/>
    <hyperlink ref="S48" r:id="rId19" xr:uid="{CEFBF65F-20B3-484B-A3DB-7477E403441B}"/>
    <hyperlink ref="S49" r:id="rId20" xr:uid="{367C06EA-22EE-4DEA-8B12-56DF23ACADFF}"/>
    <hyperlink ref="S41" r:id="rId21" xr:uid="{2BB95AC1-3293-49FE-9034-61E727B39901}"/>
    <hyperlink ref="S42" r:id="rId22" xr:uid="{BB054B5D-668F-43C9-8B9A-71FB71100C92}"/>
    <hyperlink ref="S45" r:id="rId23" xr:uid="{093CC201-6B6D-43A6-866E-BB7A13A91338}"/>
    <hyperlink ref="S62" r:id="rId24" xr:uid="{32E1ECEB-9CC4-499B-BBC2-D25B4221C5B6}"/>
    <hyperlink ref="S81" r:id="rId25" xr:uid="{45DD0241-0D20-4D85-B58C-2A1E729E3B1E}"/>
    <hyperlink ref="S43" r:id="rId26" xr:uid="{F750AEB0-906D-4280-B7AC-997B04A663E6}"/>
    <hyperlink ref="S61" r:id="rId27" xr:uid="{D3DEF527-BB60-4345-AA23-91DBF870AD18}"/>
    <hyperlink ref="S50" r:id="rId28" xr:uid="{B12C5BF3-D53B-44C6-9F77-E9E6071512DA}"/>
    <hyperlink ref="S51" r:id="rId29" xr:uid="{E42B4068-8075-4934-9B1F-21F84EFAFA0E}"/>
    <hyperlink ref="S52" r:id="rId30" xr:uid="{48F046D1-98FC-4833-97FF-49CEEFA93181}"/>
    <hyperlink ref="S53" r:id="rId31" xr:uid="{DB76EBE2-E66A-4E23-A0DB-2ED12C4A43F8}"/>
    <hyperlink ref="S54" r:id="rId32" xr:uid="{FA42AC4E-BC55-4A3E-A7EA-28F0710298C7}"/>
    <hyperlink ref="S55" r:id="rId33" xr:uid="{5987390E-DC29-4D01-AC5D-E0DC5068A5AB}"/>
    <hyperlink ref="S56" r:id="rId34" xr:uid="{6924D8D1-9929-493E-9E77-2314212E0A1A}"/>
    <hyperlink ref="S57" r:id="rId35" xr:uid="{8DA53ED2-38AF-49FD-AC04-8D01997F4F4B}"/>
    <hyperlink ref="S58" r:id="rId36" xr:uid="{168B9A46-D689-47FC-8243-131BD84BD65C}"/>
    <hyperlink ref="S59" r:id="rId37" xr:uid="{09055D19-67B3-4E25-9842-7197D3BB9C6E}"/>
    <hyperlink ref="S60" r:id="rId38" xr:uid="{CF09FEE6-4C7A-4E60-B5A7-BEBCB82A2A60}"/>
    <hyperlink ref="S63" r:id="rId39" xr:uid="{390FDF9D-A37E-4161-9D90-E20DAF89C1C5}"/>
    <hyperlink ref="S80" r:id="rId40" xr:uid="{7CCF1908-3877-40C5-8718-597C34C77EDC}"/>
    <hyperlink ref="S70" r:id="rId41" xr:uid="{5826AD08-F6CC-4726-AE44-99500524A7F6}"/>
    <hyperlink ref="S71" r:id="rId42" xr:uid="{02718B28-E1AA-4F72-B241-5A6D198A0683}"/>
    <hyperlink ref="S72" r:id="rId43" xr:uid="{CEA61A28-25F6-4BE5-A3B5-7EFE57CA63BE}"/>
    <hyperlink ref="S16" r:id="rId44" xr:uid="{5561F1D6-B454-45E5-BE50-E1BBF5900FB5}"/>
    <hyperlink ref="S17" r:id="rId45" xr:uid="{5B70ECE7-1B2A-4887-8A21-E0A936B9A8DB}"/>
    <hyperlink ref="S19" r:id="rId46" xr:uid="{41F1EC8E-EF34-4789-8DD2-425D78E933BB}"/>
    <hyperlink ref="S64" r:id="rId47" xr:uid="{28231B23-53C5-4B94-92A6-62E0B267A849}"/>
    <hyperlink ref="S65" r:id="rId48" xr:uid="{4BCAA404-638B-49CE-B71B-7BD058435ADF}"/>
    <hyperlink ref="S66" r:id="rId49" xr:uid="{463C20B5-0D61-47CA-8AB3-FF851CAAD64D}"/>
    <hyperlink ref="S67" r:id="rId50" xr:uid="{D6D22C84-07C0-4534-898D-DCA5EDCE3107}"/>
    <hyperlink ref="S68" r:id="rId51" xr:uid="{D5115C6E-FBDB-446B-B1B7-F04C3B3625A9}"/>
    <hyperlink ref="S69" r:id="rId52" xr:uid="{D2B214FB-1AE7-42BA-BFAE-E5692D66129D}"/>
    <hyperlink ref="S73" r:id="rId53" xr:uid="{83964B02-2127-425D-B39D-AB4B95F2DD63}"/>
    <hyperlink ref="S74" r:id="rId54" xr:uid="{7D01E72E-8A50-4295-801A-3F4BCEC40277}"/>
    <hyperlink ref="S75" r:id="rId55" xr:uid="{F1826FE3-E7EA-4C91-BA30-C76C202B9B98}"/>
    <hyperlink ref="S76" r:id="rId56" xr:uid="{4831CA7C-439C-40C0-B2CD-347DB20E2A0B}"/>
    <hyperlink ref="S77" r:id="rId57" xr:uid="{1AB0069E-533C-4BF1-BDFF-2DCFAC802A61}"/>
    <hyperlink ref="S78" r:id="rId58" xr:uid="{ADB95748-F42E-45C3-AFCF-B7CED49F8B69}"/>
    <hyperlink ref="S7" r:id="rId59" xr:uid="{4F7C3BF3-3DAE-416D-9E5C-9F5D7850A866}"/>
    <hyperlink ref="S10" r:id="rId60" xr:uid="{479F9775-FB23-4494-A0E8-3C260FC9F0F5}"/>
    <hyperlink ref="S21" r:id="rId61" xr:uid="{8ABF6ED4-FE3F-4E23-9963-38647422B014}"/>
    <hyperlink ref="S20" r:id="rId62" xr:uid="{A2C13FCE-A301-4E36-8427-ED3BDCAC7080}"/>
    <hyperlink ref="S85" r:id="rId63" xr:uid="{16CFF9D6-7DCC-4CCC-A043-9472F9252443}"/>
    <hyperlink ref="S12" r:id="rId64" xr:uid="{7B81D5C8-4168-4DBA-AB0F-72E7B091D5F4}"/>
    <hyperlink ref="S23:S32" r:id="rId65" display="afernandez@mintrabajo.gov.co" xr:uid="{8E2CF927-9B2E-4950-AF7D-9E0D72DD0496}"/>
    <hyperlink ref="S23" r:id="rId66" xr:uid="{6B684A30-F001-4A53-A45B-421A9DBB372A}"/>
    <hyperlink ref="S24" r:id="rId67" xr:uid="{3A5A79A7-55DB-4704-A9FF-4384981C1ED1}"/>
    <hyperlink ref="S25" r:id="rId68" xr:uid="{C6ACD36D-6028-4455-8CEE-73A600FAB43F}"/>
    <hyperlink ref="S26" r:id="rId69" xr:uid="{31DA544E-AB60-4937-955B-BFA26979E47A}"/>
    <hyperlink ref="S27" r:id="rId70" xr:uid="{07D9BDF9-9B74-4DB5-8899-9D120749059B}"/>
    <hyperlink ref="S28" r:id="rId71" xr:uid="{E5F5C904-E7EC-44A9-911F-452B23E14C70}"/>
    <hyperlink ref="S29" r:id="rId72" xr:uid="{3F2CC2AA-7AEC-4605-8538-E5341B9FA96C}"/>
    <hyperlink ref="S30" r:id="rId73" xr:uid="{F5315417-C480-4FCC-8081-BC155D95E1F5}"/>
    <hyperlink ref="S33:S38" r:id="rId74" display="afernandez@mintrabajo.gov.co" xr:uid="{7A9B4A47-B4EF-413E-BF19-8882993070AE}"/>
    <hyperlink ref="S13" r:id="rId75" xr:uid="{7E626009-819C-4089-854B-8F58A97565E3}"/>
    <hyperlink ref="S35" r:id="rId76" display="afernandez@mintrabajo.gov.co" xr:uid="{C50AE95E-8E97-4FFD-B0FB-8B4187FF94B8}"/>
    <hyperlink ref="S36" r:id="rId77" xr:uid="{A8054152-CE2B-4715-A8A5-CA7DE02725AB}"/>
    <hyperlink ref="S37" r:id="rId78" xr:uid="{FAEF57DB-5EAB-463D-A653-F517F7609F68}"/>
    <hyperlink ref="S38" r:id="rId79" display="afernandez@mintrabajo.gov.co" xr:uid="{B45392B3-5870-4AD7-A4B7-4A52AC660D0E}"/>
  </hyperlinks>
  <pageMargins left="0.70866141732283472" right="0.70866141732283472" top="0.74803149606299213" bottom="0.74803149606299213" header="0.31496062992125984" footer="0.31496062992125984"/>
  <pageSetup paperSize="14" scale="29" fitToHeight="0" orientation="landscape" horizontalDpi="4294967294" verticalDpi="4294967294" r:id="rId80"/>
  <drawing r:id="rId81"/>
  <legacyDrawing r:id="rId8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C0306-E297-4682-9A44-6C1A41355684}">
  <dimension ref="A1"/>
  <sheetViews>
    <sheetView workbookViewId="0"/>
  </sheetViews>
  <sheetFormatPr baseColWidth="10" defaultRowHeight="15" x14ac:dyDescent="0.25"/>
  <cols>
    <col min="1" max="1" width="18.285156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 Armando Avila Martinez</dc:creator>
  <cp:lastModifiedBy>Marisol Viveros</cp:lastModifiedBy>
  <cp:lastPrinted>2023-04-13T15:56:22Z</cp:lastPrinted>
  <dcterms:created xsi:type="dcterms:W3CDTF">2023-02-06T21:40:11Z</dcterms:created>
  <dcterms:modified xsi:type="dcterms:W3CDTF">2023-05-10T16:13:24Z</dcterms:modified>
</cp:coreProperties>
</file>