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mc:AlternateContent xmlns:mc="http://schemas.openxmlformats.org/markup-compatibility/2006">
    <mc:Choice Requires="x15">
      <x15ac:absPath xmlns:x15ac="http://schemas.microsoft.com/office/spreadsheetml/2010/11/ac" url="C:\Users\marisol.viveros\AppData\Local\Microsoft\Windows\INetCache\Content.Outlook\73PZFWSL\"/>
    </mc:Choice>
  </mc:AlternateContent>
  <xr:revisionPtr revIDLastSave="0" documentId="13_ncr:1_{1F4700B4-B741-4ED7-A042-D2424B146C34}" xr6:coauthVersionLast="36" xr6:coauthVersionMax="36" xr10:uidLastSave="{00000000-0000-0000-0000-000000000000}"/>
  <bookViews>
    <workbookView xWindow="0" yWindow="0" windowWidth="28800" windowHeight="12435" firstSheet="1" activeTab="1" xr2:uid="{00000000-000D-0000-FFFF-FFFF00000000}"/>
  </bookViews>
  <sheets>
    <sheet name="Gestión Riesgo Corrupción " sheetId="2" state="hidden" r:id="rId1"/>
    <sheet name="PAAC" sheetId="19" r:id="rId2"/>
    <sheet name="1 Gestion de Riesgo Corrupcion " sheetId="9" r:id="rId3"/>
    <sheet name="Estrategias de Racionalizacion" sheetId="10" r:id="rId4"/>
    <sheet name="3 Rendicion de Cuentas" sheetId="11" r:id="rId5"/>
    <sheet name="4 Atencion al Ciudadano " sheetId="12" state="hidden" r:id="rId6"/>
    <sheet name="4 Atencion al Ciudadano  " sheetId="16" r:id="rId7"/>
    <sheet name="5 Transparencia y Acc " sheetId="20" r:id="rId8"/>
    <sheet name="TOTAL" sheetId="15" state="hidden" r:id="rId9"/>
    <sheet name="AVANCES" sheetId="7" state="hidden" r:id="rId10"/>
  </sheets>
  <externalReferences>
    <externalReference r:id="rId11"/>
    <externalReference r:id="rId12"/>
    <externalReference r:id="rId13"/>
    <externalReference r:id="rId14"/>
    <externalReference r:id="rId15"/>
    <externalReference r:id="rId16"/>
  </externalReferences>
  <definedNames>
    <definedName name="_xlnm._FilterDatabase" localSheetId="7" hidden="1">'5 Transparencia y Acc '!$A$7:$T$18</definedName>
    <definedName name="_xlnm._FilterDatabase" localSheetId="0" hidden="1">'Gestión Riesgo Corrupción '!$A$3:$G$14</definedName>
    <definedName name="A_Obj1" localSheetId="4">OFFSET(#REF!,0,0,COUNTA(#REF!)-1,1)</definedName>
    <definedName name="A_Obj1" localSheetId="5">OFFSET(#REF!,0,0,COUNTA(#REF!)-1,1)</definedName>
    <definedName name="A_Obj1" localSheetId="6">OFFSET(#REF!,0,0,COUNTA(#REF!)-1,1)</definedName>
    <definedName name="A_Obj1" localSheetId="7">OFFSET(#REF!,0,0,COUNTA(#REF!)-1,1)</definedName>
    <definedName name="A_Obj1" localSheetId="3">OFFSET(#REF!,0,0,COUNTA(#REF!)-1,1)</definedName>
    <definedName name="A_Obj1" localSheetId="8">OFFSET(#REF!,0,0,COUNTA(#REF!)-1,1)</definedName>
    <definedName name="A_Obj1">OFFSET(#REF!,0,0,COUNTA(#REF!)-1,1)</definedName>
    <definedName name="A_Obj2" localSheetId="5">OFFSET(#REF!,0,0,COUNTA(#REF!)-1,1)</definedName>
    <definedName name="A_Obj2" localSheetId="6">OFFSET(#REF!,0,0,COUNTA(#REF!)-1,1)</definedName>
    <definedName name="A_Obj2" localSheetId="3">OFFSET(#REF!,0,0,COUNTA(#REF!)-1,1)</definedName>
    <definedName name="A_Obj2" localSheetId="8">OFFSET(#REF!,0,0,COUNTA(#REF!)-1,1)</definedName>
    <definedName name="A_Obj2">OFFSET(#REF!,0,0,COUNTA(#REF!)-1,1)</definedName>
    <definedName name="A_Obj3" localSheetId="5">OFFSET(#REF!,0,0,COUNTA(#REF!)-1,1)</definedName>
    <definedName name="A_Obj3" localSheetId="6">OFFSET(#REF!,0,0,COUNTA(#REF!)-1,1)</definedName>
    <definedName name="A_Obj3" localSheetId="3">OFFSET(#REF!,0,0,COUNTA(#REF!)-1,1)</definedName>
    <definedName name="A_Obj3" localSheetId="8">OFFSET(#REF!,0,0,COUNTA(#REF!)-1,1)</definedName>
    <definedName name="A_Obj3">OFFSET(#REF!,0,0,COUNTA(#REF!)-1,1)</definedName>
    <definedName name="A_Obj4" localSheetId="5">OFFSET(#REF!,0,0,COUNTA(#REF!)-1,1)</definedName>
    <definedName name="A_Obj4" localSheetId="6">OFFSET(#REF!,0,0,COUNTA(#REF!)-1,1)</definedName>
    <definedName name="A_Obj4" localSheetId="3">OFFSET(#REF!,0,0,COUNTA(#REF!)-1,1)</definedName>
    <definedName name="A_Obj4" localSheetId="8">OFFSET(#REF!,0,0,COUNTA(#REF!)-1,1)</definedName>
    <definedName name="A_Obj4">OFFSET(#REF!,0,0,COUNTA(#REF!)-1,1)</definedName>
    <definedName name="Acc_1" localSheetId="4">#REF!</definedName>
    <definedName name="Acc_1" localSheetId="5">#REF!</definedName>
    <definedName name="Acc_1" localSheetId="6">#REF!</definedName>
    <definedName name="Acc_1" localSheetId="7">#REF!</definedName>
    <definedName name="Acc_1" localSheetId="3">#REF!</definedName>
    <definedName name="Acc_1" localSheetId="8">#REF!</definedName>
    <definedName name="Acc_1">#REF!</definedName>
    <definedName name="Acc_2" localSheetId="4">#REF!</definedName>
    <definedName name="Acc_2" localSheetId="5">#REF!</definedName>
    <definedName name="Acc_2" localSheetId="6">#REF!</definedName>
    <definedName name="Acc_2" localSheetId="7">#REF!</definedName>
    <definedName name="Acc_2" localSheetId="3">#REF!</definedName>
    <definedName name="Acc_2" localSheetId="8">#REF!</definedName>
    <definedName name="Acc_2">#REF!</definedName>
    <definedName name="Acc_3" localSheetId="5">#REF!</definedName>
    <definedName name="Acc_3" localSheetId="6">#REF!</definedName>
    <definedName name="Acc_3" localSheetId="3">#REF!</definedName>
    <definedName name="Acc_3" localSheetId="8">#REF!</definedName>
    <definedName name="Acc_3">#REF!</definedName>
    <definedName name="Acc_4" localSheetId="5">#REF!</definedName>
    <definedName name="Acc_4" localSheetId="6">#REF!</definedName>
    <definedName name="Acc_4" localSheetId="3">#REF!</definedName>
    <definedName name="Acc_4" localSheetId="8">#REF!</definedName>
    <definedName name="Acc_4">#REF!</definedName>
    <definedName name="Acc_5" localSheetId="5">#REF!</definedName>
    <definedName name="Acc_5" localSheetId="6">#REF!</definedName>
    <definedName name="Acc_5" localSheetId="3">#REF!</definedName>
    <definedName name="Acc_5" localSheetId="8">#REF!</definedName>
    <definedName name="Acc_5">#REF!</definedName>
    <definedName name="Acc_6" localSheetId="5">#REF!</definedName>
    <definedName name="Acc_6" localSheetId="6">#REF!</definedName>
    <definedName name="Acc_6" localSheetId="3">#REF!</definedName>
    <definedName name="Acc_6" localSheetId="8">#REF!</definedName>
    <definedName name="Acc_6">#REF!</definedName>
    <definedName name="Acc_7" localSheetId="5">#REF!</definedName>
    <definedName name="Acc_7" localSheetId="6">#REF!</definedName>
    <definedName name="Acc_7" localSheetId="3">#REF!</definedName>
    <definedName name="Acc_7" localSheetId="8">#REF!</definedName>
    <definedName name="Acc_7">#REF!</definedName>
    <definedName name="Acc_8" localSheetId="5">#REF!</definedName>
    <definedName name="Acc_8" localSheetId="6">#REF!</definedName>
    <definedName name="Acc_8" localSheetId="3">#REF!</definedName>
    <definedName name="Acc_8" localSheetId="8">#REF!</definedName>
    <definedName name="Acc_8">#REF!</definedName>
    <definedName name="Acc_9" localSheetId="5">#REF!</definedName>
    <definedName name="Acc_9" localSheetId="6">#REF!</definedName>
    <definedName name="Acc_9" localSheetId="3">#REF!</definedName>
    <definedName name="Acc_9" localSheetId="8">#REF!</definedName>
    <definedName name="Acc_9">#REF!</definedName>
    <definedName name="Admin" localSheetId="5">[1]TABLA!$Q$2:$Q$3</definedName>
    <definedName name="Admin" localSheetId="6">[1]TABLA!$Q$2:$Q$3</definedName>
    <definedName name="Admin" localSheetId="3">[2]TABLA!$Q$2:$Q$3</definedName>
    <definedName name="Admin" localSheetId="8">[3]TABLA!$Q$2:$Q$3</definedName>
    <definedName name="Admin">[4]TABLA!$Q$2:$Q$3</definedName>
    <definedName name="Agricultura" localSheetId="5">[1]TABLA!#REF!</definedName>
    <definedName name="Agricultura" localSheetId="6">[1]TABLA!#REF!</definedName>
    <definedName name="Agricultura" localSheetId="7">[4]TABLA!#REF!</definedName>
    <definedName name="Agricultura" localSheetId="3">[2]TABLA!#REF!</definedName>
    <definedName name="Agricultura" localSheetId="8">[3]TABLA!#REF!</definedName>
    <definedName name="Agricultura">[4]TABLA!#REF!</definedName>
    <definedName name="Agricultura_y_Desarrollo_Rural" localSheetId="5">[1]TABLA!#REF!</definedName>
    <definedName name="Agricultura_y_Desarrollo_Rural" localSheetId="6">[1]TABLA!#REF!</definedName>
    <definedName name="Agricultura_y_Desarrollo_Rural" localSheetId="7">[4]TABLA!#REF!</definedName>
    <definedName name="Agricultura_y_Desarrollo_Rural" localSheetId="3">[2]TABLA!#REF!</definedName>
    <definedName name="Agricultura_y_Desarrollo_Rural" localSheetId="8">[3]TABLA!#REF!</definedName>
    <definedName name="Agricultura_y_Desarrollo_Rural">[4]TABLA!#REF!</definedName>
    <definedName name="Ambiental" localSheetId="5">'[1]Tablas instituciones'!$D$2:$D$9</definedName>
    <definedName name="Ambiental" localSheetId="6">'[1]Tablas instituciones'!$D$2:$D$9</definedName>
    <definedName name="Ambiental" localSheetId="3">'[2]Tablas instituciones'!$D$2:$D$9</definedName>
    <definedName name="Ambiental" localSheetId="8">'[3]Tablas instituciones'!$D$2:$D$9</definedName>
    <definedName name="Ambiental">'[4]Tablas instituciones'!$D$2:$D$9</definedName>
    <definedName name="ambiente" localSheetId="5">[1]TABLA!#REF!</definedName>
    <definedName name="ambiente" localSheetId="6">[1]TABLA!#REF!</definedName>
    <definedName name="ambiente" localSheetId="7">[4]TABLA!#REF!</definedName>
    <definedName name="ambiente" localSheetId="3">[2]TABLA!#REF!</definedName>
    <definedName name="ambiente" localSheetId="8">[3]TABLA!#REF!</definedName>
    <definedName name="ambiente">[4]TABLA!#REF!</definedName>
    <definedName name="Ambiente_y_Desarrollo_Sostenible" localSheetId="5">[1]TABLA!#REF!</definedName>
    <definedName name="Ambiente_y_Desarrollo_Sostenible" localSheetId="6">[1]TABLA!#REF!</definedName>
    <definedName name="Ambiente_y_Desarrollo_Sostenible" localSheetId="7">[4]TABLA!#REF!</definedName>
    <definedName name="Ambiente_y_Desarrollo_Sostenible" localSheetId="3">[2]TABLA!#REF!</definedName>
    <definedName name="Ambiente_y_Desarrollo_Sostenible" localSheetId="8">[3]TABLA!#REF!</definedName>
    <definedName name="Ambiente_y_Desarrollo_Sostenible">[4]TABLA!#REF!</definedName>
    <definedName name="_xlnm.Print_Area" localSheetId="3">'Estrategias de Racionalizacion'!$A$5:$J$31</definedName>
    <definedName name="_xlnm.Print_Area" localSheetId="0">'Gestión Riesgo Corrupción '!$A$1:$H$14</definedName>
    <definedName name="Ciencia__Tecnología_e_innovación" localSheetId="4">[4]TABLA!#REF!</definedName>
    <definedName name="Ciencia__Tecnología_e_innovación" localSheetId="5">[1]TABLA!#REF!</definedName>
    <definedName name="Ciencia__Tecnología_e_innovación" localSheetId="6">[1]TABLA!#REF!</definedName>
    <definedName name="Ciencia__Tecnología_e_innovación" localSheetId="7">[4]TABLA!#REF!</definedName>
    <definedName name="Ciencia__Tecnología_e_innovación" localSheetId="3">[2]TABLA!#REF!</definedName>
    <definedName name="Ciencia__Tecnología_e_innovación" localSheetId="8">[3]TABLA!#REF!</definedName>
    <definedName name="Ciencia__Tecnología_e_innovación">[4]TABLA!#REF!</definedName>
    <definedName name="clases1">[5]TABLA!$G$2:$G$5</definedName>
    <definedName name="Comercio__Industria_y_Turismo" localSheetId="5">[1]TABLA!#REF!</definedName>
    <definedName name="Comercio__Industria_y_Turismo" localSheetId="6">[1]TABLA!#REF!</definedName>
    <definedName name="Comercio__Industria_y_Turismo" localSheetId="7">[4]TABLA!#REF!</definedName>
    <definedName name="Comercio__Industria_y_Turismo" localSheetId="3">[2]TABLA!#REF!</definedName>
    <definedName name="Comercio__Industria_y_Turismo" localSheetId="8">[3]TABLA!#REF!</definedName>
    <definedName name="Comercio__Industria_y_Turismo">[4]TABLA!#REF!</definedName>
    <definedName name="Departamentos" localSheetId="4">#REF!</definedName>
    <definedName name="Departamentos" localSheetId="5">#REF!</definedName>
    <definedName name="Departamentos" localSheetId="6">#REF!</definedName>
    <definedName name="Departamentos" localSheetId="7">#REF!</definedName>
    <definedName name="departamentos" localSheetId="3">[2]TABLA!$D$2:$D$36</definedName>
    <definedName name="Departamentos" localSheetId="8">#REF!</definedName>
    <definedName name="Departamentos">#REF!</definedName>
    <definedName name="fdqs">'[1]Tablas instituciones'!$D$2:$D$9</definedName>
    <definedName name="Fuentes" localSheetId="4">#REF!</definedName>
    <definedName name="Fuentes" localSheetId="5">#REF!</definedName>
    <definedName name="Fuentes" localSheetId="6">#REF!</definedName>
    <definedName name="Fuentes" localSheetId="7">#REF!</definedName>
    <definedName name="Fuentes" localSheetId="3">#REF!</definedName>
    <definedName name="Fuentes" localSheetId="8">#REF!</definedName>
    <definedName name="Fuentes">#REF!</definedName>
    <definedName name="Indicadores" localSheetId="4">#REF!</definedName>
    <definedName name="Indicadores" localSheetId="5">#REF!</definedName>
    <definedName name="Indicadores" localSheetId="6">#REF!</definedName>
    <definedName name="Indicadores" localSheetId="7">#REF!</definedName>
    <definedName name="Indicadores" localSheetId="3">#REF!</definedName>
    <definedName name="Indicadores" localSheetId="8">#REF!</definedName>
    <definedName name="Indicadores">#REF!</definedName>
    <definedName name="nivel" localSheetId="5">[1]TABLA!$C$2:$C$3</definedName>
    <definedName name="nivel" localSheetId="6">[1]TABLA!$C$2:$C$3</definedName>
    <definedName name="nivel" localSheetId="3">[2]TABLA!$C$2:$C$3</definedName>
    <definedName name="nivel" localSheetId="8">[3]TABLA!$C$2:$C$3</definedName>
    <definedName name="nivel">[4]TABLA!$C$2:$C$3</definedName>
    <definedName name="Objetivos" localSheetId="4">OFFSET(#REF!,0,0,COUNTA(#REF!)-1,1)</definedName>
    <definedName name="Objetivos" localSheetId="5">OFFSET(#REF!,0,0,COUNTA(#REF!)-1,1)</definedName>
    <definedName name="Objetivos" localSheetId="6">OFFSET(#REF!,0,0,COUNTA(#REF!)-1,1)</definedName>
    <definedName name="Objetivos" localSheetId="7">OFFSET(#REF!,0,0,COUNTA(#REF!)-1,1)</definedName>
    <definedName name="Objetivos" localSheetId="8">OFFSET(#REF!,0,0,COUNTA(#REF!)-1,1)</definedName>
    <definedName name="Objetivos">OFFSET(#REF!,0,0,COUNTA(#REF!)-1,1)</definedName>
    <definedName name="orden" localSheetId="5">[1]TABLA!$A$3:$A$4</definedName>
    <definedName name="orden" localSheetId="6">[1]TABLA!$A$3:$A$4</definedName>
    <definedName name="orden" localSheetId="3">[2]TABLA!$A$3:$A$4</definedName>
    <definedName name="orden" localSheetId="8">[3]TABLA!$A$3:$A$4</definedName>
    <definedName name="orden">[4]TABLA!$A$3:$A$4</definedName>
    <definedName name="sector" localSheetId="5">[1]TABLA!$B$2:$B$26</definedName>
    <definedName name="sector" localSheetId="6">[1]TABLA!$B$2:$B$26</definedName>
    <definedName name="sector" localSheetId="3">[2]TABLA!$B$2:$B$26</definedName>
    <definedName name="sector" localSheetId="8">[3]TABLA!$B$2:$B$26</definedName>
    <definedName name="sector">[4]TABLA!$B$2:$B$26</definedName>
    <definedName name="Tipos" localSheetId="5">[1]TABLA!$G$2:$G$4</definedName>
    <definedName name="Tipos" localSheetId="6">[1]TABLA!$G$2:$G$4</definedName>
    <definedName name="Tipos" localSheetId="3">[2]TABLA!$G$2:$G$4</definedName>
    <definedName name="Tipos" localSheetId="8">[3]TABLA!$G$2:$G$4</definedName>
    <definedName name="Tipos">[4]TABLA!$G$2:$G$4</definedName>
    <definedName name="_xlnm.Print_Titles" localSheetId="3">'Estrategias de Racionalizacion'!$5:$16</definedName>
    <definedName name="_xlnm.Print_Titles" localSheetId="0">'Gestión Riesgo Corrupción '!$1:$3</definedName>
    <definedName name="vigencias" localSheetId="5">[1]TABLA!$E$2:$E$7</definedName>
    <definedName name="vigencias" localSheetId="6">[1]TABLA!$E$2:$E$7</definedName>
    <definedName name="vigencias" localSheetId="3">[2]TABLA!$E$2:$E$7</definedName>
    <definedName name="vigencias" localSheetId="8">[3]TABLA!$E$2:$E$7</definedName>
    <definedName name="vigencias">[4]TABLA!$E$2:$E$7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1" i="20" l="1"/>
  <c r="P21" i="20"/>
  <c r="Q21" i="20"/>
  <c r="P13" i="20"/>
  <c r="Q13" i="20"/>
  <c r="Q12" i="20"/>
  <c r="P12" i="20"/>
  <c r="O8" i="20"/>
  <c r="Q8" i="20" s="1"/>
  <c r="P8" i="20"/>
  <c r="O9" i="20"/>
  <c r="P9" i="20"/>
  <c r="Q9" i="20"/>
  <c r="O10" i="20"/>
  <c r="P10" i="20"/>
  <c r="Q10" i="20"/>
  <c r="O11" i="20"/>
  <c r="P11" i="20"/>
  <c r="Q11" i="20"/>
  <c r="O12" i="20"/>
  <c r="O13" i="20"/>
  <c r="O14" i="20"/>
  <c r="Q14" i="20" s="1"/>
  <c r="P14" i="20"/>
  <c r="O15" i="20"/>
  <c r="P15" i="20"/>
  <c r="Q15" i="20"/>
  <c r="O16" i="20"/>
  <c r="P16" i="20"/>
  <c r="Q16" i="20"/>
  <c r="O17" i="20"/>
  <c r="P17" i="20"/>
  <c r="Q17" i="20"/>
  <c r="O18" i="20"/>
  <c r="Q18" i="20" s="1"/>
  <c r="P18" i="20"/>
  <c r="O19" i="20"/>
  <c r="P19" i="20"/>
  <c r="Q19" i="20"/>
  <c r="O20" i="20"/>
  <c r="P20" i="20"/>
  <c r="Q20" i="20"/>
  <c r="N16" i="9" l="1"/>
  <c r="O16" i="9"/>
  <c r="P16" i="9"/>
  <c r="O7" i="11" l="1"/>
  <c r="O15" i="11"/>
  <c r="N15" i="11"/>
  <c r="P15" i="11" s="1"/>
  <c r="P23" i="9"/>
  <c r="O23" i="9"/>
  <c r="N23" i="9"/>
  <c r="P9" i="16" l="1"/>
  <c r="Q9" i="16" s="1"/>
  <c r="P10" i="16"/>
  <c r="P11" i="16"/>
  <c r="P12" i="16"/>
  <c r="Q12" i="16" s="1"/>
  <c r="O9" i="16"/>
  <c r="O8" i="16"/>
  <c r="P8" i="16"/>
  <c r="Q8" i="16"/>
  <c r="O12" i="16"/>
  <c r="O11" i="16"/>
  <c r="O10" i="16"/>
  <c r="Q10" i="16" l="1"/>
  <c r="Q11" i="16"/>
  <c r="R17" i="10" l="1"/>
  <c r="Q17" i="10"/>
  <c r="O9" i="9" l="1"/>
  <c r="N9" i="9"/>
  <c r="P9" i="9" l="1"/>
  <c r="O19" i="9"/>
  <c r="N19" i="9"/>
  <c r="O15" i="9"/>
  <c r="N15" i="9"/>
  <c r="O14" i="9"/>
  <c r="N14" i="9"/>
  <c r="O13" i="9"/>
  <c r="N13" i="9"/>
  <c r="O10" i="9"/>
  <c r="N10" i="9"/>
  <c r="P19" i="9" l="1"/>
  <c r="P14" i="9"/>
  <c r="P15" i="9"/>
  <c r="P10" i="9"/>
  <c r="P13" i="9"/>
  <c r="O11" i="9" l="1"/>
  <c r="N11" i="9"/>
  <c r="P11" i="9" l="1"/>
  <c r="N7" i="11" l="1"/>
  <c r="N9" i="11"/>
  <c r="O6" i="12" l="1"/>
  <c r="Q6" i="12" s="1"/>
  <c r="O7" i="12"/>
  <c r="O8" i="12"/>
  <c r="O9" i="12"/>
  <c r="Q9" i="12" s="1"/>
  <c r="O10" i="12"/>
  <c r="Q10" i="12" s="1"/>
  <c r="O11" i="12"/>
  <c r="Q11" i="12" s="1"/>
  <c r="O12" i="12"/>
  <c r="O13" i="12"/>
  <c r="Q13" i="12" s="1"/>
  <c r="O14" i="12"/>
  <c r="Q14" i="12" s="1"/>
  <c r="O15" i="12"/>
  <c r="O5" i="12"/>
  <c r="P6" i="12"/>
  <c r="P7" i="12"/>
  <c r="P8" i="12"/>
  <c r="P9" i="12"/>
  <c r="P10" i="12"/>
  <c r="P11" i="12"/>
  <c r="P12" i="12"/>
  <c r="P13" i="12"/>
  <c r="P14" i="12"/>
  <c r="P15" i="12"/>
  <c r="P5" i="12"/>
  <c r="Q5" i="12" s="1"/>
  <c r="P7" i="11"/>
  <c r="N8" i="11"/>
  <c r="O8" i="11"/>
  <c r="O9" i="11"/>
  <c r="P9" i="11" s="1"/>
  <c r="N10" i="11"/>
  <c r="O10" i="11"/>
  <c r="N11" i="11"/>
  <c r="O11" i="11"/>
  <c r="N12" i="11"/>
  <c r="O12" i="11"/>
  <c r="N13" i="11"/>
  <c r="O13" i="11"/>
  <c r="N14" i="11"/>
  <c r="O14" i="11"/>
  <c r="O12" i="9"/>
  <c r="O17" i="9"/>
  <c r="O18" i="9"/>
  <c r="O20" i="9"/>
  <c r="O21" i="9"/>
  <c r="O22" i="9"/>
  <c r="O24" i="9"/>
  <c r="O25" i="9"/>
  <c r="O26" i="9"/>
  <c r="N12" i="9"/>
  <c r="N17" i="9"/>
  <c r="N18" i="9"/>
  <c r="N20" i="9"/>
  <c r="N21" i="9"/>
  <c r="N22" i="9"/>
  <c r="N24" i="9"/>
  <c r="N25" i="9"/>
  <c r="N26" i="9"/>
  <c r="O8" i="9"/>
  <c r="N8" i="9"/>
  <c r="P14" i="11" l="1"/>
  <c r="P8" i="9"/>
  <c r="Q12" i="12"/>
  <c r="Q15" i="12"/>
  <c r="P10" i="11"/>
  <c r="P12" i="11"/>
  <c r="P13" i="11"/>
  <c r="P11" i="11"/>
  <c r="P8" i="11"/>
  <c r="Q8" i="12"/>
  <c r="Q7" i="12"/>
  <c r="D27" i="15"/>
  <c r="F31" i="15"/>
  <c r="F30" i="15"/>
  <c r="F29" i="15"/>
  <c r="D29" i="15"/>
  <c r="F28" i="15"/>
  <c r="F27" i="15"/>
  <c r="C8" i="15"/>
  <c r="F8" i="15" s="1"/>
  <c r="C7" i="15"/>
  <c r="F7" i="15" s="1"/>
  <c r="C6" i="15"/>
  <c r="F6" i="15" s="1"/>
  <c r="C5" i="15"/>
  <c r="F5" i="15" s="1"/>
  <c r="C4" i="15"/>
  <c r="F4" i="15" s="1"/>
  <c r="F9" i="15" l="1"/>
  <c r="F32" i="15"/>
  <c r="D30" i="15"/>
  <c r="D31" i="15"/>
  <c r="D28" i="15"/>
  <c r="E13" i="7" l="1"/>
  <c r="D13" i="7"/>
  <c r="D12" i="7"/>
  <c r="F12" i="7" s="1"/>
  <c r="D11" i="7"/>
  <c r="F11" i="7" s="1"/>
  <c r="D10" i="7"/>
  <c r="F10" i="7" s="1"/>
  <c r="D9" i="7"/>
  <c r="F9" i="7" s="1"/>
  <c r="D8" i="7"/>
  <c r="F8" i="7" s="1"/>
  <c r="F13" i="7" s="1"/>
  <c r="K19" i="10"/>
  <c r="S19" i="10"/>
  <c r="P26" i="9"/>
  <c r="P25" i="9"/>
  <c r="P24" i="9"/>
  <c r="P22" i="9"/>
  <c r="P21" i="9"/>
  <c r="P20" i="9"/>
  <c r="P18" i="9"/>
  <c r="P17" i="9"/>
  <c r="P12" i="9"/>
  <c r="L14" i="2"/>
  <c r="O14" i="2" s="1"/>
  <c r="P14" i="2" s="1"/>
  <c r="L13" i="2"/>
  <c r="O13" i="2" s="1"/>
  <c r="P13" i="2" s="1"/>
  <c r="L12" i="2"/>
  <c r="O12" i="2" s="1"/>
  <c r="P12" i="2" s="1"/>
  <c r="L11" i="2"/>
  <c r="O11" i="2" s="1"/>
  <c r="P11" i="2" s="1"/>
  <c r="L10" i="2"/>
  <c r="O10" i="2" s="1"/>
  <c r="P10" i="2" s="1"/>
  <c r="L9" i="2"/>
  <c r="O9" i="2" s="1"/>
  <c r="P9" i="2" s="1"/>
  <c r="L8" i="2"/>
  <c r="O8" i="2" s="1"/>
  <c r="P8" i="2" s="1"/>
  <c r="L7" i="2"/>
  <c r="O7" i="2" s="1"/>
  <c r="P7" i="2" s="1"/>
  <c r="L6" i="2"/>
  <c r="O6" i="2" s="1"/>
  <c r="P6" i="2" s="1"/>
  <c r="L5" i="2"/>
  <c r="O5" i="2" s="1"/>
  <c r="P5" i="2" s="1"/>
  <c r="L4" i="2"/>
  <c r="O4" i="2" s="1"/>
  <c r="P4"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Jorge Chávez</author>
  </authors>
  <commentList>
    <comment ref="C6" authorId="0" shapeId="0" xr:uid="{00000000-0006-0000-0200-000001000000}">
      <text>
        <r>
          <rPr>
            <sz val="12"/>
            <color indexed="81"/>
            <rFont val="Tahoma"/>
            <family val="2"/>
          </rPr>
          <t>Escriba el nombre completo de la entidad</t>
        </r>
      </text>
    </comment>
    <comment ref="C8" authorId="0" shapeId="0" xr:uid="{00000000-0006-0000-0200-000002000000}">
      <text>
        <r>
          <rPr>
            <sz val="10"/>
            <color indexed="81"/>
            <rFont val="Tahoma"/>
            <family val="2"/>
          </rPr>
          <t>Seleccione el sector al que pertenece la entidad (sólo para entidades del orden nacional)</t>
        </r>
      </text>
    </comment>
    <comment ref="H8"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10" authorId="0" shapeId="0" xr:uid="{00000000-0006-0000-0200-000004000000}">
      <text>
        <r>
          <rPr>
            <sz val="10"/>
            <color indexed="81"/>
            <rFont val="Tahoma"/>
            <family val="2"/>
          </rPr>
          <t>Seleccione el departamento donde está ubicada la entidad (solo para entidades del orden territorial)</t>
        </r>
      </text>
    </comment>
    <comment ref="H10"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xr:uid="{00000000-0006-0000-0200-000006000000}">
      <text>
        <r>
          <rPr>
            <sz val="12"/>
            <color indexed="81"/>
            <rFont val="Tahoma"/>
            <family val="2"/>
          </rPr>
          <t>Escriba el nombre del Municipio donde se ubica la entidad (sólo para entidades del orden territorial)</t>
        </r>
      </text>
    </comment>
    <comment ref="C15" authorId="0" shapeId="0" xr:uid="{00000000-0006-0000-0200-000007000000}">
      <text>
        <r>
          <rPr>
            <sz val="12"/>
            <color indexed="81"/>
            <rFont val="Tahoma"/>
            <family val="2"/>
          </rPr>
          <t>Seleccione la modalidad de la mejora a realizar (normativa, administrativa o tecnológica)</t>
        </r>
      </text>
    </comment>
    <comment ref="D15" authorId="0" shapeId="0" xr:uid="{00000000-0006-0000-0200-000008000000}">
      <text>
        <r>
          <rPr>
            <sz val="12"/>
            <color indexed="81"/>
            <rFont val="Tahoma"/>
            <family val="2"/>
          </rPr>
          <t>Seleccione la opción de racionalización que aplica, según el tipo de racionalización elegido</t>
        </r>
      </text>
    </comment>
    <comment ref="E15"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5"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5"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5" authorId="2" shapeId="0" xr:uid="{00000000-0006-0000-0200-00000C000000}">
      <text>
        <r>
          <rPr>
            <sz val="12"/>
            <color indexed="81"/>
            <rFont val="Tahoma"/>
            <family val="2"/>
          </rPr>
          <t>Ärea dentro de la entidad que lidera la racionalización del trámite, proceso o procedimiento</t>
        </r>
      </text>
    </comment>
    <comment ref="I16" authorId="2" shapeId="0" xr:uid="{00000000-0006-0000-0200-00000D000000}">
      <text>
        <r>
          <rPr>
            <sz val="12"/>
            <color indexed="81"/>
            <rFont val="Tahoma"/>
            <family val="2"/>
          </rPr>
          <t>Indique la fecha de inicio de las acciones de racionalización a realizar</t>
        </r>
      </text>
    </comment>
    <comment ref="J16" authorId="2" shapeId="0" xr:uid="{00000000-0006-0000-0200-00000E000000}">
      <text>
        <r>
          <rPr>
            <sz val="12"/>
            <color indexed="81"/>
            <rFont val="Tahoma"/>
            <family val="2"/>
          </rPr>
          <t>Indique la fecha de terminación de las acciones de racionalización a realizar</t>
        </r>
      </text>
    </comment>
    <comment ref="C21" authorId="3" shapeId="0" xr:uid="{00000000-0006-0000-0200-00000F000000}">
      <text>
        <r>
          <rPr>
            <b/>
            <sz val="9"/>
            <color indexed="81"/>
            <rFont val="Tahoma"/>
            <family val="2"/>
          </rPr>
          <t>Jorge Chávez:</t>
        </r>
        <r>
          <rPr>
            <sz val="9"/>
            <color indexed="81"/>
            <rFont val="Tahoma"/>
            <family val="2"/>
          </rPr>
          <t xml:space="preserve">
Relacionar el nombre del responsable del tramite, proceso o procedimeinto</t>
        </r>
      </text>
    </comment>
    <comment ref="I21" authorId="3" shapeId="0" xr:uid="{00000000-0006-0000-0200-000010000000}">
      <text>
        <r>
          <rPr>
            <b/>
            <sz val="9"/>
            <color indexed="81"/>
            <rFont val="Tahoma"/>
            <family val="2"/>
          </rPr>
          <t>Jorge Chávez:</t>
        </r>
        <r>
          <rPr>
            <sz val="9"/>
            <color indexed="81"/>
            <rFont val="Tahoma"/>
            <family val="2"/>
          </rPr>
          <t xml:space="preserve">
Relacionar el numero de telefono del responsable</t>
        </r>
      </text>
    </comment>
    <comment ref="C23" authorId="3" shapeId="0" xr:uid="{00000000-0006-0000-0200-000011000000}">
      <text>
        <r>
          <rPr>
            <b/>
            <sz val="9"/>
            <color indexed="81"/>
            <rFont val="Tahoma"/>
            <family val="2"/>
          </rPr>
          <t>Jorge Chávez:</t>
        </r>
        <r>
          <rPr>
            <sz val="9"/>
            <color indexed="81"/>
            <rFont val="Tahoma"/>
            <family val="2"/>
          </rPr>
          <t xml:space="preserve">
Relacionar el correo electronico del responsable</t>
        </r>
      </text>
    </comment>
    <comment ref="I23" authorId="3" shapeId="0" xr:uid="{00000000-0006-0000-0200-000012000000}">
      <text>
        <r>
          <rPr>
            <b/>
            <sz val="9"/>
            <color indexed="81"/>
            <rFont val="Tahoma"/>
            <family val="2"/>
          </rPr>
          <t>Jorge Chávez:</t>
        </r>
        <r>
          <rPr>
            <sz val="9"/>
            <color indexed="81"/>
            <rFont val="Tahoma"/>
            <family val="2"/>
          </rPr>
          <t xml:space="preserve">
relacionar la fecha de aprobacion del plan</t>
        </r>
      </text>
    </comment>
  </commentList>
</comments>
</file>

<file path=xl/sharedStrings.xml><?xml version="1.0" encoding="utf-8"?>
<sst xmlns="http://schemas.openxmlformats.org/spreadsheetml/2006/main" count="623" uniqueCount="347">
  <si>
    <t xml:space="preserve">Plan Anticorrupción y de Atención al Ciudadano                                                                                                                                                                                   </t>
  </si>
  <si>
    <t>Componente 1: Gestión del Riesgo de Corrupción</t>
  </si>
  <si>
    <t>Subcomponente</t>
  </si>
  <si>
    <t xml:space="preserve"> Actividades</t>
  </si>
  <si>
    <t>Meta o producto</t>
  </si>
  <si>
    <t>Fecha programada</t>
  </si>
  <si>
    <t>Política de Administración de Riesgos de Corrupción</t>
  </si>
  <si>
    <t>1.1</t>
  </si>
  <si>
    <t>Director de Investigaciones y Planeación, y Coordinación de Planeación y Estadística.</t>
  </si>
  <si>
    <t>Construcción del Mapa de Riesgos de Corrupción</t>
  </si>
  <si>
    <t>2.1</t>
  </si>
  <si>
    <t>Coordinación de Planeación y Estadística y Líderes de procesos</t>
  </si>
  <si>
    <t>2.2</t>
  </si>
  <si>
    <t>Consolidación y publicación de la matriz de riesgos de corrupción para consulta de la ciudadanía</t>
  </si>
  <si>
    <t>Coordinación de Planeación y Estadística.</t>
  </si>
  <si>
    <t xml:space="preserve"> Consulta y divulgación </t>
  </si>
  <si>
    <t>3.1</t>
  </si>
  <si>
    <t>Recibir y consoldidar las observaciones enviadas por parte la ciudadanía con respecto al mapa de riesgos de corrupción</t>
  </si>
  <si>
    <t>3.2</t>
  </si>
  <si>
    <t>Publicación en firme del mapa de riesgos de corrupción pagina Web de la Entidad y en la pagina Gobierno en Línea- GEL</t>
  </si>
  <si>
    <t xml:space="preserve"> Monitoreo o revisión</t>
  </si>
  <si>
    <t>4.1</t>
  </si>
  <si>
    <t>Mapas de riesgo de los procesos con monitoreo y revisión diligenciado</t>
  </si>
  <si>
    <t>Líderes de proceso</t>
  </si>
  <si>
    <t>4.2</t>
  </si>
  <si>
    <t>4.3</t>
  </si>
  <si>
    <t>Seguimiento</t>
  </si>
  <si>
    <t>Seguimiento Oficina de control interno</t>
  </si>
  <si>
    <t>Jefe de Control Interno</t>
  </si>
  <si>
    <t>Enero - Marzo</t>
  </si>
  <si>
    <t>Abril - Junio</t>
  </si>
  <si>
    <t>Julio - Septiembre</t>
  </si>
  <si>
    <t>Octubre - Diciembre</t>
  </si>
  <si>
    <t>AVANCES</t>
  </si>
  <si>
    <t>META</t>
  </si>
  <si>
    <t>Ponderación actividad específica</t>
  </si>
  <si>
    <t>TOTAL Ejecutado</t>
  </si>
  <si>
    <t>Avance por Actividad Específica</t>
  </si>
  <si>
    <t>Descripción de Avance</t>
  </si>
  <si>
    <t>Avance por Actividad General</t>
  </si>
  <si>
    <t>5.1</t>
  </si>
  <si>
    <t>5.2</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</si>
  <si>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</si>
  <si>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</si>
  <si>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</si>
  <si>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</si>
  <si>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</si>
  <si>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</si>
  <si>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</si>
  <si>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</si>
  <si>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</si>
  <si>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</si>
  <si>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</si>
  <si>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5.3</t>
  </si>
  <si>
    <t>Realizar primer monitoreo a Mapas de riesgo de corrupción del proceso</t>
  </si>
  <si>
    <t>Realizar segundo monitoreo a Mapas de riesgo de corrupción del proceso</t>
  </si>
  <si>
    <t>Realizar tercer monitoreo a Mapas de riesgo de corrupción del proceso</t>
  </si>
  <si>
    <t>Realizar primer seguimiento a Mapas de riesgo de corrupción</t>
  </si>
  <si>
    <t>Realizar segundo seguimiento a Mapas de riesgo de corrupción</t>
  </si>
  <si>
    <t>Realizar tercer seguimiento a Mapas de riesgo de corrupción</t>
  </si>
  <si>
    <t>Revisión de la actual politica de administración de riesgos de la Unidad, para su actualizacion permanente</t>
  </si>
  <si>
    <t>Una Política de Administración de riesgos actualizada</t>
  </si>
  <si>
    <t xml:space="preserve">Una Matriz de riesgos de corrupción publicada en la página web de la Unidad www.orgsolidarias.gov.co </t>
  </si>
  <si>
    <t>Un documento de identificación y valoración de riesgos de corrupción por procesos</t>
  </si>
  <si>
    <t>Un documento de consolidación de las observaciones recibidas</t>
  </si>
  <si>
    <t>Un Mapa de riesgos de corrupción publicado</t>
  </si>
  <si>
    <t xml:space="preserve">Coordinador de Planeacion y Estadistica
</t>
  </si>
  <si>
    <t xml:space="preserve">Director de Investigaciones y Planeación 
Coordinador de Planeacion y Estadistica
</t>
  </si>
  <si>
    <t>Revisar y actualizar la identificación y valoración de los riesgos de corrupción de conformidad con la guia para la gestión del riesgo de corrupción 2018</t>
  </si>
  <si>
    <t>Revisión  de la política de administración de riesgos de la Unidad, para su actualización permanente</t>
  </si>
  <si>
    <t>Director Técnico</t>
  </si>
  <si>
    <t xml:space="preserve">Coordinador </t>
  </si>
  <si>
    <t>Revisar y actualizar la identificación y valoración de los riesgos de corrupción de conformidad con la guía para la gestión del riesgo de corrupción 2018</t>
  </si>
  <si>
    <t>Planeación y Estadística</t>
  </si>
  <si>
    <t>Recibir y consolidar las observaciones enviadas por parte la ciudadanía con respecto al mapa de riesgos de corrupción</t>
  </si>
  <si>
    <t>Publicación en firme del mapa de riesgos de corrupción página Web de la Entidad y en la página Gobierno en Línea- GEL</t>
  </si>
  <si>
    <t>Control Interno</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</si>
  <si>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</si>
  <si>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</si>
  <si>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</si>
  <si>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</si>
  <si>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</si>
  <si>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</si>
  <si>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</si>
  <si>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</si>
  <si>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</si>
  <si>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</si>
  <si>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</si>
  <si>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</si>
  <si>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</si>
  <si>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</si>
  <si>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</si>
  <si>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</si>
  <si>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</si>
  <si>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</si>
  <si>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</si>
  <si>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</si>
  <si>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</si>
  <si>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</si>
  <si>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</si>
  <si>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</si>
  <si>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</si>
  <si>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</si>
  <si>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</si>
  <si>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Acreditación</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</si>
  <si>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</si>
  <si>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</si>
  <si>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</si>
  <si>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</si>
  <si>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</si>
  <si>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</si>
  <si>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</si>
  <si>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</si>
  <si>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</si>
  <si>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</si>
  <si>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</si>
  <si>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</si>
  <si>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</si>
  <si>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 de calidad y en lenguaje comprensible</t>
  </si>
  <si>
    <t>Elaborar y publicar informes de atención al ciudadano, que incluya la medición de la satisfacción de los mismos</t>
  </si>
  <si>
    <t>1.2</t>
  </si>
  <si>
    <t>Se elaborarán y publicarán piezas divulgativas con lenguaje ciudadano en los canales propios de la Unidad Administrativa sobre  la gestión y  resultados  de la planeación estratégica de la entidad, compromisos relacionados con la estabilización de la PAZ</t>
  </si>
  <si>
    <t>Grupo de Comunicaciones y Prensa</t>
  </si>
  <si>
    <t>1.3</t>
  </si>
  <si>
    <t xml:space="preserve">1 documento </t>
  </si>
  <si>
    <t>1.4</t>
  </si>
  <si>
    <t>Se gestionará con los entes encargados de la televisión pública y privada, la inclusión de espacios promocionales que divulguen la Economía Solidaria, teniendo en cuenta, además, la disponibilidad presupuestal para el año en curso</t>
  </si>
  <si>
    <t>2 códigos cívicos gestionados</t>
  </si>
  <si>
    <t>Coordinador</t>
  </si>
  <si>
    <t xml:space="preserve"> Diálogo de doble vía con la ciudadanía y sus organizaciones</t>
  </si>
  <si>
    <t>Consultará con la ciudadanía propuestas, necesidades, problemáticas, etc., por medio de foros virtuales dispuestos en la página web.</t>
  </si>
  <si>
    <t xml:space="preserve">Educación e Investigación </t>
  </si>
  <si>
    <t>2.4</t>
  </si>
  <si>
    <t>La Entidad seguirá los lineamientos establecidos para la realización de la audiencia pública, garantizando la participación de la ciudadanía en todo el proceso.</t>
  </si>
  <si>
    <t>Una audiencia realizada</t>
  </si>
  <si>
    <t xml:space="preserve">Responsabilidad </t>
  </si>
  <si>
    <t>2 informes de evidencias sobre las publicaciones en la WEB</t>
  </si>
  <si>
    <t>Se realizará seguimiento semestral para evaluar la participación de los ciudadanos y crear planes de mejoramiento que permitan mejorar y aumentar dicha participación</t>
  </si>
  <si>
    <t>2 Informes de seguimiento</t>
  </si>
  <si>
    <t>Plan Anticorrupción y de Atención al Ciudadano</t>
  </si>
  <si>
    <t>Componente 4: Atención al Ciudadano</t>
  </si>
  <si>
    <t>Actividad General</t>
  </si>
  <si>
    <t>Estructura administrativa y direccionamiento Estratégico</t>
  </si>
  <si>
    <t xml:space="preserve">Socializar el proceso de servicio al ciudadano y sus procedimientos al interior de la Unidad </t>
  </si>
  <si>
    <t xml:space="preserve">2 actividades de socialización internas del proceso de servicio al ciudadano </t>
  </si>
  <si>
    <t>Implementar dos actividades al interior de la Unidad para socializar el proceso de servicio al ciudadano y recoger insumos de mejora</t>
  </si>
  <si>
    <t>Educación e Investigación</t>
  </si>
  <si>
    <t>Fortalecimiento a los canales de atención</t>
  </si>
  <si>
    <t>Fortalecer indicadores que permitan medir el desempeño de los canales de atención y consolidar estadísticas sobre tiempos de espera, tiempos de atención y ciudadanos atendidos</t>
  </si>
  <si>
    <t>2 indicadores de desempeño de los canales de atención diseñados, formulados e implementados, uno para el procedimiento de gestión de peticiones y otro para el procedimiento del trámite de acreditación</t>
  </si>
  <si>
    <t>Diseñar indicadores que permitan hacer la medición de tiempos de espera por canales de atención al ciudadano</t>
  </si>
  <si>
    <t>Aprobar la inclusión de los indicadores diseñados como parte del sistema de gestión de la calidad, proceso de servicio al ciudadano</t>
  </si>
  <si>
    <t>Dirección de Investigación y Planeación
Dirección Nacional</t>
  </si>
  <si>
    <t>Incorporar los resultados de la medición en informe presentado a la Alta Dirección y a la ciudadanía</t>
  </si>
  <si>
    <t>coordinador del grupo de educación e investigación</t>
  </si>
  <si>
    <t>Talento Humano</t>
  </si>
  <si>
    <t>Fortalecer las competencias del saber y saber hacer en los servidores públicos de la Unidad con el fin de dar orientación a los usuarios y ciudadanos del Proceso de Servicio Ciudadano.</t>
  </si>
  <si>
    <t xml:space="preserve">100% Jornadas de Sensibilización </t>
  </si>
  <si>
    <t>Socializar a todos los servidores públicos de la Unidad el Proceso de Servicio al Ciudadano, la Política, Manuales y Protocolos.</t>
  </si>
  <si>
    <t>Gestión Humana</t>
  </si>
  <si>
    <t>No.  de Inducciones a nuevos servidores públicos y contratistas</t>
  </si>
  <si>
    <t>Empoderar a través de la inducción  a los nuevos servidores públicos y contratistas competencias del saber del Proceso de Servicio al ciudadano y sus protocolos</t>
  </si>
  <si>
    <t xml:space="preserve">Gestión Humana </t>
  </si>
  <si>
    <t>Normativo y procedimental</t>
  </si>
  <si>
    <t>Realizar campañas informativas sobre la responsabilidad de los servidores públicos frente a los derechos de los ciudadanos</t>
  </si>
  <si>
    <r>
      <t xml:space="preserve">4 </t>
    </r>
    <r>
      <rPr>
        <i/>
        <sz val="9"/>
        <color theme="1"/>
        <rFont val="Arial Narrow"/>
        <family val="2"/>
      </rPr>
      <t>actividades informativas realizadas sobre  responsabilidad de los servidores públicos frente a los derechos de los ciudadanos</t>
    </r>
  </si>
  <si>
    <t>Diseñar piezas comunicativas para ser divulgadas al interior de la Unidad sobre temáticas que permitan dar a conocer la responsabilidad de los servidores públicos frente a los derechos de los ciudadanos</t>
  </si>
  <si>
    <t>Comunicaciones y Prensa</t>
  </si>
  <si>
    <t>Relacionamiento con el ciudadano</t>
  </si>
  <si>
    <t xml:space="preserve">Actualizar el documento de caracterización de ciudadanos y grupos de interés </t>
  </si>
  <si>
    <t>1 documento actualizado de caracterización de usuarios(ciudadanos) y/o grupos de interés</t>
  </si>
  <si>
    <t xml:space="preserve">Revisar la pertinencia del documento actual de caracterización de usuarios y/o grupos de interés </t>
  </si>
  <si>
    <t xml:space="preserve">Proponer acciones de mejora al documento actual de caracterización de usuarios y/o grupos de interés </t>
  </si>
  <si>
    <t>Aprobar la inclusión de las mejoras al documento de caracterización de usuarios (ciudadanos) y/o grupos de interés, como parte del sistema de gestión de la calidad, proceso de servicio al ciudadano</t>
  </si>
  <si>
    <t>Incorporar los resultados de la nueva caracterización de usuarios (ciudadanos) y/o grupos de interés en informe presentado a la Alta Dirección y a la ciudadanía</t>
  </si>
  <si>
    <t>Componente 5: Transparencia y Acceso a la Información</t>
  </si>
  <si>
    <t>Indicadores</t>
  </si>
  <si>
    <t>Lineamientos de Transparencia Activa</t>
  </si>
  <si>
    <t xml:space="preserve">Número de informes publicados </t>
  </si>
  <si>
    <t>(Información mínima publicada / Información mínima obligada a publicar por la Ley) *100</t>
  </si>
  <si>
    <t>Oficina de Control Interno</t>
  </si>
  <si>
    <t>Conjunto de datos publicado en web y en datos.gov.co / Conjunto de datos abiertos obligado a publicar por Ley</t>
  </si>
  <si>
    <t>Grupo de Tecnologías de la Información</t>
  </si>
  <si>
    <t>3 reportes</t>
  </si>
  <si>
    <t>Verificar la publicación de la Información sobre Contratación Pública en SECOP II</t>
  </si>
  <si>
    <t>Información sobre Contratación Pública registrada en SECOP / Información sobre Contratación Pública Total de la Entidad</t>
  </si>
  <si>
    <t>Jefe Oficina Asesora Jurídica</t>
  </si>
  <si>
    <t>Oficina Asesora Jurídica</t>
  </si>
  <si>
    <t>Lineamientos de Transparencia Pasiva</t>
  </si>
  <si>
    <t>Elaboración los Instrumentos de Gestión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</si>
  <si>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</si>
  <si>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</si>
  <si>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</si>
  <si>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16 Transferencias documentales primarias publicadas en la web institucional.</t>
  </si>
  <si>
    <t>Grado de implementación de TRD.</t>
  </si>
  <si>
    <t>Grupo de Gestión Administrativa</t>
  </si>
  <si>
    <t>3.3</t>
  </si>
  <si>
    <t xml:space="preserve">Actualización y Publicación de la Información mínima exigida por la Ley 1712 de 2014 relacionada con Gestión Documental. </t>
  </si>
  <si>
    <t>((Información Mínima Publicada /Información Mínima Obligada a Publicar por la Ley) *100)</t>
  </si>
  <si>
    <t>Monitoreo del Acceso a la Información Pública</t>
  </si>
  <si>
    <t>TOTAL</t>
  </si>
  <si>
    <t>PORCENTAJE CUMPLIDO</t>
  </si>
  <si>
    <t>EJECUTADO</t>
  </si>
  <si>
    <t xml:space="preserve">ESPERADO </t>
  </si>
  <si>
    <t xml:space="preserve">Dimension </t>
  </si>
  <si>
    <t>Cumplimiento</t>
  </si>
  <si>
    <t>Ponderacion</t>
  </si>
  <si>
    <t xml:space="preserve">Porcentaje </t>
  </si>
  <si>
    <t xml:space="preserve">Gestion de Riesgo de Corrupcion </t>
  </si>
  <si>
    <t>Estrategias de Razonalizacion</t>
  </si>
  <si>
    <t>Rendicion de Cuentas</t>
  </si>
  <si>
    <t>Atencion al ciudadano</t>
  </si>
  <si>
    <t>Transparencia y Acc. Info</t>
  </si>
  <si>
    <t>Esperado</t>
  </si>
  <si>
    <t>CUATRIMESTRE 1</t>
  </si>
  <si>
    <t>CUATRIMESTRE 2</t>
  </si>
  <si>
    <t>CUATRIMESTRE 3</t>
  </si>
  <si>
    <t>DESCRIPCION DEL AVANCE 1ER CUATRIMESTRE</t>
  </si>
  <si>
    <t>DESCRIPCION DEL AVANCE 2DO CUATRIMESTRE</t>
  </si>
  <si>
    <t>DESCRIPCION DEL AVANCE 3ER CUATRIMESTRE</t>
  </si>
  <si>
    <t>DESCRIPCION AVANCE 1ER CUATRIMESTRE</t>
  </si>
  <si>
    <t>DESCRIPCION AVANCE 2DO CUATRIMESTRE</t>
  </si>
  <si>
    <t>DESCRIPCION AVANCE 3ER CUATRIMESTRE</t>
  </si>
  <si>
    <t xml:space="preserve">Enero 30 de Abril </t>
  </si>
  <si>
    <t xml:space="preserve">Mayo 30 de Agosto </t>
  </si>
  <si>
    <t xml:space="preserve">Septiembre a 30 Diciembre </t>
  </si>
  <si>
    <t>DESCRIPCION AVANCE SEGUNDO</t>
  </si>
  <si>
    <t>DESCRIPCION AVANCE TERCERO</t>
  </si>
  <si>
    <t xml:space="preserve">Se realizaron 6 actividades informativas realizadas sobre responsabilidad de los servidores públicos frente a los derechos de los ciudadanos, las cuales se han socializado a través de nuestra página Web, redes sociales y la intranet. 
1. Trámites y servicios
2. Tenga en cuenta
3. Siga estas recomendaciones 
4. Recuerda que los trámites que realizas en la UAEOS.
5. Centro documental
6. Cero tolerancia a la corrupción
</t>
  </si>
  <si>
    <t>24/01/2020
24/07/2020</t>
  </si>
  <si>
    <t>01/02/2020 a 31/12/2020</t>
  </si>
  <si>
    <t>16/07/2020
30/11/2020</t>
  </si>
  <si>
    <t>16/07/2020
31/12/2020</t>
  </si>
  <si>
    <t>1/07/2020
20/12/2020</t>
  </si>
  <si>
    <t>2.3</t>
  </si>
  <si>
    <t>Mapas de riesgos construidos</t>
  </si>
  <si>
    <t>Plan Anticorrupción 
 y de Atención al Ciudadano</t>
  </si>
  <si>
    <t xml:space="preserve">      Componentes:</t>
  </si>
  <si>
    <t xml:space="preserve">
Profesional Especializado grado 17 </t>
  </si>
  <si>
    <t xml:space="preserve">Informes de monitoreo </t>
  </si>
  <si>
    <t xml:space="preserve">Informe de monitoreo </t>
  </si>
  <si>
    <t>Director Técnico
Coordinador
Profesionl especializado grado 17</t>
  </si>
  <si>
    <t>Profesionl especializado grado 17</t>
  </si>
  <si>
    <t>Aprobar documento por parte del Comité</t>
  </si>
  <si>
    <t>Estructurar requerimientos a TIC, para ajuste Modulo de Riesgos en SGI acorde a la nueva guía para la administración de riesgos (Lineamientos de Corrupción), Política y metodología de Riesgos de FP</t>
  </si>
  <si>
    <t>Documento requerimientos Modulo de Riesgos de SGI</t>
  </si>
  <si>
    <t>2.5</t>
  </si>
  <si>
    <t>Acompañar y validar requerimientos en Modulo de Riesgos entregado por TIC</t>
  </si>
  <si>
    <t>Modulo de Riesgos en SGI</t>
  </si>
  <si>
    <t>Capacitar grupo de mejoramiento, política, metodología y modulo de riesgos en SGI lineamientos Corrupción</t>
  </si>
  <si>
    <t>Mapa de Riesgos de Corrupción</t>
  </si>
  <si>
    <t>Elaborar banner informativo a Grupos de valor para consulta del Mapa de Riesgos de Corrupción</t>
  </si>
  <si>
    <t>Banner Informativo en Pagina Web</t>
  </si>
  <si>
    <t xml:space="preserve">Comité de Control Interno </t>
  </si>
  <si>
    <t>01/12/2019 a 10/01/2020</t>
  </si>
  <si>
    <t xml:space="preserve">
Profesional Especializado grado 17 
 </t>
  </si>
  <si>
    <t>Acompañamiento y asesorÍa en la construcciónn de mapa de riesgos de procesos y de corrupción 2020</t>
  </si>
  <si>
    <t xml:space="preserve">Una propuesta de Matriz de riesgos de corrupcion y proceso publicada en la página web de la Unidad www.orgsolidarias.gov.co </t>
  </si>
  <si>
    <t xml:space="preserve">Consulta y divulgación </t>
  </si>
  <si>
    <t>3.4</t>
  </si>
  <si>
    <t xml:space="preserve">Socializaciar la propuesta de mapa de riesgo para  retralimentaicón de  la ciudadania </t>
  </si>
  <si>
    <t xml:space="preserve">Verificar el cumplimiento de Política  de riesgos </t>
  </si>
  <si>
    <t>01/01/2020 al 7/01/2020</t>
  </si>
  <si>
    <t xml:space="preserve">Realizar primer monitoreo a Mapas de riesgo de corrupción </t>
  </si>
  <si>
    <t xml:space="preserve">Realizar tercer monitoreo a Mapas de riesgo de corrupción </t>
  </si>
  <si>
    <t xml:space="preserve">Realizar monitoreo a Mapas de riesgo de proceso </t>
  </si>
  <si>
    <t>30/06/2020
15/12/2020</t>
  </si>
  <si>
    <t>Lideres
Director Técnico
Coordinador
Profesionl especializado grado 17</t>
  </si>
  <si>
    <t xml:space="preserve">
Lideres
Director Técnico
Coordinador
Profesionl especializado grado 17</t>
  </si>
  <si>
    <t xml:space="preserve">Director de Investigaciones y Planeación, y Coordinación de Planeación y Estadística y lideres de proceso </t>
  </si>
  <si>
    <t xml:space="preserve">Publicar los informes  de tareas y compromios de la entidad  como aporte a la estabilización y consolidación de  la PAZ  </t>
  </si>
  <si>
    <t xml:space="preserve">Profesionl especializado grado 17
Profesional Grupo TIC </t>
  </si>
  <si>
    <t>Planeación y Estadística
TIC</t>
  </si>
  <si>
    <t xml:space="preserve">Grupo de Planeación y Estadística
Grupo de Comunicaciones y Prensa </t>
  </si>
  <si>
    <t>Administrativa</t>
  </si>
  <si>
    <t xml:space="preserve">Grupo de Educación e Investigación
Grupo de Comunicaciones y Prensa </t>
  </si>
  <si>
    <t>Facilidad para la comprensión del manual de usuario del SIIA, pasando del documento escrito de uso a otras formas para pedagogizar su uso</t>
  </si>
  <si>
    <t>Socialización para el adecuado manejo de la plataforma SIIA</t>
  </si>
  <si>
    <t>Carolina Bonilla Cortés   -  José Efraín Cuy Esteban</t>
  </si>
  <si>
    <t>carolina.bonilla@orgsolidarias.gov.co -  jose.cuy@orgsolidarias.gov.co</t>
  </si>
  <si>
    <t>3275252 Ext 230 y 217</t>
  </si>
  <si>
    <t xml:space="preserve">Coordinadores </t>
  </si>
  <si>
    <t xml:space="preserve">Actualizar a lenguaje ciudadano las pautas mínimas de elaboración de respuestas escritas dirigidas a los ciudadanos </t>
  </si>
  <si>
    <t>Educación e investigación</t>
  </si>
  <si>
    <t xml:space="preserve">Archivo maestro para uso de servidores públicos con orientaciones para la gestión de peticiones </t>
  </si>
  <si>
    <t xml:space="preserve">Actualizar el archivo de respuestas para el  servicio al ciudadano en todos los canales de atención, atendiendo las premisas de lenguaje claro </t>
  </si>
  <si>
    <t>Actualizar a lenguaje ciudadano las pautas mínimas de elaboración de respuestas escritas que froman parte del proceso de evaluación del trámite de acreditación</t>
  </si>
  <si>
    <t>Archivo maestro para uso de servidores públicos evaluadores del trámite de acreditación</t>
  </si>
  <si>
    <t xml:space="preserve">Actualizar el archivo de respuestas para el  servicio al ciudadano en el procedimiento de Acreditación, atendiendo las premisas de lenguaje claro </t>
  </si>
  <si>
    <t xml:space="preserve">Coordinador Profesional </t>
  </si>
  <si>
    <t xml:space="preserve">Durante la vigencia 2018 se puso en producción el aplicativo SIIA, que permite un mayor  dinamismo para el trámite de acreditación; en su momento esta acción se trabajó como un tipo de racionalización tecnológica. Un año despues de la entrada a producción de este desarrollo tecnológico observamos que ha sido dispendioso para los ciudadanos familiarizarse con el  uso de la plataforma lo que ha originado demoras en el proceso de registro de la información para su evaluación, generando la percepción ciudadana de haber complejizado el trámite. </t>
  </si>
  <si>
    <t>Realización y divulgación de por lo menos dos piezas multimedia y/o digitales, que orienten al adecuado manejo de la plataforma SIIA, atendiendo las premisas de lenguaje claro</t>
  </si>
  <si>
    <t>Realizar acciones de divulgación donde se informe a la ciudadanía sobre la gratuidad de los productos, servicios y trámite de la Entidad</t>
  </si>
  <si>
    <t xml:space="preserve">2 piezas de divulgación elaboradas y socializadas por medios web </t>
  </si>
  <si>
    <t xml:space="preserve">Número de piezas publicadas </t>
  </si>
  <si>
    <t>Educación e investigación (elaboración)
Comunicaciones y Prensa (publicación)</t>
  </si>
  <si>
    <t>24/03/2020
24/09/2020</t>
  </si>
  <si>
    <t>10 informes de la gestión de peticiones que relaiconen los tiempos de respuesta por petición</t>
  </si>
  <si>
    <t>Número de informes rmeitidos a la Dirección técnica</t>
  </si>
  <si>
    <t>Profesional 
Coordinador</t>
  </si>
  <si>
    <t>En los diez primeros días hábiles de cada mes</t>
  </si>
  <si>
    <t>2 informes elaborados y publicados (último 2019 y primer semestre 2020)</t>
  </si>
  <si>
    <t>Realizar acciones que propicien encuentros con grupos de ciudadanos, ferias sociempresariales y presentaicón de oferta institucionales</t>
  </si>
  <si>
    <t xml:space="preserve">Comunicacione sy prensa </t>
  </si>
  <si>
    <t>2 ferias de posicionamiento  de la Unidad y del sector solidario realizadas</t>
  </si>
  <si>
    <t>30/06/2020
31/10/2020</t>
  </si>
  <si>
    <t>,1/10/2020 a 31/11/2020</t>
  </si>
  <si>
    <t>2  actividades de socialización del proceso de servicio al ciudadano una interna y otra externa</t>
  </si>
  <si>
    <t xml:space="preserve">Comunicaciones y Prensa
Planeación y Estadistica </t>
  </si>
  <si>
    <t>Identificar y definir  los temas  recurrentes, para publicarlos a través de ayudas audiovisuales en el portal web</t>
  </si>
  <si>
    <t xml:space="preserve">2 actividades de publicación de ayudas audiovisuales </t>
  </si>
  <si>
    <t>Publicar ayudas audiovisuales en el portal web los temas  recurrentes</t>
  </si>
  <si>
    <t>4 foros  virtuales realizados</t>
  </si>
  <si>
    <t xml:space="preserve">Dirección de Investigación y Planeación
Grupo de Comunicaciones y Prensa
Grupo de Planeación Estadística </t>
  </si>
  <si>
    <t>Director Técnico
Coordiandores</t>
  </si>
  <si>
    <t>Publicaciones de experiencias solidaias en la página WEB de la entidad y en revistas publicadas en el año</t>
  </si>
  <si>
    <t>Evaluar y verificar, por parte de la oficina de control interno, el cumplimiento de la estrategia de  rendición de cuentas incluyendo la eficacia y pertinencia de los mecanismos de participación ciudadana establecidos en el cronograma.</t>
  </si>
  <si>
    <t xml:space="preserve">Jefe de Control Interno </t>
  </si>
  <si>
    <t xml:space="preserve">Socializar la politica de servicio al ciudadano y  protocolos de atención </t>
  </si>
  <si>
    <t>Diseñar piezas comunicativas de las politica de servicio al ciudadano y  protocolos de atención , para ser divulgadas por los diferentes canales digitales hacia la ciudadanía en general.</t>
  </si>
  <si>
    <t>Grupo de Comunicaciones y Prensa - Grupo de Tecnologías de la Información</t>
  </si>
  <si>
    <t>1 informe de capacitaciones y reporte de la publicación de los tips.</t>
  </si>
  <si>
    <t>1 capacitación y  6 tips en la intranet</t>
  </si>
  <si>
    <t>Realizar capacitaciones y sensibilización a funcionarios de la UAEOS sobre ley 1712 ley de transparencia y acceso a la información Pública</t>
  </si>
  <si>
    <t>30/04/2020
31/08/2020
31/12/2020</t>
  </si>
  <si>
    <t>Informe de cumplimiento botón  del transparencia de la información pública.</t>
  </si>
  <si>
    <t xml:space="preserve">3 informes </t>
  </si>
  <si>
    <t>Revisar y actualizar el botón de transparencia de la pagina Web de la entidad.</t>
  </si>
  <si>
    <t>Informe de actualización y publicación del esquema</t>
  </si>
  <si>
    <t>Actualizar y publicar el esquema de publicación de información. Permite identificar la información que debe ser publicada en la pagina web y la frecuencia con la que se debe actualizar esta información.</t>
  </si>
  <si>
    <t>Grupo de Planeación - Grupo de Tecnologías de la Información</t>
  </si>
  <si>
    <t>3 reportes de actualización de las bases de datos registradas ante la SIC</t>
  </si>
  <si>
    <t>Realizar la actualización de las bases de datos que contienen información personalen el aplicativo RNBD de la supertientencia de industria y comerci.</t>
  </si>
  <si>
    <t xml:space="preserve">1 encuesta de satisfacción </t>
  </si>
  <si>
    <t>31/06/2020</t>
  </si>
  <si>
    <t>Verificar la publicación de la información mínima obligatoria de la Entidad en las secciones de la Web Institucional que determina la Ley 1712 de 2014 y la resolución 3564 de 2015 de Min TIC, en el marco de la auditoría de evaluación independiente.</t>
  </si>
  <si>
    <t>Educación e investigación 
Comunicaciones y Prensa</t>
  </si>
  <si>
    <r>
      <rPr>
        <i/>
        <sz val="9"/>
        <color theme="1"/>
        <rFont val="Calibri Light"/>
        <family val="2"/>
        <scheme val="major"/>
      </rPr>
      <t>2</t>
    </r>
    <r>
      <rPr>
        <b/>
        <i/>
        <sz val="9"/>
        <color theme="1"/>
        <rFont val="Calibri Light"/>
        <family val="2"/>
        <scheme val="major"/>
      </rPr>
      <t xml:space="preserve"> </t>
    </r>
    <r>
      <rPr>
        <i/>
        <sz val="9"/>
        <color theme="1"/>
        <rFont val="Calibri Light"/>
        <family val="2"/>
        <scheme val="major"/>
      </rPr>
      <t>actividades informativas realizadas sobre  responsabilidad de los servidores públicos frente a los derechos de los ciudadanos</t>
    </r>
  </si>
  <si>
    <t xml:space="preserve">Grupo de Planeación - Grupo de Tecnologías de la Información-Grupo de Comunicaciones y Prensa </t>
  </si>
  <si>
    <t>Verificar que  los conjuntos de Datos abiertos sean publicados tanto en la web institucional como en el portal datos.gov.co</t>
  </si>
  <si>
    <t>Elaborar encuesta de satisfacción del ciudadana sobre transparencia de información pública en la página web de la entidad</t>
  </si>
  <si>
    <t xml:space="preserve">Revisar los estándares de oportunidad de las respuestas a las peticiones formuladas por los ciudadanos, acorde al tipo de petición </t>
  </si>
  <si>
    <t>5. 3</t>
  </si>
  <si>
    <t xml:space="preserve">Jefe de area </t>
  </si>
  <si>
    <t xml:space="preserve">1  informes de seguimeinto </t>
  </si>
  <si>
    <t xml:space="preserve">100% estrategia de Comunicaciones implementada </t>
  </si>
  <si>
    <t>Grupo de Educación e Investigación - Grupo de Comunicaciones y Prensa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</si>
</sst>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dd/mm/yyyy;@"/>
  </numFmts>
  <fonts count="72"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i/>
      <sz val="11"/>
      <color theme="1"/>
      <name val="Calibri"/>
      <family val="2"/>
      <scheme val="minor"/>
    </font>
    <font>
      <i/>
      <sz val="11"/>
      <color theme="1"/>
      <name val="Calibri"/>
      <family val="2"/>
    </font>
    <font>
      <i/>
      <sz val="11"/>
      <name val="Calibri"/>
      <family val="2"/>
    </font>
    <font>
      <sz val="11"/>
      <color theme="1"/>
      <name val="Calibri"/>
      <family val="2"/>
    </font>
    <font>
      <i/>
      <sz val="11"/>
      <color theme="1"/>
      <name val="Calibri"/>
      <family val="2"/>
      <scheme val="minor"/>
    </font>
    <font>
      <sz val="10"/>
      <color theme="1"/>
      <name val="Calibri"/>
      <family val="2"/>
      <scheme val="minor"/>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sz val="10"/>
      <color rgb="FF000000"/>
      <name val="Arial Narrow"/>
      <family val="2"/>
    </font>
    <font>
      <b/>
      <i/>
      <sz val="10"/>
      <color rgb="FF000000"/>
      <name val="Arial Narrow"/>
      <family val="2"/>
    </font>
    <font>
      <sz val="12"/>
      <color theme="1"/>
      <name val="Arial"/>
      <family val="2"/>
    </font>
    <font>
      <b/>
      <i/>
      <sz val="12"/>
      <color theme="1"/>
      <name val="Arial"/>
      <family val="2"/>
    </font>
    <font>
      <b/>
      <sz val="8"/>
      <color theme="1"/>
      <name val="Arial"/>
      <family val="2"/>
    </font>
    <font>
      <b/>
      <sz val="12"/>
      <name val="Arial"/>
      <family val="2"/>
    </font>
    <font>
      <b/>
      <sz val="10"/>
      <color indexed="8"/>
      <name val="Arial"/>
      <family val="2"/>
    </font>
    <font>
      <sz val="10"/>
      <color indexed="8"/>
      <name val="Arial Narrow"/>
      <family val="2"/>
    </font>
    <font>
      <b/>
      <sz val="20"/>
      <color indexed="21"/>
      <name val="Arial Narrow"/>
      <family val="2"/>
    </font>
    <font>
      <b/>
      <sz val="12"/>
      <color indexed="8"/>
      <name val="Arial Narrow"/>
      <family val="2"/>
    </font>
    <font>
      <b/>
      <sz val="12"/>
      <color indexed="8"/>
      <name val="Arial"/>
      <family val="2"/>
    </font>
    <font>
      <b/>
      <sz val="10"/>
      <name val="Arial"/>
      <family val="2"/>
    </font>
    <font>
      <sz val="10"/>
      <name val="Arial Narrow"/>
      <family val="2"/>
    </font>
    <font>
      <b/>
      <sz val="10"/>
      <color indexed="9"/>
      <name val="Arial Narrow"/>
      <family val="2"/>
    </font>
    <font>
      <sz val="11"/>
      <color indexed="8"/>
      <name val="Arial"/>
      <family val="2"/>
    </font>
    <font>
      <sz val="12"/>
      <color indexed="8"/>
      <name val="Arial"/>
      <family val="2"/>
    </font>
    <font>
      <b/>
      <sz val="9"/>
      <color indexed="8"/>
      <name val="Arial"/>
      <family val="2"/>
    </font>
    <font>
      <b/>
      <sz val="14"/>
      <name val="Arial"/>
      <family val="2"/>
    </font>
    <font>
      <sz val="11"/>
      <name val="Arial"/>
      <family val="2"/>
    </font>
    <font>
      <b/>
      <sz val="11"/>
      <name val="Arial"/>
      <family val="2"/>
    </font>
    <font>
      <sz val="14"/>
      <name val="Arial"/>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b/>
      <sz val="9"/>
      <color rgb="FF000000"/>
      <name val="Arial Narrow"/>
      <family val="2"/>
    </font>
    <font>
      <b/>
      <i/>
      <sz val="9"/>
      <color theme="1"/>
      <name val="Arial Narrow"/>
      <family val="2"/>
    </font>
    <font>
      <b/>
      <i/>
      <sz val="9"/>
      <color rgb="FF000000"/>
      <name val="Arial Narrow"/>
      <family val="2"/>
    </font>
    <font>
      <i/>
      <sz val="9"/>
      <color rgb="FF000000"/>
      <name val="Arial Narrow"/>
      <family val="2"/>
    </font>
    <font>
      <i/>
      <sz val="9"/>
      <color theme="1"/>
      <name val="Arial Narrow"/>
      <family val="2"/>
    </font>
    <font>
      <sz val="9"/>
      <color theme="1"/>
      <name val="Arial Narrow"/>
      <family val="2"/>
    </font>
    <font>
      <b/>
      <sz val="8"/>
      <color theme="1"/>
      <name val="Arial Narrow"/>
      <family val="2"/>
    </font>
    <font>
      <b/>
      <i/>
      <sz val="8"/>
      <color theme="1"/>
      <name val="Arial Narrow"/>
      <family val="2"/>
    </font>
    <font>
      <i/>
      <sz val="8"/>
      <color theme="1"/>
      <name val="Arial Narrow"/>
      <family val="2"/>
    </font>
    <font>
      <sz val="10"/>
      <color theme="1"/>
      <name val="Arial Narrow"/>
      <family val="2"/>
    </font>
    <font>
      <sz val="11"/>
      <name val="Calibri"/>
      <family val="2"/>
      <scheme val="minor"/>
    </font>
    <font>
      <b/>
      <sz val="9"/>
      <color theme="0"/>
      <name val="Calibri Light"/>
      <family val="2"/>
      <scheme val="major"/>
    </font>
    <font>
      <b/>
      <sz val="9"/>
      <color rgb="FF000000"/>
      <name val="Calibri Light"/>
      <family val="2"/>
      <scheme val="major"/>
    </font>
    <font>
      <b/>
      <i/>
      <sz val="9"/>
      <color theme="1"/>
      <name val="Calibri Light"/>
      <family val="2"/>
      <scheme val="major"/>
    </font>
    <font>
      <b/>
      <i/>
      <sz val="9"/>
      <color rgb="FF000000"/>
      <name val="Calibri Light"/>
      <family val="2"/>
      <scheme val="maj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10"/>
      <color rgb="FF00B050"/>
      <name val="Arial"/>
      <family val="2"/>
    </font>
    <font>
      <b/>
      <sz val="10"/>
      <color rgb="FF00B050"/>
      <name val="Arial"/>
      <family val="2"/>
    </font>
    <font>
      <sz val="11"/>
      <color rgb="FF00B050"/>
      <name val="Arial"/>
      <family val="2"/>
    </font>
    <font>
      <b/>
      <sz val="9"/>
      <color rgb="FF00B050"/>
      <name val="Arial"/>
      <family val="2"/>
    </font>
    <font>
      <sz val="12"/>
      <color rgb="FF00B050"/>
      <name val="Arial"/>
      <family val="2"/>
    </font>
    <font>
      <i/>
      <sz val="9"/>
      <color theme="1"/>
      <name val="Calibri Light"/>
      <family val="2"/>
      <scheme val="major"/>
    </font>
    <font>
      <i/>
      <sz val="10"/>
      <name val="Calibri Light"/>
      <family val="2"/>
      <scheme val="major"/>
    </font>
  </fonts>
  <fills count="1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00"/>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rgb="FFC5D9F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s>
  <borders count="104">
    <border>
      <left/>
      <right/>
      <top/>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thin">
        <color theme="3"/>
      </right>
      <top/>
      <bottom style="thin">
        <color theme="3"/>
      </bottom>
      <diagonal/>
    </border>
    <border>
      <left style="thin">
        <color theme="3"/>
      </left>
      <right style="thin">
        <color theme="3"/>
      </right>
      <top/>
      <bottom style="thin">
        <color theme="3"/>
      </bottom>
      <diagonal/>
    </border>
    <border>
      <left style="medium">
        <color theme="3"/>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indexed="64"/>
      </left>
      <right style="thin">
        <color indexed="64"/>
      </right>
      <top style="thin">
        <color indexed="64"/>
      </top>
      <bottom style="thin">
        <color indexed="64"/>
      </bottom>
      <diagonal/>
    </border>
    <border>
      <left style="thin">
        <color theme="3"/>
      </left>
      <right/>
      <top/>
      <bottom style="thin">
        <color theme="3"/>
      </bottom>
      <diagonal/>
    </border>
    <border>
      <left style="thin">
        <color theme="3"/>
      </left>
      <right/>
      <top style="thin">
        <color theme="3"/>
      </top>
      <bottom style="thin">
        <color theme="3"/>
      </bottom>
      <diagonal/>
    </border>
    <border>
      <left style="thin">
        <color theme="3"/>
      </left>
      <right/>
      <top style="thin">
        <color theme="3"/>
      </top>
      <bottom style="medium">
        <color theme="3"/>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medium">
        <color theme="3"/>
      </right>
      <top style="medium">
        <color theme="3"/>
      </top>
      <bottom style="medium">
        <color theme="3"/>
      </bottom>
      <diagonal/>
    </border>
    <border>
      <left style="medium">
        <color theme="3"/>
      </left>
      <right style="medium">
        <color theme="3"/>
      </right>
      <top/>
      <bottom style="thin">
        <color indexed="64"/>
      </bottom>
      <diagonal/>
    </border>
    <border>
      <left style="medium">
        <color theme="3"/>
      </left>
      <right style="medium">
        <color theme="3"/>
      </right>
      <top/>
      <bottom style="medium">
        <color theme="3"/>
      </bottom>
      <diagonal/>
    </border>
    <border>
      <left style="medium">
        <color theme="3"/>
      </left>
      <right/>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medium">
        <color theme="3"/>
      </left>
      <right style="medium">
        <color theme="3"/>
      </right>
      <top style="thin">
        <color indexed="64"/>
      </top>
      <bottom style="thin">
        <color indexed="64"/>
      </bottom>
      <diagonal/>
    </border>
    <border>
      <left style="medium">
        <color theme="3"/>
      </left>
      <right style="medium">
        <color theme="3"/>
      </right>
      <top style="thin">
        <color indexed="64"/>
      </top>
      <bottom style="medium">
        <color theme="3"/>
      </bottom>
      <diagonal/>
    </border>
    <border>
      <left style="thin">
        <color theme="3"/>
      </left>
      <right style="thin">
        <color theme="3"/>
      </right>
      <top/>
      <bottom style="medium">
        <color theme="3"/>
      </bottom>
      <diagonal/>
    </border>
    <border>
      <left/>
      <right style="thin">
        <color theme="3"/>
      </right>
      <top style="medium">
        <color theme="3"/>
      </top>
      <bottom style="thin">
        <color theme="3"/>
      </bottom>
      <diagonal/>
    </border>
    <border>
      <left/>
      <right style="thin">
        <color theme="3"/>
      </right>
      <top style="thin">
        <color theme="3"/>
      </top>
      <bottom style="thin">
        <color theme="3"/>
      </bottom>
      <diagonal/>
    </border>
    <border>
      <left/>
      <right style="thin">
        <color theme="3"/>
      </right>
      <top style="thin">
        <color theme="3"/>
      </top>
      <bottom style="medium">
        <color theme="3"/>
      </bottom>
      <diagonal/>
    </border>
    <border>
      <left style="medium">
        <color theme="3"/>
      </left>
      <right/>
      <top/>
      <bottom style="medium">
        <color theme="3"/>
      </bottom>
      <diagonal/>
    </border>
    <border>
      <left/>
      <right/>
      <top/>
      <bottom style="medium">
        <color theme="3"/>
      </bottom>
      <diagonal/>
    </border>
    <border>
      <left style="thin">
        <color theme="3"/>
      </left>
      <right style="medium">
        <color theme="4" tint="-0.24994659260841701"/>
      </right>
      <top/>
      <bottom style="medium">
        <color theme="3"/>
      </bottom>
      <diagonal/>
    </border>
    <border>
      <left style="medium">
        <color theme="4" tint="-0.24994659260841701"/>
      </left>
      <right style="thin">
        <color theme="3"/>
      </right>
      <top/>
      <bottom style="medium">
        <color theme="3"/>
      </bottom>
      <diagonal/>
    </border>
    <border>
      <left style="thin">
        <color indexed="64"/>
      </left>
      <right/>
      <top/>
      <bottom/>
      <diagonal/>
    </border>
    <border>
      <left style="thin">
        <color indexed="64"/>
      </left>
      <right style="medium">
        <color theme="3"/>
      </right>
      <top/>
      <bottom/>
      <diagonal/>
    </border>
    <border>
      <left/>
      <right/>
      <top/>
      <bottom style="medium">
        <color rgb="FF44546A"/>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44546A"/>
      </left>
      <right/>
      <top/>
      <bottom style="medium">
        <color rgb="FF44546A"/>
      </bottom>
      <diagonal/>
    </border>
    <border>
      <left/>
      <right style="medium">
        <color rgb="FF44546A"/>
      </right>
      <top/>
      <bottom/>
      <diagonal/>
    </border>
    <border>
      <left style="medium">
        <color indexed="64"/>
      </left>
      <right style="medium">
        <color indexed="64"/>
      </right>
      <top style="medium">
        <color indexed="64"/>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44546A"/>
      </left>
      <right/>
      <top/>
      <bottom/>
      <diagonal/>
    </border>
    <border>
      <left style="double">
        <color theme="4"/>
      </left>
      <right/>
      <top style="double">
        <color theme="4"/>
      </top>
      <bottom/>
      <diagonal/>
    </border>
    <border>
      <left/>
      <right/>
      <top style="double">
        <color theme="4"/>
      </top>
      <bottom/>
      <diagonal/>
    </border>
    <border>
      <left/>
      <right style="double">
        <color theme="4"/>
      </right>
      <top style="double">
        <color theme="4"/>
      </top>
      <bottom/>
      <diagonal/>
    </border>
    <border>
      <left style="double">
        <color theme="4"/>
      </left>
      <right/>
      <top/>
      <bottom/>
      <diagonal/>
    </border>
    <border>
      <left/>
      <right style="double">
        <color theme="4"/>
      </right>
      <top/>
      <bottom/>
      <diagonal/>
    </border>
    <border>
      <left style="double">
        <color theme="4"/>
      </left>
      <right/>
      <top/>
      <bottom style="double">
        <color theme="4"/>
      </bottom>
      <diagonal/>
    </border>
    <border>
      <left/>
      <right/>
      <top/>
      <bottom style="double">
        <color theme="4"/>
      </bottom>
      <diagonal/>
    </border>
    <border>
      <left/>
      <right style="double">
        <color theme="4"/>
      </right>
      <top/>
      <bottom style="double">
        <color theme="4"/>
      </bottom>
      <diagonal/>
    </border>
    <border>
      <left style="medium">
        <color rgb="FF44546A"/>
      </left>
      <right/>
      <top style="medium">
        <color indexed="64"/>
      </top>
      <bottom/>
      <diagonal/>
    </border>
    <border>
      <left/>
      <right style="medium">
        <color rgb="FF44546A"/>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44546A"/>
      </left>
      <right/>
      <top style="medium">
        <color rgb="FF44546A"/>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s>
  <cellStyleXfs count="5">
    <xf numFmtId="0" fontId="0" fillId="0" borderId="0"/>
    <xf numFmtId="9" fontId="1" fillId="0" borderId="0" applyFont="0" applyFill="0" applyBorder="0" applyAlignment="0" applyProtection="0"/>
    <xf numFmtId="0" fontId="12" fillId="0" borderId="0"/>
    <xf numFmtId="0" fontId="12" fillId="0" borderId="0"/>
    <xf numFmtId="41" fontId="1" fillId="0" borderId="0" applyFont="0" applyFill="0" applyBorder="0" applyAlignment="0" applyProtection="0"/>
  </cellStyleXfs>
  <cellXfs count="563">
    <xf numFmtId="0" fontId="0" fillId="0" borderId="0" xfId="0"/>
    <xf numFmtId="0" fontId="0" fillId="2" borderId="0" xfId="0" applyFill="1"/>
    <xf numFmtId="0" fontId="6" fillId="3"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7" fillId="2" borderId="4" xfId="0" applyFont="1" applyFill="1" applyBorder="1" applyAlignment="1">
      <alignment horizontal="justify" vertical="center" wrapText="1"/>
    </xf>
    <xf numFmtId="0" fontId="2" fillId="2" borderId="6" xfId="0" applyFont="1" applyFill="1" applyBorder="1" applyAlignment="1">
      <alignment horizontal="center" vertical="center" wrapText="1"/>
    </xf>
    <xf numFmtId="0" fontId="7" fillId="2" borderId="6" xfId="0" applyFont="1" applyFill="1" applyBorder="1" applyAlignment="1">
      <alignment horizontal="justify" vertical="center" wrapText="1"/>
    </xf>
    <xf numFmtId="0" fontId="0" fillId="2" borderId="0" xfId="0" applyFill="1" applyAlignment="1">
      <alignment horizontal="center"/>
    </xf>
    <xf numFmtId="9" fontId="11" fillId="2" borderId="6" xfId="1" applyFont="1" applyFill="1" applyBorder="1" applyAlignment="1" applyProtection="1">
      <alignment horizontal="center" vertical="center"/>
      <protection locked="0"/>
    </xf>
    <xf numFmtId="9" fontId="11" fillId="2" borderId="6" xfId="1" applyFont="1" applyFill="1" applyBorder="1" applyAlignment="1">
      <alignment horizontal="center" vertical="center"/>
    </xf>
    <xf numFmtId="9" fontId="11" fillId="2" borderId="6" xfId="0" applyNumberFormat="1" applyFont="1" applyFill="1" applyBorder="1" applyAlignment="1">
      <alignment horizontal="center" vertical="center"/>
    </xf>
    <xf numFmtId="9" fontId="11" fillId="2" borderId="18" xfId="1" applyFont="1" applyFill="1" applyBorder="1" applyAlignment="1" applyProtection="1">
      <alignment horizontal="center" vertical="center"/>
      <protection locked="0"/>
    </xf>
    <xf numFmtId="9" fontId="11" fillId="2" borderId="18" xfId="1" applyFont="1" applyFill="1" applyBorder="1" applyAlignment="1">
      <alignment horizontal="center" vertical="center"/>
    </xf>
    <xf numFmtId="9" fontId="11" fillId="2" borderId="18" xfId="0" applyNumberFormat="1" applyFont="1" applyFill="1" applyBorder="1" applyAlignment="1">
      <alignment horizontal="center" vertical="center"/>
    </xf>
    <xf numFmtId="9" fontId="11" fillId="2" borderId="9" xfId="1" applyFont="1" applyFill="1" applyBorder="1" applyAlignment="1" applyProtection="1">
      <alignment horizontal="center" vertical="center"/>
      <protection locked="0"/>
    </xf>
    <xf numFmtId="9" fontId="11" fillId="2" borderId="9" xfId="1" applyFont="1" applyFill="1" applyBorder="1" applyAlignment="1">
      <alignment horizontal="center" vertical="center"/>
    </xf>
    <xf numFmtId="9" fontId="11" fillId="2" borderId="9" xfId="0" applyNumberFormat="1" applyFont="1" applyFill="1" applyBorder="1" applyAlignment="1">
      <alignment horizontal="center" vertical="center"/>
    </xf>
    <xf numFmtId="0" fontId="13" fillId="0" borderId="23" xfId="0" applyFont="1" applyBorder="1"/>
    <xf numFmtId="0" fontId="13" fillId="0" borderId="24" xfId="0" applyFont="1" applyBorder="1"/>
    <xf numFmtId="0" fontId="13" fillId="0" borderId="25" xfId="0" applyFont="1" applyBorder="1"/>
    <xf numFmtId="164" fontId="14" fillId="0" borderId="21" xfId="0" applyNumberFormat="1" applyFont="1" applyBorder="1" applyAlignment="1">
      <alignment horizontal="center"/>
    </xf>
    <xf numFmtId="9" fontId="14" fillId="0" borderId="21" xfId="0" applyNumberFormat="1" applyFont="1" applyBorder="1" applyAlignment="1">
      <alignment horizontal="center"/>
    </xf>
    <xf numFmtId="164" fontId="14" fillId="0" borderId="21" xfId="1" applyNumberFormat="1" applyFont="1" applyBorder="1" applyAlignment="1">
      <alignment horizontal="center"/>
    </xf>
    <xf numFmtId="164" fontId="14" fillId="0" borderId="26" xfId="0" applyNumberFormat="1" applyFont="1" applyBorder="1" applyAlignment="1">
      <alignment horizontal="center"/>
    </xf>
    <xf numFmtId="164" fontId="14" fillId="0" borderId="27" xfId="0" applyNumberFormat="1" applyFont="1" applyBorder="1" applyAlignment="1">
      <alignment horizontal="center"/>
    </xf>
    <xf numFmtId="9" fontId="14" fillId="0" borderId="22" xfId="0" applyNumberFormat="1" applyFont="1" applyBorder="1" applyAlignment="1">
      <alignment horizontal="center"/>
    </xf>
    <xf numFmtId="164" fontId="14" fillId="0" borderId="22" xfId="1" applyNumberFormat="1" applyFont="1" applyBorder="1" applyAlignment="1">
      <alignment horizontal="center"/>
    </xf>
    <xf numFmtId="164" fontId="14" fillId="2" borderId="1" xfId="0" applyNumberFormat="1" applyFont="1" applyFill="1" applyBorder="1" applyAlignment="1">
      <alignment horizontal="center" vertical="center"/>
    </xf>
    <xf numFmtId="9" fontId="14" fillId="2" borderId="20" xfId="0" applyNumberFormat="1" applyFont="1" applyFill="1" applyBorder="1" applyAlignment="1">
      <alignment horizontal="center" vertical="center"/>
    </xf>
    <xf numFmtId="164" fontId="14" fillId="2" borderId="2"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15" fillId="4" borderId="20" xfId="0" applyFont="1" applyFill="1" applyBorder="1" applyAlignment="1">
      <alignment horizontal="center" vertical="center" wrapText="1"/>
    </xf>
    <xf numFmtId="0" fontId="10" fillId="2" borderId="19" xfId="0" applyFont="1" applyFill="1" applyBorder="1" applyAlignment="1" applyProtection="1">
      <alignment horizontal="justify" vertical="center" wrapText="1"/>
      <protection locked="0"/>
    </xf>
    <xf numFmtId="0" fontId="10" fillId="2" borderId="7" xfId="0" applyFont="1" applyFill="1" applyBorder="1" applyAlignment="1" applyProtection="1">
      <alignment horizontal="justify" vertical="center" wrapText="1"/>
      <protection locked="0"/>
    </xf>
    <xf numFmtId="0" fontId="10" fillId="2" borderId="10" xfId="0" applyFont="1" applyFill="1" applyBorder="1" applyAlignment="1" applyProtection="1">
      <alignment horizontal="justify" vertical="center" wrapText="1"/>
      <protection locked="0"/>
    </xf>
    <xf numFmtId="0" fontId="7" fillId="2" borderId="12" xfId="0" applyFont="1" applyFill="1" applyBorder="1" applyAlignment="1">
      <alignment horizontal="justify" vertical="center" wrapText="1"/>
    </xf>
    <xf numFmtId="0" fontId="7" fillId="2" borderId="13" xfId="0" applyFont="1" applyFill="1" applyBorder="1" applyAlignment="1">
      <alignment horizontal="justify" vertical="center" wrapText="1"/>
    </xf>
    <xf numFmtId="0" fontId="7" fillId="2" borderId="13" xfId="0" applyFont="1" applyFill="1" applyBorder="1" applyAlignment="1">
      <alignment horizontal="justify" vertical="center"/>
    </xf>
    <xf numFmtId="0" fontId="7" fillId="2" borderId="13" xfId="0" applyFont="1" applyFill="1" applyBorder="1" applyAlignment="1">
      <alignment horizontal="center" vertical="center"/>
    </xf>
    <xf numFmtId="9" fontId="11" fillId="2" borderId="29" xfId="1" applyFont="1" applyFill="1" applyBorder="1" applyAlignment="1" applyProtection="1">
      <alignment horizontal="center" vertical="center"/>
      <protection locked="0"/>
    </xf>
    <xf numFmtId="9" fontId="11" fillId="2" borderId="30" xfId="1" applyFont="1" applyFill="1" applyBorder="1" applyAlignment="1" applyProtection="1">
      <alignment horizontal="center" vertical="center"/>
      <protection locked="0"/>
    </xf>
    <xf numFmtId="9" fontId="11" fillId="2" borderId="31" xfId="1" applyFont="1" applyFill="1" applyBorder="1" applyAlignment="1" applyProtection="1">
      <alignment horizontal="center" vertical="center"/>
      <protection locked="0"/>
    </xf>
    <xf numFmtId="14" fontId="8" fillId="0" borderId="11" xfId="0" applyNumberFormat="1" applyFont="1" applyFill="1" applyBorder="1" applyAlignment="1">
      <alignment horizontal="center" vertical="center"/>
    </xf>
    <xf numFmtId="14" fontId="7" fillId="2" borderId="11" xfId="0" applyNumberFormat="1" applyFont="1" applyFill="1" applyBorder="1" applyAlignment="1">
      <alignment horizontal="center" vertical="center"/>
    </xf>
    <xf numFmtId="0" fontId="10" fillId="2" borderId="17" xfId="0" applyFont="1" applyFill="1" applyBorder="1" applyAlignment="1">
      <alignment horizontal="center" vertical="center" wrapText="1"/>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28" xfId="0" applyFont="1" applyFill="1" applyBorder="1" applyAlignment="1">
      <alignment horizontal="center" vertical="center"/>
    </xf>
    <xf numFmtId="0" fontId="6" fillId="2" borderId="15"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7" fillId="2" borderId="4" xfId="0" applyFont="1" applyFill="1" applyBorder="1" applyAlignment="1">
      <alignment horizontal="left" vertical="center" wrapText="1"/>
    </xf>
    <xf numFmtId="0" fontId="7" fillId="2" borderId="13" xfId="0" applyFont="1" applyFill="1" applyBorder="1" applyAlignment="1">
      <alignment horizontal="left" vertical="center"/>
    </xf>
    <xf numFmtId="0" fontId="2" fillId="0" borderId="6" xfId="0" applyFont="1" applyFill="1" applyBorder="1" applyAlignment="1">
      <alignment horizontal="center" vertical="center" wrapText="1"/>
    </xf>
    <xf numFmtId="0" fontId="7" fillId="0" borderId="6" xfId="0" applyFont="1" applyFill="1" applyBorder="1" applyAlignment="1">
      <alignment horizontal="justify" vertical="center" wrapText="1"/>
    </xf>
    <xf numFmtId="0" fontId="7" fillId="0" borderId="9" xfId="0" applyFont="1" applyFill="1" applyBorder="1" applyAlignment="1">
      <alignment horizontal="justify" vertical="center" wrapText="1"/>
    </xf>
    <xf numFmtId="0" fontId="7" fillId="0" borderId="13" xfId="0" applyFont="1" applyFill="1" applyBorder="1" applyAlignment="1">
      <alignment horizontal="center" vertical="center"/>
    </xf>
    <xf numFmtId="14" fontId="7" fillId="0" borderId="11" xfId="0" applyNumberFormat="1" applyFont="1" applyFill="1" applyBorder="1" applyAlignment="1">
      <alignment horizontal="center" vertical="center"/>
    </xf>
    <xf numFmtId="0" fontId="2" fillId="0" borderId="9" xfId="0" applyFont="1" applyFill="1" applyBorder="1" applyAlignment="1">
      <alignment horizontal="center" vertical="center" wrapText="1"/>
    </xf>
    <xf numFmtId="0" fontId="9" fillId="0" borderId="14" xfId="0" applyFont="1" applyFill="1" applyBorder="1" applyAlignment="1">
      <alignment horizontal="center" vertical="center"/>
    </xf>
    <xf numFmtId="14" fontId="9" fillId="0" borderId="11" xfId="0" applyNumberFormat="1" applyFont="1" applyFill="1" applyBorder="1" applyAlignment="1">
      <alignment horizontal="center" vertical="center"/>
    </xf>
    <xf numFmtId="14" fontId="8" fillId="2" borderId="11" xfId="0" applyNumberFormat="1" applyFont="1" applyFill="1" applyBorder="1" applyAlignment="1">
      <alignment horizontal="center" vertical="center"/>
    </xf>
    <xf numFmtId="0" fontId="12" fillId="0" borderId="0" xfId="3"/>
    <xf numFmtId="0" fontId="24" fillId="0" borderId="51" xfId="3" applyFont="1" applyBorder="1" applyAlignment="1" applyProtection="1">
      <alignment horizontal="center" vertical="center" wrapText="1"/>
    </xf>
    <xf numFmtId="0" fontId="24" fillId="0" borderId="0" xfId="3" applyFont="1" applyBorder="1" applyAlignment="1" applyProtection="1">
      <alignment horizontal="center" vertical="center" wrapText="1"/>
    </xf>
    <xf numFmtId="0" fontId="24" fillId="0" borderId="15" xfId="3" applyFont="1" applyBorder="1" applyAlignment="1" applyProtection="1">
      <alignment horizontal="center" vertical="center" wrapText="1"/>
    </xf>
    <xf numFmtId="0" fontId="12" fillId="0" borderId="51" xfId="3" applyBorder="1" applyProtection="1"/>
    <xf numFmtId="0" fontId="25" fillId="5" borderId="0" xfId="3" applyFont="1" applyFill="1" applyBorder="1" applyAlignment="1" applyProtection="1">
      <alignment vertical="center" wrapText="1"/>
    </xf>
    <xf numFmtId="0" fontId="12" fillId="0" borderId="0" xfId="3" applyBorder="1" applyProtection="1"/>
    <xf numFmtId="0" fontId="26" fillId="0" borderId="51" xfId="3" applyFont="1" applyBorder="1" applyAlignment="1" applyProtection="1">
      <alignment horizontal="justify" vertical="top" wrapText="1"/>
    </xf>
    <xf numFmtId="0" fontId="27" fillId="0" borderId="0" xfId="3" applyFont="1" applyBorder="1" applyAlignment="1" applyProtection="1">
      <alignment horizontal="center" vertical="center" wrapText="1"/>
    </xf>
    <xf numFmtId="0" fontId="27" fillId="0" borderId="15" xfId="3" applyFont="1" applyBorder="1" applyAlignment="1" applyProtection="1">
      <alignment horizontal="center" vertical="center" wrapText="1"/>
    </xf>
    <xf numFmtId="0" fontId="25" fillId="0" borderId="0" xfId="3" applyFont="1" applyBorder="1" applyAlignment="1" applyProtection="1">
      <alignment vertical="center" wrapText="1"/>
    </xf>
    <xf numFmtId="0" fontId="25" fillId="0" borderId="0" xfId="3" applyFont="1" applyBorder="1" applyAlignment="1" applyProtection="1">
      <alignment horizontal="right" vertical="center" wrapText="1"/>
    </xf>
    <xf numFmtId="0" fontId="25" fillId="0" borderId="11" xfId="3" applyFont="1" applyFill="1" applyBorder="1" applyAlignment="1" applyProtection="1">
      <alignment horizontal="center" vertical="center" wrapText="1"/>
    </xf>
    <xf numFmtId="0" fontId="12" fillId="0" borderId="15" xfId="3" applyBorder="1" applyProtection="1"/>
    <xf numFmtId="0" fontId="28" fillId="0" borderId="51" xfId="3" applyFont="1" applyBorder="1" applyAlignment="1" applyProtection="1">
      <alignment horizontal="justify" vertical="top" wrapText="1"/>
    </xf>
    <xf numFmtId="0" fontId="29" fillId="5" borderId="0" xfId="3" applyFont="1" applyFill="1" applyBorder="1" applyAlignment="1" applyProtection="1">
      <alignment horizontal="left" vertical="center" wrapText="1"/>
    </xf>
    <xf numFmtId="0" fontId="29" fillId="0" borderId="0" xfId="3" applyFont="1" applyFill="1" applyBorder="1" applyAlignment="1" applyProtection="1">
      <alignment horizontal="left" vertical="center" wrapText="1"/>
    </xf>
    <xf numFmtId="0" fontId="12" fillId="0" borderId="0" xfId="3" applyFill="1" applyBorder="1"/>
    <xf numFmtId="0" fontId="28" fillId="0" borderId="15" xfId="3" applyFont="1" applyFill="1" applyBorder="1" applyAlignment="1" applyProtection="1">
      <alignment horizontal="left" vertical="top" wrapText="1"/>
    </xf>
    <xf numFmtId="0" fontId="25" fillId="5" borderId="0" xfId="3" applyFont="1" applyFill="1" applyBorder="1" applyAlignment="1" applyProtection="1">
      <alignment horizontal="center" vertical="center" wrapText="1"/>
    </xf>
    <xf numFmtId="0" fontId="25" fillId="0" borderId="0" xfId="3" applyFont="1" applyFill="1" applyBorder="1" applyAlignment="1" applyProtection="1">
      <alignment horizontal="center" vertical="center" wrapText="1"/>
    </xf>
    <xf numFmtId="0" fontId="25" fillId="0" borderId="51" xfId="3" applyFont="1" applyBorder="1" applyAlignment="1" applyProtection="1">
      <alignment horizontal="left" vertical="center" wrapText="1"/>
    </xf>
    <xf numFmtId="0" fontId="25" fillId="0" borderId="0" xfId="3" applyFont="1" applyBorder="1" applyAlignment="1" applyProtection="1">
      <alignment horizontal="left" vertical="center" wrapText="1"/>
    </xf>
    <xf numFmtId="0" fontId="25" fillId="0" borderId="0" xfId="3" applyFont="1" applyFill="1" applyBorder="1" applyAlignment="1" applyProtection="1">
      <alignment vertical="center" wrapText="1"/>
    </xf>
    <xf numFmtId="0" fontId="12" fillId="0" borderId="0" xfId="3" applyFont="1" applyBorder="1" applyProtection="1"/>
    <xf numFmtId="0" fontId="29" fillId="0" borderId="0" xfId="3" applyFont="1" applyBorder="1" applyAlignment="1" applyProtection="1">
      <alignment horizontal="center" vertical="top" wrapText="1"/>
    </xf>
    <xf numFmtId="0" fontId="29" fillId="0" borderId="0" xfId="3" applyFont="1" applyBorder="1" applyAlignment="1" applyProtection="1">
      <alignment horizontal="left" vertical="top" wrapText="1"/>
    </xf>
    <xf numFmtId="0" fontId="29" fillId="0" borderId="0" xfId="3" applyFont="1" applyBorder="1" applyAlignment="1" applyProtection="1">
      <alignment horizontal="justify" vertical="top" wrapText="1"/>
    </xf>
    <xf numFmtId="0" fontId="29" fillId="0" borderId="15" xfId="3" applyFont="1" applyBorder="1" applyAlignment="1" applyProtection="1">
      <alignment horizontal="justify" vertical="top" wrapText="1"/>
    </xf>
    <xf numFmtId="0" fontId="30" fillId="7" borderId="62" xfId="3" applyFont="1" applyFill="1" applyBorder="1" applyAlignment="1" applyProtection="1">
      <alignment horizontal="center" vertical="center" wrapText="1"/>
    </xf>
    <xf numFmtId="0" fontId="30" fillId="0" borderId="58" xfId="3" applyFont="1" applyFill="1" applyBorder="1" applyAlignment="1" applyProtection="1">
      <alignment horizontal="center" vertical="center" wrapText="1"/>
    </xf>
    <xf numFmtId="0" fontId="12" fillId="0" borderId="0" xfId="3" applyFill="1"/>
    <xf numFmtId="0" fontId="31" fillId="5" borderId="63" xfId="3" applyFont="1" applyFill="1" applyBorder="1" applyAlignment="1" applyProtection="1">
      <alignment horizontal="center" vertical="center" wrapText="1"/>
      <protection locked="0"/>
    </xf>
    <xf numFmtId="0" fontId="31" fillId="5" borderId="64" xfId="3" applyFont="1" applyFill="1" applyBorder="1" applyAlignment="1" applyProtection="1">
      <alignment horizontal="left" vertical="top" wrapText="1"/>
      <protection locked="0"/>
    </xf>
    <xf numFmtId="0" fontId="31" fillId="5" borderId="64" xfId="3" applyFont="1" applyFill="1" applyBorder="1" applyAlignment="1" applyProtection="1">
      <alignment horizontal="center" vertical="center" wrapText="1"/>
      <protection locked="0"/>
    </xf>
    <xf numFmtId="0" fontId="31" fillId="5" borderId="65" xfId="3" applyFont="1" applyFill="1" applyBorder="1" applyAlignment="1" applyProtection="1">
      <alignment horizontal="left" vertical="top" wrapText="1"/>
      <protection locked="0"/>
    </xf>
    <xf numFmtId="0" fontId="26" fillId="0" borderId="0" xfId="3" applyFont="1" applyBorder="1" applyAlignment="1" applyProtection="1">
      <alignment horizontal="justify" vertical="top" wrapText="1"/>
    </xf>
    <xf numFmtId="0" fontId="32" fillId="0" borderId="0" xfId="3" applyFont="1" applyFill="1" applyBorder="1" applyAlignment="1" applyProtection="1">
      <alignment horizontal="justify" vertical="top" wrapText="1"/>
    </xf>
    <xf numFmtId="0" fontId="32" fillId="0" borderId="0" xfId="3" applyFont="1" applyFill="1" applyBorder="1" applyAlignment="1" applyProtection="1">
      <alignment vertical="top" wrapText="1"/>
    </xf>
    <xf numFmtId="0" fontId="32" fillId="0" borderId="15" xfId="3" applyFont="1" applyFill="1" applyBorder="1" applyAlignment="1" applyProtection="1">
      <alignment vertical="top" wrapText="1"/>
    </xf>
    <xf numFmtId="0" fontId="25"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center" vertical="top" wrapText="1"/>
      <protection locked="0"/>
    </xf>
    <xf numFmtId="0" fontId="35" fillId="5" borderId="0" xfId="3" applyFont="1" applyFill="1" applyBorder="1" applyAlignment="1" applyProtection="1">
      <alignment vertical="center" wrapText="1"/>
    </xf>
    <xf numFmtId="0" fontId="33" fillId="0" borderId="0" xfId="3" applyFont="1" applyFill="1" applyBorder="1" applyAlignment="1" applyProtection="1">
      <alignment vertical="top" wrapText="1"/>
    </xf>
    <xf numFmtId="0" fontId="25" fillId="0" borderId="0" xfId="3" applyFont="1" applyFill="1" applyBorder="1" applyAlignment="1" applyProtection="1">
      <alignment horizontal="right" vertical="top" wrapText="1"/>
    </xf>
    <xf numFmtId="0" fontId="25" fillId="0" borderId="15" xfId="3" applyFont="1" applyFill="1" applyBorder="1" applyAlignment="1" applyProtection="1">
      <alignment horizontal="right" vertical="top" wrapText="1"/>
    </xf>
    <xf numFmtId="0" fontId="25" fillId="5" borderId="51" xfId="3" applyFont="1" applyFill="1" applyBorder="1" applyAlignment="1" applyProtection="1">
      <alignment vertical="center" wrapText="1"/>
    </xf>
    <xf numFmtId="0" fontId="30" fillId="5" borderId="52" xfId="3" applyFont="1" applyFill="1" applyBorder="1" applyAlignment="1" applyProtection="1">
      <alignment horizontal="left"/>
    </xf>
    <xf numFmtId="0" fontId="30" fillId="5" borderId="53" xfId="3" applyFont="1" applyFill="1" applyBorder="1" applyAlignment="1" applyProtection="1">
      <alignment horizontal="left"/>
    </xf>
    <xf numFmtId="0" fontId="25" fillId="0" borderId="53" xfId="3" applyFont="1" applyFill="1" applyBorder="1" applyAlignment="1" applyProtection="1">
      <alignment horizontal="left" vertical="top" wrapText="1"/>
    </xf>
    <xf numFmtId="0" fontId="12" fillId="0" borderId="53" xfId="3" applyBorder="1" applyProtection="1"/>
    <xf numFmtId="0" fontId="12" fillId="0" borderId="54" xfId="3" applyBorder="1" applyProtection="1"/>
    <xf numFmtId="0" fontId="30"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justify" vertical="top" wrapText="1"/>
    </xf>
    <xf numFmtId="0" fontId="33" fillId="0" borderId="0" xfId="3" applyFont="1" applyFill="1" applyBorder="1" applyAlignment="1" applyProtection="1">
      <alignment horizontal="left" vertical="top" wrapText="1"/>
    </xf>
    <xf numFmtId="0" fontId="33" fillId="0" borderId="0" xfId="3" applyFont="1" applyFill="1" applyBorder="1" applyAlignment="1" applyProtection="1">
      <alignment horizontal="center" vertical="top" wrapText="1"/>
    </xf>
    <xf numFmtId="0" fontId="33" fillId="0" borderId="15" xfId="3" applyFont="1" applyFill="1" applyBorder="1" applyAlignment="1" applyProtection="1">
      <alignment horizontal="center" vertical="top" wrapText="1"/>
    </xf>
    <xf numFmtId="0" fontId="36" fillId="0" borderId="0" xfId="3" applyFont="1" applyBorder="1" applyProtection="1"/>
    <xf numFmtId="0" fontId="37" fillId="0" borderId="51" xfId="3" applyFont="1" applyBorder="1" applyProtection="1"/>
    <xf numFmtId="0" fontId="38" fillId="0" borderId="0" xfId="3" applyFont="1" applyBorder="1" applyProtection="1"/>
    <xf numFmtId="0" fontId="37" fillId="0" borderId="0" xfId="3" applyFont="1" applyBorder="1" applyProtection="1"/>
    <xf numFmtId="0" fontId="37" fillId="0" borderId="15" xfId="3" applyFont="1" applyBorder="1" applyProtection="1"/>
    <xf numFmtId="0" fontId="37" fillId="0" borderId="0" xfId="3" applyFont="1"/>
    <xf numFmtId="14" fontId="37" fillId="0" borderId="0" xfId="3" applyNumberFormat="1" applyFont="1" applyBorder="1" applyAlignment="1" applyProtection="1">
      <alignment horizontal="left"/>
    </xf>
    <xf numFmtId="0" fontId="12" fillId="0" borderId="52" xfId="3" applyBorder="1" applyProtection="1"/>
    <xf numFmtId="0" fontId="12" fillId="0" borderId="0" xfId="3" applyProtection="1"/>
    <xf numFmtId="0" fontId="39" fillId="0" borderId="0" xfId="3" applyFont="1" applyProtection="1"/>
    <xf numFmtId="0" fontId="36" fillId="0" borderId="0" xfId="3" applyFont="1" applyProtection="1"/>
    <xf numFmtId="14" fontId="12" fillId="0" borderId="0" xfId="3" applyNumberFormat="1" applyAlignment="1" applyProtection="1">
      <alignment horizontal="left"/>
    </xf>
    <xf numFmtId="0" fontId="45" fillId="9" borderId="40" xfId="0" applyFont="1" applyFill="1" applyBorder="1" applyAlignment="1">
      <alignment horizontal="center" vertical="center"/>
    </xf>
    <xf numFmtId="0" fontId="45" fillId="9" borderId="54" xfId="0" applyFont="1" applyFill="1" applyBorder="1" applyAlignment="1">
      <alignment horizontal="center" vertical="center" wrapText="1"/>
    </xf>
    <xf numFmtId="0" fontId="44" fillId="9" borderId="43" xfId="0" applyFont="1" applyFill="1" applyBorder="1" applyAlignment="1">
      <alignment horizontal="center" vertical="center" wrapText="1"/>
    </xf>
    <xf numFmtId="0" fontId="18" fillId="0" borderId="43" xfId="0" applyFont="1" applyBorder="1" applyAlignment="1">
      <alignment horizontal="justify" vertical="center" wrapText="1"/>
    </xf>
    <xf numFmtId="14" fontId="18" fillId="0" borderId="15" xfId="0" applyNumberFormat="1" applyFont="1" applyBorder="1" applyAlignment="1">
      <alignment horizontal="center" vertical="center" wrapText="1"/>
    </xf>
    <xf numFmtId="0" fontId="44" fillId="9" borderId="53" xfId="0" applyFont="1" applyFill="1" applyBorder="1" applyAlignment="1">
      <alignment horizontal="center" vertical="center" wrapText="1"/>
    </xf>
    <xf numFmtId="0" fontId="18" fillId="0" borderId="39" xfId="0" applyFont="1" applyBorder="1" applyAlignment="1">
      <alignment horizontal="justify" vertical="center" wrapText="1"/>
    </xf>
    <xf numFmtId="0" fontId="18" fillId="0" borderId="47" xfId="0" applyFont="1" applyBorder="1" applyAlignment="1">
      <alignment vertical="center" wrapText="1"/>
    </xf>
    <xf numFmtId="14" fontId="18" fillId="0" borderId="47" xfId="0" applyNumberFormat="1" applyFont="1" applyBorder="1" applyAlignment="1">
      <alignment horizontal="center" vertical="center" wrapText="1"/>
    </xf>
    <xf numFmtId="0" fontId="44" fillId="9" borderId="54" xfId="0" applyFont="1" applyFill="1" applyBorder="1" applyAlignment="1">
      <alignment horizontal="center" vertical="center" wrapText="1"/>
    </xf>
    <xf numFmtId="0" fontId="18" fillId="0" borderId="54" xfId="0" applyFont="1" applyBorder="1" applyAlignment="1">
      <alignment horizontal="justify" vertical="center" wrapText="1"/>
    </xf>
    <xf numFmtId="0" fontId="18" fillId="0" borderId="54" xfId="0" applyFont="1" applyBorder="1" applyAlignment="1">
      <alignment vertical="center" wrapText="1"/>
    </xf>
    <xf numFmtId="0" fontId="18" fillId="0" borderId="54" xfId="0" applyFont="1" applyBorder="1" applyAlignment="1">
      <alignment horizontal="center" vertical="center" wrapText="1"/>
    </xf>
    <xf numFmtId="14" fontId="18" fillId="0" borderId="54" xfId="0" applyNumberFormat="1" applyFont="1" applyBorder="1" applyAlignment="1">
      <alignment horizontal="center" vertical="center" wrapText="1"/>
    </xf>
    <xf numFmtId="0" fontId="47" fillId="12" borderId="40" xfId="0" applyFont="1" applyFill="1" applyBorder="1" applyAlignment="1">
      <alignment horizontal="center" vertical="center"/>
    </xf>
    <xf numFmtId="0" fontId="47" fillId="12" borderId="54" xfId="0" applyFont="1" applyFill="1" applyBorder="1" applyAlignment="1">
      <alignment horizontal="center" vertical="center" wrapText="1"/>
    </xf>
    <xf numFmtId="0" fontId="47" fillId="12" borderId="54" xfId="0" applyFont="1" applyFill="1" applyBorder="1" applyAlignment="1">
      <alignment horizontal="center" vertical="center"/>
    </xf>
    <xf numFmtId="0" fontId="48" fillId="11" borderId="43" xfId="0" applyFont="1" applyFill="1" applyBorder="1" applyAlignment="1">
      <alignment horizontal="center" vertical="center" wrapText="1"/>
    </xf>
    <xf numFmtId="0" fontId="46" fillId="9" borderId="43" xfId="0" applyFont="1" applyFill="1" applyBorder="1" applyAlignment="1">
      <alignment horizontal="center" vertical="center" wrapText="1"/>
    </xf>
    <xf numFmtId="0" fontId="49" fillId="9" borderId="43" xfId="0" applyFont="1" applyFill="1" applyBorder="1" applyAlignment="1">
      <alignment horizontal="justify" vertical="center" wrapText="1"/>
    </xf>
    <xf numFmtId="14" fontId="50" fillId="0" borderId="15" xfId="0" applyNumberFormat="1" applyFont="1" applyBorder="1" applyAlignment="1">
      <alignment horizontal="center" vertical="center" wrapText="1"/>
    </xf>
    <xf numFmtId="0" fontId="49" fillId="9" borderId="43" xfId="0" applyFont="1" applyFill="1" applyBorder="1" applyAlignment="1">
      <alignment vertical="center" wrapText="1"/>
    </xf>
    <xf numFmtId="0" fontId="49" fillId="9" borderId="39" xfId="0" applyFont="1" applyFill="1" applyBorder="1" applyAlignment="1">
      <alignment vertical="center" wrapText="1"/>
    </xf>
    <xf numFmtId="0" fontId="49" fillId="9" borderId="47" xfId="0" applyFont="1" applyFill="1" applyBorder="1" applyAlignment="1">
      <alignment vertical="center" wrapText="1"/>
    </xf>
    <xf numFmtId="0" fontId="49" fillId="9" borderId="68" xfId="0" applyFont="1" applyFill="1" applyBorder="1" applyAlignment="1">
      <alignment vertical="center" wrapText="1"/>
    </xf>
    <xf numFmtId="0" fontId="49" fillId="9" borderId="15" xfId="0" applyFont="1" applyFill="1" applyBorder="1" applyAlignment="1">
      <alignment vertical="center" wrapText="1"/>
    </xf>
    <xf numFmtId="0" fontId="50" fillId="0" borderId="54" xfId="0" applyFont="1" applyBorder="1" applyAlignment="1">
      <alignment horizontal="justify" vertical="center" wrapText="1"/>
    </xf>
    <xf numFmtId="14" fontId="50" fillId="0" borderId="54" xfId="0" applyNumberFormat="1" applyFont="1" applyBorder="1" applyAlignment="1">
      <alignment horizontal="center" vertical="center" wrapText="1"/>
    </xf>
    <xf numFmtId="0" fontId="49" fillId="9" borderId="54" xfId="0" applyFont="1" applyFill="1" applyBorder="1" applyAlignment="1">
      <alignment horizontal="justify" vertical="center" wrapText="1"/>
    </xf>
    <xf numFmtId="0" fontId="49" fillId="9" borderId="54" xfId="0" applyFont="1" applyFill="1" applyBorder="1" applyAlignment="1">
      <alignment vertical="center" wrapText="1"/>
    </xf>
    <xf numFmtId="0" fontId="51" fillId="0" borderId="15" xfId="0" applyFont="1" applyBorder="1" applyAlignment="1">
      <alignment horizontal="justify" vertical="center" wrapText="1"/>
    </xf>
    <xf numFmtId="14" fontId="50" fillId="0" borderId="68" xfId="0" applyNumberFormat="1" applyFont="1" applyBorder="1" applyAlignment="1">
      <alignment horizontal="center" vertical="center" wrapText="1"/>
    </xf>
    <xf numFmtId="0" fontId="49" fillId="9" borderId="15" xfId="0" applyFont="1" applyFill="1" applyBorder="1" applyAlignment="1">
      <alignment horizontal="justify" vertical="center" wrapText="1"/>
    </xf>
    <xf numFmtId="0" fontId="49" fillId="0" borderId="68" xfId="0" applyFont="1" applyBorder="1" applyAlignment="1">
      <alignment vertical="center" wrapText="1"/>
    </xf>
    <xf numFmtId="0" fontId="50" fillId="9" borderId="43" xfId="0" applyFont="1" applyFill="1" applyBorder="1" applyAlignment="1">
      <alignment horizontal="justify" vertical="center" wrapText="1"/>
    </xf>
    <xf numFmtId="0" fontId="47" fillId="9" borderId="43" xfId="0" applyFont="1" applyFill="1" applyBorder="1" applyAlignment="1">
      <alignment horizontal="center" vertical="center" wrapText="1"/>
    </xf>
    <xf numFmtId="14" fontId="50" fillId="0" borderId="43" xfId="0" applyNumberFormat="1" applyFont="1" applyBorder="1" applyAlignment="1">
      <alignment horizontal="center" vertical="center" wrapText="1"/>
    </xf>
    <xf numFmtId="0" fontId="53" fillId="0" borderId="40" xfId="0" applyFont="1" applyBorder="1" applyAlignment="1">
      <alignment horizontal="center" vertical="center"/>
    </xf>
    <xf numFmtId="0" fontId="0" fillId="6" borderId="11" xfId="0" applyFill="1" applyBorder="1"/>
    <xf numFmtId="0" fontId="0" fillId="2" borderId="11" xfId="0" applyFill="1" applyBorder="1" applyAlignment="1">
      <alignment horizontal="center" vertical="center"/>
    </xf>
    <xf numFmtId="0" fontId="0" fillId="13" borderId="11" xfId="0" applyFill="1" applyBorder="1" applyAlignment="1">
      <alignment horizontal="center" vertical="center"/>
    </xf>
    <xf numFmtId="9" fontId="0" fillId="2" borderId="11" xfId="1" applyFont="1" applyFill="1" applyBorder="1" applyAlignment="1">
      <alignment horizontal="center" vertical="center"/>
    </xf>
    <xf numFmtId="9" fontId="0" fillId="2" borderId="11" xfId="1" applyFont="1" applyFill="1" applyBorder="1" applyAlignment="1">
      <alignment horizontal="justify" vertical="center" wrapText="1"/>
    </xf>
    <xf numFmtId="9" fontId="0" fillId="2" borderId="11" xfId="1" applyFont="1" applyFill="1" applyBorder="1" applyAlignment="1">
      <alignment horizontal="center" vertical="center" wrapText="1"/>
    </xf>
    <xf numFmtId="9" fontId="0" fillId="2" borderId="11" xfId="1" applyFont="1" applyFill="1" applyBorder="1" applyAlignment="1">
      <alignment horizontal="left" vertical="center" wrapText="1"/>
    </xf>
    <xf numFmtId="9" fontId="11" fillId="2" borderId="11" xfId="1" applyFont="1" applyFill="1" applyBorder="1" applyAlignment="1">
      <alignment horizontal="left" vertical="center" wrapText="1"/>
    </xf>
    <xf numFmtId="0" fontId="0" fillId="2" borderId="11" xfId="0" applyFill="1" applyBorder="1" applyAlignment="1">
      <alignment horizontal="center" vertical="center" wrapText="1"/>
    </xf>
    <xf numFmtId="0" fontId="20" fillId="3" borderId="0" xfId="0" applyFont="1" applyFill="1" applyBorder="1" applyAlignment="1">
      <alignment horizontal="center" vertical="center" wrapText="1"/>
    </xf>
    <xf numFmtId="0" fontId="0" fillId="14" borderId="11" xfId="0" applyFill="1" applyBorder="1"/>
    <xf numFmtId="9" fontId="31" fillId="5" borderId="0" xfId="3" applyNumberFormat="1" applyFont="1" applyFill="1" applyBorder="1" applyAlignment="1" applyProtection="1">
      <alignment horizontal="left" vertical="top" wrapText="1"/>
      <protection locked="0"/>
    </xf>
    <xf numFmtId="0" fontId="31" fillId="5" borderId="0" xfId="3" applyFont="1" applyFill="1" applyBorder="1" applyAlignment="1" applyProtection="1">
      <alignment horizontal="left" vertical="top" wrapText="1"/>
      <protection locked="0"/>
    </xf>
    <xf numFmtId="0" fontId="30" fillId="7" borderId="69" xfId="3" applyFont="1" applyFill="1" applyBorder="1" applyAlignment="1" applyProtection="1">
      <alignment horizontal="center" vertical="center" wrapText="1"/>
    </xf>
    <xf numFmtId="9" fontId="0" fillId="13" borderId="11" xfId="1" applyFont="1" applyFill="1" applyBorder="1" applyAlignment="1">
      <alignment horizontal="center" vertical="center"/>
    </xf>
    <xf numFmtId="1" fontId="0" fillId="13" borderId="11" xfId="1" applyNumberFormat="1" applyFont="1" applyFill="1" applyBorder="1" applyAlignment="1">
      <alignment horizontal="center" vertical="center"/>
    </xf>
    <xf numFmtId="1" fontId="0" fillId="2" borderId="11" xfId="1" applyNumberFormat="1" applyFont="1" applyFill="1" applyBorder="1" applyAlignment="1">
      <alignment horizontal="center" vertical="center"/>
    </xf>
    <xf numFmtId="0" fontId="45" fillId="9" borderId="53" xfId="0" applyFont="1" applyFill="1" applyBorder="1" applyAlignment="1">
      <alignment horizontal="center" vertical="center" wrapText="1"/>
    </xf>
    <xf numFmtId="9" fontId="0" fillId="2" borderId="11" xfId="0" applyNumberFormat="1" applyFill="1" applyBorder="1" applyAlignment="1">
      <alignment horizontal="center" vertical="center"/>
    </xf>
    <xf numFmtId="9" fontId="55" fillId="2" borderId="11" xfId="1" applyFont="1" applyFill="1" applyBorder="1" applyAlignment="1">
      <alignment horizontal="left" vertical="center" wrapText="1"/>
    </xf>
    <xf numFmtId="0" fontId="0" fillId="0" borderId="11" xfId="0" applyBorder="1"/>
    <xf numFmtId="9" fontId="0" fillId="0" borderId="11" xfId="0" applyNumberFormat="1" applyBorder="1"/>
    <xf numFmtId="10" fontId="0" fillId="0" borderId="11" xfId="0" applyNumberFormat="1" applyBorder="1"/>
    <xf numFmtId="10" fontId="0" fillId="0" borderId="0" xfId="0" applyNumberFormat="1"/>
    <xf numFmtId="9" fontId="2" fillId="0" borderId="11" xfId="0" applyNumberFormat="1" applyFont="1" applyBorder="1"/>
    <xf numFmtId="9" fontId="0" fillId="0" borderId="0" xfId="0" applyNumberFormat="1"/>
    <xf numFmtId="0" fontId="56" fillId="2" borderId="11" xfId="0" applyFont="1" applyFill="1" applyBorder="1" applyAlignment="1">
      <alignment horizontal="center" vertical="center"/>
    </xf>
    <xf numFmtId="0" fontId="56" fillId="13" borderId="11" xfId="0" applyFont="1" applyFill="1" applyBorder="1" applyAlignment="1">
      <alignment horizontal="center" vertical="center"/>
    </xf>
    <xf numFmtId="9" fontId="56" fillId="2" borderId="11" xfId="1" applyFont="1" applyFill="1" applyBorder="1" applyAlignment="1">
      <alignment horizontal="center" vertical="center"/>
    </xf>
    <xf numFmtId="9" fontId="56" fillId="13" borderId="11" xfId="1" applyFont="1" applyFill="1" applyBorder="1" applyAlignment="1">
      <alignment horizontal="center" vertical="center"/>
    </xf>
    <xf numFmtId="0" fontId="56" fillId="0" borderId="0" xfId="0" applyFont="1"/>
    <xf numFmtId="0" fontId="56" fillId="6" borderId="11" xfId="0" applyFont="1" applyFill="1" applyBorder="1"/>
    <xf numFmtId="0" fontId="0" fillId="2" borderId="11" xfId="1" applyNumberFormat="1" applyFont="1" applyFill="1" applyBorder="1" applyAlignment="1">
      <alignment horizontal="center" vertical="center"/>
    </xf>
    <xf numFmtId="0" fontId="49" fillId="8" borderId="43" xfId="0" applyFont="1" applyFill="1" applyBorder="1" applyAlignment="1">
      <alignment vertical="center" wrapText="1"/>
    </xf>
    <xf numFmtId="0" fontId="18" fillId="0" borderId="47" xfId="0" applyFont="1" applyFill="1" applyBorder="1" applyAlignment="1">
      <alignment horizontal="center" vertical="center" wrapText="1"/>
    </xf>
    <xf numFmtId="0" fontId="18" fillId="0" borderId="54" xfId="0" applyFont="1" applyFill="1" applyBorder="1" applyAlignment="1">
      <alignment horizontal="center" vertical="center" wrapText="1"/>
    </xf>
    <xf numFmtId="0" fontId="13" fillId="0" borderId="0" xfId="0" applyFont="1"/>
    <xf numFmtId="0" fontId="13" fillId="16" borderId="39" xfId="0" applyFont="1" applyFill="1" applyBorder="1"/>
    <xf numFmtId="9" fontId="13" fillId="2" borderId="11" xfId="1" applyFont="1" applyFill="1" applyBorder="1" applyAlignment="1">
      <alignment horizontal="center" vertical="center"/>
    </xf>
    <xf numFmtId="0" fontId="13" fillId="2" borderId="11" xfId="0" applyFont="1" applyFill="1" applyBorder="1" applyAlignment="1">
      <alignment horizontal="center" vertical="center"/>
    </xf>
    <xf numFmtId="9" fontId="14" fillId="2" borderId="11" xfId="1" applyFont="1" applyFill="1" applyBorder="1" applyAlignment="1">
      <alignment horizontal="left" vertical="center" wrapText="1"/>
    </xf>
    <xf numFmtId="0" fontId="13" fillId="13" borderId="11" xfId="0" applyFont="1" applyFill="1" applyBorder="1" applyAlignment="1">
      <alignment horizontal="center" vertical="center"/>
    </xf>
    <xf numFmtId="9" fontId="13" fillId="2" borderId="11" xfId="1" applyFont="1" applyFill="1" applyBorder="1" applyAlignment="1">
      <alignment horizontal="center" vertical="center" wrapText="1"/>
    </xf>
    <xf numFmtId="0" fontId="20" fillId="3" borderId="44" xfId="0" applyFont="1" applyFill="1" applyBorder="1" applyAlignment="1">
      <alignment horizontal="center" vertical="center" wrapText="1"/>
    </xf>
    <xf numFmtId="0" fontId="0" fillId="2" borderId="0" xfId="0" applyFill="1" applyProtection="1">
      <protection hidden="1"/>
    </xf>
    <xf numFmtId="0" fontId="61" fillId="0" borderId="79" xfId="0" applyFont="1" applyBorder="1"/>
    <xf numFmtId="41" fontId="61" fillId="0" borderId="79" xfId="4" applyFont="1" applyBorder="1"/>
    <xf numFmtId="41" fontId="61" fillId="0" borderId="80" xfId="4" applyFont="1" applyBorder="1"/>
    <xf numFmtId="41" fontId="61" fillId="0" borderId="81" xfId="4" applyFont="1" applyBorder="1"/>
    <xf numFmtId="0" fontId="61" fillId="0" borderId="82" xfId="0" applyFont="1" applyBorder="1"/>
    <xf numFmtId="41" fontId="61" fillId="0" borderId="82" xfId="4" applyFont="1" applyBorder="1"/>
    <xf numFmtId="41" fontId="61" fillId="0" borderId="0" xfId="4" applyFont="1" applyBorder="1"/>
    <xf numFmtId="41" fontId="61" fillId="0" borderId="83" xfId="4" applyFont="1" applyBorder="1"/>
    <xf numFmtId="0" fontId="0" fillId="0" borderId="0" xfId="0" applyBorder="1"/>
    <xf numFmtId="0" fontId="62" fillId="0" borderId="0" xfId="0" applyFont="1" applyAlignment="1">
      <alignment vertical="center"/>
    </xf>
    <xf numFmtId="41" fontId="63" fillId="0" borderId="0" xfId="4" applyFont="1" applyBorder="1" applyAlignment="1">
      <alignment horizontal="center" vertical="center"/>
    </xf>
    <xf numFmtId="41" fontId="0" fillId="2" borderId="0" xfId="4" applyFont="1" applyFill="1" applyBorder="1" applyAlignment="1" applyProtection="1">
      <alignment wrapText="1"/>
      <protection hidden="1"/>
    </xf>
    <xf numFmtId="41" fontId="0" fillId="2" borderId="0" xfId="4" applyFont="1" applyFill="1" applyBorder="1" applyProtection="1">
      <protection hidden="1"/>
    </xf>
    <xf numFmtId="41" fontId="0" fillId="0" borderId="0" xfId="4" applyFont="1" applyBorder="1"/>
    <xf numFmtId="0" fontId="61" fillId="0" borderId="84" xfId="0" applyFont="1" applyBorder="1"/>
    <xf numFmtId="41" fontId="61" fillId="0" borderId="84" xfId="4" applyFont="1" applyBorder="1"/>
    <xf numFmtId="41" fontId="61" fillId="0" borderId="85" xfId="4" applyFont="1" applyBorder="1"/>
    <xf numFmtId="41" fontId="61" fillId="0" borderId="86" xfId="4" applyFont="1" applyBorder="1"/>
    <xf numFmtId="0" fontId="61" fillId="0" borderId="0" xfId="0" applyFont="1" applyBorder="1"/>
    <xf numFmtId="0" fontId="20" fillId="3" borderId="78" xfId="0" applyFont="1" applyFill="1" applyBorder="1" applyAlignment="1">
      <alignment horizontal="center" vertical="center"/>
    </xf>
    <xf numFmtId="0" fontId="20" fillId="3" borderId="42" xfId="0" applyFont="1" applyFill="1" applyBorder="1" applyAlignment="1">
      <alignment horizontal="center" vertical="center"/>
    </xf>
    <xf numFmtId="0" fontId="0" fillId="2" borderId="57" xfId="0" applyFill="1" applyBorder="1" applyAlignment="1">
      <alignment horizontal="center" vertical="center"/>
    </xf>
    <xf numFmtId="0" fontId="7" fillId="2" borderId="0" xfId="0" applyFont="1" applyFill="1" applyBorder="1" applyAlignment="1">
      <alignment horizontal="justify" vertical="center" wrapText="1"/>
    </xf>
    <xf numFmtId="0" fontId="17" fillId="2" borderId="11" xfId="0" applyFont="1" applyFill="1" applyBorder="1" applyAlignment="1">
      <alignment horizontal="justify" vertical="center" wrapText="1"/>
    </xf>
    <xf numFmtId="0" fontId="18" fillId="2" borderId="11" xfId="0" applyFont="1" applyFill="1" applyBorder="1" applyAlignment="1">
      <alignment vertical="center" wrapText="1"/>
    </xf>
    <xf numFmtId="0" fontId="17" fillId="2" borderId="11" xfId="0" applyFont="1" applyFill="1" applyBorder="1" applyAlignment="1">
      <alignment horizontal="center" vertical="center" wrapText="1"/>
    </xf>
    <xf numFmtId="0" fontId="17" fillId="2" borderId="59" xfId="0" applyFont="1" applyFill="1" applyBorder="1" applyAlignment="1">
      <alignment horizontal="justify" vertical="center" wrapText="1"/>
    </xf>
    <xf numFmtId="0" fontId="16" fillId="2" borderId="58" xfId="0" applyFont="1" applyFill="1" applyBorder="1" applyAlignment="1">
      <alignment horizontal="center" vertical="center" wrapText="1"/>
    </xf>
    <xf numFmtId="0" fontId="18" fillId="2" borderId="59" xfId="0" applyFont="1" applyFill="1" applyBorder="1" applyAlignment="1">
      <alignment vertical="center" wrapText="1"/>
    </xf>
    <xf numFmtId="14" fontId="18" fillId="2" borderId="75" xfId="0" applyNumberFormat="1" applyFont="1" applyFill="1" applyBorder="1" applyAlignment="1">
      <alignment vertical="center"/>
    </xf>
    <xf numFmtId="0" fontId="16" fillId="2" borderId="90" xfId="0" applyFont="1" applyFill="1" applyBorder="1" applyAlignment="1">
      <alignment horizontal="center" vertical="center" wrapText="1"/>
    </xf>
    <xf numFmtId="14" fontId="18" fillId="2" borderId="89" xfId="0" applyNumberFormat="1" applyFont="1" applyFill="1" applyBorder="1" applyAlignment="1">
      <alignment vertical="center"/>
    </xf>
    <xf numFmtId="0" fontId="16" fillId="2" borderId="76" xfId="0" applyFont="1" applyFill="1" applyBorder="1" applyAlignment="1">
      <alignment horizontal="center" vertical="center" wrapText="1"/>
    </xf>
    <xf numFmtId="0" fontId="17" fillId="2" borderId="91" xfId="0" applyFont="1" applyFill="1" applyBorder="1" applyAlignment="1">
      <alignment horizontal="justify" vertical="center" wrapText="1"/>
    </xf>
    <xf numFmtId="0" fontId="18" fillId="2" borderId="91" xfId="0" applyFont="1" applyFill="1" applyBorder="1" applyAlignment="1">
      <alignment vertical="center" wrapText="1"/>
    </xf>
    <xf numFmtId="0" fontId="16" fillId="2" borderId="61" xfId="0" applyFont="1" applyFill="1" applyBorder="1" applyAlignment="1">
      <alignment horizontal="center" vertical="center" wrapText="1"/>
    </xf>
    <xf numFmtId="0" fontId="17" fillId="2" borderId="62" xfId="0" applyFont="1" applyFill="1" applyBorder="1" applyAlignment="1">
      <alignment horizontal="justify" vertical="center" wrapText="1"/>
    </xf>
    <xf numFmtId="0" fontId="18" fillId="2" borderId="62" xfId="0" applyFont="1" applyFill="1" applyBorder="1" applyAlignment="1">
      <alignment vertical="center" wrapText="1"/>
    </xf>
    <xf numFmtId="14" fontId="18" fillId="2" borderId="92" xfId="0" applyNumberFormat="1" applyFont="1" applyFill="1" applyBorder="1" applyAlignment="1">
      <alignment vertical="center"/>
    </xf>
    <xf numFmtId="0" fontId="17" fillId="2" borderId="11" xfId="0" applyFont="1" applyFill="1" applyBorder="1" applyAlignment="1">
      <alignment horizontal="center" vertical="center"/>
    </xf>
    <xf numFmtId="0" fontId="17" fillId="2" borderId="64" xfId="0" applyFont="1" applyFill="1" applyBorder="1" applyAlignment="1">
      <alignment horizontal="justify" vertical="center" wrapText="1"/>
    </xf>
    <xf numFmtId="0" fontId="18" fillId="2" borderId="64" xfId="0" applyFont="1" applyFill="1" applyBorder="1" applyAlignment="1">
      <alignment vertical="center" wrapText="1"/>
    </xf>
    <xf numFmtId="0" fontId="17" fillId="2" borderId="64" xfId="0" applyFont="1" applyFill="1" applyBorder="1" applyAlignment="1">
      <alignment horizontal="center" vertical="center" wrapText="1"/>
    </xf>
    <xf numFmtId="0" fontId="16" fillId="2" borderId="93" xfId="0" applyFont="1" applyFill="1" applyBorder="1" applyAlignment="1">
      <alignment horizontal="center" vertical="center" wrapText="1"/>
    </xf>
    <xf numFmtId="0" fontId="16" fillId="2" borderId="94" xfId="0" applyFont="1" applyFill="1" applyBorder="1" applyAlignment="1">
      <alignment horizontal="center" vertical="center" wrapText="1"/>
    </xf>
    <xf numFmtId="0" fontId="16" fillId="2" borderId="95" xfId="0" applyFont="1" applyFill="1" applyBorder="1" applyAlignment="1">
      <alignment horizontal="center" vertical="center" wrapText="1"/>
    </xf>
    <xf numFmtId="0" fontId="17" fillId="2" borderId="59" xfId="0" applyFont="1" applyFill="1" applyBorder="1" applyAlignment="1">
      <alignment horizontal="center" vertical="center" wrapText="1"/>
    </xf>
    <xf numFmtId="14" fontId="18" fillId="2" borderId="89" xfId="0" applyNumberFormat="1" applyFont="1" applyFill="1" applyBorder="1" applyAlignment="1">
      <alignment horizontal="center" vertical="center"/>
    </xf>
    <xf numFmtId="0" fontId="17" fillId="2" borderId="91" xfId="0" applyFont="1" applyFill="1" applyBorder="1" applyAlignment="1">
      <alignment horizontal="center" vertical="center"/>
    </xf>
    <xf numFmtId="14" fontId="18" fillId="2" borderId="77" xfId="0" applyNumberFormat="1" applyFont="1" applyFill="1" applyBorder="1" applyAlignment="1">
      <alignment horizontal="center" vertical="center"/>
    </xf>
    <xf numFmtId="0" fontId="17" fillId="2" borderId="62" xfId="0" applyFont="1" applyFill="1" applyBorder="1" applyAlignment="1">
      <alignment horizontal="center" vertical="center"/>
    </xf>
    <xf numFmtId="14" fontId="18" fillId="2" borderId="92" xfId="0" applyNumberFormat="1" applyFont="1" applyFill="1" applyBorder="1" applyAlignment="1">
      <alignment horizontal="center" vertical="center"/>
    </xf>
    <xf numFmtId="14" fontId="17" fillId="2" borderId="75" xfId="0" applyNumberFormat="1" applyFont="1" applyFill="1" applyBorder="1" applyAlignment="1">
      <alignment horizontal="center" vertical="center"/>
    </xf>
    <xf numFmtId="14" fontId="17" fillId="2" borderId="89" xfId="0" applyNumberFormat="1" applyFont="1" applyFill="1" applyBorder="1" applyAlignment="1">
      <alignment horizontal="center" vertical="center"/>
    </xf>
    <xf numFmtId="0" fontId="19" fillId="2" borderId="91" xfId="0" applyFont="1" applyFill="1" applyBorder="1" applyAlignment="1">
      <alignment horizontal="center" vertical="center"/>
    </xf>
    <xf numFmtId="14" fontId="19" fillId="2" borderId="77" xfId="0" applyNumberFormat="1" applyFont="1" applyFill="1" applyBorder="1" applyAlignment="1">
      <alignment horizontal="center" vertical="center"/>
    </xf>
    <xf numFmtId="14" fontId="18" fillId="2" borderId="75" xfId="0" applyNumberFormat="1" applyFont="1" applyFill="1" applyBorder="1" applyAlignment="1">
      <alignment horizontal="center" vertical="center" wrapText="1"/>
    </xf>
    <xf numFmtId="14" fontId="18" fillId="2" borderId="89" xfId="0" applyNumberFormat="1" applyFont="1" applyFill="1" applyBorder="1" applyAlignment="1">
      <alignment horizontal="center" vertical="center" wrapText="1"/>
    </xf>
    <xf numFmtId="9" fontId="11" fillId="2" borderId="0" xfId="1" applyFont="1" applyFill="1" applyBorder="1" applyAlignment="1">
      <alignment horizontal="left" vertical="center" wrapText="1"/>
    </xf>
    <xf numFmtId="0" fontId="16" fillId="2" borderId="63" xfId="0" applyFont="1" applyFill="1" applyBorder="1" applyAlignment="1">
      <alignment horizontal="center" vertical="center" wrapText="1"/>
    </xf>
    <xf numFmtId="0" fontId="17" fillId="2" borderId="64" xfId="0" applyFont="1" applyFill="1" applyBorder="1" applyAlignment="1">
      <alignment horizontal="center" vertical="center"/>
    </xf>
    <xf numFmtId="14" fontId="17" fillId="2" borderId="65" xfId="0" applyNumberFormat="1" applyFont="1" applyFill="1" applyBorder="1" applyAlignment="1">
      <alignment horizontal="center" vertical="center"/>
    </xf>
    <xf numFmtId="14" fontId="18" fillId="2" borderId="65" xfId="0" applyNumberFormat="1" applyFont="1" applyFill="1" applyBorder="1" applyAlignment="1">
      <alignment horizontal="center" vertical="center" wrapText="1"/>
    </xf>
    <xf numFmtId="14" fontId="17" fillId="2" borderId="77" xfId="0" applyNumberFormat="1" applyFont="1" applyFill="1" applyBorder="1" applyAlignment="1">
      <alignment horizontal="center" vertical="center" wrapText="1"/>
    </xf>
    <xf numFmtId="0" fontId="17" fillId="2" borderId="91" xfId="0" applyFont="1" applyFill="1" applyBorder="1" applyAlignment="1">
      <alignment horizontal="center" vertical="center" wrapText="1"/>
    </xf>
    <xf numFmtId="0" fontId="17" fillId="2" borderId="58" xfId="0" applyFont="1" applyFill="1" applyBorder="1" applyAlignment="1">
      <alignment horizontal="justify" vertical="center" wrapText="1"/>
    </xf>
    <xf numFmtId="0" fontId="17" fillId="2" borderId="90" xfId="0" applyFont="1" applyFill="1" applyBorder="1" applyAlignment="1">
      <alignment horizontal="justify" vertical="center" wrapText="1"/>
    </xf>
    <xf numFmtId="0" fontId="17" fillId="2" borderId="76" xfId="0" applyFont="1" applyFill="1" applyBorder="1" applyAlignment="1">
      <alignment horizontal="justify" vertical="center" wrapText="1"/>
    </xf>
    <xf numFmtId="0" fontId="66" fillId="0" borderId="11" xfId="3" applyFont="1" applyFill="1" applyBorder="1" applyAlignment="1" applyProtection="1">
      <alignment horizontal="center" vertical="center" wrapText="1"/>
    </xf>
    <xf numFmtId="0" fontId="67" fillId="0" borderId="0" xfId="3" applyFont="1" applyBorder="1" applyProtection="1"/>
    <xf numFmtId="0" fontId="68" fillId="5" borderId="0" xfId="3" applyFont="1" applyFill="1" applyBorder="1" applyAlignment="1" applyProtection="1">
      <alignment vertical="center" wrapText="1"/>
    </xf>
    <xf numFmtId="0" fontId="44" fillId="9" borderId="45" xfId="0" applyFont="1" applyFill="1" applyBorder="1" applyAlignment="1">
      <alignment horizontal="center" vertical="center" wrapText="1"/>
    </xf>
    <xf numFmtId="0" fontId="59" fillId="16" borderId="47" xfId="0" applyFont="1" applyFill="1" applyBorder="1" applyAlignment="1">
      <alignment horizontal="center" vertical="center"/>
    </xf>
    <xf numFmtId="0" fontId="12" fillId="0" borderId="59" xfId="3" applyFont="1" applyFill="1" applyBorder="1" applyAlignment="1" applyProtection="1">
      <alignment horizontal="center" vertical="center" wrapText="1"/>
    </xf>
    <xf numFmtId="0" fontId="12" fillId="0" borderId="59" xfId="3" applyFont="1" applyFill="1" applyBorder="1" applyAlignment="1" applyProtection="1">
      <alignment horizontal="justify" vertical="center" wrapText="1"/>
    </xf>
    <xf numFmtId="14" fontId="12" fillId="0" borderId="59" xfId="3" applyNumberFormat="1" applyFont="1" applyFill="1" applyBorder="1" applyAlignment="1" applyProtection="1">
      <alignment horizontal="center" vertical="center" wrapText="1"/>
    </xf>
    <xf numFmtId="14" fontId="12" fillId="0" borderId="73" xfId="3" applyNumberFormat="1" applyFont="1" applyFill="1" applyBorder="1" applyAlignment="1" applyProtection="1">
      <alignment horizontal="center" vertical="center" wrapText="1"/>
    </xf>
    <xf numFmtId="41" fontId="56" fillId="13" borderId="11" xfId="4" applyFont="1" applyFill="1" applyBorder="1" applyAlignment="1">
      <alignment horizontal="center" vertical="center"/>
    </xf>
    <xf numFmtId="41" fontId="56" fillId="2" borderId="11" xfId="4" applyFont="1" applyFill="1" applyBorder="1" applyAlignment="1">
      <alignment horizontal="center" vertical="center"/>
    </xf>
    <xf numFmtId="0" fontId="18" fillId="2" borderId="43" xfId="0" applyFont="1" applyFill="1" applyBorder="1" applyAlignment="1">
      <alignment horizontal="justify" vertical="center" wrapText="1"/>
    </xf>
    <xf numFmtId="0" fontId="18" fillId="2" borderId="43" xfId="0" applyFont="1" applyFill="1" applyBorder="1" applyAlignment="1">
      <alignment vertical="center" wrapText="1"/>
    </xf>
    <xf numFmtId="14" fontId="18" fillId="2" borderId="39" xfId="0" applyNumberFormat="1" applyFont="1" applyFill="1" applyBorder="1" applyAlignment="1">
      <alignment horizontal="center" vertical="center" wrapText="1"/>
    </xf>
    <xf numFmtId="0" fontId="18" fillId="2" borderId="43" xfId="0" applyFont="1" applyFill="1" applyBorder="1" applyAlignment="1">
      <alignment horizontal="center" vertical="center" wrapText="1"/>
    </xf>
    <xf numFmtId="0" fontId="18" fillId="2" borderId="54" xfId="0" applyFont="1" applyFill="1" applyBorder="1" applyAlignment="1">
      <alignment vertical="center" wrapText="1"/>
    </xf>
    <xf numFmtId="0" fontId="44" fillId="9" borderId="15" xfId="0" applyFont="1" applyFill="1" applyBorder="1" applyAlignment="1">
      <alignment horizontal="center" vertical="center" wrapText="1"/>
    </xf>
    <xf numFmtId="0" fontId="18" fillId="0" borderId="50" xfId="0" applyFont="1" applyBorder="1" applyAlignment="1">
      <alignment vertical="center" wrapText="1"/>
    </xf>
    <xf numFmtId="0" fontId="18" fillId="0" borderId="5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57" xfId="0" applyBorder="1"/>
    <xf numFmtId="14" fontId="18" fillId="0" borderId="101" xfId="0" applyNumberFormat="1" applyFont="1" applyBorder="1" applyAlignment="1">
      <alignment horizontal="center" vertical="center" wrapText="1"/>
    </xf>
    <xf numFmtId="0" fontId="58" fillId="0" borderId="11" xfId="0" applyFont="1" applyFill="1" applyBorder="1" applyAlignment="1">
      <alignment horizontal="center" vertical="center" wrapText="1"/>
    </xf>
    <xf numFmtId="1" fontId="0" fillId="2" borderId="11" xfId="0" applyNumberFormat="1" applyFill="1" applyBorder="1" applyAlignment="1">
      <alignment horizontal="center" vertical="center"/>
    </xf>
    <xf numFmtId="9" fontId="13" fillId="2" borderId="11" xfId="1" applyFont="1" applyFill="1" applyBorder="1" applyAlignment="1">
      <alignment horizontal="left" vertical="center" wrapText="1"/>
    </xf>
    <xf numFmtId="0" fontId="60" fillId="16" borderId="1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70" fillId="0" borderId="11" xfId="0" applyFont="1" applyFill="1" applyBorder="1" applyAlignment="1">
      <alignment horizontal="justify" vertical="center" wrapText="1"/>
    </xf>
    <xf numFmtId="0" fontId="59" fillId="0" borderId="11" xfId="0" applyFont="1" applyFill="1" applyBorder="1" applyAlignment="1">
      <alignment horizontal="center" vertical="center" wrapText="1"/>
    </xf>
    <xf numFmtId="14" fontId="70" fillId="0" borderId="11" xfId="0" applyNumberFormat="1" applyFont="1" applyFill="1" applyBorder="1" applyAlignment="1">
      <alignment horizontal="center" vertical="center" wrapText="1"/>
    </xf>
    <xf numFmtId="0" fontId="70" fillId="0" borderId="11" xfId="0" applyFont="1" applyFill="1" applyBorder="1" applyAlignment="1">
      <alignment vertical="center" wrapText="1"/>
    </xf>
    <xf numFmtId="0" fontId="70" fillId="0" borderId="11" xfId="0" applyFont="1" applyFill="1" applyBorder="1" applyAlignment="1">
      <alignment horizontal="center" vertical="center" wrapText="1"/>
    </xf>
    <xf numFmtId="0" fontId="70" fillId="2" borderId="11" xfId="0" applyFont="1" applyFill="1" applyBorder="1" applyAlignment="1">
      <alignment vertical="center" wrapText="1"/>
    </xf>
    <xf numFmtId="14" fontId="70" fillId="2" borderId="11" xfId="0" applyNumberFormat="1" applyFont="1" applyFill="1" applyBorder="1" applyAlignment="1">
      <alignment vertical="center" wrapText="1"/>
    </xf>
    <xf numFmtId="0" fontId="59" fillId="2" borderId="11" xfId="0" applyFont="1" applyFill="1" applyBorder="1" applyAlignment="1">
      <alignment horizontal="center" vertical="center"/>
    </xf>
    <xf numFmtId="0" fontId="59" fillId="2" borderId="64" xfId="0" applyFont="1" applyFill="1" applyBorder="1" applyAlignment="1">
      <alignment horizontal="center" vertical="center"/>
    </xf>
    <xf numFmtId="0" fontId="70" fillId="2" borderId="64" xfId="0" applyFont="1" applyFill="1" applyBorder="1" applyAlignment="1">
      <alignment vertical="center" wrapText="1"/>
    </xf>
    <xf numFmtId="14" fontId="70" fillId="2" borderId="64" xfId="0" applyNumberFormat="1" applyFont="1" applyFill="1" applyBorder="1" applyAlignment="1">
      <alignment vertical="center" wrapText="1"/>
    </xf>
    <xf numFmtId="0" fontId="59" fillId="16" borderId="39" xfId="0" applyFont="1" applyFill="1" applyBorder="1" applyAlignment="1">
      <alignment horizontal="center" vertical="center"/>
    </xf>
    <xf numFmtId="0" fontId="59" fillId="16" borderId="47" xfId="0" applyFont="1" applyFill="1" applyBorder="1" applyAlignment="1">
      <alignment horizontal="center" vertical="center" wrapText="1"/>
    </xf>
    <xf numFmtId="0" fontId="0" fillId="2" borderId="11" xfId="0" applyFill="1" applyBorder="1"/>
    <xf numFmtId="9" fontId="0" fillId="2" borderId="57" xfId="1" applyFont="1" applyFill="1" applyBorder="1" applyAlignment="1">
      <alignment horizontal="center" vertical="center"/>
    </xf>
    <xf numFmtId="1" fontId="0" fillId="2" borderId="57" xfId="1" applyNumberFormat="1" applyFont="1" applyFill="1" applyBorder="1" applyAlignment="1">
      <alignment horizontal="center" vertical="center"/>
    </xf>
    <xf numFmtId="0" fontId="53" fillId="0" borderId="15" xfId="0" applyFont="1" applyBorder="1" applyAlignment="1">
      <alignment horizontal="center" vertical="center" wrapText="1"/>
    </xf>
    <xf numFmtId="0" fontId="53" fillId="0" borderId="15" xfId="0" applyFont="1" applyBorder="1" applyAlignment="1">
      <alignment horizontal="center" vertical="center"/>
    </xf>
    <xf numFmtId="0" fontId="54" fillId="0" borderId="11" xfId="0" applyFont="1" applyBorder="1" applyAlignment="1">
      <alignment horizontal="center" vertical="center" wrapText="1"/>
    </xf>
    <xf numFmtId="0" fontId="54" fillId="2" borderId="11" xfId="0" applyFont="1" applyFill="1" applyBorder="1" applyAlignment="1">
      <alignment vertical="center" wrapText="1"/>
    </xf>
    <xf numFmtId="9" fontId="54" fillId="0" borderId="11" xfId="0" applyNumberFormat="1" applyFont="1" applyBorder="1" applyAlignment="1">
      <alignment horizontal="center" vertical="center" wrapText="1"/>
    </xf>
    <xf numFmtId="0" fontId="54" fillId="0" borderId="11" xfId="0" applyFont="1" applyBorder="1" applyAlignment="1">
      <alignment vertical="center" wrapText="1"/>
    </xf>
    <xf numFmtId="0" fontId="54" fillId="2" borderId="11" xfId="0" applyFont="1" applyFill="1" applyBorder="1" applyAlignment="1">
      <alignment horizontal="center" vertical="center" wrapText="1"/>
    </xf>
    <xf numFmtId="0" fontId="18" fillId="0" borderId="11" xfId="0" applyFont="1" applyFill="1" applyBorder="1" applyAlignment="1">
      <alignment horizontal="justify" vertical="center" wrapText="1"/>
    </xf>
    <xf numFmtId="0" fontId="18" fillId="0" borderId="11" xfId="0" applyFont="1" applyFill="1" applyBorder="1" applyAlignment="1">
      <alignment vertical="center" wrapText="1"/>
    </xf>
    <xf numFmtId="0" fontId="54" fillId="0" borderId="11" xfId="0" applyFont="1" applyFill="1" applyBorder="1" applyAlignment="1">
      <alignment horizontal="center" vertical="center" wrapText="1"/>
    </xf>
    <xf numFmtId="9" fontId="54" fillId="2" borderId="11" xfId="0" applyNumberFormat="1" applyFont="1" applyFill="1" applyBorder="1" applyAlignment="1">
      <alignment horizontal="center" vertical="center" wrapText="1"/>
    </xf>
    <xf numFmtId="9" fontId="54" fillId="0" borderId="59" xfId="0" applyNumberFormat="1" applyFont="1" applyBorder="1" applyAlignment="1">
      <alignment horizontal="center" vertical="center"/>
    </xf>
    <xf numFmtId="0" fontId="54" fillId="0" borderId="59" xfId="0" applyFont="1" applyBorder="1" applyAlignment="1">
      <alignment horizontal="center" vertical="center" wrapText="1"/>
    </xf>
    <xf numFmtId="0" fontId="54" fillId="0" borderId="75" xfId="0" applyFont="1" applyBorder="1" applyAlignment="1">
      <alignment horizontal="center" vertical="center"/>
    </xf>
    <xf numFmtId="14" fontId="54" fillId="0" borderId="89" xfId="0" applyNumberFormat="1" applyFont="1" applyBorder="1" applyAlignment="1">
      <alignment horizontal="center" vertical="center" wrapText="1"/>
    </xf>
    <xf numFmtId="14" fontId="18" fillId="0" borderId="89" xfId="0" applyNumberFormat="1" applyFont="1" applyFill="1" applyBorder="1" applyAlignment="1">
      <alignment horizontal="center" vertical="center" wrapText="1"/>
    </xf>
    <xf numFmtId="0" fontId="54" fillId="2" borderId="91" xfId="0" applyFont="1" applyFill="1" applyBorder="1" applyAlignment="1">
      <alignment horizontal="center" vertical="center" wrapText="1"/>
    </xf>
    <xf numFmtId="0" fontId="18" fillId="2" borderId="91" xfId="0" applyFont="1" applyFill="1" applyBorder="1" applyAlignment="1">
      <alignment horizontal="center" vertical="center" wrapText="1"/>
    </xf>
    <xf numFmtId="14" fontId="18" fillId="0" borderId="77" xfId="0" applyNumberFormat="1" applyFont="1" applyFill="1" applyBorder="1" applyAlignment="1">
      <alignment horizontal="center" vertical="center" wrapText="1"/>
    </xf>
    <xf numFmtId="0" fontId="54" fillId="0" borderId="100" xfId="0" applyFont="1" applyBorder="1" applyAlignment="1">
      <alignment horizontal="justify" vertical="center" wrapText="1"/>
    </xf>
    <xf numFmtId="0" fontId="54" fillId="2" borderId="57" xfId="0" applyFont="1" applyFill="1" applyBorder="1" applyAlignment="1">
      <alignment vertical="center" wrapText="1"/>
    </xf>
    <xf numFmtId="0" fontId="54" fillId="0" borderId="57" xfId="0" applyFont="1" applyBorder="1" applyAlignment="1">
      <alignment horizontal="justify" vertical="center" wrapText="1"/>
    </xf>
    <xf numFmtId="0" fontId="52" fillId="9" borderId="97" xfId="0" applyFont="1" applyFill="1" applyBorder="1" applyAlignment="1">
      <alignment horizontal="center" vertical="center" wrapText="1"/>
    </xf>
    <xf numFmtId="0" fontId="52" fillId="9" borderId="98" xfId="0" applyFont="1" applyFill="1" applyBorder="1" applyAlignment="1">
      <alignment horizontal="center" vertical="center" wrapText="1"/>
    </xf>
    <xf numFmtId="0" fontId="52" fillId="9" borderId="102" xfId="0" applyFont="1" applyFill="1" applyBorder="1" applyAlignment="1">
      <alignment horizontal="center" vertical="center" wrapText="1"/>
    </xf>
    <xf numFmtId="0" fontId="54" fillId="0" borderId="70" xfId="0" applyFont="1" applyBorder="1" applyAlignment="1">
      <alignment horizontal="justify" vertical="center" wrapText="1"/>
    </xf>
    <xf numFmtId="9" fontId="54" fillId="0" borderId="62" xfId="0" applyNumberFormat="1" applyFont="1" applyBorder="1" applyAlignment="1">
      <alignment horizontal="center" vertical="center" wrapText="1"/>
    </xf>
    <xf numFmtId="0" fontId="54" fillId="0" borderId="62" xfId="0" applyFont="1" applyBorder="1" applyAlignment="1">
      <alignment vertical="center" wrapText="1"/>
    </xf>
    <xf numFmtId="0" fontId="54" fillId="2" borderId="62" xfId="0" applyFont="1" applyFill="1" applyBorder="1" applyAlignment="1">
      <alignment horizontal="center" vertical="center" wrapText="1"/>
    </xf>
    <xf numFmtId="14" fontId="54" fillId="0" borderId="92" xfId="0" applyNumberFormat="1" applyFont="1" applyBorder="1" applyAlignment="1">
      <alignment horizontal="center" vertical="center" wrapText="1"/>
    </xf>
    <xf numFmtId="0" fontId="54" fillId="2" borderId="59" xfId="0" applyFont="1" applyFill="1" applyBorder="1" applyAlignment="1">
      <alignment horizontal="center" vertical="center" wrapText="1"/>
    </xf>
    <xf numFmtId="0" fontId="52" fillId="0" borderId="90" xfId="0" applyFont="1" applyFill="1" applyBorder="1" applyAlignment="1">
      <alignment horizontal="center" vertical="center" wrapText="1"/>
    </xf>
    <xf numFmtId="0" fontId="52" fillId="2" borderId="76" xfId="0" applyFont="1" applyFill="1" applyBorder="1" applyAlignment="1">
      <alignment horizontal="center" vertical="center" wrapText="1"/>
    </xf>
    <xf numFmtId="0" fontId="52" fillId="2" borderId="61" xfId="0" applyFont="1" applyFill="1" applyBorder="1" applyAlignment="1">
      <alignment horizontal="center" vertical="center" wrapText="1"/>
    </xf>
    <xf numFmtId="0" fontId="54" fillId="2" borderId="62" xfId="0" applyFont="1" applyFill="1" applyBorder="1" applyAlignment="1">
      <alignment vertical="center" wrapText="1"/>
    </xf>
    <xf numFmtId="9" fontId="54" fillId="2" borderId="62" xfId="0" applyNumberFormat="1" applyFont="1" applyFill="1" applyBorder="1" applyAlignment="1">
      <alignment horizontal="center" vertical="center" wrapText="1"/>
    </xf>
    <xf numFmtId="0" fontId="52" fillId="2" borderId="58" xfId="0" applyFont="1" applyFill="1" applyBorder="1" applyAlignment="1">
      <alignment horizontal="center" vertical="center" wrapText="1"/>
    </xf>
    <xf numFmtId="0" fontId="54" fillId="2" borderId="59" xfId="0" applyFont="1" applyFill="1" applyBorder="1" applyAlignment="1">
      <alignment vertical="center" wrapText="1"/>
    </xf>
    <xf numFmtId="14" fontId="54" fillId="0" borderId="75" xfId="0" applyNumberFormat="1" applyFont="1" applyBorder="1" applyAlignment="1">
      <alignment horizontal="center" vertical="center" wrapText="1"/>
    </xf>
    <xf numFmtId="0" fontId="52" fillId="2" borderId="90" xfId="0" applyFont="1" applyFill="1" applyBorder="1" applyAlignment="1">
      <alignment horizontal="center" vertical="center" wrapText="1"/>
    </xf>
    <xf numFmtId="0" fontId="54" fillId="2" borderId="62" xfId="0" applyFont="1" applyFill="1" applyBorder="1" applyAlignment="1">
      <alignment horizontal="justify" vertical="center" wrapText="1"/>
    </xf>
    <xf numFmtId="0" fontId="18" fillId="2" borderId="91" xfId="0" applyFont="1" applyFill="1" applyBorder="1" applyAlignment="1">
      <alignment horizontal="justify" vertical="center" wrapText="1"/>
    </xf>
    <xf numFmtId="0" fontId="0" fillId="0" borderId="45" xfId="0" applyBorder="1" applyAlignment="1">
      <alignment horizontal="center" vertical="center"/>
    </xf>
    <xf numFmtId="0" fontId="56" fillId="0" borderId="57" xfId="0" applyFont="1" applyBorder="1"/>
    <xf numFmtId="0" fontId="18" fillId="0" borderId="97" xfId="0" applyFont="1" applyBorder="1" applyAlignment="1">
      <alignment horizontal="justify" vertical="center" wrapText="1"/>
    </xf>
    <xf numFmtId="0" fontId="18" fillId="0" borderId="98" xfId="0" applyFont="1" applyBorder="1" applyAlignment="1">
      <alignment horizontal="justify" vertical="center" wrapText="1"/>
    </xf>
    <xf numFmtId="0" fontId="18" fillId="0" borderId="99" xfId="0" applyFont="1" applyBorder="1" applyAlignment="1">
      <alignment horizontal="justify" vertical="center" wrapText="1"/>
    </xf>
    <xf numFmtId="0" fontId="18" fillId="0" borderId="97" xfId="0" applyFont="1" applyBorder="1" applyAlignment="1">
      <alignment vertical="center" wrapText="1"/>
    </xf>
    <xf numFmtId="0" fontId="18" fillId="0" borderId="98" xfId="0" applyFont="1" applyBorder="1" applyAlignment="1">
      <alignment vertical="center" wrapText="1"/>
    </xf>
    <xf numFmtId="0" fontId="0" fillId="0" borderId="99" xfId="0" applyBorder="1" applyAlignment="1">
      <alignment vertical="center"/>
    </xf>
    <xf numFmtId="14" fontId="18" fillId="0" borderId="67" xfId="0" applyNumberFormat="1" applyFont="1" applyBorder="1" applyAlignment="1">
      <alignment horizontal="center" vertical="center" wrapText="1"/>
    </xf>
    <xf numFmtId="0" fontId="18" fillId="0" borderId="97" xfId="0" applyFont="1" applyFill="1" applyBorder="1" applyAlignment="1">
      <alignment horizontal="center" vertical="center" wrapText="1"/>
    </xf>
    <xf numFmtId="0" fontId="18" fillId="0" borderId="98" xfId="0" applyFont="1" applyFill="1" applyBorder="1" applyAlignment="1">
      <alignment horizontal="center" vertical="center" wrapText="1"/>
    </xf>
    <xf numFmtId="0" fontId="0" fillId="0" borderId="99" xfId="0" applyBorder="1" applyAlignment="1">
      <alignment horizontal="center" vertical="center"/>
    </xf>
    <xf numFmtId="9" fontId="56" fillId="13" borderId="11" xfId="0" applyNumberFormat="1" applyFont="1" applyFill="1" applyBorder="1" applyAlignment="1">
      <alignment horizontal="center" vertical="center"/>
    </xf>
    <xf numFmtId="14" fontId="0" fillId="0" borderId="103" xfId="0" applyNumberFormat="1" applyBorder="1" applyAlignment="1">
      <alignment horizontal="center" vertical="center"/>
    </xf>
    <xf numFmtId="0" fontId="53" fillId="11" borderId="48" xfId="0" applyFont="1" applyFill="1" applyBorder="1" applyAlignment="1">
      <alignment vertical="center" wrapText="1"/>
    </xf>
    <xf numFmtId="0" fontId="53" fillId="11" borderId="51" xfId="0" applyFont="1" applyFill="1" applyBorder="1" applyAlignment="1">
      <alignment vertical="center" wrapText="1"/>
    </xf>
    <xf numFmtId="0" fontId="53" fillId="11" borderId="52" xfId="0" applyFont="1" applyFill="1" applyBorder="1" applyAlignment="1">
      <alignment vertical="center" wrapText="1"/>
    </xf>
    <xf numFmtId="0" fontId="71" fillId="0" borderId="1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1" xfId="0" applyFont="1" applyFill="1" applyBorder="1" applyAlignment="1">
      <alignment horizontal="center" vertical="center"/>
    </xf>
    <xf numFmtId="0" fontId="3" fillId="2" borderId="11" xfId="0" applyFont="1" applyFill="1" applyBorder="1" applyAlignment="1">
      <alignment horizontal="center" vertical="center" wrapText="1"/>
    </xf>
    <xf numFmtId="0" fontId="4" fillId="3" borderId="11" xfId="0" applyFont="1" applyFill="1" applyBorder="1" applyAlignment="1">
      <alignment horizontal="center" vertical="center"/>
    </xf>
    <xf numFmtId="0" fontId="5" fillId="3" borderId="11" xfId="0" applyFont="1" applyFill="1" applyBorder="1" applyAlignment="1">
      <alignment vertical="center"/>
    </xf>
    <xf numFmtId="0" fontId="6" fillId="2" borderId="34" xfId="0" applyFont="1" applyFill="1" applyBorder="1" applyAlignment="1">
      <alignment horizontal="center" vertical="center"/>
    </xf>
    <xf numFmtId="0" fontId="6" fillId="2" borderId="35" xfId="0" applyFont="1" applyFill="1" applyBorder="1" applyAlignment="1">
      <alignment horizontal="center" vertical="center"/>
    </xf>
    <xf numFmtId="0" fontId="6" fillId="3" borderId="5" xfId="0" applyFont="1" applyFill="1" applyBorder="1" applyAlignment="1">
      <alignment horizontal="center"/>
    </xf>
    <xf numFmtId="41" fontId="62" fillId="0" borderId="82" xfId="4" applyFont="1" applyBorder="1" applyAlignment="1">
      <alignment horizontal="center" vertical="center" wrapText="1"/>
    </xf>
    <xf numFmtId="41" fontId="62" fillId="0" borderId="0" xfId="4" applyFont="1" applyBorder="1" applyAlignment="1">
      <alignment horizontal="center" vertical="center" wrapText="1"/>
    </xf>
    <xf numFmtId="41" fontId="62" fillId="0" borderId="83" xfId="4" applyFont="1" applyBorder="1" applyAlignment="1">
      <alignment horizontal="center" vertical="center" wrapText="1"/>
    </xf>
    <xf numFmtId="41" fontId="64" fillId="0" borderId="0" xfId="4" applyFont="1" applyBorder="1" applyAlignment="1">
      <alignment horizontal="center" vertical="center"/>
    </xf>
    <xf numFmtId="0" fontId="0" fillId="14" borderId="11" xfId="0" applyFill="1" applyBorder="1" applyAlignment="1">
      <alignment horizontal="center" vertical="center" wrapText="1"/>
    </xf>
    <xf numFmtId="0" fontId="0" fillId="14" borderId="69" xfId="0" applyFill="1" applyBorder="1" applyAlignment="1">
      <alignment horizontal="center"/>
    </xf>
    <xf numFmtId="0" fontId="0" fillId="14" borderId="70" xfId="0" applyFill="1" applyBorder="1" applyAlignment="1">
      <alignment horizontal="center"/>
    </xf>
    <xf numFmtId="0" fontId="0" fillId="14" borderId="71" xfId="0" applyFill="1" applyBorder="1" applyAlignment="1">
      <alignment horizontal="center"/>
    </xf>
    <xf numFmtId="0" fontId="0" fillId="14" borderId="72" xfId="0" applyFill="1" applyBorder="1" applyAlignment="1">
      <alignment horizontal="center"/>
    </xf>
    <xf numFmtId="0" fontId="0" fillId="14" borderId="11" xfId="0" applyFill="1" applyBorder="1" applyAlignment="1">
      <alignment horizontal="center" vertical="center"/>
    </xf>
    <xf numFmtId="0" fontId="20" fillId="3" borderId="96" xfId="0" applyFont="1" applyFill="1" applyBorder="1" applyAlignment="1">
      <alignment horizontal="center" vertical="center" wrapText="1"/>
    </xf>
    <xf numFmtId="0" fontId="20" fillId="3" borderId="78"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16" fillId="3" borderId="45" xfId="0" applyFont="1" applyFill="1" applyBorder="1" applyAlignment="1">
      <alignment horizontal="center" vertical="center" wrapText="1"/>
    </xf>
    <xf numFmtId="0" fontId="16" fillId="3" borderId="46" xfId="0" applyFont="1" applyFill="1" applyBorder="1" applyAlignment="1">
      <alignment horizontal="center" vertical="center" wrapText="1"/>
    </xf>
    <xf numFmtId="0" fontId="16" fillId="3" borderId="45" xfId="0" applyFont="1" applyFill="1" applyBorder="1" applyAlignment="1">
      <alignment horizontal="center" vertical="center"/>
    </xf>
    <xf numFmtId="0" fontId="16" fillId="3" borderId="46" xfId="0" applyFont="1" applyFill="1" applyBorder="1" applyAlignment="1">
      <alignment horizontal="center" vertical="center"/>
    </xf>
    <xf numFmtId="0" fontId="20" fillId="3" borderId="87" xfId="0" applyFont="1" applyFill="1" applyBorder="1" applyAlignment="1">
      <alignment horizontal="center" vertical="center"/>
    </xf>
    <xf numFmtId="0" fontId="20" fillId="3" borderId="88" xfId="0" applyFont="1" applyFill="1" applyBorder="1" applyAlignment="1">
      <alignment horizontal="center" vertical="center"/>
    </xf>
    <xf numFmtId="0" fontId="17" fillId="2" borderId="60"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20" fillId="3" borderId="48"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20" fillId="3" borderId="87"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68"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25" fillId="6" borderId="55" xfId="3" applyFont="1" applyFill="1" applyBorder="1" applyAlignment="1" applyProtection="1">
      <alignment horizontal="center" vertical="center" wrapText="1"/>
    </xf>
    <xf numFmtId="0" fontId="25" fillId="6" borderId="56" xfId="3" applyFont="1" applyFill="1" applyBorder="1" applyAlignment="1" applyProtection="1">
      <alignment horizontal="center" vertical="center" wrapText="1"/>
    </xf>
    <xf numFmtId="0" fontId="30" fillId="5" borderId="51" xfId="3" applyFont="1" applyFill="1" applyBorder="1" applyAlignment="1" applyProtection="1">
      <alignment horizontal="left" vertical="center" wrapText="1"/>
    </xf>
    <xf numFmtId="0" fontId="30" fillId="5" borderId="0" xfId="3" applyFont="1" applyFill="1" applyBorder="1" applyAlignment="1" applyProtection="1">
      <alignment horizontal="left" vertical="center" wrapText="1"/>
    </xf>
    <xf numFmtId="0" fontId="37" fillId="0" borderId="0" xfId="3" applyFont="1" applyBorder="1" applyAlignment="1" applyProtection="1">
      <alignment horizontal="left" wrapText="1"/>
    </xf>
    <xf numFmtId="0" fontId="0" fillId="6" borderId="11" xfId="0" applyFill="1" applyBorder="1" applyAlignment="1">
      <alignment horizontal="center"/>
    </xf>
    <xf numFmtId="0" fontId="0" fillId="6" borderId="11" xfId="0" applyFill="1" applyBorder="1" applyAlignment="1">
      <alignment horizontal="center" wrapText="1"/>
    </xf>
    <xf numFmtId="0" fontId="0" fillId="6" borderId="11" xfId="0" applyFill="1" applyBorder="1" applyAlignment="1">
      <alignment horizontal="center" vertical="center" wrapText="1"/>
    </xf>
    <xf numFmtId="0" fontId="25" fillId="6" borderId="52" xfId="3" applyFont="1" applyFill="1" applyBorder="1" applyAlignment="1" applyProtection="1">
      <alignment horizontal="center" vertical="center" wrapText="1"/>
    </xf>
    <xf numFmtId="0" fontId="25" fillId="6" borderId="53" xfId="3" applyFont="1" applyFill="1" applyBorder="1" applyAlignment="1" applyProtection="1">
      <alignment horizontal="center" vertical="center" wrapText="1"/>
    </xf>
    <xf numFmtId="0" fontId="65" fillId="5" borderId="55" xfId="3" applyFont="1" applyFill="1" applyBorder="1" applyAlignment="1" applyProtection="1">
      <alignment horizontal="center" vertical="center" wrapText="1"/>
    </xf>
    <xf numFmtId="0" fontId="65" fillId="5" borderId="56" xfId="3" applyFont="1" applyFill="1" applyBorder="1" applyAlignment="1" applyProtection="1">
      <alignment horizontal="center" vertical="center" wrapText="1"/>
    </xf>
    <xf numFmtId="0" fontId="65" fillId="5" borderId="57" xfId="3" applyFont="1" applyFill="1" applyBorder="1" applyAlignment="1" applyProtection="1">
      <alignment horizontal="center" vertical="center" wrapText="1"/>
    </xf>
    <xf numFmtId="0" fontId="25" fillId="5" borderId="0" xfId="3" applyFont="1" applyFill="1" applyBorder="1" applyAlignment="1" applyProtection="1">
      <alignment horizontal="right" vertical="center" wrapText="1"/>
    </xf>
    <xf numFmtId="0" fontId="25" fillId="5" borderId="66" xfId="3" applyFont="1" applyFill="1" applyBorder="1" applyAlignment="1" applyProtection="1">
      <alignment horizontal="right" vertical="center" wrapText="1"/>
    </xf>
    <xf numFmtId="165" fontId="69" fillId="5" borderId="55" xfId="3" applyNumberFormat="1" applyFont="1" applyFill="1" applyBorder="1" applyAlignment="1" applyProtection="1">
      <alignment horizontal="center" vertical="center" wrapText="1"/>
      <protection locked="0"/>
    </xf>
    <xf numFmtId="165" fontId="69" fillId="5" borderId="67" xfId="3" applyNumberFormat="1" applyFont="1" applyFill="1" applyBorder="1" applyAlignment="1" applyProtection="1">
      <alignment horizontal="center" vertical="center" wrapText="1"/>
      <protection locked="0"/>
    </xf>
    <xf numFmtId="165" fontId="34" fillId="8" borderId="55" xfId="3" applyNumberFormat="1" applyFont="1" applyFill="1" applyBorder="1" applyAlignment="1" applyProtection="1">
      <alignment horizontal="center" vertical="center" wrapText="1"/>
      <protection locked="0"/>
    </xf>
    <xf numFmtId="165" fontId="34" fillId="8" borderId="67" xfId="3" applyNumberFormat="1" applyFont="1" applyFill="1" applyBorder="1" applyAlignment="1" applyProtection="1">
      <alignment horizontal="center" vertical="center" wrapText="1"/>
      <protection locked="0"/>
    </xf>
    <xf numFmtId="0" fontId="25" fillId="0" borderId="55" xfId="3" applyFont="1" applyBorder="1" applyAlignment="1" applyProtection="1">
      <alignment horizontal="center" vertical="center" wrapText="1"/>
    </xf>
    <xf numFmtId="0" fontId="25" fillId="0" borderId="56" xfId="3" applyFont="1" applyBorder="1" applyAlignment="1" applyProtection="1">
      <alignment horizontal="center" vertical="center" wrapText="1"/>
    </xf>
    <xf numFmtId="0" fontId="25" fillId="0" borderId="57" xfId="3" applyFont="1" applyBorder="1" applyAlignment="1" applyProtection="1">
      <alignment horizontal="center" vertical="center" wrapText="1"/>
    </xf>
    <xf numFmtId="0" fontId="25" fillId="0" borderId="55" xfId="3" applyFont="1" applyFill="1" applyBorder="1" applyAlignment="1" applyProtection="1">
      <alignment horizontal="center" vertical="center" wrapText="1"/>
    </xf>
    <xf numFmtId="0" fontId="25" fillId="0" borderId="56" xfId="3" applyFont="1" applyFill="1" applyBorder="1" applyAlignment="1" applyProtection="1">
      <alignment horizontal="center" vertical="center" wrapText="1"/>
    </xf>
    <xf numFmtId="0" fontId="25" fillId="0" borderId="57" xfId="3" applyFont="1" applyFill="1" applyBorder="1" applyAlignment="1" applyProtection="1">
      <alignment horizontal="center" vertical="center" wrapText="1"/>
    </xf>
    <xf numFmtId="0" fontId="25" fillId="6" borderId="45" xfId="3" applyFont="1" applyFill="1" applyBorder="1" applyAlignment="1" applyProtection="1">
      <alignment horizontal="center" vertical="center" wrapText="1"/>
    </xf>
    <xf numFmtId="0" fontId="25" fillId="6" borderId="46" xfId="3" applyFont="1" applyFill="1" applyBorder="1" applyAlignment="1" applyProtection="1">
      <alignment horizontal="center" vertical="center" wrapText="1"/>
    </xf>
    <xf numFmtId="0" fontId="30" fillId="7" borderId="58" xfId="3" applyFont="1" applyFill="1" applyBorder="1" applyAlignment="1" applyProtection="1">
      <alignment horizontal="center" vertical="center" wrapText="1"/>
    </xf>
    <xf numFmtId="0" fontId="30" fillId="7" borderId="61" xfId="3" applyFont="1" applyFill="1" applyBorder="1" applyAlignment="1" applyProtection="1">
      <alignment horizontal="center" vertical="center" wrapText="1"/>
    </xf>
    <xf numFmtId="0" fontId="30" fillId="7" borderId="59" xfId="3" applyFont="1" applyFill="1" applyBorder="1" applyAlignment="1" applyProtection="1">
      <alignment horizontal="center" vertical="center" wrapText="1"/>
    </xf>
    <xf numFmtId="0" fontId="30" fillId="7" borderId="62" xfId="3" applyFont="1" applyFill="1" applyBorder="1" applyAlignment="1" applyProtection="1">
      <alignment horizontal="center" vertical="center" wrapText="1"/>
    </xf>
    <xf numFmtId="0" fontId="30" fillId="7" borderId="60" xfId="3" applyFont="1" applyFill="1" applyBorder="1" applyAlignment="1" applyProtection="1">
      <alignment horizontal="center" vertical="center" wrapText="1"/>
    </xf>
    <xf numFmtId="0" fontId="30" fillId="7" borderId="17" xfId="3" applyFont="1" applyFill="1" applyBorder="1" applyAlignment="1" applyProtection="1">
      <alignment horizontal="center" vertical="center" wrapText="1"/>
    </xf>
    <xf numFmtId="0" fontId="30" fillId="7" borderId="73" xfId="3" applyFont="1" applyFill="1" applyBorder="1" applyAlignment="1" applyProtection="1">
      <alignment horizontal="center" vertical="center" wrapText="1"/>
    </xf>
    <xf numFmtId="0" fontId="25" fillId="5" borderId="55" xfId="3" applyFont="1" applyFill="1" applyBorder="1" applyAlignment="1" applyProtection="1">
      <alignment horizontal="center" vertical="center" wrapText="1"/>
    </xf>
    <xf numFmtId="0" fontId="25" fillId="5" borderId="56" xfId="3" applyFont="1" applyFill="1" applyBorder="1" applyAlignment="1" applyProtection="1">
      <alignment horizontal="center" vertical="center" wrapText="1"/>
    </xf>
    <xf numFmtId="0" fontId="25" fillId="5" borderId="57" xfId="3" applyFont="1" applyFill="1" applyBorder="1" applyAlignment="1" applyProtection="1">
      <alignment horizontal="center" vertical="center" wrapText="1"/>
    </xf>
    <xf numFmtId="0" fontId="21" fillId="2" borderId="48" xfId="0" applyFont="1" applyFill="1" applyBorder="1" applyAlignment="1">
      <alignment horizontal="center"/>
    </xf>
    <xf numFmtId="0" fontId="21" fillId="2" borderId="49" xfId="0" applyFont="1" applyFill="1" applyBorder="1" applyAlignment="1">
      <alignment horizontal="center"/>
    </xf>
    <xf numFmtId="0" fontId="21" fillId="2" borderId="50" xfId="0" applyFont="1" applyFill="1" applyBorder="1" applyAlignment="1">
      <alignment horizontal="center"/>
    </xf>
    <xf numFmtId="0" fontId="21" fillId="2" borderId="51" xfId="0" applyFont="1" applyFill="1" applyBorder="1" applyAlignment="1">
      <alignment horizontal="center"/>
    </xf>
    <xf numFmtId="0" fontId="21" fillId="2" borderId="0" xfId="0" applyFont="1" applyFill="1" applyBorder="1" applyAlignment="1">
      <alignment horizontal="center"/>
    </xf>
    <xf numFmtId="0" fontId="21" fillId="2" borderId="15" xfId="0" applyFont="1" applyFill="1" applyBorder="1" applyAlignment="1">
      <alignment horizontal="center"/>
    </xf>
    <xf numFmtId="0" fontId="21" fillId="2" borderId="52" xfId="0" applyFont="1" applyFill="1" applyBorder="1" applyAlignment="1">
      <alignment horizontal="center"/>
    </xf>
    <xf numFmtId="0" fontId="21" fillId="2" borderId="53" xfId="0" applyFont="1" applyFill="1" applyBorder="1" applyAlignment="1">
      <alignment horizontal="center"/>
    </xf>
    <xf numFmtId="0" fontId="21" fillId="2" borderId="54" xfId="0" applyFont="1" applyFill="1" applyBorder="1" applyAlignment="1">
      <alignment horizontal="center"/>
    </xf>
    <xf numFmtId="0" fontId="22" fillId="2" borderId="48"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2" fillId="2" borderId="50" xfId="0" applyFont="1" applyFill="1" applyBorder="1" applyAlignment="1">
      <alignment horizontal="center" vertical="center" wrapText="1"/>
    </xf>
    <xf numFmtId="0" fontId="22" fillId="2" borderId="51"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3" fillId="2" borderId="45" xfId="0" applyFont="1" applyFill="1" applyBorder="1" applyAlignment="1">
      <alignment horizontal="center" vertical="center"/>
    </xf>
    <xf numFmtId="0" fontId="23" fillId="2" borderId="46" xfId="0" applyFont="1" applyFill="1" applyBorder="1" applyAlignment="1">
      <alignment horizontal="center" vertical="center"/>
    </xf>
    <xf numFmtId="0" fontId="23" fillId="2" borderId="47" xfId="0" applyFont="1" applyFill="1" applyBorder="1" applyAlignment="1">
      <alignment horizontal="center" vertical="center"/>
    </xf>
    <xf numFmtId="0" fontId="45" fillId="10" borderId="97" xfId="0" applyFont="1" applyFill="1" applyBorder="1" applyAlignment="1">
      <alignment horizontal="center" vertical="center" wrapText="1"/>
    </xf>
    <xf numFmtId="0" fontId="45" fillId="10" borderId="98" xfId="0" applyFont="1" applyFill="1" applyBorder="1" applyAlignment="1">
      <alignment horizontal="center" vertical="center" wrapText="1"/>
    </xf>
    <xf numFmtId="0" fontId="45" fillId="10" borderId="99" xfId="0" applyFont="1" applyFill="1" applyBorder="1" applyAlignment="1">
      <alignment horizontal="center" vertical="center" wrapText="1"/>
    </xf>
    <xf numFmtId="0" fontId="45" fillId="10" borderId="43" xfId="0" applyFont="1" applyFill="1" applyBorder="1" applyAlignment="1">
      <alignment horizontal="center" vertical="center" wrapText="1"/>
    </xf>
    <xf numFmtId="0" fontId="45" fillId="10" borderId="68" xfId="0" applyFont="1" applyFill="1" applyBorder="1" applyAlignment="1">
      <alignment horizontal="center" vertical="center" wrapText="1"/>
    </xf>
    <xf numFmtId="0" fontId="45" fillId="10" borderId="40" xfId="0" applyFont="1" applyFill="1" applyBorder="1" applyAlignment="1">
      <alignment horizontal="center" vertical="center" wrapText="1"/>
    </xf>
    <xf numFmtId="0" fontId="56" fillId="0" borderId="74" xfId="0" applyFont="1" applyBorder="1" applyAlignment="1">
      <alignment horizontal="center" vertical="center"/>
    </xf>
    <xf numFmtId="16" fontId="56" fillId="0" borderId="74" xfId="0" applyNumberFormat="1" applyFont="1" applyBorder="1" applyAlignment="1">
      <alignment horizontal="center" vertical="center" wrapText="1"/>
    </xf>
    <xf numFmtId="0" fontId="0" fillId="6" borderId="62" xfId="0" applyFill="1" applyBorder="1" applyAlignment="1">
      <alignment horizontal="center" vertical="center" wrapText="1"/>
    </xf>
    <xf numFmtId="0" fontId="0" fillId="6" borderId="17" xfId="0" applyFill="1" applyBorder="1" applyAlignment="1">
      <alignment horizontal="center" vertical="center" wrapText="1"/>
    </xf>
    <xf numFmtId="0" fontId="0" fillId="6" borderId="64" xfId="0" applyFill="1" applyBorder="1" applyAlignment="1">
      <alignment horizontal="center" vertical="center" wrapText="1"/>
    </xf>
    <xf numFmtId="0" fontId="0" fillId="6" borderId="62" xfId="0" applyFill="1" applyBorder="1" applyAlignment="1">
      <alignment horizontal="center" vertical="center"/>
    </xf>
    <xf numFmtId="0" fontId="0" fillId="6" borderId="17" xfId="0" applyFill="1" applyBorder="1" applyAlignment="1">
      <alignment horizontal="center" vertical="center"/>
    </xf>
    <xf numFmtId="0" fontId="0" fillId="6" borderId="64" xfId="0" applyFill="1" applyBorder="1" applyAlignment="1">
      <alignment horizontal="center" vertical="center"/>
    </xf>
    <xf numFmtId="0" fontId="44" fillId="9" borderId="45" xfId="0" applyFont="1" applyFill="1" applyBorder="1" applyAlignment="1">
      <alignment horizontal="center" vertical="center" wrapText="1"/>
    </xf>
    <xf numFmtId="0" fontId="44" fillId="9" borderId="46" xfId="0" applyFont="1" applyFill="1" applyBorder="1" applyAlignment="1">
      <alignment horizontal="center" vertical="center" wrapText="1"/>
    </xf>
    <xf numFmtId="0" fontId="44" fillId="10" borderId="45" xfId="0" applyFont="1" applyFill="1" applyBorder="1" applyAlignment="1">
      <alignment horizontal="center" vertical="center"/>
    </xf>
    <xf numFmtId="0" fontId="44" fillId="10" borderId="46" xfId="0" applyFont="1" applyFill="1" applyBorder="1" applyAlignment="1">
      <alignment horizontal="center" vertical="center"/>
    </xf>
    <xf numFmtId="0" fontId="45" fillId="9" borderId="45" xfId="0" applyFont="1" applyFill="1" applyBorder="1" applyAlignment="1">
      <alignment horizontal="center" vertical="center"/>
    </xf>
    <xf numFmtId="0" fontId="45" fillId="9" borderId="47" xfId="0" applyFont="1" applyFill="1" applyBorder="1" applyAlignment="1">
      <alignment horizontal="center" vertical="center"/>
    </xf>
    <xf numFmtId="0" fontId="56" fillId="6" borderId="11" xfId="0" applyFont="1" applyFill="1" applyBorder="1" applyAlignment="1">
      <alignment horizontal="center"/>
    </xf>
    <xf numFmtId="0" fontId="49" fillId="9" borderId="43" xfId="0" applyFont="1" applyFill="1" applyBorder="1" applyAlignment="1">
      <alignment vertical="center" wrapText="1"/>
    </xf>
    <xf numFmtId="0" fontId="49" fillId="9" borderId="68" xfId="0" applyFont="1" applyFill="1" applyBorder="1" applyAlignment="1">
      <alignment vertical="center" wrapText="1"/>
    </xf>
    <xf numFmtId="0" fontId="49" fillId="9" borderId="40" xfId="0" applyFont="1" applyFill="1" applyBorder="1" applyAlignment="1">
      <alignment vertical="center" wrapText="1"/>
    </xf>
    <xf numFmtId="14" fontId="50" fillId="0" borderId="43" xfId="0" applyNumberFormat="1" applyFont="1" applyBorder="1" applyAlignment="1">
      <alignment horizontal="center" vertical="center" wrapText="1"/>
    </xf>
    <xf numFmtId="14" fontId="50" fillId="0" borderId="68" xfId="0" applyNumberFormat="1" applyFont="1" applyBorder="1" applyAlignment="1">
      <alignment horizontal="center" vertical="center" wrapText="1"/>
    </xf>
    <xf numFmtId="14" fontId="50" fillId="0" borderId="40" xfId="0" applyNumberFormat="1"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7" xfId="0" applyFont="1" applyBorder="1" applyAlignment="1">
      <alignment horizontal="center" vertical="center"/>
    </xf>
    <xf numFmtId="0" fontId="46" fillId="11" borderId="45" xfId="0" applyFont="1" applyFill="1" applyBorder="1" applyAlignment="1">
      <alignment horizontal="center" vertical="center"/>
    </xf>
    <xf numFmtId="0" fontId="46" fillId="11" borderId="46" xfId="0" applyFont="1" applyFill="1" applyBorder="1" applyAlignment="1">
      <alignment horizontal="center" vertical="center"/>
    </xf>
    <xf numFmtId="0" fontId="46" fillId="11" borderId="47" xfId="0" applyFont="1" applyFill="1" applyBorder="1" applyAlignment="1">
      <alignment horizontal="center" vertical="center"/>
    </xf>
    <xf numFmtId="0" fontId="48" fillId="11" borderId="43" xfId="0" applyFont="1" applyFill="1" applyBorder="1" applyAlignment="1">
      <alignment horizontal="center" vertical="center" wrapText="1"/>
    </xf>
    <xf numFmtId="0" fontId="48" fillId="11" borderId="68" xfId="0" applyFont="1" applyFill="1" applyBorder="1" applyAlignment="1">
      <alignment horizontal="center" vertical="center" wrapText="1"/>
    </xf>
    <xf numFmtId="0" fontId="46" fillId="9" borderId="43" xfId="0" applyFont="1" applyFill="1" applyBorder="1" applyAlignment="1">
      <alignment horizontal="center" vertical="center" wrapText="1"/>
    </xf>
    <xf numFmtId="0" fontId="46" fillId="9" borderId="68" xfId="0" applyFont="1" applyFill="1" applyBorder="1" applyAlignment="1">
      <alignment horizontal="center" vertical="center" wrapText="1"/>
    </xf>
    <xf numFmtId="0" fontId="49" fillId="9" borderId="43" xfId="0" applyFont="1" applyFill="1" applyBorder="1" applyAlignment="1">
      <alignment horizontal="justify" vertical="center" wrapText="1"/>
    </xf>
    <xf numFmtId="0" fontId="49" fillId="9" borderId="68" xfId="0" applyFont="1" applyFill="1" applyBorder="1" applyAlignment="1">
      <alignment horizontal="justify" vertical="center" wrapText="1"/>
    </xf>
    <xf numFmtId="0" fontId="48" fillId="11" borderId="40" xfId="0" applyFont="1" applyFill="1" applyBorder="1" applyAlignment="1">
      <alignment horizontal="center" vertical="center" wrapText="1"/>
    </xf>
    <xf numFmtId="0" fontId="46" fillId="9" borderId="40" xfId="0" applyFont="1" applyFill="1" applyBorder="1" applyAlignment="1">
      <alignment horizontal="center" vertical="center" wrapText="1"/>
    </xf>
    <xf numFmtId="0" fontId="47" fillId="12" borderId="45" xfId="0" applyFont="1" applyFill="1" applyBorder="1" applyAlignment="1">
      <alignment horizontal="center" vertical="center"/>
    </xf>
    <xf numFmtId="0" fontId="47" fillId="12" borderId="47" xfId="0" applyFont="1" applyFill="1" applyBorder="1" applyAlignment="1">
      <alignment horizontal="center" vertical="center"/>
    </xf>
    <xf numFmtId="0" fontId="49" fillId="9" borderId="40" xfId="0" applyFont="1" applyFill="1" applyBorder="1" applyAlignment="1">
      <alignment horizontal="justify" vertical="center" wrapText="1"/>
    </xf>
    <xf numFmtId="0" fontId="13" fillId="16" borderId="43" xfId="0" applyFont="1" applyFill="1" applyBorder="1" applyAlignment="1">
      <alignment horizontal="center" vertical="center" wrapText="1"/>
    </xf>
    <xf numFmtId="0" fontId="13" fillId="16" borderId="68" xfId="0" applyFont="1" applyFill="1" applyBorder="1" applyAlignment="1">
      <alignment horizontal="center" vertical="center" wrapText="1"/>
    </xf>
    <xf numFmtId="0" fontId="60" fillId="16" borderId="11" xfId="0" applyFont="1" applyFill="1" applyBorder="1" applyAlignment="1">
      <alignment horizontal="center" vertical="center" wrapText="1"/>
    </xf>
    <xf numFmtId="0" fontId="13" fillId="16" borderId="58" xfId="0" applyFont="1" applyFill="1" applyBorder="1" applyAlignment="1">
      <alignment horizontal="center"/>
    </xf>
    <xf numFmtId="0" fontId="13" fillId="16" borderId="75" xfId="0" applyFont="1" applyFill="1" applyBorder="1" applyAlignment="1">
      <alignment horizontal="center"/>
    </xf>
    <xf numFmtId="0" fontId="13" fillId="16" borderId="76" xfId="0" applyFont="1" applyFill="1" applyBorder="1" applyAlignment="1">
      <alignment horizontal="center"/>
    </xf>
    <xf numFmtId="0" fontId="13" fillId="16" borderId="77" xfId="0" applyFont="1" applyFill="1" applyBorder="1" applyAlignment="1">
      <alignment horizontal="center"/>
    </xf>
    <xf numFmtId="0" fontId="13" fillId="16" borderId="43" xfId="0" applyFont="1" applyFill="1" applyBorder="1" applyAlignment="1">
      <alignment horizontal="center" vertical="center"/>
    </xf>
    <xf numFmtId="0" fontId="13" fillId="16" borderId="68" xfId="0" applyFont="1" applyFill="1" applyBorder="1" applyAlignment="1">
      <alignment horizontal="center" vertical="center"/>
    </xf>
    <xf numFmtId="0" fontId="13" fillId="16" borderId="40" xfId="0" applyFont="1" applyFill="1" applyBorder="1" applyAlignment="1">
      <alignment horizontal="center" vertical="center"/>
    </xf>
    <xf numFmtId="0" fontId="58" fillId="16" borderId="45" xfId="0" applyFont="1" applyFill="1" applyBorder="1" applyAlignment="1">
      <alignment horizontal="center" vertical="center"/>
    </xf>
    <xf numFmtId="0" fontId="58" fillId="16" borderId="46" xfId="0" applyFont="1" applyFill="1" applyBorder="1" applyAlignment="1">
      <alignment horizontal="center" vertical="center"/>
    </xf>
    <xf numFmtId="0" fontId="58" fillId="16" borderId="47" xfId="0" applyFont="1" applyFill="1" applyBorder="1" applyAlignment="1">
      <alignment horizontal="center" vertical="center"/>
    </xf>
    <xf numFmtId="0" fontId="59" fillId="16" borderId="45" xfId="0" applyFont="1" applyFill="1" applyBorder="1" applyAlignment="1">
      <alignment horizontal="center" vertical="center"/>
    </xf>
    <xf numFmtId="0" fontId="59" fillId="16" borderId="47" xfId="0" applyFont="1" applyFill="1" applyBorder="1" applyAlignment="1">
      <alignment horizontal="center" vertical="center"/>
    </xf>
    <xf numFmtId="0" fontId="57" fillId="15" borderId="45" xfId="0" applyFont="1" applyFill="1" applyBorder="1" applyAlignment="1">
      <alignment horizontal="center" vertical="center"/>
    </xf>
    <xf numFmtId="0" fontId="57" fillId="15" borderId="46" xfId="0" applyFont="1" applyFill="1" applyBorder="1" applyAlignment="1">
      <alignment horizontal="center" vertical="center"/>
    </xf>
    <xf numFmtId="0" fontId="57" fillId="15" borderId="47" xfId="0" applyFont="1" applyFill="1" applyBorder="1" applyAlignment="1">
      <alignment horizontal="center" vertical="center"/>
    </xf>
    <xf numFmtId="0" fontId="60" fillId="16" borderId="64" xfId="0" applyFont="1" applyFill="1" applyBorder="1" applyAlignment="1">
      <alignment horizontal="center" vertical="center" wrapText="1"/>
    </xf>
    <xf numFmtId="0" fontId="13" fillId="16" borderId="40" xfId="0" applyFont="1" applyFill="1" applyBorder="1" applyAlignment="1">
      <alignment horizontal="center" vertical="center" wrapText="1"/>
    </xf>
    <xf numFmtId="0" fontId="53" fillId="11" borderId="49" xfId="0" applyFont="1" applyFill="1" applyBorder="1" applyAlignment="1">
      <alignment horizontal="center" vertical="center" wrapText="1"/>
    </xf>
    <xf numFmtId="0" fontId="53" fillId="11" borderId="0" xfId="0" applyFont="1" applyFill="1" applyBorder="1" applyAlignment="1">
      <alignment horizontal="center" vertical="center" wrapText="1"/>
    </xf>
    <xf numFmtId="0" fontId="52" fillId="0" borderId="45" xfId="0" applyFont="1" applyBorder="1" applyAlignment="1">
      <alignment horizontal="center" vertical="center"/>
    </xf>
    <xf numFmtId="0" fontId="52" fillId="0" borderId="46" xfId="0" applyFont="1" applyBorder="1" applyAlignment="1">
      <alignment horizontal="center" vertical="center"/>
    </xf>
    <xf numFmtId="0" fontId="52" fillId="0" borderId="47" xfId="0" applyFont="1" applyBorder="1" applyAlignment="1">
      <alignment horizontal="center" vertical="center"/>
    </xf>
    <xf numFmtId="0" fontId="52" fillId="11" borderId="45" xfId="0" applyFont="1" applyFill="1" applyBorder="1" applyAlignment="1">
      <alignment horizontal="center" vertical="center"/>
    </xf>
    <xf numFmtId="0" fontId="52" fillId="11" borderId="46" xfId="0" applyFont="1" applyFill="1" applyBorder="1" applyAlignment="1">
      <alignment horizontal="center" vertical="center"/>
    </xf>
    <xf numFmtId="0" fontId="52" fillId="11" borderId="47" xfId="0" applyFont="1" applyFill="1" applyBorder="1" applyAlignment="1">
      <alignment horizontal="center" vertical="center"/>
    </xf>
    <xf numFmtId="0" fontId="53" fillId="0" borderId="48" xfId="0" applyFont="1" applyBorder="1" applyAlignment="1">
      <alignment horizontal="center" vertical="center"/>
    </xf>
    <xf numFmtId="0" fontId="53" fillId="0" borderId="50" xfId="0" applyFont="1" applyBorder="1" applyAlignment="1">
      <alignment horizontal="center" vertical="center"/>
    </xf>
    <xf numFmtId="0" fontId="53" fillId="11" borderId="48" xfId="0" applyFont="1" applyFill="1" applyBorder="1" applyAlignment="1">
      <alignment horizontal="center" vertical="center" wrapText="1"/>
    </xf>
    <xf numFmtId="0" fontId="53" fillId="11" borderId="51" xfId="0" applyFont="1" applyFill="1" applyBorder="1" applyAlignment="1">
      <alignment horizontal="center" vertical="center" wrapText="1"/>
    </xf>
    <xf numFmtId="0" fontId="53" fillId="11" borderId="52" xfId="0" applyFont="1" applyFill="1" applyBorder="1" applyAlignment="1">
      <alignment horizontal="center" vertical="center" wrapText="1"/>
    </xf>
    <xf numFmtId="0" fontId="0" fillId="6" borderId="55" xfId="0" applyFill="1" applyBorder="1" applyAlignment="1">
      <alignment horizontal="center"/>
    </xf>
    <xf numFmtId="0" fontId="0" fillId="6" borderId="56" xfId="0" applyFill="1" applyBorder="1" applyAlignment="1">
      <alignment horizontal="center"/>
    </xf>
    <xf numFmtId="0" fontId="0" fillId="6" borderId="57" xfId="0" applyFill="1" applyBorder="1" applyAlignment="1">
      <alignment horizontal="center"/>
    </xf>
  </cellXfs>
  <cellStyles count="5">
    <cellStyle name="Millares [0]" xfId="4" builtinId="6"/>
    <cellStyle name="Normal" xfId="0" builtinId="0"/>
    <cellStyle name="Normal 2" xfId="2" xr:uid="{00000000-0005-0000-0000-000002000000}"/>
    <cellStyle name="Normal 3" xfId="3" xr:uid="{00000000-0005-0000-0000-000003000000}"/>
    <cellStyle name="Porcentaje" xfId="1" builtinId="5"/>
  </cellStyles>
  <dxfs count="20">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[6]TOTAL!$C$3</c:f>
              <c:strCache>
                <c:ptCount val="1"/>
                <c:pt idx="0">
                  <c:v>Cumplimiento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[6]TOTAL!$B$4:$B$8</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[6]TOTAL!$C$4:$C$8</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249-4E18-B3A2-287A22F5C852}"/>
            </c:ext>
          </c:extLst>
        </c:ser>
        <c:dLbls>
          <c:showLegendKey val="0"/>
          <c:showVal val="1"/>
          <c:showCatName val="0"/>
          <c:showSerName val="0"/>
          <c:showPercent val="0"/>
          <c:showBubbleSize val="0"/>
        </c:dLbls>
        <c:gapWidth val="75"/>
        <c:axId val="219065800"/>
        <c:axId val="219065016"/>
      </c:barChart>
      <c:catAx>
        <c:axId val="219065800"/>
        <c:scaling>
          <c:orientation val="minMax"/>
        </c:scaling>
        <c:delete val="0"/>
        <c:axPos val="b"/>
        <c:numFmt formatCode="General" sourceLinked="0"/>
        <c:majorTickMark val="none"/>
        <c:minorTickMark val="none"/>
        <c:tickLblPos val="nextTo"/>
        <c:crossAx val="219065016"/>
        <c:crosses val="autoZero"/>
        <c:auto val="1"/>
        <c:lblAlgn val="ctr"/>
        <c:lblOffset val="100"/>
        <c:noMultiLvlLbl val="0"/>
      </c:catAx>
      <c:valAx>
        <c:axId val="219065016"/>
        <c:scaling>
          <c:orientation val="minMax"/>
        </c:scaling>
        <c:delete val="0"/>
        <c:axPos val="l"/>
        <c:numFmt formatCode="General" sourceLinked="1"/>
        <c:majorTickMark val="none"/>
        <c:minorTickMark val="none"/>
        <c:tickLblPos val="nextTo"/>
        <c:crossAx val="2190658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SEGUIMIENTO PLAN ANTICORRUPCION</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0-C5E4-4E33-ACBB-66D23F6AAF42}"/>
            </c:ext>
          </c:extLst>
        </c:ser>
        <c:dLbls>
          <c:dLblPos val="outEnd"/>
          <c:showLegendKey val="0"/>
          <c:showVal val="1"/>
          <c:showCatName val="0"/>
          <c:showSerName val="0"/>
          <c:showPercent val="0"/>
          <c:showBubbleSize val="0"/>
        </c:dLbls>
        <c:gapWidth val="164"/>
        <c:overlap val="-22"/>
        <c:axId val="219064232"/>
        <c:axId val="219066192"/>
      </c:barChart>
      <c:catAx>
        <c:axId val="219064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6192"/>
        <c:crosses val="autoZero"/>
        <c:auto val="1"/>
        <c:lblAlgn val="ctr"/>
        <c:lblOffset val="100"/>
        <c:noMultiLvlLbl val="0"/>
      </c:catAx>
      <c:valAx>
        <c:axId val="21906619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4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1"/>
            <c:invertIfNegative val="0"/>
            <c:bubble3D val="0"/>
            <c:spPr>
              <a:solidFill>
                <a:schemeClr val="accent2">
                  <a:lumMod val="75000"/>
                </a:schemeClr>
              </a:solidFill>
              <a:ln>
                <a:noFill/>
              </a:ln>
              <a:effectLst>
                <a:innerShdw blurRad="114300">
                  <a:schemeClr val="accent1"/>
                </a:innerShdw>
              </a:effectLst>
            </c:spPr>
            <c:extLst>
              <c:ext xmlns:c16="http://schemas.microsoft.com/office/drawing/2014/chart" uri="{C3380CC4-5D6E-409C-BE32-E72D297353CC}">
                <c16:uniqueId val="{00000001-5721-4A76-934E-C48AE800D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TOTAL!$C$31</c:f>
              <c:numCache>
                <c:formatCode>0%</c:formatCode>
                <c:ptCount val="1"/>
                <c:pt idx="0">
                  <c:v>0.25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2-5721-4A76-934E-C48AE800D128}"/>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TOTAL!$D$31</c:f>
              <c:numCache>
                <c:formatCode>0%</c:formatCode>
                <c:ptCount val="1"/>
                <c:pt idx="0">
                  <c:v>0.25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3-5721-4A76-934E-C48AE800D128}"/>
            </c:ext>
          </c:extLst>
        </c:ser>
        <c:dLbls>
          <c:showLegendKey val="0"/>
          <c:showVal val="0"/>
          <c:showCatName val="0"/>
          <c:showSerName val="0"/>
          <c:showPercent val="0"/>
          <c:showBubbleSize val="0"/>
        </c:dLbls>
        <c:gapWidth val="164"/>
        <c:overlap val="-22"/>
        <c:axId val="219063448"/>
        <c:axId val="219067368"/>
      </c:barChart>
      <c:catAx>
        <c:axId val="2190634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7368"/>
        <c:crosses val="autoZero"/>
        <c:auto val="1"/>
        <c:lblAlgn val="ctr"/>
        <c:lblOffset val="100"/>
        <c:noMultiLvlLbl val="0"/>
      </c:catAx>
      <c:valAx>
        <c:axId val="219067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344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0-1194-4A78-9574-AC22FCD0D61C}"/>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TOTAL!$D$27:$D$31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1-1194-4A78-9574-AC22FCD0D61C}"/>
            </c:ext>
          </c:extLst>
        </c:ser>
        <c:dLbls>
          <c:dLblPos val="outEnd"/>
          <c:showLegendKey val="0"/>
          <c:showVal val="1"/>
          <c:showCatName val="0"/>
          <c:showSerName val="0"/>
          <c:showPercent val="0"/>
          <c:showBubbleSize val="0"/>
        </c:dLbls>
        <c:gapWidth val="164"/>
        <c:overlap val="-22"/>
        <c:axId val="219061880"/>
        <c:axId val="219062272"/>
      </c:barChart>
      <c:catAx>
        <c:axId val="2190618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2272"/>
        <c:crosses val="autoZero"/>
        <c:auto val="1"/>
        <c:lblAlgn val="ctr"/>
        <c:lblOffset val="100"/>
        <c:noMultiLvlLbl val="0"/>
      </c:catAx>
      <c:valAx>
        <c:axId val="219062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18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AVANCES!$D$7</c:f>
              <c:strCache>
                <c:ptCount val="1"/>
                <c:pt idx="0">
                  <c:v>Avance de cada Componente</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AVANCES!$D$8:$D$12</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220847024"/>
        <c:axId val="220852904"/>
        <c:axId val="0"/>
      </c:bar3DChart>
      <c:catAx>
        <c:axId val="220847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220852904"/>
        <c:crosses val="autoZero"/>
        <c:auto val="1"/>
        <c:lblAlgn val="ctr"/>
        <c:lblOffset val="100"/>
        <c:noMultiLvlLbl val="0"/>
      </c:catAx>
      <c:valAx>
        <c:axId val="220852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084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1 Gestion de Riesgo Corrupcion '!A1"/><Relationship Id="rId7"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5 Transparencia y Acc. Info'!A1"/><Relationship Id="rId5" Type="http://schemas.openxmlformats.org/officeDocument/2006/relationships/hyperlink" Target="#'4 Atencion al Ciudadano  (2)'!A1"/><Relationship Id="rId4" Type="http://schemas.openxmlformats.org/officeDocument/2006/relationships/hyperlink" Target="#'3 Rendicion de Cuentas'!A1"/></Relationships>
</file>

<file path=xl/drawings/_rels/drawing2.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467116</xdr:colOff>
      <xdr:row>35</xdr:row>
      <xdr:rowOff>0</xdr:rowOff>
    </xdr:to>
    <xdr:pic>
      <xdr:nvPicPr>
        <xdr:cNvPr id="2" name="Imagen 1">
          <a:extLst>
            <a:ext uri="{FF2B5EF4-FFF2-40B4-BE49-F238E27FC236}">
              <a16:creationId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325116" cy="8138583"/>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4"/>
          <a:extLst>
            <a:ext uri="{FF2B5EF4-FFF2-40B4-BE49-F238E27FC236}">
              <a16:creationId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5"/>
          <a:extLst>
            <a:ext uri="{FF2B5EF4-FFF2-40B4-BE49-F238E27FC236}">
              <a16:creationId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6"/>
          <a:extLst>
            <a:ext uri="{FF2B5EF4-FFF2-40B4-BE49-F238E27FC236}">
              <a16:creationId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202407</xdr:colOff>
      <xdr:row>0</xdr:row>
      <xdr:rowOff>0</xdr:rowOff>
    </xdr:from>
    <xdr:to>
      <xdr:col>15</xdr:col>
      <xdr:colOff>756127</xdr:colOff>
      <xdr:row>2</xdr:row>
      <xdr:rowOff>952</xdr:rowOff>
    </xdr:to>
    <xdr:pic>
      <xdr:nvPicPr>
        <xdr:cNvPr id="13" name="Imagen 12">
          <a:extLst>
            <a:ext uri="{FF2B5EF4-FFF2-40B4-BE49-F238E27FC236}">
              <a16:creationId xmlns:a16="http://schemas.microsoft.com/office/drawing/2014/main" id="{0573D520-C903-42C9-AEB7-BBCAD1A76EC9}"/>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39376" y="0"/>
          <a:ext cx="2839720" cy="596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515620</xdr:colOff>
      <xdr:row>3</xdr:row>
      <xdr:rowOff>22119</xdr:rowOff>
    </xdr:to>
    <xdr:pic>
      <xdr:nvPicPr>
        <xdr:cNvPr id="2" name="Imagen 1">
          <a:extLst>
            <a:ext uri="{FF2B5EF4-FFF2-40B4-BE49-F238E27FC236}">
              <a16:creationId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MENÚ</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2</xdr:row>
      <xdr:rowOff>250719</xdr:rowOff>
    </xdr:to>
    <xdr:pic>
      <xdr:nvPicPr>
        <xdr:cNvPr id="3" name="Imagen 2">
          <a:extLst>
            <a:ext uri="{FF2B5EF4-FFF2-40B4-BE49-F238E27FC236}">
              <a16:creationId xmlns:a16="http://schemas.microsoft.com/office/drawing/2014/main" id="{452049AD-355C-452A-A65A-1DF8A09BF7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xdr:from>
      <xdr:col>3</xdr:col>
      <xdr:colOff>1438276</xdr:colOff>
      <xdr:row>0</xdr:row>
      <xdr:rowOff>47624</xdr:rowOff>
    </xdr:from>
    <xdr:to>
      <xdr:col>5</xdr:col>
      <xdr:colOff>123826</xdr:colOff>
      <xdr:row>2</xdr:row>
      <xdr:rowOff>237257</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7B72A2C0-D64C-4BD3-A6BF-F70F782685C1}"/>
            </a:ext>
          </a:extLst>
        </xdr:cNvPr>
        <xdr:cNvSpPr/>
      </xdr:nvSpPr>
      <xdr:spPr>
        <a:xfrm>
          <a:off x="6838951" y="47624"/>
          <a:ext cx="1695450" cy="57063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1049020</xdr:colOff>
      <xdr:row>3</xdr:row>
      <xdr:rowOff>117369</xdr:rowOff>
    </xdr:to>
    <xdr:pic>
      <xdr:nvPicPr>
        <xdr:cNvPr id="2" name="Imagen 1">
          <a:extLst>
            <a:ext uri="{FF2B5EF4-FFF2-40B4-BE49-F238E27FC236}">
              <a16:creationId xmlns:a16="http://schemas.microsoft.com/office/drawing/2014/main" id="{463CF013-7504-437F-892A-73A3E735FE4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C01E5424-2A27-4DC8-ADFF-F5FF2BEDEA5A}"/>
            </a:ext>
          </a:extLst>
        </xdr:cNvPr>
        <xdr:cNvSpPr/>
      </xdr:nvSpPr>
      <xdr:spPr>
        <a:xfrm>
          <a:off x="10277475" y="47625"/>
          <a:ext cx="18002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839720" cy="593619"/>
    <xdr:pic>
      <xdr:nvPicPr>
        <xdr:cNvPr id="2" name="Imagen 1">
          <a:extLst>
            <a:ext uri="{FF2B5EF4-FFF2-40B4-BE49-F238E27FC236}">
              <a16:creationId xmlns:a16="http://schemas.microsoft.com/office/drawing/2014/main" id="{267713E1-5799-4832-BFB9-905D7C9860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oneCellAnchor>
  <xdr:twoCellAnchor>
    <xdr:from>
      <xdr:col>11</xdr:col>
      <xdr:colOff>209551</xdr:colOff>
      <xdr:row>0</xdr:row>
      <xdr:rowOff>47625</xdr:rowOff>
    </xdr:from>
    <xdr:to>
      <xdr:col>13</xdr:col>
      <xdr:colOff>228601</xdr:colOff>
      <xdr:row>3</xdr:row>
      <xdr:rowOff>56282</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2B91048F-F4CF-4084-9FCC-97524AB65E05}"/>
            </a:ext>
          </a:extLst>
        </xdr:cNvPr>
        <xdr:cNvSpPr/>
      </xdr:nvSpPr>
      <xdr:spPr>
        <a:xfrm>
          <a:off x="8591551" y="47625"/>
          <a:ext cx="1543050" cy="58015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542925</xdr:colOff>
      <xdr:row>1</xdr:row>
      <xdr:rowOff>147637</xdr:rowOff>
    </xdr:from>
    <xdr:to>
      <xdr:col>12</xdr:col>
      <xdr:colOff>542925</xdr:colOff>
      <xdr:row>16</xdr:row>
      <xdr:rowOff>33337</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695325</xdr:colOff>
      <xdr:row>19</xdr:row>
      <xdr:rowOff>176212</xdr:rowOff>
    </xdr:from>
    <xdr:to>
      <xdr:col>13</xdr:col>
      <xdr:colOff>676275</xdr:colOff>
      <xdr:row>34</xdr:row>
      <xdr:rowOff>61912</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442912</xdr:colOff>
      <xdr:row>40</xdr:row>
      <xdr:rowOff>147637</xdr:rowOff>
    </xdr:from>
    <xdr:to>
      <xdr:col>6</xdr:col>
      <xdr:colOff>547687</xdr:colOff>
      <xdr:row>55</xdr:row>
      <xdr:rowOff>33337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1838325</xdr:colOff>
      <xdr:row>37</xdr:row>
      <xdr:rowOff>14287</xdr:rowOff>
    </xdr:from>
    <xdr:to>
      <xdr:col>5</xdr:col>
      <xdr:colOff>866775</xdr:colOff>
      <xdr:row>72</xdr:row>
      <xdr:rowOff>90487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723900</xdr:colOff>
      <xdr:row>14</xdr:row>
      <xdr:rowOff>80962</xdr:rowOff>
    </xdr:from>
    <xdr:to>
      <xdr:col>6</xdr:col>
      <xdr:colOff>9525</xdr:colOff>
      <xdr:row>33</xdr:row>
      <xdr:rowOff>123825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Seguimiento\final%204to%20Trimestre%20Seguimiento%20Plan%20Anti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Riesgo Corrupción "/>
      <sheetName val="Estrategias de Racionalizacion"/>
      <sheetName val="Rendición de Cuentas"/>
      <sheetName val="Atención al ciudadano"/>
      <sheetName val="Transparencia y Acc. Info"/>
      <sheetName val="TOTAL"/>
    </sheetNames>
    <sheetDataSet>
      <sheetData sheetId="0">
        <row r="15">
          <cell r="AB15">
            <v>1</v>
          </cell>
        </row>
      </sheetData>
      <sheetData sheetId="1">
        <row r="15">
          <cell r="U15">
            <v>1</v>
          </cell>
        </row>
      </sheetData>
      <sheetData sheetId="2">
        <row r="14">
          <cell r="AB14">
            <v>1</v>
          </cell>
        </row>
      </sheetData>
      <sheetData sheetId="3">
        <row r="26">
          <cell r="S26">
            <v>1</v>
          </cell>
        </row>
      </sheetData>
      <sheetData sheetId="4">
        <row r="18">
          <cell r="AC18">
            <v>1</v>
          </cell>
        </row>
      </sheetData>
      <sheetData sheetId="5">
        <row r="3">
          <cell r="C3" t="str">
            <v>Cumplimiento</v>
          </cell>
        </row>
        <row r="4">
          <cell r="B4" t="str">
            <v xml:space="preserve">Gestion de Riesgo de Corrupcion </v>
          </cell>
          <cell r="C4">
            <v>1</v>
          </cell>
        </row>
        <row r="5">
          <cell r="B5" t="str">
            <v>Estrategias de Razonalizacion</v>
          </cell>
          <cell r="C5">
            <v>1</v>
          </cell>
        </row>
        <row r="6">
          <cell r="B6" t="str">
            <v>Rendicion de Cuentas</v>
          </cell>
          <cell r="C6">
            <v>1</v>
          </cell>
        </row>
        <row r="7">
          <cell r="B7" t="str">
            <v>Atencion al ciudadano</v>
          </cell>
          <cell r="C7">
            <v>1</v>
          </cell>
        </row>
        <row r="8">
          <cell r="B8" t="str">
            <v>Transparencia y Acc. Info</v>
          </cell>
          <cell r="C8">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arolina.bonilla@orgsolidaria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Q14"/>
  <sheetViews>
    <sheetView zoomScale="120" zoomScaleNormal="120" zoomScaleSheetLayoutView="100" workbookViewId="0">
      <selection activeCell="C6" sqref="C6"/>
    </sheetView>
  </sheetViews>
  <sheetFormatPr baseColWidth="10" defaultRowHeight="15" x14ac:dyDescent="0.25"/>
  <cols>
    <col min="1" max="1" width="24.7109375" style="7" customWidth="1"/>
    <col min="2" max="2" width="8.85546875" style="1" customWidth="1"/>
    <col min="3" max="3" width="45.7109375" style="1" customWidth="1"/>
    <col min="4" max="5" width="31.7109375" style="1" customWidth="1"/>
    <col min="6" max="6" width="31.28515625" style="1" customWidth="1"/>
    <col min="7" max="7" width="16" style="1" customWidth="1"/>
    <col min="8" max="8" width="15.7109375" style="1" hidden="1" customWidth="1"/>
    <col min="9" max="9" width="12.140625" style="1" hidden="1" customWidth="1"/>
    <col min="10" max="10" width="14.42578125" style="1" hidden="1" customWidth="1"/>
    <col min="11" max="11" width="13.28515625" style="1" hidden="1" customWidth="1"/>
    <col min="12" max="12" width="14.7109375" style="1" hidden="1" customWidth="1"/>
    <col min="13" max="13" width="0" style="1" hidden="1" customWidth="1"/>
    <col min="14" max="16" width="18.7109375" style="1" hidden="1" customWidth="1"/>
    <col min="17" max="17" width="36.85546875" style="1" hidden="1" customWidth="1"/>
    <col min="18" max="16384" width="11.42578125" style="1"/>
  </cols>
  <sheetData>
    <row r="1" spans="1:17" ht="19.5" customHeight="1" x14ac:dyDescent="0.25">
      <c r="A1" s="392" t="s">
        <v>0</v>
      </c>
      <c r="B1" s="392"/>
      <c r="C1" s="392"/>
      <c r="D1" s="392"/>
      <c r="E1" s="392"/>
      <c r="F1" s="392"/>
      <c r="G1" s="392"/>
      <c r="H1" s="392"/>
      <c r="I1" s="392"/>
      <c r="J1" s="392"/>
      <c r="K1" s="392"/>
      <c r="L1" s="392"/>
      <c r="M1" s="392"/>
      <c r="N1" s="392"/>
      <c r="O1" s="392"/>
      <c r="P1" s="392"/>
      <c r="Q1" s="392"/>
    </row>
    <row r="2" spans="1:17" ht="15.75" x14ac:dyDescent="0.25">
      <c r="A2" s="393" t="s">
        <v>1</v>
      </c>
      <c r="B2" s="394"/>
      <c r="C2" s="394"/>
      <c r="D2" s="394"/>
      <c r="E2" s="394"/>
      <c r="F2" s="394"/>
      <c r="G2" s="394"/>
      <c r="H2" s="391" t="s">
        <v>33</v>
      </c>
      <c r="I2" s="391"/>
      <c r="J2" s="391"/>
      <c r="K2" s="391"/>
      <c r="L2" s="391"/>
      <c r="M2" s="391"/>
      <c r="N2" s="391"/>
      <c r="O2" s="391"/>
      <c r="P2" s="391"/>
      <c r="Q2" s="391"/>
    </row>
    <row r="3" spans="1:17" ht="30.75" thickBot="1" x14ac:dyDescent="0.3">
      <c r="A3" s="45" t="s">
        <v>2</v>
      </c>
      <c r="B3" s="395" t="s">
        <v>3</v>
      </c>
      <c r="C3" s="396"/>
      <c r="D3" s="46" t="s">
        <v>4</v>
      </c>
      <c r="E3" s="47" t="s">
        <v>52</v>
      </c>
      <c r="F3" s="48" t="s">
        <v>51</v>
      </c>
      <c r="G3" s="49" t="s">
        <v>5</v>
      </c>
      <c r="H3" s="50" t="s">
        <v>29</v>
      </c>
      <c r="I3" s="51" t="s">
        <v>30</v>
      </c>
      <c r="J3" s="44" t="s">
        <v>31</v>
      </c>
      <c r="K3" s="52" t="s">
        <v>32</v>
      </c>
      <c r="L3" s="44" t="s">
        <v>36</v>
      </c>
      <c r="M3" s="52" t="s">
        <v>34</v>
      </c>
      <c r="N3" s="52" t="s">
        <v>35</v>
      </c>
      <c r="O3" s="52" t="s">
        <v>37</v>
      </c>
      <c r="P3" s="52" t="s">
        <v>39</v>
      </c>
      <c r="Q3" s="53" t="s">
        <v>38</v>
      </c>
    </row>
    <row r="4" spans="1:17" ht="90" x14ac:dyDescent="0.25">
      <c r="A4" s="2" t="s">
        <v>6</v>
      </c>
      <c r="B4" s="3" t="s">
        <v>7</v>
      </c>
      <c r="C4" s="4" t="s">
        <v>60</v>
      </c>
      <c r="D4" s="4" t="s">
        <v>61</v>
      </c>
      <c r="E4" s="54" t="s">
        <v>67</v>
      </c>
      <c r="F4" s="35" t="s">
        <v>8</v>
      </c>
      <c r="G4" s="64">
        <v>43707</v>
      </c>
      <c r="H4" s="39"/>
      <c r="I4" s="11"/>
      <c r="J4" s="11"/>
      <c r="K4" s="11"/>
      <c r="L4" s="12">
        <f>SUM(H4:K4)</f>
        <v>0</v>
      </c>
      <c r="M4" s="13">
        <v>1</v>
      </c>
      <c r="N4" s="12">
        <v>8.3299999999999999E-2</v>
      </c>
      <c r="O4" s="12">
        <f>L4/M4</f>
        <v>0</v>
      </c>
      <c r="P4" s="12">
        <f>O4*N4</f>
        <v>0</v>
      </c>
      <c r="Q4" s="32"/>
    </row>
    <row r="5" spans="1:17" ht="60" customHeight="1" x14ac:dyDescent="0.25">
      <c r="A5" s="388" t="s">
        <v>9</v>
      </c>
      <c r="B5" s="5" t="s">
        <v>10</v>
      </c>
      <c r="C5" s="6" t="s">
        <v>68</v>
      </c>
      <c r="D5" s="6" t="s">
        <v>63</v>
      </c>
      <c r="E5" s="4" t="s">
        <v>66</v>
      </c>
      <c r="F5" s="36" t="s">
        <v>11</v>
      </c>
      <c r="G5" s="42">
        <v>43539</v>
      </c>
      <c r="H5" s="40"/>
      <c r="I5" s="8"/>
      <c r="J5" s="8"/>
      <c r="K5" s="8"/>
      <c r="L5" s="9">
        <f t="shared" ref="L5:L14" si="0">SUM(H5:K5)</f>
        <v>0</v>
      </c>
      <c r="M5" s="10">
        <v>1</v>
      </c>
      <c r="N5" s="9">
        <v>8.3299999999999999E-2</v>
      </c>
      <c r="O5" s="9">
        <f t="shared" ref="O5:O14" si="1">L5/M5</f>
        <v>0</v>
      </c>
      <c r="P5" s="9">
        <f t="shared" ref="P5:P13" si="2">O5*N5</f>
        <v>0</v>
      </c>
      <c r="Q5" s="33"/>
    </row>
    <row r="6" spans="1:17" ht="60" x14ac:dyDescent="0.25">
      <c r="A6" s="397"/>
      <c r="B6" s="5" t="s">
        <v>12</v>
      </c>
      <c r="C6" s="6" t="s">
        <v>13</v>
      </c>
      <c r="D6" s="6" t="s">
        <v>62</v>
      </c>
      <c r="E6" s="4" t="s">
        <v>66</v>
      </c>
      <c r="F6" s="37" t="s">
        <v>14</v>
      </c>
      <c r="G6" s="42">
        <v>43544</v>
      </c>
      <c r="H6" s="40"/>
      <c r="I6" s="8"/>
      <c r="J6" s="8"/>
      <c r="K6" s="8"/>
      <c r="L6" s="9">
        <f t="shared" si="0"/>
        <v>0</v>
      </c>
      <c r="M6" s="10">
        <v>1</v>
      </c>
      <c r="N6" s="9">
        <v>8.3299999999999999E-2</v>
      </c>
      <c r="O6" s="9">
        <f t="shared" si="1"/>
        <v>0</v>
      </c>
      <c r="P6" s="9">
        <f t="shared" si="2"/>
        <v>0</v>
      </c>
      <c r="Q6" s="33"/>
    </row>
    <row r="7" spans="1:17" ht="45" x14ac:dyDescent="0.25">
      <c r="A7" s="388" t="s">
        <v>15</v>
      </c>
      <c r="B7" s="5" t="s">
        <v>16</v>
      </c>
      <c r="C7" s="6" t="s">
        <v>17</v>
      </c>
      <c r="D7" s="6" t="s">
        <v>64</v>
      </c>
      <c r="E7" s="4" t="s">
        <v>66</v>
      </c>
      <c r="F7" s="37" t="s">
        <v>14</v>
      </c>
      <c r="G7" s="42">
        <v>43549</v>
      </c>
      <c r="H7" s="40"/>
      <c r="I7" s="8"/>
      <c r="J7" s="8"/>
      <c r="K7" s="8"/>
      <c r="L7" s="9">
        <f t="shared" si="0"/>
        <v>0</v>
      </c>
      <c r="M7" s="10">
        <v>1</v>
      </c>
      <c r="N7" s="9">
        <v>8.3299999999999999E-2</v>
      </c>
      <c r="O7" s="9">
        <f t="shared" si="1"/>
        <v>0</v>
      </c>
      <c r="P7" s="9">
        <f t="shared" si="2"/>
        <v>0</v>
      </c>
      <c r="Q7" s="33"/>
    </row>
    <row r="8" spans="1:17" ht="45" x14ac:dyDescent="0.25">
      <c r="A8" s="397"/>
      <c r="B8" s="5" t="s">
        <v>18</v>
      </c>
      <c r="C8" s="6" t="s">
        <v>19</v>
      </c>
      <c r="D8" s="6" t="s">
        <v>65</v>
      </c>
      <c r="E8" s="4" t="s">
        <v>66</v>
      </c>
      <c r="F8" s="37" t="s">
        <v>14</v>
      </c>
      <c r="G8" s="42">
        <v>43553</v>
      </c>
      <c r="H8" s="40"/>
      <c r="I8" s="8"/>
      <c r="J8" s="8"/>
      <c r="K8" s="8"/>
      <c r="L8" s="9">
        <f t="shared" si="0"/>
        <v>0</v>
      </c>
      <c r="M8" s="10">
        <v>1</v>
      </c>
      <c r="N8" s="9">
        <v>8.3299999999999999E-2</v>
      </c>
      <c r="O8" s="9">
        <f t="shared" si="1"/>
        <v>0</v>
      </c>
      <c r="P8" s="9">
        <f t="shared" si="2"/>
        <v>0</v>
      </c>
      <c r="Q8" s="33"/>
    </row>
    <row r="9" spans="1:17" ht="45" x14ac:dyDescent="0.25">
      <c r="A9" s="388" t="s">
        <v>20</v>
      </c>
      <c r="B9" s="5" t="s">
        <v>21</v>
      </c>
      <c r="C9" s="6" t="s">
        <v>54</v>
      </c>
      <c r="D9" s="6" t="s">
        <v>22</v>
      </c>
      <c r="E9" s="55" t="s">
        <v>23</v>
      </c>
      <c r="F9" s="38" t="s">
        <v>23</v>
      </c>
      <c r="G9" s="43">
        <v>43585</v>
      </c>
      <c r="H9" s="40"/>
      <c r="I9" s="8"/>
      <c r="J9" s="8"/>
      <c r="K9" s="8"/>
      <c r="L9" s="9">
        <f t="shared" si="0"/>
        <v>0</v>
      </c>
      <c r="M9" s="10">
        <v>1</v>
      </c>
      <c r="N9" s="9">
        <v>8.3299999999999999E-2</v>
      </c>
      <c r="O9" s="9">
        <f t="shared" si="1"/>
        <v>0</v>
      </c>
      <c r="P9" s="9">
        <f t="shared" si="2"/>
        <v>0</v>
      </c>
      <c r="Q9" s="33"/>
    </row>
    <row r="10" spans="1:17" ht="45" x14ac:dyDescent="0.25">
      <c r="A10" s="397"/>
      <c r="B10" s="5" t="s">
        <v>24</v>
      </c>
      <c r="C10" s="6" t="s">
        <v>55</v>
      </c>
      <c r="D10" s="6" t="s">
        <v>22</v>
      </c>
      <c r="E10" s="55" t="s">
        <v>23</v>
      </c>
      <c r="F10" s="38" t="s">
        <v>23</v>
      </c>
      <c r="G10" s="43">
        <v>43708</v>
      </c>
      <c r="H10" s="40"/>
      <c r="I10" s="8"/>
      <c r="J10" s="8"/>
      <c r="K10" s="8"/>
      <c r="L10" s="9">
        <f t="shared" si="0"/>
        <v>0</v>
      </c>
      <c r="M10" s="10">
        <v>1</v>
      </c>
      <c r="N10" s="9">
        <v>8.3299999999999999E-2</v>
      </c>
      <c r="O10" s="9">
        <f t="shared" si="1"/>
        <v>0</v>
      </c>
      <c r="P10" s="9">
        <f t="shared" si="2"/>
        <v>0</v>
      </c>
      <c r="Q10" s="33"/>
    </row>
    <row r="11" spans="1:17" ht="45" x14ac:dyDescent="0.25">
      <c r="A11" s="397"/>
      <c r="B11" s="5" t="s">
        <v>25</v>
      </c>
      <c r="C11" s="6" t="s">
        <v>56</v>
      </c>
      <c r="D11" s="6" t="s">
        <v>22</v>
      </c>
      <c r="E11" s="55" t="s">
        <v>23</v>
      </c>
      <c r="F11" s="38" t="s">
        <v>23</v>
      </c>
      <c r="G11" s="43">
        <v>43830</v>
      </c>
      <c r="H11" s="40"/>
      <c r="I11" s="8"/>
      <c r="J11" s="8"/>
      <c r="K11" s="8"/>
      <c r="L11" s="9">
        <f t="shared" si="0"/>
        <v>0</v>
      </c>
      <c r="M11" s="10">
        <v>1</v>
      </c>
      <c r="N11" s="9">
        <v>8.3299999999999999E-2</v>
      </c>
      <c r="O11" s="9">
        <f t="shared" si="1"/>
        <v>0</v>
      </c>
      <c r="P11" s="9">
        <f t="shared" si="2"/>
        <v>0</v>
      </c>
      <c r="Q11" s="33"/>
    </row>
    <row r="12" spans="1:17" ht="30.75" thickBot="1" x14ac:dyDescent="0.3">
      <c r="A12" s="388" t="s">
        <v>26</v>
      </c>
      <c r="B12" s="56" t="s">
        <v>40</v>
      </c>
      <c r="C12" s="57" t="s">
        <v>57</v>
      </c>
      <c r="D12" s="57" t="s">
        <v>27</v>
      </c>
      <c r="E12" s="58" t="s">
        <v>28</v>
      </c>
      <c r="F12" s="59" t="s">
        <v>28</v>
      </c>
      <c r="G12" s="60">
        <v>43600</v>
      </c>
      <c r="H12" s="40"/>
      <c r="I12" s="8"/>
      <c r="J12" s="8"/>
      <c r="K12" s="8"/>
      <c r="L12" s="9">
        <f t="shared" si="0"/>
        <v>0</v>
      </c>
      <c r="M12" s="10">
        <v>1</v>
      </c>
      <c r="N12" s="9">
        <v>8.3299999999999999E-2</v>
      </c>
      <c r="O12" s="9">
        <f t="shared" si="1"/>
        <v>0</v>
      </c>
      <c r="P12" s="9">
        <f t="shared" si="2"/>
        <v>0</v>
      </c>
      <c r="Q12" s="33"/>
    </row>
    <row r="13" spans="1:17" ht="37.5" customHeight="1" thickBot="1" x14ac:dyDescent="0.3">
      <c r="A13" s="389"/>
      <c r="B13" s="56" t="s">
        <v>41</v>
      </c>
      <c r="C13" s="57" t="s">
        <v>58</v>
      </c>
      <c r="D13" s="57" t="s">
        <v>27</v>
      </c>
      <c r="E13" s="58" t="s">
        <v>28</v>
      </c>
      <c r="F13" s="59" t="s">
        <v>28</v>
      </c>
      <c r="G13" s="60">
        <v>43721</v>
      </c>
      <c r="H13" s="40"/>
      <c r="I13" s="8"/>
      <c r="J13" s="8"/>
      <c r="K13" s="8"/>
      <c r="L13" s="9">
        <f t="shared" si="0"/>
        <v>0</v>
      </c>
      <c r="M13" s="10">
        <v>1</v>
      </c>
      <c r="N13" s="9">
        <v>8.3299999999999999E-2</v>
      </c>
      <c r="O13" s="9">
        <f t="shared" si="1"/>
        <v>0</v>
      </c>
      <c r="P13" s="9">
        <f t="shared" si="2"/>
        <v>0</v>
      </c>
      <c r="Q13" s="33"/>
    </row>
    <row r="14" spans="1:17" ht="37.5" customHeight="1" thickBot="1" x14ac:dyDescent="0.3">
      <c r="A14" s="390"/>
      <c r="B14" s="61" t="s">
        <v>53</v>
      </c>
      <c r="C14" s="58" t="s">
        <v>59</v>
      </c>
      <c r="D14" s="58" t="s">
        <v>27</v>
      </c>
      <c r="E14" s="58" t="s">
        <v>28</v>
      </c>
      <c r="F14" s="62" t="s">
        <v>28</v>
      </c>
      <c r="G14" s="63">
        <v>43846</v>
      </c>
      <c r="H14" s="41"/>
      <c r="I14" s="14"/>
      <c r="J14" s="14"/>
      <c r="K14" s="14"/>
      <c r="L14" s="15">
        <f t="shared" si="0"/>
        <v>0</v>
      </c>
      <c r="M14" s="16">
        <v>1</v>
      </c>
      <c r="N14" s="15">
        <v>8.3299999999999999E-2</v>
      </c>
      <c r="O14" s="15">
        <f t="shared" si="1"/>
        <v>0</v>
      </c>
      <c r="P14" s="15">
        <f>O14*N14</f>
        <v>0</v>
      </c>
      <c r="Q14" s="34"/>
    </row>
  </sheetData>
  <mergeCells count="8">
    <mergeCell ref="A12:A14"/>
    <mergeCell ref="H2:Q2"/>
    <mergeCell ref="A1:Q1"/>
    <mergeCell ref="A2:G2"/>
    <mergeCell ref="B3:C3"/>
    <mergeCell ref="A5:A6"/>
    <mergeCell ref="A7:A8"/>
    <mergeCell ref="A9:A11"/>
  </mergeCells>
  <conditionalFormatting sqref="L4:L14">
    <cfRule type="iconSet" priority="15">
      <iconSet iconSet="3Symbols">
        <cfvo type="percent" val="0"/>
        <cfvo type="percent" val="75"/>
        <cfvo type="percent" val="91"/>
      </iconSet>
    </cfRule>
    <cfRule type="dataBar" priority="16">
      <dataBar>
        <cfvo type="min"/>
        <cfvo type="max"/>
        <color rgb="FF63C384"/>
      </dataBar>
      <extLst>
        <ext xmlns:x14="http://schemas.microsoft.com/office/spreadsheetml/2009/9/main" uri="{B025F937-C7B1-47D3-B67F-A62EFF666E3E}">
          <x14:id>{86AB0C1F-8911-45DF-86FE-835B305A938E}</x14:id>
        </ext>
      </extLst>
    </cfRule>
  </conditionalFormatting>
  <printOptions horizontalCentered="1"/>
  <pageMargins left="0.70866141732283472" right="0.70866141732283472" top="0.74803149606299213" bottom="0.74803149606299213" header="0.31496062992125984" footer="0.31496062992125984"/>
  <pageSetup scale="60" orientation="landscape" horizontalDpi="4294967293" verticalDpi="4294967293" r:id="rId1"/>
  <headerFooter>
    <oddFooter>&amp;C
&amp;RPágina &amp;P</oddFooter>
  </headerFooter>
  <ignoredErrors>
    <ignoredError sqref="L4:L7 L8:L14" formulaRange="1"/>
  </ignoredErrors>
  <extLst>
    <ext xmlns:x14="http://schemas.microsoft.com/office/spreadsheetml/2009/9/main" uri="{78C0D931-6437-407d-A8EE-F0AAD7539E65}">
      <x14:conditionalFormattings>
        <x14:conditionalFormatting xmlns:xm="http://schemas.microsoft.com/office/excel/2006/main">
          <x14:cfRule type="dataBar" id="{86AB0C1F-8911-45DF-86FE-835B305A938E}">
            <x14:dataBar minLength="0" maxLength="100" border="1" negativeBarBorderColorSameAsPositive="0">
              <x14:cfvo type="autoMin"/>
              <x14:cfvo type="autoMax"/>
              <x14:borderColor rgb="FF63C384"/>
              <x14:negativeFillColor rgb="FFFF0000"/>
              <x14:negativeBorderColor rgb="FFFF0000"/>
              <x14:axisColor rgb="FF000000"/>
            </x14:dataBar>
          </x14:cfRule>
          <xm:sqref>L4:L14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6:F13"/>
  <sheetViews>
    <sheetView workbookViewId="0">
      <selection activeCell="I9" sqref="I9"/>
    </sheetView>
  </sheetViews>
  <sheetFormatPr baseColWidth="10" defaultRowHeight="15" x14ac:dyDescent="0.25"/>
  <cols>
    <col min="1" max="2" width="11.42578125" style="1"/>
    <col min="3" max="3" width="37.42578125" style="1" bestFit="1" customWidth="1"/>
    <col min="4" max="4" width="21.5703125" style="1" customWidth="1"/>
    <col min="5" max="5" width="18.5703125" style="1" customWidth="1"/>
    <col min="6" max="6" width="16.85546875" style="1" customWidth="1"/>
    <col min="7" max="16384" width="11.42578125" style="1"/>
  </cols>
  <sheetData>
    <row r="6" spans="3:6" ht="15.75" thickBot="1" x14ac:dyDescent="0.3"/>
    <row r="7" spans="3:6" ht="41.25" customHeight="1" thickBot="1" x14ac:dyDescent="0.3">
      <c r="C7" s="30" t="s">
        <v>42</v>
      </c>
      <c r="D7" s="31" t="s">
        <v>48</v>
      </c>
      <c r="E7" s="31" t="s">
        <v>43</v>
      </c>
      <c r="F7" s="31" t="s">
        <v>49</v>
      </c>
    </row>
    <row r="8" spans="3:6" x14ac:dyDescent="0.25">
      <c r="C8" s="17" t="s">
        <v>44</v>
      </c>
      <c r="D8" s="20" t="e">
        <f>'Gestión Riesgo Corrupción '!#REF!</f>
        <v>#REF!</v>
      </c>
      <c r="E8" s="21">
        <v>0.2</v>
      </c>
      <c r="F8" s="22" t="e">
        <f>D8*E8</f>
        <v>#REF!</v>
      </c>
    </row>
    <row r="9" spans="3:6" x14ac:dyDescent="0.25">
      <c r="C9" s="18" t="s">
        <v>45</v>
      </c>
      <c r="D9" s="23" t="e">
        <f>#REF!</f>
        <v>#REF!</v>
      </c>
      <c r="E9" s="21">
        <v>0.2</v>
      </c>
      <c r="F9" s="22" t="e">
        <f>D9*E9</f>
        <v>#REF!</v>
      </c>
    </row>
    <row r="10" spans="3:6" x14ac:dyDescent="0.25">
      <c r="C10" s="18" t="s">
        <v>46</v>
      </c>
      <c r="D10" s="23" t="e">
        <f>#REF!</f>
        <v>#REF!</v>
      </c>
      <c r="E10" s="21">
        <v>0.2</v>
      </c>
      <c r="F10" s="22" t="e">
        <f>D10*E10</f>
        <v>#REF!</v>
      </c>
    </row>
    <row r="11" spans="3:6" x14ac:dyDescent="0.25">
      <c r="C11" s="18" t="s">
        <v>47</v>
      </c>
      <c r="D11" s="23" t="e">
        <f>#REF!</f>
        <v>#REF!</v>
      </c>
      <c r="E11" s="21">
        <v>0.2</v>
      </c>
      <c r="F11" s="22" t="e">
        <f>D11*E11</f>
        <v>#REF!</v>
      </c>
    </row>
    <row r="12" spans="3:6" ht="15.75" thickBot="1" x14ac:dyDescent="0.3">
      <c r="C12" s="19" t="s">
        <v>50</v>
      </c>
      <c r="D12" s="24" t="e">
        <f>#REF!</f>
        <v>#REF!</v>
      </c>
      <c r="E12" s="25">
        <v>0.2</v>
      </c>
      <c r="F12" s="26" t="e">
        <f>D12*E12</f>
        <v>#REF!</v>
      </c>
    </row>
    <row r="13" spans="3:6" ht="15.75" thickBot="1" x14ac:dyDescent="0.3">
      <c r="D13" s="27" t="e">
        <f>SUM(D8:D12)</f>
        <v>#REF!</v>
      </c>
      <c r="E13" s="28">
        <f>SUM(E8:E12)</f>
        <v>1</v>
      </c>
      <c r="F13" s="29" t="e">
        <f>SUM(F8:F12)</f>
        <v>#REF!</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86C0E-213A-4311-9EC5-CA8D6994C037}">
  <dimension ref="H1:R36"/>
  <sheetViews>
    <sheetView showGridLines="0" tabSelected="1" view="pageBreakPreview" zoomScale="90" zoomScaleNormal="80" zoomScaleSheetLayoutView="90" workbookViewId="0">
      <selection activeCell="X19" sqref="X18:X19"/>
    </sheetView>
  </sheetViews>
  <sheetFormatPr baseColWidth="10" defaultRowHeight="15" x14ac:dyDescent="0.25"/>
  <cols>
    <col min="10" max="10" width="24.85546875" customWidth="1"/>
    <col min="16" max="16" width="11.42578125" customWidth="1"/>
    <col min="17" max="17" width="11.42578125" hidden="1" customWidth="1"/>
    <col min="18" max="19" width="0" hidden="1" customWidth="1"/>
  </cols>
  <sheetData>
    <row r="1" spans="8:17" ht="15.75" thickTop="1" x14ac:dyDescent="0.25">
      <c r="H1" s="217"/>
      <c r="I1" s="218"/>
      <c r="J1" s="219"/>
      <c r="K1" s="219"/>
      <c r="L1" s="219"/>
      <c r="M1" s="219"/>
      <c r="N1" s="219"/>
      <c r="O1" s="219"/>
      <c r="P1" s="220"/>
    </row>
    <row r="2" spans="8:17" ht="30.75" customHeight="1" x14ac:dyDescent="0.25">
      <c r="H2" s="221"/>
      <c r="I2" s="222"/>
      <c r="J2" s="223"/>
      <c r="K2" s="223"/>
      <c r="L2" s="223"/>
      <c r="M2" s="223"/>
      <c r="N2" s="223"/>
      <c r="O2" s="223"/>
      <c r="P2" s="224"/>
    </row>
    <row r="3" spans="8:17" ht="30.75" customHeight="1" x14ac:dyDescent="0.25">
      <c r="H3" s="235"/>
      <c r="I3" s="222"/>
      <c r="J3" s="223"/>
      <c r="K3" s="223"/>
      <c r="L3" s="223"/>
      <c r="M3" s="223"/>
      <c r="N3" s="223"/>
      <c r="O3" s="223"/>
      <c r="P3" s="224"/>
    </row>
    <row r="4" spans="8:17" ht="72.75" customHeight="1" x14ac:dyDescent="0.25">
      <c r="H4" s="225"/>
      <c r="I4" s="398" t="s">
        <v>236</v>
      </c>
      <c r="J4" s="399"/>
      <c r="K4" s="399"/>
      <c r="L4" s="399"/>
      <c r="M4" s="399"/>
      <c r="N4" s="399"/>
      <c r="O4" s="399"/>
      <c r="P4" s="400"/>
      <c r="Q4" s="226"/>
    </row>
    <row r="5" spans="8:17" x14ac:dyDescent="0.25">
      <c r="H5" s="221"/>
      <c r="I5" s="222"/>
      <c r="J5" s="223"/>
      <c r="K5" s="223"/>
      <c r="L5" s="223"/>
      <c r="M5" s="223"/>
      <c r="N5" s="223"/>
      <c r="O5" s="223"/>
      <c r="P5" s="224"/>
    </row>
    <row r="6" spans="8:17" ht="21" x14ac:dyDescent="0.25">
      <c r="H6" s="221"/>
      <c r="I6" s="222"/>
      <c r="K6" s="223"/>
      <c r="L6" s="223"/>
      <c r="M6" s="223"/>
      <c r="N6" s="223"/>
      <c r="O6" s="227"/>
      <c r="P6" s="224"/>
    </row>
    <row r="7" spans="8:17" x14ac:dyDescent="0.25">
      <c r="H7" s="221"/>
      <c r="I7" s="222"/>
      <c r="J7" s="228"/>
      <c r="K7" s="229"/>
      <c r="L7" s="229"/>
      <c r="M7" s="229"/>
      <c r="N7" s="229"/>
      <c r="O7" s="229"/>
      <c r="P7" s="229"/>
      <c r="Q7" s="216"/>
    </row>
    <row r="8" spans="8:17" ht="23.25" x14ac:dyDescent="0.25">
      <c r="H8" s="221"/>
      <c r="I8" s="222"/>
      <c r="J8" s="401" t="s">
        <v>237</v>
      </c>
      <c r="K8" s="401"/>
      <c r="L8" s="401"/>
      <c r="M8" s="229"/>
      <c r="N8" s="229"/>
      <c r="O8" s="229"/>
      <c r="P8" s="229"/>
      <c r="Q8" s="216"/>
    </row>
    <row r="9" spans="8:17" ht="24" customHeight="1" x14ac:dyDescent="0.25">
      <c r="H9" s="221"/>
      <c r="I9" s="222"/>
      <c r="J9" s="229"/>
      <c r="K9" s="229"/>
      <c r="L9" s="225"/>
      <c r="M9" s="229"/>
      <c r="N9" s="229"/>
      <c r="O9" s="225"/>
      <c r="P9" s="229"/>
      <c r="Q9" s="216"/>
    </row>
    <row r="10" spans="8:17" x14ac:dyDescent="0.25">
      <c r="H10" s="221"/>
      <c r="I10" s="222"/>
      <c r="J10" s="229"/>
      <c r="K10" s="229"/>
      <c r="L10" s="229"/>
      <c r="M10" s="229"/>
      <c r="N10" s="229"/>
      <c r="O10" s="229"/>
      <c r="P10" s="229"/>
      <c r="Q10" s="216"/>
    </row>
    <row r="11" spans="8:17" x14ac:dyDescent="0.25">
      <c r="H11" s="221"/>
      <c r="I11" s="222"/>
      <c r="J11" s="229"/>
      <c r="K11" s="229"/>
      <c r="L11" s="229"/>
      <c r="M11" s="229"/>
      <c r="N11" s="229"/>
      <c r="O11" s="229"/>
      <c r="P11" s="229"/>
      <c r="Q11" s="216"/>
    </row>
    <row r="12" spans="8:17" x14ac:dyDescent="0.25">
      <c r="H12" s="221"/>
      <c r="I12" s="222"/>
      <c r="J12" s="229"/>
      <c r="K12" s="229"/>
      <c r="L12" s="229"/>
      <c r="M12" s="229"/>
      <c r="N12" s="229"/>
      <c r="O12" s="229"/>
      <c r="P12" s="229"/>
      <c r="Q12" s="216"/>
    </row>
    <row r="13" spans="8:17" x14ac:dyDescent="0.25">
      <c r="H13" s="221"/>
      <c r="I13" s="222"/>
      <c r="J13" s="229"/>
      <c r="K13" s="229"/>
      <c r="L13" s="229"/>
      <c r="M13" s="229"/>
      <c r="N13" s="229"/>
      <c r="O13" s="229"/>
      <c r="P13" s="229"/>
      <c r="Q13" s="216"/>
    </row>
    <row r="14" spans="8:17" x14ac:dyDescent="0.25">
      <c r="H14" s="221"/>
      <c r="I14" s="222"/>
      <c r="J14" s="225"/>
      <c r="K14" s="225"/>
      <c r="L14" s="225"/>
      <c r="M14" s="225"/>
      <c r="N14" s="229"/>
      <c r="O14" s="229"/>
      <c r="P14" s="229"/>
      <c r="Q14" s="216"/>
    </row>
    <row r="15" spans="8:17" x14ac:dyDescent="0.25">
      <c r="H15" s="221"/>
      <c r="I15" s="222"/>
      <c r="J15" s="225"/>
      <c r="K15" s="225"/>
      <c r="L15" s="225"/>
      <c r="M15" s="225"/>
      <c r="N15" s="229"/>
      <c r="O15" s="229"/>
      <c r="P15" s="229"/>
      <c r="Q15" s="216"/>
    </row>
    <row r="16" spans="8:17" x14ac:dyDescent="0.25">
      <c r="H16" s="221"/>
      <c r="I16" s="222"/>
      <c r="J16" s="230"/>
      <c r="K16" s="225"/>
      <c r="L16" s="225"/>
      <c r="M16" s="225"/>
      <c r="N16" s="229"/>
      <c r="O16" s="229"/>
      <c r="P16" s="229"/>
      <c r="Q16" s="216"/>
    </row>
    <row r="17" spans="8:17" x14ac:dyDescent="0.25">
      <c r="H17" s="221"/>
      <c r="I17" s="222"/>
      <c r="J17" s="225"/>
      <c r="K17" s="225"/>
      <c r="L17" s="225"/>
      <c r="M17" s="225"/>
      <c r="N17" s="229"/>
      <c r="O17" s="229"/>
      <c r="P17" s="229"/>
      <c r="Q17" s="216"/>
    </row>
    <row r="18" spans="8:17" x14ac:dyDescent="0.25">
      <c r="H18" s="221"/>
      <c r="I18" s="222"/>
      <c r="J18" s="229"/>
      <c r="K18" s="229"/>
      <c r="L18" s="229"/>
      <c r="M18" s="229"/>
      <c r="N18" s="229"/>
      <c r="O18" s="229"/>
      <c r="P18" s="229"/>
      <c r="Q18" s="216"/>
    </row>
    <row r="19" spans="8:17" x14ac:dyDescent="0.25">
      <c r="H19" s="221"/>
      <c r="I19" s="222"/>
      <c r="J19" s="229"/>
      <c r="K19" s="229"/>
      <c r="L19" s="229"/>
      <c r="M19" s="229"/>
      <c r="N19" s="229"/>
      <c r="O19" s="229"/>
      <c r="P19" s="229"/>
      <c r="Q19" s="216"/>
    </row>
    <row r="20" spans="8:17" x14ac:dyDescent="0.25">
      <c r="H20" s="221"/>
      <c r="I20" s="222"/>
      <c r="J20" s="229"/>
      <c r="K20" s="229"/>
      <c r="L20" s="229"/>
      <c r="M20" s="229"/>
      <c r="N20" s="229"/>
      <c r="O20" s="229"/>
      <c r="P20" s="229"/>
      <c r="Q20" s="216"/>
    </row>
    <row r="21" spans="8:17" x14ac:dyDescent="0.25">
      <c r="H21" s="221"/>
      <c r="I21" s="222"/>
      <c r="J21" s="229"/>
      <c r="K21" s="229"/>
      <c r="L21" s="229"/>
      <c r="M21" s="229"/>
      <c r="N21" s="229"/>
      <c r="O21" s="229"/>
      <c r="P21" s="229"/>
      <c r="Q21" s="216"/>
    </row>
    <row r="22" spans="8:17" x14ac:dyDescent="0.25">
      <c r="H22" s="221"/>
      <c r="I22" s="222"/>
      <c r="J22" s="229"/>
      <c r="K22" s="229"/>
      <c r="L22" s="229"/>
      <c r="M22" s="229"/>
      <c r="N22" s="229"/>
      <c r="O22" s="229"/>
      <c r="P22" s="229"/>
      <c r="Q22" s="216"/>
    </row>
    <row r="23" spans="8:17" x14ac:dyDescent="0.25">
      <c r="H23" s="221"/>
      <c r="I23" s="222"/>
      <c r="J23" s="229"/>
      <c r="K23" s="229"/>
      <c r="L23" s="229"/>
      <c r="M23" s="229"/>
      <c r="N23" s="229"/>
      <c r="O23" s="229"/>
      <c r="P23" s="229"/>
      <c r="Q23" s="216"/>
    </row>
    <row r="24" spans="8:17" x14ac:dyDescent="0.25">
      <c r="H24" s="221"/>
      <c r="I24" s="222"/>
      <c r="J24" s="229"/>
      <c r="K24" s="229"/>
      <c r="L24" s="229"/>
      <c r="M24" s="229"/>
      <c r="N24" s="229"/>
      <c r="O24" s="229"/>
      <c r="P24" s="229"/>
      <c r="Q24" s="216"/>
    </row>
    <row r="25" spans="8:17" x14ac:dyDescent="0.25">
      <c r="H25" s="221"/>
      <c r="I25" s="222"/>
      <c r="J25" s="223"/>
      <c r="K25" s="223"/>
      <c r="L25" s="223"/>
      <c r="M25" s="223"/>
      <c r="N25" s="223"/>
      <c r="O25" s="223"/>
      <c r="P25" s="223"/>
    </row>
    <row r="26" spans="8:17" x14ac:dyDescent="0.25">
      <c r="H26" s="221"/>
      <c r="I26" s="222"/>
      <c r="J26" s="223"/>
      <c r="K26" s="223"/>
      <c r="L26" s="223"/>
      <c r="M26" s="223"/>
      <c r="N26" s="223"/>
      <c r="O26" s="223"/>
      <c r="P26" s="223"/>
    </row>
    <row r="27" spans="8:17" x14ac:dyDescent="0.25">
      <c r="H27" s="221"/>
      <c r="I27" s="222"/>
      <c r="J27" s="223"/>
      <c r="K27" s="223"/>
      <c r="L27" s="223"/>
      <c r="M27" s="223"/>
      <c r="N27" s="223"/>
      <c r="O27" s="223"/>
      <c r="P27" s="223"/>
    </row>
    <row r="28" spans="8:17" x14ac:dyDescent="0.25">
      <c r="H28" s="221"/>
      <c r="I28" s="222"/>
      <c r="J28" s="223"/>
      <c r="K28" s="223"/>
      <c r="L28" s="223"/>
      <c r="M28" s="223"/>
      <c r="N28" s="223"/>
      <c r="O28" s="223"/>
      <c r="P28" s="223"/>
    </row>
    <row r="29" spans="8:17" x14ac:dyDescent="0.25">
      <c r="H29" s="221"/>
      <c r="I29" s="222"/>
      <c r="J29" s="223"/>
      <c r="K29" s="223"/>
      <c r="L29" s="223"/>
      <c r="M29" s="223"/>
      <c r="N29" s="223"/>
      <c r="O29" s="223"/>
      <c r="P29" s="223"/>
    </row>
    <row r="30" spans="8:17" x14ac:dyDescent="0.25">
      <c r="H30" s="221"/>
      <c r="I30" s="222"/>
      <c r="J30" s="223"/>
      <c r="K30" s="223"/>
      <c r="L30" s="223"/>
      <c r="M30" s="223"/>
      <c r="N30" s="223"/>
      <c r="O30" s="223"/>
      <c r="P30" s="224"/>
    </row>
    <row r="31" spans="8:17" x14ac:dyDescent="0.25">
      <c r="H31" s="221"/>
      <c r="I31" s="222"/>
      <c r="J31" s="223"/>
      <c r="K31" s="223"/>
      <c r="L31" s="223"/>
      <c r="M31" s="223"/>
      <c r="N31" s="223"/>
      <c r="O31" s="223"/>
      <c r="P31" s="224"/>
    </row>
    <row r="32" spans="8:17" x14ac:dyDescent="0.25">
      <c r="H32" s="221"/>
      <c r="I32" s="222"/>
      <c r="J32" s="223"/>
      <c r="K32" s="223"/>
      <c r="L32" s="223"/>
      <c r="M32" s="223"/>
      <c r="N32" s="223"/>
      <c r="O32" s="223"/>
      <c r="P32" s="224"/>
    </row>
    <row r="33" spans="8:18" x14ac:dyDescent="0.25">
      <c r="H33" s="221"/>
      <c r="I33" s="222"/>
      <c r="J33" s="223"/>
      <c r="K33" s="223"/>
      <c r="L33" s="223"/>
      <c r="M33" s="223"/>
      <c r="N33" s="223"/>
      <c r="O33" s="223"/>
      <c r="P33" s="224"/>
    </row>
    <row r="34" spans="8:18" ht="15.75" thickBot="1" x14ac:dyDescent="0.3">
      <c r="H34" s="231"/>
      <c r="I34" s="232"/>
      <c r="J34" s="233"/>
      <c r="K34" s="233"/>
      <c r="L34" s="233"/>
      <c r="M34" s="233"/>
      <c r="N34" s="233"/>
      <c r="O34" s="233"/>
      <c r="P34" s="234"/>
      <c r="Q34" s="234"/>
      <c r="R34" s="234"/>
    </row>
    <row r="35" spans="8:18" ht="16.5" thickTop="1" thickBot="1" x14ac:dyDescent="0.3">
      <c r="P35" s="234"/>
    </row>
    <row r="36" spans="8:18" ht="15.75" thickTop="1" x14ac:dyDescent="0.25"/>
  </sheetData>
  <mergeCells count="2">
    <mergeCell ref="I4:P4"/>
    <mergeCell ref="J8:L8"/>
  </mergeCells>
  <pageMargins left="0.7" right="0.7" top="0.75" bottom="0.75" header="0.3" footer="0.3"/>
  <pageSetup scale="77" orientation="portrait" horizontalDpi="4294967294" verticalDpi="4294967294" r:id="rId1"/>
  <colBreaks count="1" manualBreakCount="1">
    <brk id="7" max="3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26"/>
  <sheetViews>
    <sheetView topLeftCell="A5" workbookViewId="0">
      <selection activeCell="E12" sqref="E12"/>
    </sheetView>
  </sheetViews>
  <sheetFormatPr baseColWidth="10" defaultRowHeight="15" x14ac:dyDescent="0.25"/>
  <cols>
    <col min="1" max="1" width="23.42578125" style="1" customWidth="1"/>
    <col min="2" max="2" width="11.42578125" style="1"/>
    <col min="3" max="3" width="27.85546875" style="1" customWidth="1"/>
    <col min="4" max="4" width="22.140625" style="1" customWidth="1"/>
    <col min="5" max="5" width="21.42578125" style="1" customWidth="1"/>
    <col min="6" max="6" width="23.85546875" style="1" customWidth="1"/>
    <col min="7" max="8" width="11.42578125" style="1"/>
    <col min="9" max="9" width="10.7109375" style="1" bestFit="1" customWidth="1"/>
    <col min="10" max="10" width="11.42578125" style="1"/>
    <col min="11" max="11" width="10.7109375" style="1" bestFit="1" customWidth="1"/>
    <col min="12" max="12" width="11.42578125" style="1"/>
    <col min="13" max="13" width="10.7109375" style="1" bestFit="1" customWidth="1"/>
    <col min="14" max="15" width="11.42578125" style="1"/>
    <col min="16" max="16" width="14.42578125" style="1" customWidth="1"/>
    <col min="17" max="17" width="27.140625" style="1" customWidth="1"/>
    <col min="18" max="18" width="25.140625" style="1" customWidth="1"/>
    <col min="19" max="19" width="31" style="1" customWidth="1"/>
    <col min="20" max="16384" width="11.42578125" style="1"/>
  </cols>
  <sheetData>
    <row r="4" spans="1:19" ht="15.75" thickBot="1" x14ac:dyDescent="0.3"/>
    <row r="5" spans="1:19" ht="15.75" customHeight="1" thickBot="1" x14ac:dyDescent="0.3">
      <c r="A5" s="411" t="s">
        <v>0</v>
      </c>
      <c r="B5" s="412"/>
      <c r="C5" s="412"/>
      <c r="D5" s="412"/>
      <c r="E5" s="412"/>
      <c r="F5" s="412"/>
      <c r="G5" s="412"/>
      <c r="H5" s="403" t="s">
        <v>214</v>
      </c>
      <c r="I5" s="404"/>
      <c r="J5" s="403" t="s">
        <v>215</v>
      </c>
      <c r="K5" s="404"/>
      <c r="L5" s="403" t="s">
        <v>216</v>
      </c>
      <c r="M5" s="404"/>
      <c r="N5" s="182"/>
      <c r="O5" s="182"/>
      <c r="P5" s="182"/>
      <c r="Q5" s="182"/>
      <c r="R5" s="182"/>
      <c r="S5" s="182"/>
    </row>
    <row r="6" spans="1:19" ht="15.75" customHeight="1" thickBot="1" x14ac:dyDescent="0.3">
      <c r="A6" s="413" t="s">
        <v>1</v>
      </c>
      <c r="B6" s="414"/>
      <c r="C6" s="414"/>
      <c r="D6" s="414"/>
      <c r="E6" s="414"/>
      <c r="F6" s="414"/>
      <c r="G6" s="414"/>
      <c r="H6" s="405"/>
      <c r="I6" s="406"/>
      <c r="J6" s="405"/>
      <c r="K6" s="406"/>
      <c r="L6" s="405"/>
      <c r="M6" s="406"/>
      <c r="N6" s="407" t="s">
        <v>200</v>
      </c>
      <c r="O6" s="407" t="s">
        <v>34</v>
      </c>
      <c r="P6" s="402" t="s">
        <v>201</v>
      </c>
      <c r="Q6" s="402" t="s">
        <v>217</v>
      </c>
      <c r="R6" s="402" t="s">
        <v>218</v>
      </c>
      <c r="S6" s="402" t="s">
        <v>219</v>
      </c>
    </row>
    <row r="7" spans="1:19" ht="26.25" thickBot="1" x14ac:dyDescent="0.3">
      <c r="A7" s="236" t="s">
        <v>2</v>
      </c>
      <c r="B7" s="415" t="s">
        <v>3</v>
      </c>
      <c r="C7" s="416"/>
      <c r="D7" s="181" t="s">
        <v>4</v>
      </c>
      <c r="E7" s="215" t="s">
        <v>52</v>
      </c>
      <c r="F7" s="237" t="s">
        <v>51</v>
      </c>
      <c r="G7" s="181" t="s">
        <v>5</v>
      </c>
      <c r="H7" s="182" t="s">
        <v>202</v>
      </c>
      <c r="I7" s="182" t="s">
        <v>203</v>
      </c>
      <c r="J7" s="182" t="s">
        <v>202</v>
      </c>
      <c r="K7" s="182" t="s">
        <v>203</v>
      </c>
      <c r="L7" s="182" t="s">
        <v>202</v>
      </c>
      <c r="M7" s="182" t="s">
        <v>203</v>
      </c>
      <c r="N7" s="407"/>
      <c r="O7" s="407"/>
      <c r="P7" s="402"/>
      <c r="Q7" s="402"/>
      <c r="R7" s="402"/>
      <c r="S7" s="402"/>
    </row>
    <row r="8" spans="1:19" ht="55.5" customHeight="1" x14ac:dyDescent="0.25">
      <c r="A8" s="419" t="s">
        <v>6</v>
      </c>
      <c r="B8" s="244" t="s">
        <v>7</v>
      </c>
      <c r="C8" s="243" t="s">
        <v>69</v>
      </c>
      <c r="D8" s="417" t="s">
        <v>61</v>
      </c>
      <c r="E8" s="245" t="s">
        <v>241</v>
      </c>
      <c r="F8" s="417" t="s">
        <v>269</v>
      </c>
      <c r="G8" s="246">
        <v>43921</v>
      </c>
      <c r="H8" s="238"/>
      <c r="I8" s="174">
        <v>1</v>
      </c>
      <c r="J8" s="173"/>
      <c r="K8" s="174"/>
      <c r="L8" s="173"/>
      <c r="M8" s="174">
        <v>0</v>
      </c>
      <c r="N8" s="173">
        <f t="shared" ref="N8:O11" si="0">H8+J8+L8</f>
        <v>0</v>
      </c>
      <c r="O8" s="173">
        <f t="shared" si="0"/>
        <v>1</v>
      </c>
      <c r="P8" s="175">
        <f>N8/O8</f>
        <v>0</v>
      </c>
      <c r="Q8" s="191"/>
      <c r="R8" s="176"/>
      <c r="S8" s="177"/>
    </row>
    <row r="9" spans="1:19" ht="41.25" customHeight="1" x14ac:dyDescent="0.25">
      <c r="A9" s="420"/>
      <c r="B9" s="247" t="s">
        <v>120</v>
      </c>
      <c r="C9" s="240" t="s">
        <v>243</v>
      </c>
      <c r="D9" s="418"/>
      <c r="E9" s="241" t="s">
        <v>253</v>
      </c>
      <c r="F9" s="418"/>
      <c r="G9" s="248">
        <v>43921</v>
      </c>
      <c r="H9" s="238"/>
      <c r="I9" s="174">
        <v>1</v>
      </c>
      <c r="J9" s="173"/>
      <c r="K9" s="174"/>
      <c r="L9" s="173"/>
      <c r="M9" s="174">
        <v>0</v>
      </c>
      <c r="N9" s="173">
        <f t="shared" ref="N9" si="1">H9+J9+L9</f>
        <v>0</v>
      </c>
      <c r="O9" s="173">
        <f t="shared" ref="O9" si="2">I9+K9+M9</f>
        <v>1</v>
      </c>
      <c r="P9" s="175">
        <f>N9/O9</f>
        <v>0</v>
      </c>
      <c r="Q9" s="191"/>
      <c r="R9" s="176"/>
      <c r="S9" s="177"/>
    </row>
    <row r="10" spans="1:19" ht="55.5" customHeight="1" thickBot="1" x14ac:dyDescent="0.3">
      <c r="A10" s="420"/>
      <c r="B10" s="252" t="s">
        <v>123</v>
      </c>
      <c r="C10" s="253" t="s">
        <v>261</v>
      </c>
      <c r="D10" s="418"/>
      <c r="E10" s="254" t="s">
        <v>242</v>
      </c>
      <c r="F10" s="418"/>
      <c r="G10" s="255">
        <v>44196</v>
      </c>
      <c r="H10" s="238"/>
      <c r="I10" s="174">
        <v>1</v>
      </c>
      <c r="J10" s="173"/>
      <c r="K10" s="174">
        <v>1</v>
      </c>
      <c r="L10" s="173"/>
      <c r="M10" s="174">
        <v>1</v>
      </c>
      <c r="N10" s="173">
        <f t="shared" si="0"/>
        <v>0</v>
      </c>
      <c r="O10" s="173">
        <f t="shared" si="0"/>
        <v>3</v>
      </c>
      <c r="P10" s="175">
        <f>N10/O10</f>
        <v>0</v>
      </c>
      <c r="Q10" s="191"/>
      <c r="R10" s="176"/>
      <c r="S10" s="177"/>
    </row>
    <row r="11" spans="1:19" ht="55.5" customHeight="1" x14ac:dyDescent="0.25">
      <c r="A11" s="421" t="s">
        <v>9</v>
      </c>
      <c r="B11" s="244" t="s">
        <v>10</v>
      </c>
      <c r="C11" s="243" t="s">
        <v>256</v>
      </c>
      <c r="D11" s="243" t="s">
        <v>235</v>
      </c>
      <c r="E11" s="245" t="s">
        <v>238</v>
      </c>
      <c r="F11" s="263" t="s">
        <v>73</v>
      </c>
      <c r="G11" s="273" t="s">
        <v>254</v>
      </c>
      <c r="H11" s="238"/>
      <c r="I11" s="174">
        <v>1</v>
      </c>
      <c r="J11" s="173"/>
      <c r="K11" s="174"/>
      <c r="L11" s="173"/>
      <c r="M11" s="174"/>
      <c r="N11" s="173">
        <f t="shared" si="0"/>
        <v>0</v>
      </c>
      <c r="O11" s="173">
        <f t="shared" si="0"/>
        <v>1</v>
      </c>
      <c r="P11" s="175">
        <f>N11/O11</f>
        <v>0</v>
      </c>
      <c r="Q11" s="191"/>
      <c r="R11" s="176"/>
      <c r="S11" s="177"/>
    </row>
    <row r="12" spans="1:19" ht="51" customHeight="1" x14ac:dyDescent="0.25">
      <c r="A12" s="409"/>
      <c r="B12" s="247" t="s">
        <v>12</v>
      </c>
      <c r="C12" s="240" t="s">
        <v>72</v>
      </c>
      <c r="D12" s="240" t="s">
        <v>63</v>
      </c>
      <c r="E12" s="241" t="s">
        <v>238</v>
      </c>
      <c r="F12" s="242" t="s">
        <v>73</v>
      </c>
      <c r="G12" s="274" t="s">
        <v>254</v>
      </c>
      <c r="H12" s="238"/>
      <c r="I12" s="174">
        <v>1</v>
      </c>
      <c r="J12" s="173"/>
      <c r="K12" s="174"/>
      <c r="L12" s="173"/>
      <c r="M12" s="174"/>
      <c r="N12" s="173">
        <f t="shared" ref="N12:N26" si="3">H12+J12+L12</f>
        <v>0</v>
      </c>
      <c r="O12" s="173">
        <f t="shared" ref="O12:O26" si="4">I12+K12+M12</f>
        <v>1</v>
      </c>
      <c r="P12" s="175">
        <f>N12/O12</f>
        <v>0</v>
      </c>
      <c r="Q12" s="191"/>
      <c r="R12" s="179"/>
      <c r="S12" s="177"/>
    </row>
    <row r="13" spans="1:19" ht="93.75" customHeight="1" x14ac:dyDescent="0.25">
      <c r="A13" s="409"/>
      <c r="B13" s="247" t="s">
        <v>234</v>
      </c>
      <c r="C13" s="240" t="s">
        <v>244</v>
      </c>
      <c r="D13" s="240" t="s">
        <v>245</v>
      </c>
      <c r="E13" s="240" t="s">
        <v>271</v>
      </c>
      <c r="F13" s="242" t="s">
        <v>272</v>
      </c>
      <c r="G13" s="274" t="s">
        <v>254</v>
      </c>
      <c r="H13" s="238"/>
      <c r="I13" s="174">
        <v>1</v>
      </c>
      <c r="J13" s="173"/>
      <c r="K13" s="174"/>
      <c r="L13" s="173"/>
      <c r="M13" s="174"/>
      <c r="N13" s="173">
        <f t="shared" ref="N13" si="5">H13+J13+L13</f>
        <v>0</v>
      </c>
      <c r="O13" s="173">
        <f t="shared" ref="O13" si="6">I13+K13+M13</f>
        <v>1</v>
      </c>
      <c r="P13" s="175">
        <f t="shared" ref="P13" si="7">N13/O13</f>
        <v>0</v>
      </c>
      <c r="Q13" s="191"/>
      <c r="R13" s="4"/>
      <c r="S13" s="177"/>
    </row>
    <row r="14" spans="1:19" ht="36.75" customHeight="1" x14ac:dyDescent="0.25">
      <c r="A14" s="409"/>
      <c r="B14" s="247" t="s">
        <v>132</v>
      </c>
      <c r="C14" s="240" t="s">
        <v>247</v>
      </c>
      <c r="D14" s="240" t="s">
        <v>248</v>
      </c>
      <c r="E14" s="240" t="s">
        <v>271</v>
      </c>
      <c r="F14" s="242" t="s">
        <v>272</v>
      </c>
      <c r="G14" s="274" t="s">
        <v>254</v>
      </c>
      <c r="H14" s="238"/>
      <c r="I14" s="174">
        <v>1</v>
      </c>
      <c r="J14" s="173"/>
      <c r="K14" s="174"/>
      <c r="L14" s="173"/>
      <c r="M14" s="174"/>
      <c r="N14" s="173">
        <f t="shared" ref="N14" si="8">H14+J14+L14</f>
        <v>0</v>
      </c>
      <c r="O14" s="173">
        <f t="shared" ref="O14" si="9">I14+K14+M14</f>
        <v>1</v>
      </c>
      <c r="P14" s="175">
        <f t="shared" ref="P14" si="10">N14/O14</f>
        <v>0</v>
      </c>
      <c r="Q14" s="191"/>
      <c r="R14" s="4"/>
      <c r="S14" s="177"/>
    </row>
    <row r="15" spans="1:19" ht="50.25" customHeight="1" thickBot="1" x14ac:dyDescent="0.3">
      <c r="A15" s="409"/>
      <c r="B15" s="249" t="s">
        <v>246</v>
      </c>
      <c r="C15" s="250" t="s">
        <v>249</v>
      </c>
      <c r="D15" s="250" t="s">
        <v>250</v>
      </c>
      <c r="E15" s="250" t="s">
        <v>255</v>
      </c>
      <c r="F15" s="265" t="s">
        <v>73</v>
      </c>
      <c r="G15" s="266">
        <v>44195</v>
      </c>
      <c r="H15" s="238"/>
      <c r="I15" s="174">
        <v>1</v>
      </c>
      <c r="J15" s="173"/>
      <c r="K15" s="174"/>
      <c r="L15" s="173"/>
      <c r="M15" s="174">
        <v>1</v>
      </c>
      <c r="N15" s="173">
        <f t="shared" ref="N15" si="11">H15+J15+L15</f>
        <v>0</v>
      </c>
      <c r="O15" s="173">
        <f t="shared" ref="O15" si="12">I15+K15+M15</f>
        <v>2</v>
      </c>
      <c r="P15" s="175">
        <f t="shared" ref="P15" si="13">N15/O15</f>
        <v>0</v>
      </c>
      <c r="Q15" s="191"/>
      <c r="R15" s="4"/>
      <c r="S15" s="177"/>
    </row>
    <row r="16" spans="1:19" ht="70.5" customHeight="1" x14ac:dyDescent="0.25">
      <c r="A16" s="422" t="s">
        <v>258</v>
      </c>
      <c r="B16" s="276" t="s">
        <v>16</v>
      </c>
      <c r="C16" s="257" t="s">
        <v>260</v>
      </c>
      <c r="D16" s="257" t="s">
        <v>257</v>
      </c>
      <c r="E16" s="258" t="s">
        <v>238</v>
      </c>
      <c r="F16" s="259" t="s">
        <v>73</v>
      </c>
      <c r="G16" s="279">
        <v>43819</v>
      </c>
      <c r="H16" s="238"/>
      <c r="I16" s="174">
        <v>1</v>
      </c>
      <c r="J16" s="173"/>
      <c r="K16" s="174"/>
      <c r="L16" s="173"/>
      <c r="M16" s="174"/>
      <c r="N16" s="173">
        <f t="shared" ref="N16" si="14">H16+J16+L16</f>
        <v>0</v>
      </c>
      <c r="O16" s="173">
        <f t="shared" ref="O16" si="15">I16+K16+M16</f>
        <v>1</v>
      </c>
      <c r="P16" s="175">
        <f t="shared" ref="P16" si="16">N16/O16</f>
        <v>0</v>
      </c>
      <c r="Q16" s="191"/>
      <c r="R16" s="275"/>
      <c r="S16" s="177"/>
    </row>
    <row r="17" spans="1:19" ht="66" customHeight="1" x14ac:dyDescent="0.25">
      <c r="A17" s="423"/>
      <c r="B17" s="247" t="s">
        <v>18</v>
      </c>
      <c r="C17" s="240" t="s">
        <v>74</v>
      </c>
      <c r="D17" s="240" t="s">
        <v>64</v>
      </c>
      <c r="E17" s="241" t="s">
        <v>238</v>
      </c>
      <c r="F17" s="256" t="s">
        <v>73</v>
      </c>
      <c r="G17" s="274" t="s">
        <v>262</v>
      </c>
      <c r="H17" s="238"/>
      <c r="I17" s="174">
        <v>1</v>
      </c>
      <c r="J17" s="173"/>
      <c r="K17" s="174"/>
      <c r="L17" s="173"/>
      <c r="M17" s="174"/>
      <c r="N17" s="173">
        <f>H17+J17+L17</f>
        <v>0</v>
      </c>
      <c r="O17" s="173">
        <f>I17+K17+M17</f>
        <v>1</v>
      </c>
      <c r="P17" s="175">
        <f>N17/O17</f>
        <v>0</v>
      </c>
      <c r="Q17" s="191"/>
      <c r="R17" s="4"/>
      <c r="S17" s="177"/>
    </row>
    <row r="18" spans="1:19" ht="51" x14ac:dyDescent="0.25">
      <c r="A18" s="423"/>
      <c r="B18" s="247" t="s">
        <v>196</v>
      </c>
      <c r="C18" s="240" t="s">
        <v>75</v>
      </c>
      <c r="D18" s="240" t="s">
        <v>65</v>
      </c>
      <c r="E18" s="240" t="s">
        <v>71</v>
      </c>
      <c r="F18" s="256" t="s">
        <v>73</v>
      </c>
      <c r="G18" s="264">
        <v>43860</v>
      </c>
      <c r="H18" s="238"/>
      <c r="I18" s="174">
        <v>1</v>
      </c>
      <c r="J18" s="173"/>
      <c r="K18" s="174"/>
      <c r="L18" s="173"/>
      <c r="M18" s="174"/>
      <c r="N18" s="173">
        <f t="shared" si="3"/>
        <v>0</v>
      </c>
      <c r="O18" s="173">
        <f t="shared" si="4"/>
        <v>1</v>
      </c>
      <c r="P18" s="175">
        <f t="shared" ref="P18:P26" si="17">N18/O18</f>
        <v>0</v>
      </c>
      <c r="Q18" s="191"/>
      <c r="R18" s="4"/>
      <c r="S18" s="177"/>
    </row>
    <row r="19" spans="1:19" ht="40.5" customHeight="1" thickBot="1" x14ac:dyDescent="0.3">
      <c r="A19" s="424"/>
      <c r="B19" s="252" t="s">
        <v>259</v>
      </c>
      <c r="C19" s="253" t="s">
        <v>251</v>
      </c>
      <c r="D19" s="253" t="s">
        <v>252</v>
      </c>
      <c r="E19" s="254" t="s">
        <v>238</v>
      </c>
      <c r="F19" s="267" t="s">
        <v>73</v>
      </c>
      <c r="G19" s="268">
        <v>43860</v>
      </c>
      <c r="H19" s="238"/>
      <c r="I19" s="174">
        <v>1</v>
      </c>
      <c r="J19" s="173"/>
      <c r="K19" s="174">
        <v>0</v>
      </c>
      <c r="L19" s="173"/>
      <c r="M19" s="174"/>
      <c r="N19" s="173">
        <f t="shared" ref="N19" si="18">H19+J19+L19</f>
        <v>0</v>
      </c>
      <c r="O19" s="173">
        <f t="shared" ref="O19" si="19">I19+K19+M19</f>
        <v>1</v>
      </c>
      <c r="P19" s="175">
        <f t="shared" ref="P19" si="20">N19/O19</f>
        <v>0</v>
      </c>
      <c r="Q19" s="191"/>
      <c r="R19" s="239"/>
      <c r="S19" s="177"/>
    </row>
    <row r="20" spans="1:19" ht="70.5" customHeight="1" x14ac:dyDescent="0.25">
      <c r="A20" s="425" t="s">
        <v>20</v>
      </c>
      <c r="B20" s="260" t="s">
        <v>21</v>
      </c>
      <c r="C20" s="282" t="s">
        <v>263</v>
      </c>
      <c r="D20" s="243" t="s">
        <v>240</v>
      </c>
      <c r="E20" s="245" t="s">
        <v>267</v>
      </c>
      <c r="F20" s="263" t="s">
        <v>269</v>
      </c>
      <c r="G20" s="269">
        <v>43951</v>
      </c>
      <c r="H20" s="238"/>
      <c r="I20" s="174">
        <v>1</v>
      </c>
      <c r="J20" s="173"/>
      <c r="K20" s="174"/>
      <c r="L20" s="173"/>
      <c r="M20" s="174"/>
      <c r="N20" s="173">
        <f t="shared" si="3"/>
        <v>0</v>
      </c>
      <c r="O20" s="173">
        <f t="shared" si="4"/>
        <v>1</v>
      </c>
      <c r="P20" s="175">
        <f t="shared" si="17"/>
        <v>0</v>
      </c>
      <c r="Q20" s="191"/>
      <c r="R20" s="177"/>
      <c r="S20" s="177"/>
    </row>
    <row r="21" spans="1:19" ht="63.75" customHeight="1" x14ac:dyDescent="0.25">
      <c r="A21" s="426"/>
      <c r="B21" s="261" t="s">
        <v>24</v>
      </c>
      <c r="C21" s="283" t="s">
        <v>55</v>
      </c>
      <c r="D21" s="240" t="s">
        <v>239</v>
      </c>
      <c r="E21" s="241" t="s">
        <v>267</v>
      </c>
      <c r="F21" s="242" t="s">
        <v>269</v>
      </c>
      <c r="G21" s="270">
        <v>44074</v>
      </c>
      <c r="H21" s="238"/>
      <c r="I21" s="174"/>
      <c r="J21" s="173"/>
      <c r="K21" s="174">
        <v>1</v>
      </c>
      <c r="L21" s="173"/>
      <c r="M21" s="174"/>
      <c r="N21" s="173">
        <f t="shared" si="3"/>
        <v>0</v>
      </c>
      <c r="O21" s="173">
        <f t="shared" si="4"/>
        <v>1</v>
      </c>
      <c r="P21" s="175">
        <f t="shared" si="17"/>
        <v>0</v>
      </c>
      <c r="Q21" s="191"/>
      <c r="R21" s="175"/>
      <c r="S21" s="177"/>
    </row>
    <row r="22" spans="1:19" ht="87" customHeight="1" x14ac:dyDescent="0.25">
      <c r="A22" s="426"/>
      <c r="B22" s="261" t="s">
        <v>25</v>
      </c>
      <c r="C22" s="283" t="s">
        <v>264</v>
      </c>
      <c r="D22" s="240" t="s">
        <v>239</v>
      </c>
      <c r="E22" s="241" t="s">
        <v>268</v>
      </c>
      <c r="F22" s="242" t="s">
        <v>269</v>
      </c>
      <c r="G22" s="270">
        <v>44196</v>
      </c>
      <c r="H22" s="238"/>
      <c r="I22" s="174"/>
      <c r="J22" s="173"/>
      <c r="K22" s="174"/>
      <c r="L22" s="180"/>
      <c r="M22" s="174">
        <v>1</v>
      </c>
      <c r="N22" s="173">
        <f t="shared" si="3"/>
        <v>0</v>
      </c>
      <c r="O22" s="173">
        <f t="shared" si="4"/>
        <v>1</v>
      </c>
      <c r="P22" s="175">
        <f t="shared" si="17"/>
        <v>0</v>
      </c>
      <c r="Q22" s="191"/>
      <c r="R22" s="175"/>
      <c r="S22" s="177"/>
    </row>
    <row r="23" spans="1:19" ht="80.25" customHeight="1" thickBot="1" x14ac:dyDescent="0.3">
      <c r="A23" s="427"/>
      <c r="B23" s="262">
        <v>4.4000000000000004</v>
      </c>
      <c r="C23" s="284" t="s">
        <v>265</v>
      </c>
      <c r="D23" s="250" t="s">
        <v>240</v>
      </c>
      <c r="E23" s="251" t="s">
        <v>267</v>
      </c>
      <c r="F23" s="281" t="s">
        <v>269</v>
      </c>
      <c r="G23" s="280" t="s">
        <v>266</v>
      </c>
      <c r="H23" s="238"/>
      <c r="I23" s="174"/>
      <c r="J23" s="173"/>
      <c r="K23" s="174">
        <v>1</v>
      </c>
      <c r="L23" s="180"/>
      <c r="M23" s="174">
        <v>1</v>
      </c>
      <c r="N23" s="173">
        <f t="shared" si="3"/>
        <v>0</v>
      </c>
      <c r="O23" s="173">
        <f t="shared" si="4"/>
        <v>2</v>
      </c>
      <c r="P23" s="175">
        <f t="shared" si="17"/>
        <v>0</v>
      </c>
      <c r="Q23" s="191"/>
      <c r="R23" s="175"/>
      <c r="S23" s="177"/>
    </row>
    <row r="24" spans="1:19" ht="27" customHeight="1" x14ac:dyDescent="0.25">
      <c r="A24" s="408" t="s">
        <v>26</v>
      </c>
      <c r="B24" s="276" t="s">
        <v>40</v>
      </c>
      <c r="C24" s="257" t="s">
        <v>57</v>
      </c>
      <c r="D24" s="257" t="s">
        <v>27</v>
      </c>
      <c r="E24" s="257" t="s">
        <v>28</v>
      </c>
      <c r="F24" s="277" t="s">
        <v>76</v>
      </c>
      <c r="G24" s="278">
        <v>43951</v>
      </c>
      <c r="H24" s="238"/>
      <c r="I24" s="174">
        <v>1</v>
      </c>
      <c r="J24" s="173"/>
      <c r="K24" s="174"/>
      <c r="L24" s="173"/>
      <c r="M24" s="174"/>
      <c r="N24" s="173">
        <f t="shared" si="3"/>
        <v>0</v>
      </c>
      <c r="O24" s="173">
        <f t="shared" si="4"/>
        <v>1</v>
      </c>
      <c r="P24" s="175">
        <f t="shared" si="17"/>
        <v>0</v>
      </c>
      <c r="Q24" s="191"/>
      <c r="R24" s="175"/>
      <c r="S24" s="177"/>
    </row>
    <row r="25" spans="1:19" ht="25.5" customHeight="1" x14ac:dyDescent="0.25">
      <c r="A25" s="409"/>
      <c r="B25" s="247" t="s">
        <v>41</v>
      </c>
      <c r="C25" s="240" t="s">
        <v>58</v>
      </c>
      <c r="D25" s="240" t="s">
        <v>27</v>
      </c>
      <c r="E25" s="240" t="s">
        <v>28</v>
      </c>
      <c r="F25" s="256" t="s">
        <v>76</v>
      </c>
      <c r="G25" s="270">
        <v>44074</v>
      </c>
      <c r="H25" s="238"/>
      <c r="I25" s="174"/>
      <c r="J25" s="173"/>
      <c r="K25" s="174">
        <v>1</v>
      </c>
      <c r="L25" s="173"/>
      <c r="M25" s="174"/>
      <c r="N25" s="173">
        <f t="shared" si="3"/>
        <v>0</v>
      </c>
      <c r="O25" s="173">
        <f t="shared" si="4"/>
        <v>1</v>
      </c>
      <c r="P25" s="175">
        <f t="shared" si="17"/>
        <v>0</v>
      </c>
      <c r="Q25" s="191"/>
      <c r="R25" s="175"/>
      <c r="S25" s="177"/>
    </row>
    <row r="26" spans="1:19" ht="32.25" customHeight="1" thickBot="1" x14ac:dyDescent="0.3">
      <c r="A26" s="410"/>
      <c r="B26" s="249" t="s">
        <v>53</v>
      </c>
      <c r="C26" s="250" t="s">
        <v>59</v>
      </c>
      <c r="D26" s="250" t="s">
        <v>27</v>
      </c>
      <c r="E26" s="250" t="s">
        <v>28</v>
      </c>
      <c r="F26" s="271" t="s">
        <v>76</v>
      </c>
      <c r="G26" s="272">
        <v>44196</v>
      </c>
      <c r="H26" s="238"/>
      <c r="I26" s="174"/>
      <c r="J26" s="173"/>
      <c r="K26" s="174"/>
      <c r="L26" s="173"/>
      <c r="M26" s="174">
        <v>1</v>
      </c>
      <c r="N26" s="173">
        <f t="shared" si="3"/>
        <v>0</v>
      </c>
      <c r="O26" s="173">
        <f t="shared" si="4"/>
        <v>1</v>
      </c>
      <c r="P26" s="175">
        <f t="shared" si="17"/>
        <v>0</v>
      </c>
      <c r="Q26" s="191"/>
      <c r="R26" s="175"/>
      <c r="S26" s="177"/>
    </row>
  </sheetData>
  <mergeCells count="19">
    <mergeCell ref="A24:A26"/>
    <mergeCell ref="A5:G5"/>
    <mergeCell ref="A6:G6"/>
    <mergeCell ref="B7:C7"/>
    <mergeCell ref="F8:F10"/>
    <mergeCell ref="A8:A10"/>
    <mergeCell ref="A11:A15"/>
    <mergeCell ref="D8:D10"/>
    <mergeCell ref="A16:A19"/>
    <mergeCell ref="A20:A23"/>
    <mergeCell ref="S6:S7"/>
    <mergeCell ref="H5:I6"/>
    <mergeCell ref="J5:K6"/>
    <mergeCell ref="L5:M6"/>
    <mergeCell ref="N6:N7"/>
    <mergeCell ref="O6:O7"/>
    <mergeCell ref="P6:P7"/>
    <mergeCell ref="Q6:Q7"/>
    <mergeCell ref="R6:R7"/>
  </mergeCells>
  <conditionalFormatting sqref="R20 P8:S8 P13:Q15 P10:S12 P17:Q20 S13:S26 P21:R26 P16:R17">
    <cfRule type="cellIs" dxfId="19" priority="2" operator="equal">
      <formula>1</formula>
    </cfRule>
  </conditionalFormatting>
  <conditionalFormatting sqref="P9:S9">
    <cfRule type="cellIs" dxfId="18" priority="1" operator="equal">
      <formula>1</formula>
    </cfRule>
  </conditionalFormatting>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V251"/>
  <sheetViews>
    <sheetView showGridLines="0" zoomScale="77" zoomScaleNormal="77" zoomScaleSheetLayoutView="80" workbookViewId="0">
      <selection activeCell="G40" sqref="G40"/>
    </sheetView>
  </sheetViews>
  <sheetFormatPr baseColWidth="10" defaultColWidth="11.42578125" defaultRowHeight="0" customHeight="1" zeroHeight="1" x14ac:dyDescent="0.2"/>
  <cols>
    <col min="1" max="1" width="3.28515625" style="130" customWidth="1"/>
    <col min="2" max="4" width="27.5703125" style="130" customWidth="1"/>
    <col min="5" max="5" width="74.5703125" style="130" customWidth="1"/>
    <col min="6" max="7" width="49" style="130" customWidth="1"/>
    <col min="8" max="8" width="23.5703125" style="130" customWidth="1"/>
    <col min="9" max="9" width="13.7109375" style="130" customWidth="1"/>
    <col min="10" max="10" width="13" style="130" customWidth="1"/>
    <col min="11" max="14" width="11.42578125" style="65"/>
    <col min="15" max="16" width="13" style="65" customWidth="1"/>
    <col min="17" max="19" width="11.42578125" style="65"/>
    <col min="20" max="20" width="32.42578125" style="65" customWidth="1"/>
    <col min="21" max="22" width="21.7109375" style="65" customWidth="1"/>
    <col min="23" max="16384" width="11.42578125" style="65"/>
  </cols>
  <sheetData>
    <row r="1" spans="1:22" ht="12.75" customHeight="1" x14ac:dyDescent="0.2">
      <c r="A1" s="465"/>
      <c r="B1" s="466"/>
      <c r="C1" s="466"/>
      <c r="D1" s="467"/>
      <c r="E1" s="474" t="s">
        <v>77</v>
      </c>
      <c r="F1" s="475"/>
      <c r="G1" s="475"/>
      <c r="H1" s="475"/>
      <c r="I1" s="475"/>
      <c r="J1" s="476"/>
    </row>
    <row r="2" spans="1:22" ht="12.75" customHeight="1" x14ac:dyDescent="0.2">
      <c r="A2" s="468"/>
      <c r="B2" s="469"/>
      <c r="C2" s="469"/>
      <c r="D2" s="470"/>
      <c r="E2" s="477"/>
      <c r="F2" s="478"/>
      <c r="G2" s="478"/>
      <c r="H2" s="478"/>
      <c r="I2" s="478"/>
      <c r="J2" s="479"/>
    </row>
    <row r="3" spans="1:22" ht="65.25" customHeight="1" thickBot="1" x14ac:dyDescent="0.25">
      <c r="A3" s="471"/>
      <c r="B3" s="472"/>
      <c r="C3" s="472"/>
      <c r="D3" s="473"/>
      <c r="E3" s="477"/>
      <c r="F3" s="478"/>
      <c r="G3" s="478"/>
      <c r="H3" s="478"/>
      <c r="I3" s="478"/>
      <c r="J3" s="479"/>
    </row>
    <row r="4" spans="1:22" ht="15.75" customHeight="1" thickBot="1" x14ac:dyDescent="0.25">
      <c r="A4" s="480" t="s">
        <v>78</v>
      </c>
      <c r="B4" s="481"/>
      <c r="C4" s="480" t="s">
        <v>79</v>
      </c>
      <c r="D4" s="482"/>
      <c r="E4" s="480" t="s">
        <v>80</v>
      </c>
      <c r="F4" s="481"/>
      <c r="G4" s="481"/>
      <c r="H4" s="481"/>
      <c r="I4" s="481"/>
      <c r="J4" s="482"/>
    </row>
    <row r="5" spans="1:22" ht="18.75" customHeight="1" x14ac:dyDescent="0.2">
      <c r="A5" s="66"/>
      <c r="B5" s="67"/>
      <c r="C5" s="67"/>
      <c r="D5" s="67"/>
      <c r="E5" s="67"/>
      <c r="F5" s="67"/>
      <c r="G5" s="67"/>
      <c r="H5" s="67"/>
      <c r="I5" s="67"/>
      <c r="J5" s="68"/>
    </row>
    <row r="6" spans="1:22" ht="29.25" customHeight="1" x14ac:dyDescent="0.2">
      <c r="A6" s="69"/>
      <c r="B6" s="70" t="s">
        <v>81</v>
      </c>
      <c r="C6" s="462" t="s">
        <v>82</v>
      </c>
      <c r="D6" s="463"/>
      <c r="E6" s="464"/>
      <c r="F6" s="70"/>
      <c r="G6" s="67"/>
      <c r="H6" s="71"/>
      <c r="I6" s="71"/>
      <c r="J6" s="68"/>
    </row>
    <row r="7" spans="1:22" ht="7.5" customHeight="1" x14ac:dyDescent="0.2">
      <c r="A7" s="72"/>
      <c r="B7" s="73"/>
      <c r="C7" s="73"/>
      <c r="D7" s="73"/>
      <c r="E7" s="73"/>
      <c r="F7" s="73"/>
      <c r="G7" s="73"/>
      <c r="H7" s="73"/>
      <c r="I7" s="73"/>
      <c r="J7" s="74"/>
    </row>
    <row r="8" spans="1:22" ht="18" customHeight="1" x14ac:dyDescent="0.2">
      <c r="A8" s="69"/>
      <c r="B8" s="75" t="s">
        <v>83</v>
      </c>
      <c r="C8" s="447" t="s">
        <v>84</v>
      </c>
      <c r="D8" s="448"/>
      <c r="E8" s="449"/>
      <c r="F8" s="71"/>
      <c r="G8" s="76" t="s">
        <v>85</v>
      </c>
      <c r="H8" s="77" t="s">
        <v>86</v>
      </c>
      <c r="I8" s="71"/>
      <c r="J8" s="78"/>
    </row>
    <row r="9" spans="1:22" ht="7.5" customHeight="1" x14ac:dyDescent="0.2">
      <c r="A9" s="79"/>
      <c r="B9" s="80"/>
      <c r="C9" s="80"/>
      <c r="D9" s="80"/>
      <c r="E9" s="80"/>
      <c r="F9" s="81"/>
      <c r="G9" s="81"/>
      <c r="H9" s="81"/>
      <c r="I9" s="82"/>
      <c r="J9" s="83"/>
    </row>
    <row r="10" spans="1:22" ht="18" customHeight="1" x14ac:dyDescent="0.2">
      <c r="A10" s="69"/>
      <c r="B10" s="75" t="s">
        <v>87</v>
      </c>
      <c r="C10" s="447" t="s">
        <v>88</v>
      </c>
      <c r="D10" s="448"/>
      <c r="E10" s="449"/>
      <c r="F10" s="84"/>
      <c r="G10" s="76" t="s">
        <v>89</v>
      </c>
      <c r="H10" s="285">
        <v>2020</v>
      </c>
      <c r="I10" s="85"/>
      <c r="J10" s="78"/>
    </row>
    <row r="11" spans="1:22" ht="7.5" customHeight="1" x14ac:dyDescent="0.2">
      <c r="A11" s="86"/>
      <c r="B11" s="87"/>
      <c r="C11" s="87"/>
      <c r="D11" s="87"/>
      <c r="E11" s="87"/>
      <c r="F11" s="84"/>
      <c r="G11" s="71"/>
      <c r="H11" s="76"/>
      <c r="I11" s="85"/>
      <c r="J11" s="78"/>
    </row>
    <row r="12" spans="1:22" ht="18" customHeight="1" x14ac:dyDescent="0.2">
      <c r="A12" s="69"/>
      <c r="B12" s="88" t="s">
        <v>90</v>
      </c>
      <c r="C12" s="450" t="s">
        <v>91</v>
      </c>
      <c r="D12" s="451"/>
      <c r="E12" s="452"/>
      <c r="F12" s="84"/>
      <c r="G12" s="89"/>
      <c r="H12" s="76"/>
      <c r="I12" s="85"/>
      <c r="J12" s="78"/>
    </row>
    <row r="13" spans="1:22" ht="15" customHeight="1" thickBot="1" x14ac:dyDescent="0.25">
      <c r="A13" s="69"/>
      <c r="B13" s="71"/>
      <c r="C13" s="71"/>
      <c r="D13" s="71"/>
      <c r="E13" s="71"/>
      <c r="F13" s="71"/>
      <c r="G13" s="90"/>
      <c r="H13" s="91"/>
      <c r="I13" s="92"/>
      <c r="J13" s="93"/>
    </row>
    <row r="14" spans="1:22" ht="18" customHeight="1" thickBot="1" x14ac:dyDescent="0.25">
      <c r="A14" s="453" t="s">
        <v>92</v>
      </c>
      <c r="B14" s="454"/>
      <c r="C14" s="454"/>
      <c r="D14" s="454"/>
      <c r="E14" s="454"/>
      <c r="F14" s="454"/>
      <c r="G14" s="454"/>
      <c r="H14" s="454"/>
      <c r="I14" s="454"/>
      <c r="J14" s="454"/>
      <c r="K14" s="428"/>
      <c r="L14" s="429"/>
      <c r="M14" s="429"/>
      <c r="N14" s="429"/>
      <c r="O14" s="429"/>
      <c r="P14" s="429"/>
      <c r="Q14" s="429"/>
      <c r="R14" s="429"/>
      <c r="S14" s="429"/>
      <c r="T14" s="429"/>
      <c r="U14" s="429"/>
      <c r="V14" s="429"/>
    </row>
    <row r="15" spans="1:22" ht="18" customHeight="1" x14ac:dyDescent="0.25">
      <c r="A15" s="455" t="s">
        <v>93</v>
      </c>
      <c r="B15" s="457" t="s">
        <v>94</v>
      </c>
      <c r="C15" s="459" t="s">
        <v>95</v>
      </c>
      <c r="D15" s="459" t="s">
        <v>96</v>
      </c>
      <c r="E15" s="459" t="s">
        <v>97</v>
      </c>
      <c r="F15" s="457" t="s">
        <v>98</v>
      </c>
      <c r="G15" s="459" t="s">
        <v>99</v>
      </c>
      <c r="H15" s="457" t="s">
        <v>100</v>
      </c>
      <c r="I15" s="457" t="s">
        <v>101</v>
      </c>
      <c r="J15" s="461"/>
      <c r="K15" s="433" t="s">
        <v>214</v>
      </c>
      <c r="L15" s="433"/>
      <c r="M15" s="433" t="s">
        <v>215</v>
      </c>
      <c r="N15" s="433"/>
      <c r="O15" s="433" t="s">
        <v>216</v>
      </c>
      <c r="P15" s="433"/>
      <c r="Q15" s="433" t="s">
        <v>200</v>
      </c>
      <c r="R15" s="433" t="s">
        <v>34</v>
      </c>
      <c r="S15" s="434" t="s">
        <v>201</v>
      </c>
      <c r="T15" s="435" t="s">
        <v>220</v>
      </c>
      <c r="U15" s="435" t="s">
        <v>221</v>
      </c>
      <c r="V15" s="435" t="s">
        <v>222</v>
      </c>
    </row>
    <row r="16" spans="1:22" ht="48.75" customHeight="1" thickBot="1" x14ac:dyDescent="0.3">
      <c r="A16" s="456"/>
      <c r="B16" s="458"/>
      <c r="C16" s="460"/>
      <c r="D16" s="460"/>
      <c r="E16" s="460"/>
      <c r="F16" s="458"/>
      <c r="G16" s="460"/>
      <c r="H16" s="458"/>
      <c r="I16" s="94" t="s">
        <v>102</v>
      </c>
      <c r="J16" s="185" t="s">
        <v>103</v>
      </c>
      <c r="K16" s="172" t="s">
        <v>202</v>
      </c>
      <c r="L16" s="172" t="s">
        <v>203</v>
      </c>
      <c r="M16" s="172" t="s">
        <v>202</v>
      </c>
      <c r="N16" s="172" t="s">
        <v>203</v>
      </c>
      <c r="O16" s="172" t="s">
        <v>202</v>
      </c>
      <c r="P16" s="172" t="s">
        <v>203</v>
      </c>
      <c r="Q16" s="433"/>
      <c r="R16" s="433"/>
      <c r="S16" s="434"/>
      <c r="T16" s="435"/>
      <c r="U16" s="435"/>
      <c r="V16" s="435"/>
    </row>
    <row r="17" spans="1:22" s="96" customFormat="1" ht="128.25" customHeight="1" x14ac:dyDescent="0.2">
      <c r="A17" s="95"/>
      <c r="B17" s="290" t="s">
        <v>104</v>
      </c>
      <c r="C17" s="290" t="s">
        <v>274</v>
      </c>
      <c r="D17" s="290" t="s">
        <v>277</v>
      </c>
      <c r="E17" s="291" t="s">
        <v>290</v>
      </c>
      <c r="F17" s="290" t="s">
        <v>291</v>
      </c>
      <c r="G17" s="290" t="s">
        <v>276</v>
      </c>
      <c r="H17" s="290" t="s">
        <v>275</v>
      </c>
      <c r="I17" s="292">
        <v>43891</v>
      </c>
      <c r="J17" s="293">
        <v>44175</v>
      </c>
      <c r="K17" s="175"/>
      <c r="L17" s="186"/>
      <c r="M17" s="175"/>
      <c r="N17" s="294">
        <v>1</v>
      </c>
      <c r="O17" s="295"/>
      <c r="P17" s="294">
        <v>1</v>
      </c>
      <c r="Q17" s="295">
        <f>K17+M17+O17</f>
        <v>0</v>
      </c>
      <c r="R17" s="295">
        <f>L17+N17+P17</f>
        <v>2</v>
      </c>
      <c r="S17" s="204"/>
      <c r="T17" s="178"/>
      <c r="U17" s="178"/>
      <c r="V17" s="178"/>
    </row>
    <row r="18" spans="1:22" ht="18" customHeight="1" thickBot="1" x14ac:dyDescent="0.25">
      <c r="A18" s="436" t="s">
        <v>105</v>
      </c>
      <c r="B18" s="437"/>
      <c r="C18" s="437"/>
      <c r="D18" s="437"/>
      <c r="E18" s="437"/>
      <c r="F18" s="437"/>
      <c r="G18" s="437"/>
      <c r="H18" s="437"/>
      <c r="I18" s="437"/>
      <c r="J18" s="437"/>
      <c r="K18" s="428"/>
      <c r="L18" s="429"/>
      <c r="M18" s="429"/>
      <c r="N18" s="429"/>
      <c r="O18" s="429"/>
      <c r="P18" s="429"/>
      <c r="Q18" s="429"/>
      <c r="R18" s="429"/>
      <c r="S18" s="429"/>
      <c r="T18" s="429"/>
      <c r="U18" s="429"/>
      <c r="V18" s="429"/>
    </row>
    <row r="19" spans="1:22" ht="36" customHeight="1" x14ac:dyDescent="0.2">
      <c r="A19" s="97"/>
      <c r="B19" s="98"/>
      <c r="C19" s="99"/>
      <c r="D19" s="99"/>
      <c r="E19" s="98"/>
      <c r="F19" s="98"/>
      <c r="G19" s="98"/>
      <c r="H19" s="98"/>
      <c r="I19" s="98"/>
      <c r="J19" s="100"/>
      <c r="K19" s="183" t="e">
        <f>#REF!</f>
        <v>#REF!</v>
      </c>
      <c r="L19" s="184"/>
      <c r="M19" s="184"/>
      <c r="N19" s="184"/>
      <c r="O19" s="184"/>
      <c r="P19" s="184"/>
      <c r="Q19" s="184"/>
      <c r="R19" s="184"/>
      <c r="S19" s="183" t="e">
        <f>AVERAGE(#REF!)</f>
        <v>#REF!</v>
      </c>
      <c r="T19" s="184"/>
      <c r="U19" s="184"/>
    </row>
    <row r="20" spans="1:22" ht="6.75" customHeight="1" x14ac:dyDescent="0.2">
      <c r="A20" s="72"/>
      <c r="B20" s="101"/>
      <c r="C20" s="101"/>
      <c r="D20" s="101"/>
      <c r="E20" s="101"/>
      <c r="F20" s="102"/>
      <c r="G20" s="102"/>
      <c r="H20" s="102"/>
      <c r="I20" s="103"/>
      <c r="J20" s="104"/>
    </row>
    <row r="21" spans="1:22" ht="34.5" customHeight="1" x14ac:dyDescent="0.2">
      <c r="A21" s="72"/>
      <c r="B21" s="105" t="s">
        <v>106</v>
      </c>
      <c r="C21" s="438" t="s">
        <v>278</v>
      </c>
      <c r="D21" s="439"/>
      <c r="E21" s="440"/>
      <c r="F21" s="106"/>
      <c r="G21" s="441" t="s">
        <v>107</v>
      </c>
      <c r="H21" s="442"/>
      <c r="I21" s="443" t="s">
        <v>280</v>
      </c>
      <c r="J21" s="444"/>
    </row>
    <row r="22" spans="1:22" ht="3" customHeight="1" x14ac:dyDescent="0.2">
      <c r="A22" s="72"/>
      <c r="B22" s="107"/>
      <c r="C22" s="287"/>
      <c r="D22" s="287"/>
      <c r="E22" s="287"/>
      <c r="F22" s="108"/>
      <c r="G22" s="108"/>
      <c r="H22" s="108"/>
      <c r="I22" s="109"/>
      <c r="J22" s="110"/>
    </row>
    <row r="23" spans="1:22" ht="30" customHeight="1" x14ac:dyDescent="0.2">
      <c r="A23" s="111"/>
      <c r="B23" s="105" t="s">
        <v>108</v>
      </c>
      <c r="C23" s="438" t="s">
        <v>279</v>
      </c>
      <c r="D23" s="439"/>
      <c r="E23" s="440"/>
      <c r="F23" s="106"/>
      <c r="G23" s="441" t="s">
        <v>109</v>
      </c>
      <c r="H23" s="442"/>
      <c r="I23" s="445"/>
      <c r="J23" s="446"/>
    </row>
    <row r="24" spans="1:22" ht="8.25" customHeight="1" thickBot="1" x14ac:dyDescent="0.25">
      <c r="A24" s="112"/>
      <c r="B24" s="113"/>
      <c r="C24" s="113"/>
      <c r="D24" s="113"/>
      <c r="E24" s="113"/>
      <c r="F24" s="114"/>
      <c r="G24" s="114"/>
      <c r="H24" s="115"/>
      <c r="I24" s="115"/>
      <c r="J24" s="116"/>
    </row>
    <row r="25" spans="1:22" ht="14.25" x14ac:dyDescent="0.2">
      <c r="A25" s="430"/>
      <c r="B25" s="431"/>
      <c r="C25" s="117"/>
      <c r="D25" s="117"/>
      <c r="E25" s="117"/>
      <c r="F25" s="118"/>
      <c r="G25" s="119"/>
      <c r="H25" s="118"/>
      <c r="I25" s="120"/>
      <c r="J25" s="121"/>
    </row>
    <row r="26" spans="1:22" ht="4.5" customHeight="1" x14ac:dyDescent="0.2">
      <c r="A26" s="69"/>
      <c r="B26" s="71"/>
      <c r="C26" s="71"/>
      <c r="D26" s="71"/>
      <c r="E26" s="71"/>
      <c r="F26" s="71"/>
      <c r="G26" s="71"/>
      <c r="H26" s="71"/>
      <c r="I26" s="71"/>
      <c r="J26" s="78"/>
    </row>
    <row r="27" spans="1:22" ht="14.25" customHeight="1" x14ac:dyDescent="0.25">
      <c r="A27" s="69"/>
      <c r="B27" s="122"/>
      <c r="C27" s="71"/>
      <c r="D27" s="71"/>
      <c r="E27" s="122"/>
      <c r="F27" s="71"/>
      <c r="G27" s="71"/>
      <c r="H27" s="71"/>
      <c r="I27" s="71"/>
      <c r="J27" s="78"/>
    </row>
    <row r="28" spans="1:22" s="127" customFormat="1" ht="14.25" customHeight="1" x14ac:dyDescent="0.25">
      <c r="A28" s="123"/>
      <c r="B28" s="124"/>
      <c r="C28" s="125"/>
      <c r="D28" s="125"/>
      <c r="E28" s="124"/>
      <c r="F28" s="125"/>
      <c r="G28" s="125"/>
      <c r="H28" s="125"/>
      <c r="I28" s="125"/>
      <c r="J28" s="126"/>
    </row>
    <row r="29" spans="1:22" s="127" customFormat="1" ht="14.25" customHeight="1" x14ac:dyDescent="0.25">
      <c r="A29" s="123"/>
      <c r="B29" s="124"/>
      <c r="C29" s="124"/>
      <c r="D29" s="124"/>
      <c r="E29" s="124"/>
      <c r="F29" s="124"/>
      <c r="G29" s="124"/>
      <c r="H29" s="125"/>
      <c r="I29" s="125"/>
      <c r="J29" s="126"/>
    </row>
    <row r="30" spans="1:22" s="127" customFormat="1" ht="14.25" customHeight="1" x14ac:dyDescent="0.2">
      <c r="A30" s="123"/>
      <c r="B30" s="432" t="s">
        <v>110</v>
      </c>
      <c r="C30" s="432"/>
      <c r="D30" s="125"/>
      <c r="E30" s="128" t="s">
        <v>111</v>
      </c>
      <c r="F30" s="286" t="s">
        <v>122</v>
      </c>
      <c r="G30" s="128"/>
      <c r="H30" s="125"/>
      <c r="I30" s="125"/>
      <c r="J30" s="126"/>
    </row>
    <row r="31" spans="1:22" ht="13.5" thickBot="1" x14ac:dyDescent="0.25">
      <c r="A31" s="129"/>
      <c r="B31" s="115"/>
      <c r="C31" s="115"/>
      <c r="D31" s="115"/>
      <c r="E31" s="115"/>
      <c r="F31" s="115"/>
      <c r="G31" s="115"/>
      <c r="H31" s="115"/>
      <c r="I31" s="115"/>
      <c r="J31" s="116"/>
    </row>
    <row r="32" spans="1:22" ht="12.75" x14ac:dyDescent="0.2"/>
    <row r="33" spans="2:6" ht="18" x14ac:dyDescent="0.25">
      <c r="B33" s="131"/>
    </row>
    <row r="34" spans="2:6" ht="18" x14ac:dyDescent="0.25">
      <c r="B34" s="131"/>
      <c r="F34" s="131"/>
    </row>
    <row r="35" spans="2:6" ht="18" x14ac:dyDescent="0.25">
      <c r="F35" s="132"/>
    </row>
    <row r="36" spans="2:6" ht="18" x14ac:dyDescent="0.25">
      <c r="F36" s="131"/>
    </row>
    <row r="37" spans="2:6" ht="12.75" x14ac:dyDescent="0.2">
      <c r="F37" s="133"/>
    </row>
    <row r="38" spans="2:6" ht="12.75" x14ac:dyDescent="0.2"/>
    <row r="39" spans="2:6" ht="12.75" x14ac:dyDescent="0.2"/>
    <row r="40" spans="2:6" ht="18" x14ac:dyDescent="0.25">
      <c r="E40" s="131"/>
      <c r="F40" s="131"/>
    </row>
    <row r="41" spans="2:6" ht="12.75" x14ac:dyDescent="0.2">
      <c r="E41" s="133"/>
      <c r="F41" s="133"/>
    </row>
    <row r="42" spans="2:6" ht="12.75" x14ac:dyDescent="0.2"/>
    <row r="43" spans="2:6" ht="12.75" x14ac:dyDescent="0.2"/>
    <row r="44" spans="2:6" ht="12.75" x14ac:dyDescent="0.2"/>
    <row r="45" spans="2:6" ht="12.75" x14ac:dyDescent="0.2"/>
    <row r="46" spans="2:6" ht="12.75" x14ac:dyDescent="0.2"/>
    <row r="47" spans="2:6" ht="12.75" x14ac:dyDescent="0.2"/>
    <row r="48" spans="2:6"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sheetData>
  <dataConsolidate/>
  <mergeCells count="39">
    <mergeCell ref="I15:J15"/>
    <mergeCell ref="C6:E6"/>
    <mergeCell ref="A1:D3"/>
    <mergeCell ref="E1:J3"/>
    <mergeCell ref="A4:B4"/>
    <mergeCell ref="C4:D4"/>
    <mergeCell ref="E4:J4"/>
    <mergeCell ref="I21:J21"/>
    <mergeCell ref="C23:E23"/>
    <mergeCell ref="G23:H23"/>
    <mergeCell ref="I23:J23"/>
    <mergeCell ref="C8:E8"/>
    <mergeCell ref="C10:E10"/>
    <mergeCell ref="C12:E12"/>
    <mergeCell ref="A14:J14"/>
    <mergeCell ref="A15:A16"/>
    <mergeCell ref="B15:B16"/>
    <mergeCell ref="C15:C16"/>
    <mergeCell ref="D15:D16"/>
    <mergeCell ref="E15:E16"/>
    <mergeCell ref="F15:F16"/>
    <mergeCell ref="G15:G16"/>
    <mergeCell ref="H15:H16"/>
    <mergeCell ref="K14:V14"/>
    <mergeCell ref="A25:B25"/>
    <mergeCell ref="B30:C30"/>
    <mergeCell ref="K18:V18"/>
    <mergeCell ref="M15:N15"/>
    <mergeCell ref="O15:P15"/>
    <mergeCell ref="Q15:Q16"/>
    <mergeCell ref="R15:R16"/>
    <mergeCell ref="S15:S16"/>
    <mergeCell ref="K15:L15"/>
    <mergeCell ref="T15:T16"/>
    <mergeCell ref="U15:U16"/>
    <mergeCell ref="V15:V16"/>
    <mergeCell ref="A18:J18"/>
    <mergeCell ref="C21:E21"/>
    <mergeCell ref="G21:H21"/>
  </mergeCells>
  <conditionalFormatting sqref="T17:V17">
    <cfRule type="cellIs" dxfId="17" priority="1" operator="equal">
      <formula>1</formula>
    </cfRule>
  </conditionalFormatting>
  <dataValidations count="10">
    <dataValidation type="list" allowBlank="1" showInputMessage="1" showErrorMessage="1" sqref="C10:E10" xr:uid="{00000000-0002-0000-0200-000000000000}">
      <formula1>departamentos</formula1>
    </dataValidation>
    <dataValidation type="list" allowBlank="1" showInputMessage="1" showErrorMessage="1" sqref="C8:E8" xr:uid="{00000000-0002-0000-0200-000001000000}">
      <formula1>sector</formula1>
    </dataValidation>
    <dataValidation type="list" allowBlank="1" showInputMessage="1" showErrorMessage="1" sqref="H8" xr:uid="{00000000-0002-0000-0200-000002000000}">
      <formula1>orden</formula1>
    </dataValidation>
    <dataValidation type="list" allowBlank="1" showInputMessage="1" showErrorMessage="1" sqref="I10:I12" xr:uid="{00000000-0002-0000-0200-000003000000}">
      <formula1>nivel</formula1>
    </dataValidation>
    <dataValidation type="list" allowBlank="1" showDropDown="1" showErrorMessage="1" promptTitle="Departamento" prompt="Seleccione eldepartamenton de acuerdo a las opciones relacionadas." sqref="H13" xr:uid="{00000000-0002-0000-0200-000004000000}">
      <formula1>#REF!</formula1>
    </dataValidation>
    <dataValidation type="list" showInputMessage="1" showErrorMessage="1" sqref="D19" xr:uid="{00000000-0002-0000-0200-000005000000}">
      <formula1>INDIRECT(C19)</formula1>
    </dataValidation>
    <dataValidation type="list" showInputMessage="1" showErrorMessage="1" sqref="C19" xr:uid="{00000000-0002-0000-0200-000006000000}">
      <formula1>Tipos</formula1>
    </dataValidation>
    <dataValidation type="list" allowBlank="1" showInputMessage="1" showErrorMessage="1" sqref="H10" xr:uid="{00000000-0002-0000-0200-000007000000}">
      <formula1>vigencias</formula1>
    </dataValidation>
    <dataValidation showInputMessage="1" showErrorMessage="1" sqref="B19 E19:U19" xr:uid="{00000000-0002-0000-0200-000008000000}"/>
    <dataValidation type="date" operator="greaterThanOrEqual" allowBlank="1" showInputMessage="1" showErrorMessage="1" sqref="I23" xr:uid="{00000000-0002-0000-0200-000009000000}">
      <formula1>41275</formula1>
    </dataValidation>
  </dataValidations>
  <hyperlinks>
    <hyperlink ref="C23" r:id="rId1" display="carolina.bonilla@orgsolidarias.gov.co" xr:uid="{6B05D51F-00FF-4FB7-814D-69BFDD7702C8}"/>
  </hyperlinks>
  <printOptions horizontalCentered="1"/>
  <pageMargins left="0.27559055118110237" right="0.19685039370078741" top="0.9055118110236221" bottom="0.47244094488188981" header="0.31496062992125984" footer="0.23622047244094491"/>
  <pageSetup scale="45" orientation="landscape" r:id="rId2"/>
  <headerFooter alignWithMargins="0">
    <oddFooter>Página &amp;P&amp;R&amp;F</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15"/>
  <sheetViews>
    <sheetView topLeftCell="C10" workbookViewId="0">
      <selection activeCell="F15" sqref="F15"/>
    </sheetView>
  </sheetViews>
  <sheetFormatPr baseColWidth="10" defaultRowHeight="15" x14ac:dyDescent="0.25"/>
  <cols>
    <col min="1" max="1" width="29.140625" customWidth="1"/>
    <col min="3" max="3" width="40.42578125" customWidth="1"/>
    <col min="4" max="4" width="21.85546875" customWidth="1"/>
    <col min="5" max="5" width="23.28515625" customWidth="1"/>
    <col min="6" max="6" width="22.7109375" customWidth="1"/>
    <col min="7" max="7" width="22" customWidth="1"/>
    <col min="8" max="12" width="11.42578125" style="202"/>
    <col min="16" max="16" width="13.140625" customWidth="1"/>
    <col min="17" max="17" width="43.28515625" customWidth="1"/>
    <col min="18" max="18" width="46.5703125" customWidth="1"/>
    <col min="19" max="19" width="27.140625" customWidth="1"/>
  </cols>
  <sheetData>
    <row r="3" spans="1:19" ht="28.5" customHeight="1" thickBot="1" x14ac:dyDescent="0.3">
      <c r="H3" s="489" t="s">
        <v>223</v>
      </c>
      <c r="I3" s="489"/>
      <c r="J3" s="489" t="s">
        <v>224</v>
      </c>
      <c r="K3" s="489"/>
      <c r="L3" s="490" t="s">
        <v>225</v>
      </c>
      <c r="M3" s="490"/>
    </row>
    <row r="4" spans="1:19" ht="15.75" customHeight="1" thickBot="1" x14ac:dyDescent="0.3">
      <c r="A4" s="497" t="s">
        <v>112</v>
      </c>
      <c r="B4" s="498"/>
      <c r="C4" s="498"/>
      <c r="D4" s="498"/>
      <c r="E4" s="498"/>
      <c r="F4" s="498"/>
      <c r="G4" s="498"/>
      <c r="H4" s="503" t="s">
        <v>214</v>
      </c>
      <c r="I4" s="503"/>
      <c r="J4" s="503" t="s">
        <v>215</v>
      </c>
      <c r="K4" s="503"/>
      <c r="L4" s="433" t="s">
        <v>216</v>
      </c>
      <c r="M4" s="433"/>
      <c r="N4" s="494" t="s">
        <v>200</v>
      </c>
      <c r="O4" s="494" t="s">
        <v>34</v>
      </c>
      <c r="P4" s="491" t="s">
        <v>201</v>
      </c>
      <c r="Q4" s="491" t="s">
        <v>220</v>
      </c>
      <c r="R4" s="491" t="s">
        <v>226</v>
      </c>
      <c r="S4" s="491" t="s">
        <v>227</v>
      </c>
    </row>
    <row r="5" spans="1:19" ht="15.75" customHeight="1" thickBot="1" x14ac:dyDescent="0.3">
      <c r="A5" s="499" t="s">
        <v>113</v>
      </c>
      <c r="B5" s="500"/>
      <c r="C5" s="500"/>
      <c r="D5" s="500"/>
      <c r="E5" s="500"/>
      <c r="F5" s="500"/>
      <c r="G5" s="500"/>
      <c r="H5" s="503"/>
      <c r="I5" s="503"/>
      <c r="J5" s="503"/>
      <c r="K5" s="503"/>
      <c r="L5" s="433"/>
      <c r="M5" s="433"/>
      <c r="N5" s="495"/>
      <c r="O5" s="495"/>
      <c r="P5" s="492"/>
      <c r="Q5" s="492"/>
      <c r="R5" s="492"/>
      <c r="S5" s="492"/>
    </row>
    <row r="6" spans="1:19" ht="30" customHeight="1" thickBot="1" x14ac:dyDescent="0.3">
      <c r="A6" s="134" t="s">
        <v>114</v>
      </c>
      <c r="B6" s="501" t="s">
        <v>115</v>
      </c>
      <c r="C6" s="502"/>
      <c r="D6" s="135" t="s">
        <v>4</v>
      </c>
      <c r="E6" s="135" t="s">
        <v>116</v>
      </c>
      <c r="F6" s="135" t="s">
        <v>117</v>
      </c>
      <c r="G6" s="189" t="s">
        <v>5</v>
      </c>
      <c r="H6" s="203" t="s">
        <v>202</v>
      </c>
      <c r="I6" s="203" t="s">
        <v>203</v>
      </c>
      <c r="J6" s="203" t="s">
        <v>202</v>
      </c>
      <c r="K6" s="203" t="s">
        <v>203</v>
      </c>
      <c r="L6" s="203" t="s">
        <v>202</v>
      </c>
      <c r="M6" s="172" t="s">
        <v>203</v>
      </c>
      <c r="N6" s="496"/>
      <c r="O6" s="496"/>
      <c r="P6" s="493"/>
      <c r="Q6" s="493"/>
      <c r="R6" s="493"/>
      <c r="S6" s="493"/>
    </row>
    <row r="7" spans="1:19" ht="64.5" thickBot="1" x14ac:dyDescent="0.3">
      <c r="A7" s="486" t="s">
        <v>118</v>
      </c>
      <c r="B7" s="139" t="s">
        <v>7</v>
      </c>
      <c r="C7" s="140" t="s">
        <v>121</v>
      </c>
      <c r="D7" s="141" t="s">
        <v>345</v>
      </c>
      <c r="E7" s="141" t="s">
        <v>71</v>
      </c>
      <c r="F7" s="206" t="s">
        <v>122</v>
      </c>
      <c r="G7" s="142">
        <v>44196</v>
      </c>
      <c r="H7" s="175"/>
      <c r="I7" s="186">
        <v>0.33</v>
      </c>
      <c r="J7" s="200"/>
      <c r="K7" s="201">
        <v>0.33</v>
      </c>
      <c r="L7" s="173"/>
      <c r="M7" s="382">
        <v>0.34</v>
      </c>
      <c r="N7" s="190">
        <f>H7+J7+L7</f>
        <v>0</v>
      </c>
      <c r="O7" s="190">
        <f>I7+K7+M7</f>
        <v>1</v>
      </c>
      <c r="P7" s="175">
        <f>N7/O7</f>
        <v>0</v>
      </c>
      <c r="Q7" s="178"/>
      <c r="R7" s="178"/>
      <c r="S7" s="178"/>
    </row>
    <row r="8" spans="1:19" ht="56.25" customHeight="1" thickBot="1" x14ac:dyDescent="0.3">
      <c r="A8" s="487"/>
      <c r="B8" s="143" t="s">
        <v>120</v>
      </c>
      <c r="C8" s="144" t="s">
        <v>270</v>
      </c>
      <c r="D8" s="145" t="s">
        <v>124</v>
      </c>
      <c r="E8" s="145" t="s">
        <v>70</v>
      </c>
      <c r="F8" s="207" t="s">
        <v>110</v>
      </c>
      <c r="G8" s="147">
        <v>44042</v>
      </c>
      <c r="H8" s="173"/>
      <c r="I8" s="174"/>
      <c r="J8" s="198"/>
      <c r="K8" s="199"/>
      <c r="L8" s="198"/>
      <c r="M8" s="174">
        <v>1</v>
      </c>
      <c r="N8" s="173">
        <f t="shared" ref="N8:N15" si="0">H8+J8+L8</f>
        <v>0</v>
      </c>
      <c r="O8" s="173">
        <f t="shared" ref="O8:O15" si="1">I8+K8+M8</f>
        <v>1</v>
      </c>
      <c r="P8" s="175">
        <f t="shared" ref="P8:P15" si="2">N8/O8</f>
        <v>0</v>
      </c>
      <c r="Q8" s="177"/>
      <c r="R8" s="177"/>
      <c r="S8" s="177"/>
    </row>
    <row r="9" spans="1:19" ht="102.75" customHeight="1" thickBot="1" x14ac:dyDescent="0.3">
      <c r="A9" s="488"/>
      <c r="B9" s="143" t="s">
        <v>123</v>
      </c>
      <c r="C9" s="144" t="s">
        <v>126</v>
      </c>
      <c r="D9" s="145" t="s">
        <v>127</v>
      </c>
      <c r="E9" s="145" t="s">
        <v>128</v>
      </c>
      <c r="F9" s="207" t="s">
        <v>122</v>
      </c>
      <c r="G9" s="146" t="s">
        <v>230</v>
      </c>
      <c r="H9" s="173"/>
      <c r="I9" s="174">
        <v>1</v>
      </c>
      <c r="J9" s="198"/>
      <c r="K9" s="199"/>
      <c r="L9" s="198"/>
      <c r="M9" s="174">
        <v>1</v>
      </c>
      <c r="N9" s="173">
        <f>H9+J9+L9</f>
        <v>0</v>
      </c>
      <c r="O9" s="173">
        <f t="shared" si="1"/>
        <v>2</v>
      </c>
      <c r="P9" s="175">
        <f>N9/O9</f>
        <v>0</v>
      </c>
      <c r="Q9" s="178"/>
      <c r="R9" s="178"/>
      <c r="S9" s="178"/>
    </row>
    <row r="10" spans="1:19" ht="94.5" customHeight="1" thickBot="1" x14ac:dyDescent="0.3">
      <c r="A10" s="486" t="s">
        <v>129</v>
      </c>
      <c r="B10" s="143" t="s">
        <v>10</v>
      </c>
      <c r="C10" s="144" t="s">
        <v>130</v>
      </c>
      <c r="D10" s="300" t="s">
        <v>312</v>
      </c>
      <c r="E10" s="145" t="s">
        <v>71</v>
      </c>
      <c r="F10" s="207" t="s">
        <v>122</v>
      </c>
      <c r="G10" s="146" t="s">
        <v>230</v>
      </c>
      <c r="H10" s="173"/>
      <c r="I10" s="174">
        <v>1</v>
      </c>
      <c r="J10" s="198"/>
      <c r="K10" s="199">
        <v>2</v>
      </c>
      <c r="L10" s="198"/>
      <c r="M10" s="174">
        <v>1</v>
      </c>
      <c r="N10" s="173">
        <f t="shared" si="0"/>
        <v>0</v>
      </c>
      <c r="O10" s="173">
        <f t="shared" si="1"/>
        <v>4</v>
      </c>
      <c r="P10" s="175">
        <f t="shared" si="2"/>
        <v>0</v>
      </c>
      <c r="Q10" s="178"/>
      <c r="R10" s="178"/>
      <c r="S10" s="178"/>
    </row>
    <row r="11" spans="1:19" ht="39" thickBot="1" x14ac:dyDescent="0.3">
      <c r="A11" s="487"/>
      <c r="B11" s="136">
        <v>2.2999999999999998</v>
      </c>
      <c r="C11" s="296" t="s">
        <v>302</v>
      </c>
      <c r="D11" s="296" t="s">
        <v>304</v>
      </c>
      <c r="E11" s="297" t="s">
        <v>71</v>
      </c>
      <c r="F11" s="299" t="s">
        <v>303</v>
      </c>
      <c r="G11" s="298" t="s">
        <v>305</v>
      </c>
      <c r="H11" s="173"/>
      <c r="I11" s="174"/>
      <c r="J11" s="198"/>
      <c r="K11" s="199"/>
      <c r="L11" s="198"/>
      <c r="M11" s="174">
        <v>2</v>
      </c>
      <c r="N11" s="173">
        <f t="shared" si="0"/>
        <v>0</v>
      </c>
      <c r="O11" s="173">
        <f t="shared" si="1"/>
        <v>2</v>
      </c>
      <c r="P11" s="175">
        <f t="shared" si="2"/>
        <v>0</v>
      </c>
      <c r="Q11" s="178"/>
      <c r="R11" s="177"/>
      <c r="S11" s="177"/>
    </row>
    <row r="12" spans="1:19" ht="77.25" thickBot="1" x14ac:dyDescent="0.3">
      <c r="A12" s="487"/>
      <c r="B12" s="301" t="s">
        <v>132</v>
      </c>
      <c r="C12" s="137" t="s">
        <v>133</v>
      </c>
      <c r="D12" s="302" t="s">
        <v>134</v>
      </c>
      <c r="E12" s="302" t="s">
        <v>314</v>
      </c>
      <c r="F12" s="303" t="s">
        <v>313</v>
      </c>
      <c r="G12" s="138" t="s">
        <v>306</v>
      </c>
      <c r="H12" s="173"/>
      <c r="I12" s="174"/>
      <c r="J12" s="198"/>
      <c r="K12" s="199"/>
      <c r="L12" s="198"/>
      <c r="M12" s="174">
        <v>1</v>
      </c>
      <c r="N12" s="173">
        <f t="shared" si="0"/>
        <v>0</v>
      </c>
      <c r="O12" s="173">
        <f t="shared" si="1"/>
        <v>1</v>
      </c>
      <c r="P12" s="175">
        <f t="shared" si="2"/>
        <v>0</v>
      </c>
      <c r="Q12" s="175"/>
      <c r="R12" s="178"/>
      <c r="S12" s="178"/>
    </row>
    <row r="13" spans="1:19" ht="39" thickBot="1" x14ac:dyDescent="0.3">
      <c r="A13" s="483" t="s">
        <v>135</v>
      </c>
      <c r="B13" s="288" t="s">
        <v>16</v>
      </c>
      <c r="C13" s="372" t="s">
        <v>315</v>
      </c>
      <c r="D13" s="375" t="s">
        <v>136</v>
      </c>
      <c r="E13" s="375" t="s">
        <v>71</v>
      </c>
      <c r="F13" s="379" t="s">
        <v>122</v>
      </c>
      <c r="G13" s="306" t="s">
        <v>231</v>
      </c>
      <c r="H13" s="238"/>
      <c r="I13" s="174"/>
      <c r="J13" s="198"/>
      <c r="K13" s="199">
        <v>1</v>
      </c>
      <c r="L13" s="198"/>
      <c r="M13" s="174">
        <v>1</v>
      </c>
      <c r="N13" s="173">
        <f t="shared" si="0"/>
        <v>0</v>
      </c>
      <c r="O13" s="173">
        <f t="shared" si="1"/>
        <v>2</v>
      </c>
      <c r="P13" s="175">
        <f t="shared" si="2"/>
        <v>0</v>
      </c>
      <c r="Q13" s="175"/>
      <c r="R13" s="178"/>
      <c r="S13" s="177"/>
    </row>
    <row r="14" spans="1:19" ht="67.5" customHeight="1" thickBot="1" x14ac:dyDescent="0.3">
      <c r="A14" s="484"/>
      <c r="B14" s="288" t="s">
        <v>18</v>
      </c>
      <c r="C14" s="373" t="s">
        <v>137</v>
      </c>
      <c r="D14" s="376" t="s">
        <v>138</v>
      </c>
      <c r="E14" s="376" t="s">
        <v>71</v>
      </c>
      <c r="F14" s="380" t="s">
        <v>273</v>
      </c>
      <c r="G14" s="378" t="s">
        <v>232</v>
      </c>
      <c r="H14" s="238"/>
      <c r="I14" s="174"/>
      <c r="J14" s="198"/>
      <c r="K14" s="199">
        <v>1</v>
      </c>
      <c r="L14" s="198"/>
      <c r="M14" s="174">
        <v>1</v>
      </c>
      <c r="N14" s="173">
        <f t="shared" si="0"/>
        <v>0</v>
      </c>
      <c r="O14" s="173">
        <f t="shared" si="1"/>
        <v>2</v>
      </c>
      <c r="P14" s="175">
        <f t="shared" si="2"/>
        <v>0</v>
      </c>
      <c r="Q14" s="175"/>
      <c r="R14" s="177"/>
      <c r="S14" s="177"/>
    </row>
    <row r="15" spans="1:19" ht="64.5" thickBot="1" x14ac:dyDescent="0.3">
      <c r="A15" s="485"/>
      <c r="B15" s="370">
        <v>3.3</v>
      </c>
      <c r="C15" s="374" t="s">
        <v>316</v>
      </c>
      <c r="D15" s="377" t="s">
        <v>344</v>
      </c>
      <c r="E15" s="377" t="s">
        <v>343</v>
      </c>
      <c r="F15" s="381" t="s">
        <v>317</v>
      </c>
      <c r="G15" s="383">
        <v>44196</v>
      </c>
      <c r="H15" s="371"/>
      <c r="I15" s="174"/>
      <c r="J15" s="198"/>
      <c r="K15" s="199"/>
      <c r="L15" s="198"/>
      <c r="M15" s="174">
        <v>1</v>
      </c>
      <c r="N15" s="173">
        <f t="shared" si="0"/>
        <v>0</v>
      </c>
      <c r="O15" s="173">
        <f t="shared" si="1"/>
        <v>1</v>
      </c>
      <c r="P15" s="175">
        <f t="shared" si="2"/>
        <v>0</v>
      </c>
      <c r="Q15" s="192"/>
      <c r="R15" s="192"/>
      <c r="S15" s="192"/>
    </row>
  </sheetData>
  <mergeCells count="18">
    <mergeCell ref="P4:P6"/>
    <mergeCell ref="Q4:Q6"/>
    <mergeCell ref="R4:R6"/>
    <mergeCell ref="S4:S6"/>
    <mergeCell ref="A10:A12"/>
    <mergeCell ref="O4:O6"/>
    <mergeCell ref="A4:G4"/>
    <mergeCell ref="A5:G5"/>
    <mergeCell ref="B6:C6"/>
    <mergeCell ref="H4:I5"/>
    <mergeCell ref="J4:K5"/>
    <mergeCell ref="L4:M5"/>
    <mergeCell ref="N4:N6"/>
    <mergeCell ref="A13:A15"/>
    <mergeCell ref="A7:A9"/>
    <mergeCell ref="H3:I3"/>
    <mergeCell ref="J3:K3"/>
    <mergeCell ref="L3:M3"/>
  </mergeCells>
  <conditionalFormatting sqref="P14:P15 P7:S14">
    <cfRule type="cellIs" dxfId="16" priority="3" operator="equal">
      <formula>1</formula>
    </cfRule>
  </conditionalFormatting>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5"/>
  <sheetViews>
    <sheetView workbookViewId="0">
      <selection activeCell="N11" sqref="N11"/>
    </sheetView>
  </sheetViews>
  <sheetFormatPr baseColWidth="10" defaultRowHeight="15" x14ac:dyDescent="0.25"/>
  <cols>
    <col min="3" max="3" width="29.7109375" customWidth="1"/>
    <col min="4" max="4" width="22.7109375" customWidth="1"/>
    <col min="6" max="6" width="29.5703125" customWidth="1"/>
    <col min="8" max="8" width="16" customWidth="1"/>
    <col min="10" max="10" width="10.7109375" bestFit="1" customWidth="1"/>
    <col min="12" max="12" width="10.7109375" bestFit="1" customWidth="1"/>
    <col min="14" max="14" width="10.7109375" bestFit="1" customWidth="1"/>
    <col min="18" max="18" width="38.85546875" customWidth="1"/>
    <col min="19" max="19" width="55.5703125" customWidth="1"/>
  </cols>
  <sheetData>
    <row r="1" spans="1:20" ht="15.75" thickBot="1" x14ac:dyDescent="0.3"/>
    <row r="2" spans="1:20" ht="15.75" customHeight="1" thickBot="1" x14ac:dyDescent="0.3">
      <c r="A2" s="510" t="s">
        <v>139</v>
      </c>
      <c r="B2" s="511"/>
      <c r="C2" s="511"/>
      <c r="D2" s="511"/>
      <c r="E2" s="511"/>
      <c r="F2" s="511"/>
      <c r="G2" s="511"/>
      <c r="H2" s="512"/>
      <c r="I2" s="433" t="s">
        <v>214</v>
      </c>
      <c r="J2" s="433"/>
      <c r="K2" s="433" t="s">
        <v>215</v>
      </c>
      <c r="L2" s="433"/>
      <c r="M2" s="433" t="s">
        <v>216</v>
      </c>
      <c r="N2" s="433"/>
      <c r="O2" s="494" t="s">
        <v>200</v>
      </c>
      <c r="P2" s="494" t="s">
        <v>34</v>
      </c>
      <c r="Q2" s="491" t="s">
        <v>201</v>
      </c>
      <c r="R2" s="491" t="s">
        <v>220</v>
      </c>
      <c r="S2" s="491" t="s">
        <v>221</v>
      </c>
      <c r="T2" s="491" t="s">
        <v>222</v>
      </c>
    </row>
    <row r="3" spans="1:20" ht="15.75" thickBot="1" x14ac:dyDescent="0.3">
      <c r="A3" s="513" t="s">
        <v>140</v>
      </c>
      <c r="B3" s="514"/>
      <c r="C3" s="514"/>
      <c r="D3" s="514"/>
      <c r="E3" s="514"/>
      <c r="F3" s="514"/>
      <c r="G3" s="514"/>
      <c r="H3" s="515"/>
      <c r="I3" s="433"/>
      <c r="J3" s="433"/>
      <c r="K3" s="433"/>
      <c r="L3" s="433"/>
      <c r="M3" s="433"/>
      <c r="N3" s="433"/>
      <c r="O3" s="495"/>
      <c r="P3" s="495"/>
      <c r="Q3" s="492"/>
      <c r="R3" s="492"/>
      <c r="S3" s="492"/>
      <c r="T3" s="492"/>
    </row>
    <row r="4" spans="1:20" ht="27.75" thickBot="1" x14ac:dyDescent="0.3">
      <c r="A4" s="148" t="s">
        <v>2</v>
      </c>
      <c r="B4" s="524" t="s">
        <v>141</v>
      </c>
      <c r="C4" s="525"/>
      <c r="D4" s="149" t="s">
        <v>4</v>
      </c>
      <c r="E4" s="149" t="s">
        <v>5</v>
      </c>
      <c r="F4" s="150" t="s">
        <v>115</v>
      </c>
      <c r="G4" s="150" t="s">
        <v>52</v>
      </c>
      <c r="H4" s="150" t="s">
        <v>51</v>
      </c>
      <c r="I4" s="172" t="s">
        <v>202</v>
      </c>
      <c r="J4" s="172" t="s">
        <v>203</v>
      </c>
      <c r="K4" s="172" t="s">
        <v>202</v>
      </c>
      <c r="L4" s="172" t="s">
        <v>203</v>
      </c>
      <c r="M4" s="172" t="s">
        <v>202</v>
      </c>
      <c r="N4" s="172" t="s">
        <v>203</v>
      </c>
      <c r="O4" s="496"/>
      <c r="P4" s="496"/>
      <c r="Q4" s="493"/>
      <c r="R4" s="493"/>
      <c r="S4" s="493"/>
      <c r="T4" s="493"/>
    </row>
    <row r="5" spans="1:20" ht="68.25" thickBot="1" x14ac:dyDescent="0.3">
      <c r="A5" s="151" t="s">
        <v>142</v>
      </c>
      <c r="B5" s="152">
        <v>1.1000000000000001</v>
      </c>
      <c r="C5" s="153" t="s">
        <v>143</v>
      </c>
      <c r="D5" s="153" t="s">
        <v>144</v>
      </c>
      <c r="E5" s="154"/>
      <c r="F5" s="155" t="s">
        <v>145</v>
      </c>
      <c r="G5" s="155" t="s">
        <v>71</v>
      </c>
      <c r="H5" s="155" t="s">
        <v>146</v>
      </c>
      <c r="I5" s="173"/>
      <c r="J5" s="174"/>
      <c r="K5" s="173"/>
      <c r="L5" s="174"/>
      <c r="M5" s="173"/>
      <c r="N5" s="174"/>
      <c r="O5" s="173">
        <f>I5+K5+M5</f>
        <v>0</v>
      </c>
      <c r="P5" s="173">
        <f>J5+L5+N5</f>
        <v>0</v>
      </c>
      <c r="Q5" s="173" t="e">
        <f>O5/P5</f>
        <v>#DIV/0!</v>
      </c>
      <c r="R5" s="191"/>
      <c r="S5" s="178"/>
      <c r="T5" s="178"/>
    </row>
    <row r="6" spans="1:20" ht="41.25" thickBot="1" x14ac:dyDescent="0.3">
      <c r="A6" s="516" t="s">
        <v>147</v>
      </c>
      <c r="B6" s="518">
        <v>2.1</v>
      </c>
      <c r="C6" s="520" t="s">
        <v>148</v>
      </c>
      <c r="D6" s="520" t="s">
        <v>149</v>
      </c>
      <c r="E6" s="507"/>
      <c r="F6" s="156" t="s">
        <v>150</v>
      </c>
      <c r="G6" s="157" t="s">
        <v>71</v>
      </c>
      <c r="H6" s="157" t="s">
        <v>131</v>
      </c>
      <c r="I6" s="175"/>
      <c r="J6" s="186"/>
      <c r="K6" s="175"/>
      <c r="L6" s="186"/>
      <c r="M6" s="175"/>
      <c r="N6" s="186"/>
      <c r="O6" s="173">
        <f t="shared" ref="O6:O15" si="0">I6+K6+M6</f>
        <v>0</v>
      </c>
      <c r="P6" s="173">
        <f t="shared" ref="P6:P15" si="1">J6+L6+N6</f>
        <v>0</v>
      </c>
      <c r="Q6" s="173" t="e">
        <f t="shared" ref="Q6:Q15" si="2">O6/P6</f>
        <v>#DIV/0!</v>
      </c>
      <c r="R6" s="191"/>
      <c r="S6" s="178"/>
      <c r="T6" s="178"/>
    </row>
    <row r="7" spans="1:20" ht="73.5" customHeight="1" thickBot="1" x14ac:dyDescent="0.3">
      <c r="A7" s="517"/>
      <c r="B7" s="519"/>
      <c r="C7" s="521"/>
      <c r="D7" s="521"/>
      <c r="E7" s="508"/>
      <c r="F7" s="158" t="s">
        <v>151</v>
      </c>
      <c r="G7" s="158" t="s">
        <v>70</v>
      </c>
      <c r="H7" s="159" t="s">
        <v>152</v>
      </c>
      <c r="I7" s="173"/>
      <c r="J7" s="174"/>
      <c r="K7" s="173"/>
      <c r="L7" s="186"/>
      <c r="M7" s="175"/>
      <c r="N7" s="186"/>
      <c r="O7" s="173">
        <f t="shared" si="0"/>
        <v>0</v>
      </c>
      <c r="P7" s="173">
        <f t="shared" si="1"/>
        <v>0</v>
      </c>
      <c r="Q7" s="173" t="e">
        <f t="shared" si="2"/>
        <v>#DIV/0!</v>
      </c>
      <c r="R7" s="191"/>
      <c r="S7" s="177"/>
      <c r="T7" s="177"/>
    </row>
    <row r="8" spans="1:20" ht="54.75" thickBot="1" x14ac:dyDescent="0.3">
      <c r="A8" s="522"/>
      <c r="B8" s="523"/>
      <c r="C8" s="526"/>
      <c r="D8" s="526"/>
      <c r="E8" s="509"/>
      <c r="F8" s="156" t="s">
        <v>153</v>
      </c>
      <c r="G8" s="157" t="s">
        <v>154</v>
      </c>
      <c r="H8" s="157" t="s">
        <v>131</v>
      </c>
      <c r="I8" s="173"/>
      <c r="J8" s="174"/>
      <c r="K8" s="173"/>
      <c r="L8" s="186"/>
      <c r="M8" s="175"/>
      <c r="N8" s="186"/>
      <c r="O8" s="173">
        <f t="shared" si="0"/>
        <v>0</v>
      </c>
      <c r="P8" s="173">
        <f t="shared" si="1"/>
        <v>0</v>
      </c>
      <c r="Q8" s="173" t="e">
        <f t="shared" si="2"/>
        <v>#DIV/0!</v>
      </c>
      <c r="R8" s="191"/>
      <c r="S8" s="178"/>
      <c r="T8" s="178"/>
    </row>
    <row r="9" spans="1:20" ht="54.75" thickBot="1" x14ac:dyDescent="0.3">
      <c r="A9" s="516" t="s">
        <v>155</v>
      </c>
      <c r="B9" s="518">
        <v>3.1</v>
      </c>
      <c r="C9" s="520" t="s">
        <v>156</v>
      </c>
      <c r="D9" s="160" t="s">
        <v>157</v>
      </c>
      <c r="E9" s="161"/>
      <c r="F9" s="162" t="s">
        <v>158</v>
      </c>
      <c r="G9" s="163" t="s">
        <v>128</v>
      </c>
      <c r="H9" s="163" t="s">
        <v>159</v>
      </c>
      <c r="I9" s="173"/>
      <c r="J9" s="174"/>
      <c r="K9" s="173"/>
      <c r="L9" s="174"/>
      <c r="M9" s="173"/>
      <c r="N9" s="174"/>
      <c r="O9" s="173">
        <f t="shared" si="0"/>
        <v>0</v>
      </c>
      <c r="P9" s="173">
        <f t="shared" si="1"/>
        <v>0</v>
      </c>
      <c r="Q9" s="173" t="e">
        <f t="shared" si="2"/>
        <v>#DIV/0!</v>
      </c>
      <c r="R9" s="191"/>
      <c r="S9" s="178"/>
      <c r="T9" s="178"/>
    </row>
    <row r="10" spans="1:20" ht="54.75" thickBot="1" x14ac:dyDescent="0.3">
      <c r="A10" s="517"/>
      <c r="B10" s="519"/>
      <c r="C10" s="521"/>
      <c r="D10" s="164" t="s">
        <v>160</v>
      </c>
      <c r="E10" s="165"/>
      <c r="F10" s="166" t="s">
        <v>161</v>
      </c>
      <c r="G10" s="158" t="s">
        <v>71</v>
      </c>
      <c r="H10" s="167" t="s">
        <v>162</v>
      </c>
      <c r="I10" s="173"/>
      <c r="J10" s="174"/>
      <c r="K10" s="173"/>
      <c r="L10" s="174"/>
      <c r="M10" s="173"/>
      <c r="N10" s="174"/>
      <c r="O10" s="173">
        <f t="shared" si="0"/>
        <v>0</v>
      </c>
      <c r="P10" s="173">
        <f t="shared" si="1"/>
        <v>0</v>
      </c>
      <c r="Q10" s="173" t="e">
        <f t="shared" si="2"/>
        <v>#DIV/0!</v>
      </c>
      <c r="R10" s="191"/>
      <c r="S10" s="177"/>
      <c r="T10" s="177"/>
    </row>
    <row r="11" spans="1:20" ht="162" customHeight="1" thickBot="1" x14ac:dyDescent="0.3">
      <c r="A11" s="151" t="s">
        <v>163</v>
      </c>
      <c r="B11" s="152">
        <v>4.0999999999999996</v>
      </c>
      <c r="C11" s="168" t="s">
        <v>164</v>
      </c>
      <c r="D11" s="169" t="s">
        <v>165</v>
      </c>
      <c r="E11" s="170">
        <v>44185</v>
      </c>
      <c r="F11" s="153" t="s">
        <v>166</v>
      </c>
      <c r="G11" s="155" t="s">
        <v>71</v>
      </c>
      <c r="H11" s="205" t="s">
        <v>167</v>
      </c>
      <c r="I11" s="173"/>
      <c r="J11" s="174"/>
      <c r="K11" s="173"/>
      <c r="L11" s="174"/>
      <c r="M11" s="173"/>
      <c r="N11" s="174">
        <v>4</v>
      </c>
      <c r="O11" s="173">
        <f t="shared" si="0"/>
        <v>0</v>
      </c>
      <c r="P11" s="173">
        <f t="shared" si="1"/>
        <v>4</v>
      </c>
      <c r="Q11" s="173">
        <f>O11/P11</f>
        <v>0</v>
      </c>
      <c r="R11" s="191"/>
      <c r="S11" s="178" t="s">
        <v>228</v>
      </c>
      <c r="T11" s="177"/>
    </row>
    <row r="12" spans="1:20" ht="41.25" thickBot="1" x14ac:dyDescent="0.3">
      <c r="A12" s="516" t="s">
        <v>168</v>
      </c>
      <c r="B12" s="518">
        <v>5.0999999999999996</v>
      </c>
      <c r="C12" s="504" t="s">
        <v>169</v>
      </c>
      <c r="D12" s="504" t="s">
        <v>170</v>
      </c>
      <c r="E12" s="507"/>
      <c r="F12" s="156" t="s">
        <v>171</v>
      </c>
      <c r="G12" s="157" t="s">
        <v>128</v>
      </c>
      <c r="H12" s="157" t="s">
        <v>131</v>
      </c>
      <c r="I12" s="173"/>
      <c r="J12" s="174"/>
      <c r="K12" s="173"/>
      <c r="L12" s="186"/>
      <c r="M12" s="175"/>
      <c r="N12" s="186"/>
      <c r="O12" s="173">
        <f t="shared" si="0"/>
        <v>0</v>
      </c>
      <c r="P12" s="173">
        <f t="shared" si="1"/>
        <v>0</v>
      </c>
      <c r="Q12" s="173" t="e">
        <f t="shared" si="2"/>
        <v>#DIV/0!</v>
      </c>
      <c r="R12" s="191"/>
      <c r="S12" s="178"/>
      <c r="T12" s="178"/>
    </row>
    <row r="13" spans="1:20" ht="41.25" thickBot="1" x14ac:dyDescent="0.3">
      <c r="A13" s="517"/>
      <c r="B13" s="519"/>
      <c r="C13" s="505"/>
      <c r="D13" s="505"/>
      <c r="E13" s="508"/>
      <c r="F13" s="163" t="s">
        <v>172</v>
      </c>
      <c r="G13" s="163" t="s">
        <v>128</v>
      </c>
      <c r="H13" s="163" t="s">
        <v>146</v>
      </c>
      <c r="I13" s="173"/>
      <c r="J13" s="174"/>
      <c r="K13" s="173"/>
      <c r="L13" s="186"/>
      <c r="M13" s="175"/>
      <c r="N13" s="186"/>
      <c r="O13" s="173">
        <f t="shared" si="0"/>
        <v>0</v>
      </c>
      <c r="P13" s="173">
        <f t="shared" si="1"/>
        <v>0</v>
      </c>
      <c r="Q13" s="173" t="e">
        <f t="shared" si="2"/>
        <v>#DIV/0!</v>
      </c>
      <c r="R13" s="191"/>
      <c r="S13" s="178"/>
      <c r="T13" s="178"/>
    </row>
    <row r="14" spans="1:20" ht="72.75" customHeight="1" x14ac:dyDescent="0.25">
      <c r="A14" s="517"/>
      <c r="B14" s="519"/>
      <c r="C14" s="505"/>
      <c r="D14" s="505"/>
      <c r="E14" s="508"/>
      <c r="F14" s="155" t="s">
        <v>173</v>
      </c>
      <c r="G14" s="155" t="s">
        <v>70</v>
      </c>
      <c r="H14" s="159" t="s">
        <v>110</v>
      </c>
      <c r="I14" s="173"/>
      <c r="J14" s="174"/>
      <c r="K14" s="173"/>
      <c r="L14" s="186"/>
      <c r="M14" s="175"/>
      <c r="N14" s="186"/>
      <c r="O14" s="173">
        <f t="shared" si="0"/>
        <v>0</v>
      </c>
      <c r="P14" s="173">
        <f t="shared" si="1"/>
        <v>0</v>
      </c>
      <c r="Q14" s="173" t="e">
        <f t="shared" si="2"/>
        <v>#DIV/0!</v>
      </c>
      <c r="R14" s="191"/>
      <c r="S14" s="177"/>
      <c r="T14" s="177"/>
    </row>
    <row r="15" spans="1:20" ht="54.75" thickBot="1" x14ac:dyDescent="0.3">
      <c r="A15" s="522"/>
      <c r="B15" s="523"/>
      <c r="C15" s="506"/>
      <c r="D15" s="506"/>
      <c r="E15" s="509"/>
      <c r="F15" s="163" t="s">
        <v>174</v>
      </c>
      <c r="G15" s="163" t="s">
        <v>128</v>
      </c>
      <c r="H15" s="163" t="s">
        <v>146</v>
      </c>
      <c r="I15" s="173"/>
      <c r="J15" s="174"/>
      <c r="K15" s="173"/>
      <c r="L15" s="174"/>
      <c r="M15" s="173"/>
      <c r="N15" s="174"/>
      <c r="O15" s="173">
        <f t="shared" si="0"/>
        <v>0</v>
      </c>
      <c r="P15" s="173">
        <f t="shared" si="1"/>
        <v>0</v>
      </c>
      <c r="Q15" s="173" t="e">
        <f t="shared" si="2"/>
        <v>#DIV/0!</v>
      </c>
      <c r="R15" s="191"/>
      <c r="S15" s="177"/>
      <c r="T15" s="177"/>
    </row>
  </sheetData>
  <mergeCells count="25">
    <mergeCell ref="E6:E8"/>
    <mergeCell ref="D6:D8"/>
    <mergeCell ref="T2:T4"/>
    <mergeCell ref="M2:N3"/>
    <mergeCell ref="O2:O4"/>
    <mergeCell ref="P2:P4"/>
    <mergeCell ref="Q2:Q4"/>
    <mergeCell ref="R2:R4"/>
    <mergeCell ref="S2:S4"/>
    <mergeCell ref="C12:C15"/>
    <mergeCell ref="D12:D15"/>
    <mergeCell ref="E12:E15"/>
    <mergeCell ref="I2:J3"/>
    <mergeCell ref="K2:L3"/>
    <mergeCell ref="A2:H2"/>
    <mergeCell ref="A3:H3"/>
    <mergeCell ref="A9:A10"/>
    <mergeCell ref="B9:B10"/>
    <mergeCell ref="C9:C10"/>
    <mergeCell ref="A12:A15"/>
    <mergeCell ref="B12:B15"/>
    <mergeCell ref="B4:C4"/>
    <mergeCell ref="A6:A8"/>
    <mergeCell ref="B6:B8"/>
    <mergeCell ref="C6:C8"/>
  </mergeCells>
  <conditionalFormatting sqref="R5:T15">
    <cfRule type="cellIs" dxfId="15" priority="1"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2E952-8813-4EE5-ACC7-FB3229ED0B1F}">
  <sheetPr>
    <tabColor rgb="FF7030A0"/>
  </sheetPr>
  <dimension ref="A4:T12"/>
  <sheetViews>
    <sheetView workbookViewId="0">
      <selection activeCell="C12" sqref="C12"/>
    </sheetView>
  </sheetViews>
  <sheetFormatPr baseColWidth="10" defaultRowHeight="15" x14ac:dyDescent="0.25"/>
  <cols>
    <col min="1" max="1" width="15.7109375" style="208" customWidth="1"/>
    <col min="2" max="2" width="11.42578125" style="208"/>
    <col min="3" max="3" width="29.7109375" style="208" customWidth="1"/>
    <col min="4" max="4" width="22.7109375" style="208" customWidth="1"/>
    <col min="5" max="5" width="11.42578125" style="208"/>
    <col min="6" max="6" width="40.85546875" style="208" customWidth="1"/>
    <col min="7" max="7" width="19.5703125" style="208" customWidth="1"/>
    <col min="8" max="8" width="24.28515625" style="208" customWidth="1"/>
    <col min="9" max="9" width="11.42578125" style="208"/>
    <col min="10" max="10" width="10.7109375" style="208" bestFit="1" customWidth="1"/>
    <col min="11" max="11" width="11.42578125" style="208"/>
    <col min="12" max="12" width="10.7109375" style="208" bestFit="1" customWidth="1"/>
    <col min="13" max="13" width="11.42578125" style="208"/>
    <col min="14" max="14" width="10.7109375" style="208" bestFit="1" customWidth="1"/>
    <col min="15" max="16" width="11.42578125" style="208"/>
    <col min="17" max="17" width="12.42578125" style="208" customWidth="1"/>
    <col min="18" max="18" width="33.140625" style="208" customWidth="1"/>
    <col min="19" max="19" width="31.7109375" style="208" customWidth="1"/>
    <col min="20" max="20" width="29.28515625" style="208" customWidth="1"/>
    <col min="21" max="16384" width="11.42578125" style="208"/>
  </cols>
  <sheetData>
    <row r="4" spans="1:20" ht="15.75" thickBot="1" x14ac:dyDescent="0.3"/>
    <row r="5" spans="1:20" ht="15.75" thickBot="1" x14ac:dyDescent="0.3">
      <c r="A5" s="542" t="s">
        <v>139</v>
      </c>
      <c r="B5" s="543"/>
      <c r="C5" s="543"/>
      <c r="D5" s="543"/>
      <c r="E5" s="543"/>
      <c r="F5" s="543"/>
      <c r="G5" s="543"/>
      <c r="H5" s="544"/>
      <c r="I5" s="530" t="s">
        <v>214</v>
      </c>
      <c r="J5" s="531"/>
      <c r="K5" s="530" t="s">
        <v>215</v>
      </c>
      <c r="L5" s="531"/>
      <c r="M5" s="530" t="s">
        <v>216</v>
      </c>
      <c r="N5" s="531"/>
      <c r="O5" s="534" t="s">
        <v>200</v>
      </c>
      <c r="P5" s="534" t="s">
        <v>34</v>
      </c>
      <c r="Q5" s="527" t="s">
        <v>201</v>
      </c>
      <c r="R5" s="527" t="s">
        <v>220</v>
      </c>
      <c r="S5" s="527" t="s">
        <v>221</v>
      </c>
      <c r="T5" s="527" t="s">
        <v>222</v>
      </c>
    </row>
    <row r="6" spans="1:20" ht="15.75" thickBot="1" x14ac:dyDescent="0.3">
      <c r="A6" s="537" t="s">
        <v>140</v>
      </c>
      <c r="B6" s="538"/>
      <c r="C6" s="538"/>
      <c r="D6" s="538"/>
      <c r="E6" s="538"/>
      <c r="F6" s="538"/>
      <c r="G6" s="538"/>
      <c r="H6" s="539"/>
      <c r="I6" s="532"/>
      <c r="J6" s="533"/>
      <c r="K6" s="532"/>
      <c r="L6" s="533"/>
      <c r="M6" s="532"/>
      <c r="N6" s="533"/>
      <c r="O6" s="535"/>
      <c r="P6" s="535"/>
      <c r="Q6" s="528"/>
      <c r="R6" s="528"/>
      <c r="S6" s="528"/>
      <c r="T6" s="528"/>
    </row>
    <row r="7" spans="1:20" ht="24.75" thickBot="1" x14ac:dyDescent="0.3">
      <c r="A7" s="323" t="s">
        <v>2</v>
      </c>
      <c r="B7" s="540" t="s">
        <v>141</v>
      </c>
      <c r="C7" s="541"/>
      <c r="D7" s="324" t="s">
        <v>4</v>
      </c>
      <c r="E7" s="324" t="s">
        <v>5</v>
      </c>
      <c r="F7" s="289" t="s">
        <v>115</v>
      </c>
      <c r="G7" s="289" t="s">
        <v>52</v>
      </c>
      <c r="H7" s="289" t="s">
        <v>51</v>
      </c>
      <c r="I7" s="209" t="s">
        <v>202</v>
      </c>
      <c r="J7" s="209" t="s">
        <v>203</v>
      </c>
      <c r="K7" s="209" t="s">
        <v>202</v>
      </c>
      <c r="L7" s="209" t="s">
        <v>203</v>
      </c>
      <c r="M7" s="209" t="s">
        <v>202</v>
      </c>
      <c r="N7" s="209" t="s">
        <v>203</v>
      </c>
      <c r="O7" s="536"/>
      <c r="P7" s="536"/>
      <c r="Q7" s="546"/>
      <c r="R7" s="528"/>
      <c r="S7" s="528"/>
      <c r="T7" s="528"/>
    </row>
    <row r="8" spans="1:20" ht="48.75" customHeight="1" x14ac:dyDescent="0.25">
      <c r="A8" s="545" t="s">
        <v>142</v>
      </c>
      <c r="B8" s="320" t="s">
        <v>7</v>
      </c>
      <c r="C8" s="321" t="s">
        <v>309</v>
      </c>
      <c r="D8" s="321" t="s">
        <v>310</v>
      </c>
      <c r="E8" s="322" t="s">
        <v>233</v>
      </c>
      <c r="F8" s="321" t="s">
        <v>311</v>
      </c>
      <c r="G8" s="321" t="s">
        <v>71</v>
      </c>
      <c r="H8" s="321" t="s">
        <v>308</v>
      </c>
      <c r="I8" s="211"/>
      <c r="J8" s="213"/>
      <c r="K8" s="211"/>
      <c r="L8" s="213">
        <v>1</v>
      </c>
      <c r="M8" s="211"/>
      <c r="N8" s="213">
        <v>1</v>
      </c>
      <c r="O8" s="211">
        <f>I8+K8+M8</f>
        <v>0</v>
      </c>
      <c r="P8" s="211">
        <f>J8+L8+N8</f>
        <v>2</v>
      </c>
      <c r="Q8" s="210">
        <f t="shared" ref="Q8:Q12" si="0">O8/P8</f>
        <v>0</v>
      </c>
      <c r="R8" s="311"/>
      <c r="S8" s="311"/>
      <c r="T8" s="311"/>
    </row>
    <row r="9" spans="1:20" ht="57" customHeight="1" x14ac:dyDescent="0.25">
      <c r="A9" s="529"/>
      <c r="B9" s="319" t="s">
        <v>120</v>
      </c>
      <c r="C9" s="317" t="s">
        <v>318</v>
      </c>
      <c r="D9" s="317" t="s">
        <v>307</v>
      </c>
      <c r="E9" s="318" t="s">
        <v>233</v>
      </c>
      <c r="F9" s="317" t="s">
        <v>319</v>
      </c>
      <c r="G9" s="317" t="s">
        <v>71</v>
      </c>
      <c r="H9" s="317" t="s">
        <v>308</v>
      </c>
      <c r="I9" s="211"/>
      <c r="J9" s="213"/>
      <c r="K9" s="211"/>
      <c r="L9" s="213">
        <v>1</v>
      </c>
      <c r="M9" s="211"/>
      <c r="N9" s="213">
        <v>1</v>
      </c>
      <c r="O9" s="211">
        <f>I9+K9+M9</f>
        <v>0</v>
      </c>
      <c r="P9" s="211">
        <f t="shared" ref="P9:P12" si="1">J9+L9+N9</f>
        <v>2</v>
      </c>
      <c r="Q9" s="210" t="e">
        <f>P9/O9</f>
        <v>#DIV/0!</v>
      </c>
      <c r="R9" s="212"/>
      <c r="S9" s="212"/>
      <c r="T9" s="309"/>
    </row>
    <row r="10" spans="1:20" ht="72" x14ac:dyDescent="0.25">
      <c r="A10" s="310" t="s">
        <v>163</v>
      </c>
      <c r="B10" s="307" t="s">
        <v>10</v>
      </c>
      <c r="C10" s="312" t="s">
        <v>164</v>
      </c>
      <c r="D10" s="313" t="s">
        <v>337</v>
      </c>
      <c r="E10" s="314">
        <v>44185</v>
      </c>
      <c r="F10" s="312" t="s">
        <v>166</v>
      </c>
      <c r="G10" s="315" t="s">
        <v>281</v>
      </c>
      <c r="H10" s="315" t="s">
        <v>336</v>
      </c>
      <c r="I10" s="211"/>
      <c r="J10" s="213">
        <v>1</v>
      </c>
      <c r="K10" s="211"/>
      <c r="L10" s="213"/>
      <c r="M10" s="211"/>
      <c r="N10" s="213">
        <v>1</v>
      </c>
      <c r="O10" s="211">
        <f t="shared" ref="O10:O12" si="2">I10+K10+M10</f>
        <v>0</v>
      </c>
      <c r="P10" s="211">
        <f t="shared" si="1"/>
        <v>2</v>
      </c>
      <c r="Q10" s="210">
        <f t="shared" si="0"/>
        <v>0</v>
      </c>
      <c r="R10" s="212"/>
      <c r="S10" s="212"/>
      <c r="T10" s="214"/>
    </row>
    <row r="11" spans="1:20" ht="48" x14ac:dyDescent="0.25">
      <c r="A11" s="529" t="s">
        <v>168</v>
      </c>
      <c r="B11" s="307" t="s">
        <v>16</v>
      </c>
      <c r="C11" s="312" t="s">
        <v>282</v>
      </c>
      <c r="D11" s="316" t="s">
        <v>284</v>
      </c>
      <c r="E11" s="314">
        <v>44002</v>
      </c>
      <c r="F11" s="312" t="s">
        <v>285</v>
      </c>
      <c r="G11" s="315" t="s">
        <v>289</v>
      </c>
      <c r="H11" s="315" t="s">
        <v>283</v>
      </c>
      <c r="I11" s="211"/>
      <c r="J11" s="213"/>
      <c r="K11" s="211"/>
      <c r="L11" s="213">
        <v>1</v>
      </c>
      <c r="M11" s="211"/>
      <c r="N11" s="213"/>
      <c r="O11" s="211">
        <f t="shared" si="2"/>
        <v>0</v>
      </c>
      <c r="P11" s="211">
        <f t="shared" si="1"/>
        <v>1</v>
      </c>
      <c r="Q11" s="210">
        <f t="shared" si="0"/>
        <v>0</v>
      </c>
      <c r="R11" s="212"/>
      <c r="S11" s="212"/>
      <c r="T11" s="214"/>
    </row>
    <row r="12" spans="1:20" ht="60" x14ac:dyDescent="0.25">
      <c r="A12" s="529"/>
      <c r="B12" s="307" t="s">
        <v>18</v>
      </c>
      <c r="C12" s="312" t="s">
        <v>286</v>
      </c>
      <c r="D12" s="316" t="s">
        <v>287</v>
      </c>
      <c r="E12" s="314">
        <v>44155</v>
      </c>
      <c r="F12" s="312" t="s">
        <v>288</v>
      </c>
      <c r="G12" s="315" t="s">
        <v>289</v>
      </c>
      <c r="H12" s="315" t="s">
        <v>283</v>
      </c>
      <c r="I12" s="211"/>
      <c r="J12" s="213"/>
      <c r="K12" s="211"/>
      <c r="L12" s="213"/>
      <c r="M12" s="211"/>
      <c r="N12" s="213">
        <v>1</v>
      </c>
      <c r="O12" s="211">
        <f t="shared" si="2"/>
        <v>0</v>
      </c>
      <c r="P12" s="211">
        <f t="shared" si="1"/>
        <v>1</v>
      </c>
      <c r="Q12" s="210">
        <f t="shared" si="0"/>
        <v>0</v>
      </c>
      <c r="R12" s="212"/>
      <c r="S12" s="212"/>
      <c r="T12" s="214"/>
    </row>
  </sheetData>
  <mergeCells count="14">
    <mergeCell ref="T5:T7"/>
    <mergeCell ref="A11:A12"/>
    <mergeCell ref="K5:L6"/>
    <mergeCell ref="M5:N6"/>
    <mergeCell ref="O5:O7"/>
    <mergeCell ref="A6:H6"/>
    <mergeCell ref="B7:C7"/>
    <mergeCell ref="A5:H5"/>
    <mergeCell ref="I5:J6"/>
    <mergeCell ref="A8:A9"/>
    <mergeCell ref="P5:P7"/>
    <mergeCell ref="Q5:Q7"/>
    <mergeCell ref="R5:R7"/>
    <mergeCell ref="S5:S7"/>
  </mergeCells>
  <conditionalFormatting sqref="R10:T10">
    <cfRule type="cellIs" dxfId="14" priority="3" operator="equal">
      <formula>1</formula>
    </cfRule>
  </conditionalFormatting>
  <conditionalFormatting sqref="R9:T9">
    <cfRule type="cellIs" dxfId="13" priority="5" operator="equal">
      <formula>1</formula>
    </cfRule>
  </conditionalFormatting>
  <conditionalFormatting sqref="R11:T11">
    <cfRule type="cellIs" dxfId="12" priority="2" operator="equal">
      <formula>1</formula>
    </cfRule>
  </conditionalFormatting>
  <conditionalFormatting sqref="R12:T12">
    <cfRule type="cellIs" dxfId="11" priority="1" operator="equal">
      <formula>1</formula>
    </cfRule>
  </conditionalFormatting>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AC8B3-C342-4691-ADE0-62ADC5053AF1}">
  <sheetPr>
    <tabColor rgb="FF00B0F0"/>
  </sheetPr>
  <dimension ref="A4:T21"/>
  <sheetViews>
    <sheetView topLeftCell="F13" zoomScaleNormal="100" workbookViewId="0">
      <selection activeCell="R22" sqref="R22"/>
    </sheetView>
  </sheetViews>
  <sheetFormatPr baseColWidth="10" defaultRowHeight="15" x14ac:dyDescent="0.25"/>
  <cols>
    <col min="3" max="3" width="42.28515625" customWidth="1"/>
    <col min="4" max="4" width="17.42578125" customWidth="1"/>
    <col min="5" max="5" width="26.42578125" customWidth="1"/>
    <col min="7" max="7" width="22" customWidth="1"/>
    <col min="18" max="18" width="41" customWidth="1"/>
    <col min="19" max="19" width="43.140625" customWidth="1"/>
  </cols>
  <sheetData>
    <row r="4" spans="1:20" ht="15.75" thickBot="1" x14ac:dyDescent="0.3"/>
    <row r="5" spans="1:20" ht="15.75" customHeight="1" thickBot="1" x14ac:dyDescent="0.3">
      <c r="A5" s="549" t="s">
        <v>139</v>
      </c>
      <c r="B5" s="550"/>
      <c r="C5" s="550"/>
      <c r="D5" s="550"/>
      <c r="E5" s="550"/>
      <c r="F5" s="550"/>
      <c r="G5" s="550"/>
      <c r="H5" s="551"/>
      <c r="I5" s="433" t="s">
        <v>214</v>
      </c>
      <c r="J5" s="433"/>
      <c r="K5" s="433" t="s">
        <v>215</v>
      </c>
      <c r="L5" s="433"/>
      <c r="M5" s="433" t="s">
        <v>216</v>
      </c>
      <c r="N5" s="433"/>
      <c r="O5" s="494" t="s">
        <v>200</v>
      </c>
      <c r="P5" s="494" t="s">
        <v>34</v>
      </c>
      <c r="Q5" s="491" t="s">
        <v>201</v>
      </c>
      <c r="R5" s="491" t="s">
        <v>220</v>
      </c>
      <c r="S5" s="491" t="s">
        <v>221</v>
      </c>
      <c r="T5" s="491" t="s">
        <v>222</v>
      </c>
    </row>
    <row r="6" spans="1:20" ht="15.75" thickBot="1" x14ac:dyDescent="0.3">
      <c r="A6" s="552" t="s">
        <v>175</v>
      </c>
      <c r="B6" s="553"/>
      <c r="C6" s="553"/>
      <c r="D6" s="553"/>
      <c r="E6" s="553"/>
      <c r="F6" s="553"/>
      <c r="G6" s="553"/>
      <c r="H6" s="554"/>
      <c r="I6" s="433"/>
      <c r="J6" s="433"/>
      <c r="K6" s="433"/>
      <c r="L6" s="433"/>
      <c r="M6" s="433"/>
      <c r="N6" s="433"/>
      <c r="O6" s="495"/>
      <c r="P6" s="495"/>
      <c r="Q6" s="492"/>
      <c r="R6" s="492"/>
      <c r="S6" s="492"/>
      <c r="T6" s="492"/>
    </row>
    <row r="7" spans="1:20" ht="26.25" thickBot="1" x14ac:dyDescent="0.3">
      <c r="A7" s="171" t="s">
        <v>2</v>
      </c>
      <c r="B7" s="555" t="s">
        <v>3</v>
      </c>
      <c r="C7" s="556"/>
      <c r="D7" s="328" t="s">
        <v>4</v>
      </c>
      <c r="E7" s="328" t="s">
        <v>176</v>
      </c>
      <c r="F7" s="328" t="s">
        <v>52</v>
      </c>
      <c r="G7" s="329" t="s">
        <v>51</v>
      </c>
      <c r="H7" s="328" t="s">
        <v>5</v>
      </c>
      <c r="I7" s="172" t="s">
        <v>202</v>
      </c>
      <c r="J7" s="172" t="s">
        <v>203</v>
      </c>
      <c r="K7" s="172" t="s">
        <v>202</v>
      </c>
      <c r="L7" s="172" t="s">
        <v>203</v>
      </c>
      <c r="M7" s="172" t="s">
        <v>202</v>
      </c>
      <c r="N7" s="172" t="s">
        <v>203</v>
      </c>
      <c r="O7" s="496"/>
      <c r="P7" s="496"/>
      <c r="Q7" s="493"/>
      <c r="R7" s="493"/>
      <c r="S7" s="493"/>
      <c r="T7" s="493"/>
    </row>
    <row r="8" spans="1:20" ht="51" x14ac:dyDescent="0.25">
      <c r="A8" s="557" t="s">
        <v>177</v>
      </c>
      <c r="B8" s="350" t="s">
        <v>7</v>
      </c>
      <c r="C8" s="347" t="s">
        <v>335</v>
      </c>
      <c r="D8" s="339">
        <v>1</v>
      </c>
      <c r="E8" s="340" t="s">
        <v>179</v>
      </c>
      <c r="F8" s="340" t="s">
        <v>28</v>
      </c>
      <c r="G8" s="340" t="s">
        <v>180</v>
      </c>
      <c r="H8" s="341" t="s">
        <v>334</v>
      </c>
      <c r="I8" s="326"/>
      <c r="J8" s="186"/>
      <c r="K8" s="175"/>
      <c r="L8" s="186">
        <v>1</v>
      </c>
      <c r="M8" s="175"/>
      <c r="N8" s="186"/>
      <c r="O8" s="175">
        <f t="shared" ref="O8:Q12" si="0">I8+K8+M8</f>
        <v>0</v>
      </c>
      <c r="P8" s="175">
        <f t="shared" si="0"/>
        <v>1</v>
      </c>
      <c r="Q8" s="175">
        <f>O8/P8</f>
        <v>0</v>
      </c>
      <c r="R8" s="191"/>
      <c r="S8" s="177"/>
      <c r="T8" s="177"/>
    </row>
    <row r="9" spans="1:20" ht="38.25" x14ac:dyDescent="0.25">
      <c r="A9" s="558"/>
      <c r="B9" s="351" t="s">
        <v>120</v>
      </c>
      <c r="C9" s="348" t="s">
        <v>339</v>
      </c>
      <c r="D9" s="332">
        <v>1</v>
      </c>
      <c r="E9" s="333" t="s">
        <v>181</v>
      </c>
      <c r="F9" s="330" t="s">
        <v>71</v>
      </c>
      <c r="G9" s="330" t="s">
        <v>182</v>
      </c>
      <c r="H9" s="342" t="s">
        <v>324</v>
      </c>
      <c r="I9" s="326"/>
      <c r="J9" s="186">
        <v>0.33329999999999999</v>
      </c>
      <c r="K9" s="175"/>
      <c r="L9" s="186">
        <v>0.33329999999999999</v>
      </c>
      <c r="M9" s="175"/>
      <c r="N9" s="186">
        <v>0.33339999999999997</v>
      </c>
      <c r="O9" s="190">
        <f t="shared" si="0"/>
        <v>0</v>
      </c>
      <c r="P9" s="190">
        <f t="shared" si="0"/>
        <v>1</v>
      </c>
      <c r="Q9" s="175">
        <f>O9/P9</f>
        <v>0</v>
      </c>
      <c r="R9" s="191"/>
      <c r="S9" s="178"/>
      <c r="T9" s="178"/>
    </row>
    <row r="10" spans="1:20" ht="51" x14ac:dyDescent="0.25">
      <c r="A10" s="558"/>
      <c r="B10" s="351" t="s">
        <v>123</v>
      </c>
      <c r="C10" s="349" t="s">
        <v>184</v>
      </c>
      <c r="D10" s="332">
        <v>1</v>
      </c>
      <c r="E10" s="333" t="s">
        <v>185</v>
      </c>
      <c r="F10" s="330" t="s">
        <v>186</v>
      </c>
      <c r="G10" s="330" t="s">
        <v>187</v>
      </c>
      <c r="H10" s="342" t="s">
        <v>324</v>
      </c>
      <c r="I10" s="326"/>
      <c r="J10" s="186">
        <v>0.33329999999999999</v>
      </c>
      <c r="K10" s="175"/>
      <c r="L10" s="186">
        <v>0.33329999999999999</v>
      </c>
      <c r="M10" s="175"/>
      <c r="N10" s="186">
        <v>0.33339999999999997</v>
      </c>
      <c r="O10" s="190">
        <f t="shared" si="0"/>
        <v>0</v>
      </c>
      <c r="P10" s="190">
        <f t="shared" si="0"/>
        <v>1</v>
      </c>
      <c r="Q10" s="175">
        <f>O10/P10</f>
        <v>0</v>
      </c>
      <c r="R10" s="191"/>
      <c r="S10" s="177"/>
      <c r="T10" s="177"/>
    </row>
    <row r="11" spans="1:20" ht="62.25" customHeight="1" thickBot="1" x14ac:dyDescent="0.3">
      <c r="A11" s="559"/>
      <c r="B11" s="352" t="s">
        <v>125</v>
      </c>
      <c r="C11" s="353" t="s">
        <v>340</v>
      </c>
      <c r="D11" s="354">
        <v>1</v>
      </c>
      <c r="E11" s="355" t="s">
        <v>333</v>
      </c>
      <c r="F11" s="356" t="s">
        <v>71</v>
      </c>
      <c r="G11" s="356" t="s">
        <v>338</v>
      </c>
      <c r="H11" s="357">
        <v>44074</v>
      </c>
      <c r="I11" s="327"/>
      <c r="J11" s="187"/>
      <c r="K11" s="308"/>
      <c r="L11" s="187">
        <v>1</v>
      </c>
      <c r="M11" s="188"/>
      <c r="N11" s="187"/>
      <c r="O11" s="190">
        <f t="shared" si="0"/>
        <v>0</v>
      </c>
      <c r="P11" s="308">
        <f t="shared" si="0"/>
        <v>1</v>
      </c>
      <c r="Q11" s="175">
        <f>O11/P11</f>
        <v>0</v>
      </c>
      <c r="R11" s="191"/>
      <c r="S11" s="177"/>
      <c r="T11" s="177"/>
    </row>
    <row r="12" spans="1:20" ht="76.5" x14ac:dyDescent="0.25">
      <c r="A12" s="384" t="s">
        <v>188</v>
      </c>
      <c r="B12" s="359" t="s">
        <v>10</v>
      </c>
      <c r="C12" s="335" t="s">
        <v>292</v>
      </c>
      <c r="D12" s="336" t="s">
        <v>293</v>
      </c>
      <c r="E12" s="337" t="s">
        <v>294</v>
      </c>
      <c r="F12" s="304" t="s">
        <v>295</v>
      </c>
      <c r="G12" s="387" t="s">
        <v>346</v>
      </c>
      <c r="H12" s="343" t="s">
        <v>296</v>
      </c>
      <c r="I12" s="327"/>
      <c r="J12" s="187">
        <v>1</v>
      </c>
      <c r="K12" s="188"/>
      <c r="L12" s="187"/>
      <c r="M12" s="188"/>
      <c r="N12" s="187">
        <v>1</v>
      </c>
      <c r="O12" s="190">
        <f t="shared" ref="O12:O13" si="1">I12+K12+M12</f>
        <v>0</v>
      </c>
      <c r="P12" s="308">
        <f t="shared" si="0"/>
        <v>2</v>
      </c>
      <c r="Q12" s="308">
        <f t="shared" si="0"/>
        <v>0</v>
      </c>
      <c r="R12" s="191"/>
      <c r="S12" s="178"/>
      <c r="T12" s="178"/>
    </row>
    <row r="13" spans="1:20" ht="63.75" x14ac:dyDescent="0.25">
      <c r="A13" s="385"/>
      <c r="B13" s="359" t="s">
        <v>12</v>
      </c>
      <c r="C13" s="335" t="s">
        <v>341</v>
      </c>
      <c r="D13" s="336" t="s">
        <v>297</v>
      </c>
      <c r="E13" s="337" t="s">
        <v>298</v>
      </c>
      <c r="F13" s="304" t="s">
        <v>299</v>
      </c>
      <c r="G13" s="337" t="s">
        <v>146</v>
      </c>
      <c r="H13" s="343" t="s">
        <v>300</v>
      </c>
      <c r="I13" s="327"/>
      <c r="J13" s="187">
        <v>1</v>
      </c>
      <c r="K13" s="188"/>
      <c r="L13" s="187"/>
      <c r="M13" s="188"/>
      <c r="N13" s="187">
        <v>1</v>
      </c>
      <c r="O13" s="190">
        <f t="shared" si="1"/>
        <v>0</v>
      </c>
      <c r="P13" s="308">
        <f t="shared" ref="P13" si="2">J13+L13+N13</f>
        <v>2</v>
      </c>
      <c r="Q13" s="308">
        <f t="shared" ref="Q13" si="3">K13+M13+O13</f>
        <v>0</v>
      </c>
      <c r="R13" s="191"/>
      <c r="S13" s="178"/>
      <c r="T13" s="178"/>
    </row>
    <row r="14" spans="1:20" ht="39" thickBot="1" x14ac:dyDescent="0.3">
      <c r="A14" s="386"/>
      <c r="B14" s="361" t="s">
        <v>234</v>
      </c>
      <c r="C14" s="362" t="s">
        <v>332</v>
      </c>
      <c r="D14" s="363">
        <v>1</v>
      </c>
      <c r="E14" s="362" t="s">
        <v>331</v>
      </c>
      <c r="F14" s="356" t="s">
        <v>71</v>
      </c>
      <c r="G14" s="356" t="s">
        <v>330</v>
      </c>
      <c r="H14" s="357" t="s">
        <v>324</v>
      </c>
      <c r="I14" s="326"/>
      <c r="J14" s="186">
        <v>0.33329999999999999</v>
      </c>
      <c r="K14" s="175"/>
      <c r="L14" s="186">
        <v>0.33329999999999999</v>
      </c>
      <c r="M14" s="175"/>
      <c r="N14" s="186">
        <v>0.33339999999999997</v>
      </c>
      <c r="O14" s="190">
        <f t="shared" ref="O14:P18" si="4">I14+K14+M14</f>
        <v>0</v>
      </c>
      <c r="P14" s="190">
        <f t="shared" si="4"/>
        <v>1</v>
      </c>
      <c r="Q14" s="175">
        <f t="shared" ref="Q14:Q20" si="5">O14/P14</f>
        <v>0</v>
      </c>
      <c r="R14" s="178"/>
      <c r="S14" s="178"/>
      <c r="T14" s="177"/>
    </row>
    <row r="15" spans="1:20" ht="60.75" customHeight="1" x14ac:dyDescent="0.25">
      <c r="A15" s="557" t="s">
        <v>189</v>
      </c>
      <c r="B15" s="364" t="s">
        <v>16</v>
      </c>
      <c r="C15" s="365" t="s">
        <v>190</v>
      </c>
      <c r="D15" s="358" t="s">
        <v>183</v>
      </c>
      <c r="E15" s="365" t="s">
        <v>191</v>
      </c>
      <c r="F15" s="358" t="s">
        <v>71</v>
      </c>
      <c r="G15" s="358" t="s">
        <v>182</v>
      </c>
      <c r="H15" s="366" t="s">
        <v>324</v>
      </c>
      <c r="I15" s="238"/>
      <c r="J15" s="174">
        <v>1</v>
      </c>
      <c r="K15" s="173"/>
      <c r="L15" s="174">
        <v>1</v>
      </c>
      <c r="M15" s="173"/>
      <c r="N15" s="174">
        <v>1</v>
      </c>
      <c r="O15" s="190">
        <f t="shared" si="4"/>
        <v>0</v>
      </c>
      <c r="P15" s="308">
        <f t="shared" si="4"/>
        <v>3</v>
      </c>
      <c r="Q15" s="175">
        <f t="shared" si="5"/>
        <v>0</v>
      </c>
      <c r="R15" s="191"/>
      <c r="S15" s="178"/>
      <c r="T15" s="178"/>
    </row>
    <row r="16" spans="1:20" ht="51" x14ac:dyDescent="0.25">
      <c r="A16" s="558"/>
      <c r="B16" s="367" t="s">
        <v>18</v>
      </c>
      <c r="C16" s="331" t="s">
        <v>192</v>
      </c>
      <c r="D16" s="334" t="s">
        <v>193</v>
      </c>
      <c r="E16" s="331" t="s">
        <v>194</v>
      </c>
      <c r="F16" s="334" t="s">
        <v>71</v>
      </c>
      <c r="G16" s="334" t="s">
        <v>195</v>
      </c>
      <c r="H16" s="342" t="s">
        <v>324</v>
      </c>
      <c r="I16" s="238"/>
      <c r="J16" s="174">
        <v>4</v>
      </c>
      <c r="K16" s="173"/>
      <c r="L16" s="174">
        <v>8</v>
      </c>
      <c r="M16" s="173"/>
      <c r="N16" s="174">
        <v>4</v>
      </c>
      <c r="O16" s="190">
        <f t="shared" si="4"/>
        <v>0</v>
      </c>
      <c r="P16" s="308">
        <f t="shared" si="4"/>
        <v>16</v>
      </c>
      <c r="Q16" s="175">
        <f t="shared" si="5"/>
        <v>0</v>
      </c>
      <c r="R16" s="191"/>
      <c r="S16" s="178"/>
      <c r="T16" s="178"/>
    </row>
    <row r="17" spans="1:20" ht="38.25" x14ac:dyDescent="0.25">
      <c r="A17" s="558"/>
      <c r="B17" s="367" t="s">
        <v>196</v>
      </c>
      <c r="C17" s="331" t="s">
        <v>197</v>
      </c>
      <c r="D17" s="338">
        <v>1</v>
      </c>
      <c r="E17" s="331" t="s">
        <v>198</v>
      </c>
      <c r="F17" s="334" t="s">
        <v>71</v>
      </c>
      <c r="G17" s="334" t="s">
        <v>195</v>
      </c>
      <c r="H17" s="342" t="s">
        <v>324</v>
      </c>
      <c r="I17" s="326"/>
      <c r="J17" s="186">
        <v>0.33329999999999999</v>
      </c>
      <c r="K17" s="175"/>
      <c r="L17" s="186">
        <v>0.33329999999999999</v>
      </c>
      <c r="M17" s="175"/>
      <c r="N17" s="186">
        <v>0.33339999999999997</v>
      </c>
      <c r="O17" s="190">
        <f t="shared" si="4"/>
        <v>0</v>
      </c>
      <c r="P17" s="190">
        <f t="shared" si="4"/>
        <v>1</v>
      </c>
      <c r="Q17" s="175">
        <f t="shared" si="5"/>
        <v>0</v>
      </c>
      <c r="R17" s="191"/>
      <c r="S17" s="177"/>
      <c r="T17" s="177"/>
    </row>
    <row r="18" spans="1:20" ht="51.75" thickBot="1" x14ac:dyDescent="0.3">
      <c r="A18" s="559"/>
      <c r="B18" s="361" t="s">
        <v>259</v>
      </c>
      <c r="C18" s="368" t="s">
        <v>329</v>
      </c>
      <c r="D18" s="363">
        <v>1</v>
      </c>
      <c r="E18" s="362" t="s">
        <v>328</v>
      </c>
      <c r="F18" s="356" t="s">
        <v>71</v>
      </c>
      <c r="G18" s="356" t="s">
        <v>320</v>
      </c>
      <c r="H18" s="357" t="s">
        <v>324</v>
      </c>
      <c r="I18" s="326"/>
      <c r="J18" s="186">
        <v>0.33329999999999999</v>
      </c>
      <c r="K18" s="175"/>
      <c r="L18" s="186">
        <v>0.33329999999999999</v>
      </c>
      <c r="M18" s="175"/>
      <c r="N18" s="186">
        <v>0.33339999999999997</v>
      </c>
      <c r="O18" s="190">
        <f t="shared" si="4"/>
        <v>0</v>
      </c>
      <c r="P18" s="190">
        <f t="shared" si="4"/>
        <v>1</v>
      </c>
      <c r="Q18" s="175">
        <f t="shared" si="5"/>
        <v>0</v>
      </c>
      <c r="R18" s="191"/>
      <c r="S18" s="177"/>
      <c r="T18" s="177"/>
    </row>
    <row r="19" spans="1:20" ht="51.75" customHeight="1" x14ac:dyDescent="0.25">
      <c r="A19" s="547" t="s">
        <v>199</v>
      </c>
      <c r="B19" s="364" t="s">
        <v>40</v>
      </c>
      <c r="C19" s="365" t="s">
        <v>327</v>
      </c>
      <c r="D19" s="358" t="s">
        <v>326</v>
      </c>
      <c r="E19" s="365" t="s">
        <v>325</v>
      </c>
      <c r="F19" s="358" t="s">
        <v>71</v>
      </c>
      <c r="G19" s="358" t="s">
        <v>320</v>
      </c>
      <c r="H19" s="366" t="s">
        <v>324</v>
      </c>
      <c r="I19" s="327"/>
      <c r="J19" s="187">
        <v>1</v>
      </c>
      <c r="K19" s="188"/>
      <c r="L19" s="187">
        <v>1</v>
      </c>
      <c r="M19" s="188"/>
      <c r="N19" s="187">
        <v>1</v>
      </c>
      <c r="O19" s="190">
        <f>I19+K19</f>
        <v>0</v>
      </c>
      <c r="P19" s="308">
        <f>J19+L19+N19</f>
        <v>3</v>
      </c>
      <c r="Q19" s="175">
        <f t="shared" si="5"/>
        <v>0</v>
      </c>
      <c r="R19" s="325"/>
      <c r="S19" s="325"/>
      <c r="T19" s="325"/>
    </row>
    <row r="20" spans="1:20" ht="38.25" x14ac:dyDescent="0.25">
      <c r="A20" s="548"/>
      <c r="B20" s="367" t="s">
        <v>41</v>
      </c>
      <c r="C20" s="331" t="s">
        <v>323</v>
      </c>
      <c r="D20" s="334" t="s">
        <v>322</v>
      </c>
      <c r="E20" s="331" t="s">
        <v>321</v>
      </c>
      <c r="F20" s="334" t="s">
        <v>71</v>
      </c>
      <c r="G20" s="334" t="s">
        <v>320</v>
      </c>
      <c r="H20" s="342">
        <v>44196</v>
      </c>
      <c r="I20" s="327"/>
      <c r="J20" s="187"/>
      <c r="K20" s="188"/>
      <c r="L20" s="187"/>
      <c r="M20" s="188"/>
      <c r="N20" s="187">
        <v>1</v>
      </c>
      <c r="O20" s="190">
        <f>I20+K20</f>
        <v>0</v>
      </c>
      <c r="P20" s="308">
        <f>J20+L20+N20</f>
        <v>1</v>
      </c>
      <c r="Q20" s="175">
        <f t="shared" si="5"/>
        <v>0</v>
      </c>
      <c r="R20" s="325"/>
      <c r="S20" s="325"/>
      <c r="T20" s="325"/>
    </row>
    <row r="21" spans="1:20" ht="77.25" thickBot="1" x14ac:dyDescent="0.3">
      <c r="A21" s="548"/>
      <c r="B21" s="360" t="s">
        <v>342</v>
      </c>
      <c r="C21" s="369" t="s">
        <v>119</v>
      </c>
      <c r="D21" s="251" t="s">
        <v>301</v>
      </c>
      <c r="E21" s="344" t="s">
        <v>178</v>
      </c>
      <c r="F21" s="345" t="s">
        <v>295</v>
      </c>
      <c r="G21" s="344" t="s">
        <v>346</v>
      </c>
      <c r="H21" s="346" t="s">
        <v>229</v>
      </c>
      <c r="I21" s="305"/>
      <c r="J21" s="187">
        <v>1</v>
      </c>
      <c r="K21" s="188"/>
      <c r="L21" s="187"/>
      <c r="M21" s="188"/>
      <c r="N21" s="187">
        <v>1</v>
      </c>
      <c r="O21" s="190">
        <f>I21+K21</f>
        <v>0</v>
      </c>
      <c r="P21" s="308">
        <f>J21+L21+N21</f>
        <v>2</v>
      </c>
      <c r="Q21" s="175">
        <f t="shared" ref="Q21" si="6">O21/P21</f>
        <v>0</v>
      </c>
      <c r="R21" s="325"/>
      <c r="S21" s="325"/>
      <c r="T21" s="325"/>
    </row>
  </sheetData>
  <autoFilter ref="A7:T18" xr:uid="{00000000-0009-0000-0000-000007000000}">
    <filterColumn colId="1" showButton="0"/>
  </autoFilter>
  <mergeCells count="15">
    <mergeCell ref="A19:A21"/>
    <mergeCell ref="R5:R7"/>
    <mergeCell ref="S5:S7"/>
    <mergeCell ref="T5:T7"/>
    <mergeCell ref="K5:L6"/>
    <mergeCell ref="M5:N6"/>
    <mergeCell ref="O5:O7"/>
    <mergeCell ref="P5:P7"/>
    <mergeCell ref="Q5:Q7"/>
    <mergeCell ref="I5:J6"/>
    <mergeCell ref="A5:H5"/>
    <mergeCell ref="A6:H6"/>
    <mergeCell ref="B7:C7"/>
    <mergeCell ref="A15:A18"/>
    <mergeCell ref="A8:A11"/>
  </mergeCells>
  <conditionalFormatting sqref="S14:T14 Q15:T16 Q8:T9">
    <cfRule type="cellIs" dxfId="10" priority="16" operator="equal">
      <formula>1</formula>
    </cfRule>
  </conditionalFormatting>
  <conditionalFormatting sqref="R14">
    <cfRule type="cellIs" dxfId="9" priority="15" operator="equal">
      <formula>1</formula>
    </cfRule>
  </conditionalFormatting>
  <conditionalFormatting sqref="Q10:T11">
    <cfRule type="cellIs" dxfId="8" priority="13" operator="equal">
      <formula>1</formula>
    </cfRule>
  </conditionalFormatting>
  <conditionalFormatting sqref="Q14">
    <cfRule type="cellIs" dxfId="7" priority="10" operator="equal">
      <formula>1</formula>
    </cfRule>
  </conditionalFormatting>
  <conditionalFormatting sqref="Q17:T17">
    <cfRule type="cellIs" dxfId="6" priority="9" operator="equal">
      <formula>1</formula>
    </cfRule>
  </conditionalFormatting>
  <conditionalFormatting sqref="R18:T18">
    <cfRule type="cellIs" dxfId="5" priority="8" operator="equal">
      <formula>1</formula>
    </cfRule>
  </conditionalFormatting>
  <conditionalFormatting sqref="Q18">
    <cfRule type="cellIs" dxfId="4" priority="7" operator="equal">
      <formula>1</formula>
    </cfRule>
  </conditionalFormatting>
  <conditionalFormatting sqref="Q19">
    <cfRule type="cellIs" dxfId="3" priority="6" operator="equal">
      <formula>1</formula>
    </cfRule>
  </conditionalFormatting>
  <conditionalFormatting sqref="Q20:Q21">
    <cfRule type="cellIs" dxfId="2" priority="5" operator="equal">
      <formula>1</formula>
    </cfRule>
  </conditionalFormatting>
  <conditionalFormatting sqref="R12:T12">
    <cfRule type="cellIs" dxfId="1" priority="2" operator="equal">
      <formula>1</formula>
    </cfRule>
  </conditionalFormatting>
  <conditionalFormatting sqref="R13:T13">
    <cfRule type="cellIs" dxfId="0" priority="1" operator="equal">
      <formula>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60"/>
  <sheetViews>
    <sheetView showGridLines="0" topLeftCell="A18" workbookViewId="0">
      <selection activeCell="F28" sqref="F28"/>
    </sheetView>
  </sheetViews>
  <sheetFormatPr baseColWidth="10" defaultRowHeight="15" x14ac:dyDescent="0.25"/>
  <cols>
    <col min="2" max="2" width="31.140625" customWidth="1"/>
    <col min="3" max="3" width="21.7109375" customWidth="1"/>
    <col min="4" max="4" width="14.85546875" customWidth="1"/>
    <col min="5" max="5" width="15.42578125" customWidth="1"/>
    <col min="6" max="6" width="15" customWidth="1"/>
  </cols>
  <sheetData>
    <row r="1" spans="2:6" hidden="1" x14ac:dyDescent="0.25"/>
    <row r="2" spans="2:6" hidden="1" x14ac:dyDescent="0.25"/>
    <row r="3" spans="2:6" hidden="1" x14ac:dyDescent="0.25">
      <c r="B3" s="172" t="s">
        <v>204</v>
      </c>
      <c r="C3" s="172" t="s">
        <v>205</v>
      </c>
      <c r="D3" s="172"/>
      <c r="E3" s="172" t="s">
        <v>206</v>
      </c>
      <c r="F3" s="172" t="s">
        <v>207</v>
      </c>
    </row>
    <row r="4" spans="2:6" hidden="1" x14ac:dyDescent="0.25">
      <c r="B4" s="192" t="s">
        <v>208</v>
      </c>
      <c r="C4" s="193">
        <f>'[6]Gestión Riesgo Corrupción '!AB15</f>
        <v>1</v>
      </c>
      <c r="D4" s="193"/>
      <c r="E4" s="193">
        <v>0.2</v>
      </c>
      <c r="F4" s="194">
        <f>C4*E4</f>
        <v>0.2</v>
      </c>
    </row>
    <row r="5" spans="2:6" hidden="1" x14ac:dyDescent="0.25">
      <c r="B5" s="192" t="s">
        <v>209</v>
      </c>
      <c r="C5" s="193">
        <f>'[6]Estrategias de Racionalizacion'!U15</f>
        <v>1</v>
      </c>
      <c r="D5" s="193"/>
      <c r="E5" s="193">
        <v>0.2</v>
      </c>
      <c r="F5" s="194">
        <f t="shared" ref="F5:F7" si="0">C5*E5</f>
        <v>0.2</v>
      </c>
    </row>
    <row r="6" spans="2:6" hidden="1" x14ac:dyDescent="0.25">
      <c r="B6" s="192" t="s">
        <v>210</v>
      </c>
      <c r="C6" s="193">
        <f>'[6]Rendición de Cuentas'!AB14</f>
        <v>1</v>
      </c>
      <c r="D6" s="193"/>
      <c r="E6" s="193">
        <v>0.2</v>
      </c>
      <c r="F6" s="194">
        <f t="shared" si="0"/>
        <v>0.2</v>
      </c>
    </row>
    <row r="7" spans="2:6" hidden="1" x14ac:dyDescent="0.25">
      <c r="B7" s="192" t="s">
        <v>211</v>
      </c>
      <c r="C7" s="193">
        <f>'[6]Atención al ciudadano'!S26</f>
        <v>1</v>
      </c>
      <c r="D7" s="193"/>
      <c r="E7" s="193">
        <v>0.2</v>
      </c>
      <c r="F7" s="194">
        <f t="shared" si="0"/>
        <v>0.2</v>
      </c>
    </row>
    <row r="8" spans="2:6" hidden="1" x14ac:dyDescent="0.25">
      <c r="B8" s="192" t="s">
        <v>212</v>
      </c>
      <c r="C8" s="193">
        <f>'[6]Transparencia y Acc. Info'!AC18</f>
        <v>1</v>
      </c>
      <c r="D8" s="193"/>
      <c r="E8" s="193">
        <v>0.2</v>
      </c>
      <c r="F8" s="194">
        <f>C8*E8</f>
        <v>0.2</v>
      </c>
    </row>
    <row r="9" spans="2:6" hidden="1" x14ac:dyDescent="0.25">
      <c r="B9" s="560" t="s">
        <v>200</v>
      </c>
      <c r="C9" s="561"/>
      <c r="D9" s="561"/>
      <c r="E9" s="562"/>
      <c r="F9" s="193">
        <f>SUM(F4:F8)</f>
        <v>1</v>
      </c>
    </row>
    <row r="10" spans="2:6" hidden="1" x14ac:dyDescent="0.25"/>
    <row r="11" spans="2:6" hidden="1" x14ac:dyDescent="0.25"/>
    <row r="12" spans="2:6" hidden="1" x14ac:dyDescent="0.25"/>
    <row r="13" spans="2:6" hidden="1" x14ac:dyDescent="0.25"/>
    <row r="14" spans="2:6" hidden="1" x14ac:dyDescent="0.25"/>
    <row r="15" spans="2:6" hidden="1" x14ac:dyDescent="0.25"/>
    <row r="16" spans="2:6" hidden="1" x14ac:dyDescent="0.25"/>
    <row r="17" spans="2:7" hidden="1" x14ac:dyDescent="0.25"/>
    <row r="25" spans="2:7" ht="15" customHeight="1" x14ac:dyDescent="0.25"/>
    <row r="26" spans="2:7" x14ac:dyDescent="0.25">
      <c r="B26" s="172" t="s">
        <v>204</v>
      </c>
      <c r="C26" s="172" t="s">
        <v>205</v>
      </c>
      <c r="D26" s="172" t="s">
        <v>213</v>
      </c>
      <c r="E26" s="172" t="s">
        <v>206</v>
      </c>
      <c r="F26" s="172" t="s">
        <v>207</v>
      </c>
    </row>
    <row r="27" spans="2:7" x14ac:dyDescent="0.25">
      <c r="B27" s="192" t="s">
        <v>208</v>
      </c>
      <c r="C27" s="193">
        <v>0.25</v>
      </c>
      <c r="D27" s="193">
        <f>C27</f>
        <v>0.25</v>
      </c>
      <c r="E27" s="193">
        <v>0.2</v>
      </c>
      <c r="F27" s="194">
        <f>C27*E27</f>
        <v>0.05</v>
      </c>
      <c r="G27" s="195"/>
    </row>
    <row r="28" spans="2:7" x14ac:dyDescent="0.25">
      <c r="B28" s="192" t="s">
        <v>209</v>
      </c>
      <c r="C28" s="193">
        <v>0.25</v>
      </c>
      <c r="D28" s="193">
        <f t="shared" ref="D28:D29" si="1">C28</f>
        <v>0.25</v>
      </c>
      <c r="E28" s="193">
        <v>0.2</v>
      </c>
      <c r="F28" s="194">
        <f t="shared" ref="F28:F30" si="2">C28*E28</f>
        <v>0.05</v>
      </c>
      <c r="G28" s="195"/>
    </row>
    <row r="29" spans="2:7" x14ac:dyDescent="0.25">
      <c r="B29" s="192" t="s">
        <v>210</v>
      </c>
      <c r="C29" s="193">
        <v>0.25</v>
      </c>
      <c r="D29" s="193">
        <f t="shared" si="1"/>
        <v>0.25</v>
      </c>
      <c r="E29" s="193">
        <v>0.2</v>
      </c>
      <c r="F29" s="194">
        <f t="shared" si="2"/>
        <v>0.05</v>
      </c>
      <c r="G29" s="195"/>
    </row>
    <row r="30" spans="2:7" x14ac:dyDescent="0.25">
      <c r="B30" s="192" t="s">
        <v>211</v>
      </c>
      <c r="C30" s="193">
        <v>0.25</v>
      </c>
      <c r="D30" s="193">
        <f>C30</f>
        <v>0.25</v>
      </c>
      <c r="E30" s="193">
        <v>0.2</v>
      </c>
      <c r="F30" s="194">
        <f t="shared" si="2"/>
        <v>0.05</v>
      </c>
      <c r="G30" s="195"/>
    </row>
    <row r="31" spans="2:7" x14ac:dyDescent="0.25">
      <c r="B31" s="192" t="s">
        <v>212</v>
      </c>
      <c r="C31" s="193">
        <v>0.25</v>
      </c>
      <c r="D31" s="193">
        <f>C31</f>
        <v>0.25</v>
      </c>
      <c r="E31" s="193">
        <v>0.2</v>
      </c>
      <c r="F31" s="194">
        <f>C31*E31</f>
        <v>0.05</v>
      </c>
      <c r="G31" s="195"/>
    </row>
    <row r="32" spans="2:7" x14ac:dyDescent="0.25">
      <c r="B32" s="560" t="s">
        <v>200</v>
      </c>
      <c r="C32" s="561"/>
      <c r="D32" s="561"/>
      <c r="E32" s="562"/>
      <c r="F32" s="196">
        <f>SUM(F27:F31)</f>
        <v>0.25</v>
      </c>
      <c r="G32" s="195"/>
    </row>
    <row r="37" spans="5:5" x14ac:dyDescent="0.25">
      <c r="E37" s="197"/>
    </row>
    <row r="40" spans="5:5" hidden="1" x14ac:dyDescent="0.25"/>
    <row r="41" spans="5:5" hidden="1" x14ac:dyDescent="0.25"/>
    <row r="42" spans="5:5" hidden="1" x14ac:dyDescent="0.25"/>
    <row r="43" spans="5:5" hidden="1" x14ac:dyDescent="0.25"/>
    <row r="44" spans="5:5" hidden="1" x14ac:dyDescent="0.25"/>
    <row r="45" spans="5:5" hidden="1" x14ac:dyDescent="0.25"/>
    <row r="46" spans="5:5" hidden="1" x14ac:dyDescent="0.25"/>
    <row r="47" spans="5:5" hidden="1" x14ac:dyDescent="0.25"/>
    <row r="48" spans="5: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sheetData>
  <mergeCells count="2">
    <mergeCell ref="B9:E9"/>
    <mergeCell ref="B32:E32"/>
  </mergeCells>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4</vt:i4>
      </vt:variant>
    </vt:vector>
  </HeadingPairs>
  <TitlesOfParts>
    <vt:vector size="14" baseType="lpstr">
      <vt:lpstr>Gestión Riesgo Corrupción </vt:lpstr>
      <vt:lpstr>PAAC</vt:lpstr>
      <vt:lpstr>1 Gestion de Riesgo Corrupcion </vt:lpstr>
      <vt:lpstr>Estrategias de Racionalizacion</vt:lpstr>
      <vt:lpstr>3 Rendicion de Cuentas</vt:lpstr>
      <vt:lpstr>4 Atencion al Ciudadano </vt:lpstr>
      <vt:lpstr>4 Atencion al Ciudadano  </vt:lpstr>
      <vt:lpstr>5 Transparencia y Acc </vt:lpstr>
      <vt:lpstr>TOTAL</vt:lpstr>
      <vt:lpstr>AVANCES</vt:lpstr>
      <vt:lpstr>'Estrategias de Racionalizacion'!Área_de_impresión</vt:lpstr>
      <vt:lpstr>'Gestión Riesgo Corrupción '!Área_de_impresión</vt:lpstr>
      <vt:lpstr>'Estrategias de Racionalizacion'!Títulos_a_imprimir</vt:lpstr>
      <vt:lpstr>'Gestión Riesgo Corrupción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Marisol Viveros</cp:lastModifiedBy>
  <cp:lastPrinted>2019-04-11T16:20:24Z</cp:lastPrinted>
  <dcterms:created xsi:type="dcterms:W3CDTF">2017-03-13T17:16:50Z</dcterms:created>
  <dcterms:modified xsi:type="dcterms:W3CDTF">2019-12-12T22:16:41Z</dcterms:modified>
</cp:coreProperties>
</file>