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C:\Users\marisol.viveros\Desktop\Trabajo en casa\Planeación 2021\1. Pensamiento y Direccionamiento Estrategico\Planes Integrados\"/>
    </mc:Choice>
  </mc:AlternateContent>
  <xr:revisionPtr revIDLastSave="0" documentId="13_ncr:1_{3F464546-5F82-4D29-B8AC-1033EBB8D11E}" xr6:coauthVersionLast="36" xr6:coauthVersionMax="46" xr10:uidLastSave="{00000000-0000-0000-0000-000000000000}"/>
  <bookViews>
    <workbookView xWindow="0" yWindow="0" windowWidth="28800" windowHeight="12210" tabRatio="972" firstSheet="4" activeTab="4" xr2:uid="{00000000-000D-0000-FFFF-FFFF00000000}"/>
  </bookViews>
  <sheets>
    <sheet name="CHECK LIST" sheetId="19" state="hidden" r:id="rId1"/>
    <sheet name="OCI" sheetId="20" state="hidden" r:id="rId2"/>
    <sheet name="DESCRIPCIÓN RIESGOS" sheetId="14" state="hidden" r:id="rId3"/>
    <sheet name="EVALUACIÓN CONTROLES" sheetId="24" state="hidden" r:id="rId4"/>
    <sheet name="MAPA DE RIESGOS" sheetId="25" r:id="rId5"/>
    <sheet name="MAPA DE CALOR RIESGOS UAEOS" sheetId="22" state="hidden" r:id="rId6"/>
    <sheet name="PESO CONTROLES" sheetId="18" state="hidden" r:id="rId7"/>
    <sheet name="CONTROLES" sheetId="16" state="hidden" r:id="rId8"/>
    <sheet name="SEGUIMIENTO" sheetId="23" state="hidden" r:id="rId9"/>
    <sheet name="RESUMEN" sheetId="6" state="hidden" r:id="rId10"/>
  </sheets>
  <externalReferences>
    <externalReference r:id="rId11"/>
    <externalReference r:id="rId12"/>
  </externalReferences>
  <definedNames>
    <definedName name="_xlnm._FilterDatabase" localSheetId="4" hidden="1">'MAPA DE RIESGOS'!$A$1:$X$158</definedName>
    <definedName name="_xlnm._FilterDatabase" localSheetId="9" hidden="1">RESUMEN!$D$3:$F$61</definedName>
    <definedName name="_xlnm.Print_Area" localSheetId="0">'CHECK LIST'!$B$3:$M$71</definedName>
    <definedName name="_xlnm.Print_Area" localSheetId="5">'MAPA DE CALOR RIESGOS UAEOS'!$B$1:$H$10</definedName>
    <definedName name="_xlnm.Print_Area" localSheetId="4">'MAPA DE RIESGOS'!$A$1:$W$159</definedName>
    <definedName name="_xlnm.Print_Area" localSheetId="1">OCI!$U$20:$W$29</definedName>
    <definedName name="_xlnm.Print_Titles" localSheetId="0">'CHECK LIST'!$3:$6</definedName>
    <definedName name="_xlnm.Print_Titles" localSheetId="4">'MAPA DE RIESGOS'!$1:$4</definedName>
  </definedNames>
  <calcPr calcId="191029"/>
</workbook>
</file>

<file path=xl/calcChain.xml><?xml version="1.0" encoding="utf-8"?>
<calcChain xmlns="http://schemas.openxmlformats.org/spreadsheetml/2006/main">
  <c r="F12" i="25" l="1"/>
  <c r="E12" i="25"/>
  <c r="F9" i="25"/>
  <c r="E9" i="25"/>
  <c r="D455" i="24" l="1"/>
  <c r="D427" i="24"/>
  <c r="D399" i="24"/>
  <c r="D371" i="24"/>
  <c r="D343" i="24"/>
  <c r="D315" i="24"/>
  <c r="D287" i="24"/>
  <c r="D259" i="24"/>
  <c r="D231" i="24"/>
  <c r="D203" i="24"/>
  <c r="D175" i="24"/>
  <c r="D147" i="24"/>
  <c r="D119" i="24"/>
  <c r="D91" i="24"/>
  <c r="D63" i="24"/>
  <c r="D35" i="24"/>
  <c r="E473" i="24"/>
  <c r="C473" i="24"/>
  <c r="B467" i="24"/>
  <c r="D461" i="24"/>
  <c r="D460" i="24"/>
  <c r="D459" i="24"/>
  <c r="D458" i="24"/>
  <c r="D457" i="24"/>
  <c r="D456" i="24"/>
  <c r="E445" i="24"/>
  <c r="C445" i="24"/>
  <c r="B439" i="24"/>
  <c r="D433" i="24"/>
  <c r="D432" i="24"/>
  <c r="D431" i="24"/>
  <c r="D430" i="24"/>
  <c r="D429" i="24"/>
  <c r="D428" i="24"/>
  <c r="A425" i="24"/>
  <c r="E417" i="24"/>
  <c r="C417" i="24"/>
  <c r="B411" i="24"/>
  <c r="D405" i="24"/>
  <c r="D404" i="24"/>
  <c r="D403" i="24"/>
  <c r="D402" i="24"/>
  <c r="D401" i="24"/>
  <c r="D400" i="24"/>
  <c r="A397" i="24"/>
  <c r="E389" i="24"/>
  <c r="C389" i="24"/>
  <c r="B383" i="24"/>
  <c r="D377" i="24"/>
  <c r="D376" i="24"/>
  <c r="D375" i="24"/>
  <c r="D374" i="24"/>
  <c r="D373" i="24"/>
  <c r="D372" i="24"/>
  <c r="A369" i="24"/>
  <c r="E361" i="24"/>
  <c r="C361" i="24"/>
  <c r="B355" i="24"/>
  <c r="D349" i="24"/>
  <c r="D348" i="24"/>
  <c r="D347" i="24"/>
  <c r="D346" i="24"/>
  <c r="D345" i="24"/>
  <c r="D344" i="24"/>
  <c r="A341" i="24"/>
  <c r="E333" i="24"/>
  <c r="C333" i="24"/>
  <c r="B327" i="24"/>
  <c r="D321" i="24"/>
  <c r="D320" i="24"/>
  <c r="D319" i="24"/>
  <c r="D318" i="24"/>
  <c r="D317" i="24"/>
  <c r="D316" i="24"/>
  <c r="A313" i="24"/>
  <c r="E305" i="24"/>
  <c r="C305" i="24"/>
  <c r="B299" i="24"/>
  <c r="D293" i="24"/>
  <c r="D292" i="24"/>
  <c r="D291" i="24"/>
  <c r="D290" i="24"/>
  <c r="D289" i="24"/>
  <c r="D288" i="24"/>
  <c r="A285" i="24"/>
  <c r="E277" i="24"/>
  <c r="C277" i="24"/>
  <c r="B271" i="24"/>
  <c r="D265" i="24"/>
  <c r="D264" i="24"/>
  <c r="D263" i="24"/>
  <c r="D262" i="24"/>
  <c r="D261" i="24"/>
  <c r="D260" i="24"/>
  <c r="A257" i="24"/>
  <c r="E249" i="24"/>
  <c r="C249" i="24"/>
  <c r="B243" i="24"/>
  <c r="D237" i="24"/>
  <c r="D236" i="24"/>
  <c r="D235" i="24"/>
  <c r="D234" i="24"/>
  <c r="D233" i="24"/>
  <c r="D232" i="24"/>
  <c r="A229" i="24"/>
  <c r="E221" i="24"/>
  <c r="C221" i="24"/>
  <c r="B215" i="24"/>
  <c r="D209" i="24"/>
  <c r="D208" i="24"/>
  <c r="D207" i="24"/>
  <c r="D206" i="24"/>
  <c r="D205" i="24"/>
  <c r="D204" i="24"/>
  <c r="A201" i="24"/>
  <c r="E193" i="24"/>
  <c r="C193" i="24"/>
  <c r="B187" i="24"/>
  <c r="D181" i="24"/>
  <c r="D180" i="24"/>
  <c r="D179" i="24"/>
  <c r="D178" i="24"/>
  <c r="D177" i="24"/>
  <c r="D176" i="24"/>
  <c r="A173" i="24"/>
  <c r="E165" i="24"/>
  <c r="C165" i="24"/>
  <c r="B159" i="24"/>
  <c r="D153" i="24"/>
  <c r="D152" i="24"/>
  <c r="D151" i="24"/>
  <c r="D150" i="24"/>
  <c r="D149" i="24"/>
  <c r="D148" i="24"/>
  <c r="A145" i="24"/>
  <c r="E137" i="24"/>
  <c r="C137" i="24"/>
  <c r="B131" i="24"/>
  <c r="D125" i="24"/>
  <c r="D124" i="24"/>
  <c r="D123" i="24"/>
  <c r="D122" i="24"/>
  <c r="D121" i="24"/>
  <c r="D120" i="24"/>
  <c r="A117" i="24"/>
  <c r="E109" i="24"/>
  <c r="C109" i="24"/>
  <c r="B103" i="24"/>
  <c r="D97" i="24"/>
  <c r="D96" i="24"/>
  <c r="D95" i="24"/>
  <c r="D94" i="24"/>
  <c r="D93" i="24"/>
  <c r="D92" i="24"/>
  <c r="A89" i="24"/>
  <c r="E81" i="24"/>
  <c r="C81" i="24"/>
  <c r="B75" i="24"/>
  <c r="D69" i="24"/>
  <c r="D68" i="24"/>
  <c r="D67" i="24"/>
  <c r="D66" i="24"/>
  <c r="D65" i="24"/>
  <c r="D64" i="24"/>
  <c r="A61" i="24"/>
  <c r="E53" i="24"/>
  <c r="C53" i="24"/>
  <c r="B47" i="24"/>
  <c r="D41" i="24"/>
  <c r="D40" i="24"/>
  <c r="D39" i="24"/>
  <c r="D38" i="24"/>
  <c r="D37" i="24"/>
  <c r="D36" i="24"/>
  <c r="A33" i="24"/>
  <c r="E24" i="24"/>
  <c r="C24" i="24"/>
  <c r="B18" i="24"/>
  <c r="D12" i="24"/>
  <c r="D11" i="24"/>
  <c r="D10" i="24"/>
  <c r="D9" i="24"/>
  <c r="D8" i="24"/>
  <c r="D7" i="24"/>
  <c r="D6" i="24"/>
  <c r="A4" i="24"/>
  <c r="D434" i="24" l="1"/>
  <c r="F433" i="24" s="1"/>
  <c r="A445" i="24" s="1"/>
  <c r="D98" i="24"/>
  <c r="F97" i="24" s="1"/>
  <c r="A109" i="24" s="1"/>
  <c r="D210" i="24"/>
  <c r="F209" i="24" s="1"/>
  <c r="A221" i="24" s="1"/>
  <c r="D126" i="24"/>
  <c r="F125" i="24" s="1"/>
  <c r="A137" i="24" s="1"/>
  <c r="D42" i="24"/>
  <c r="F41" i="24" s="1"/>
  <c r="A53" i="24" s="1"/>
  <c r="D154" i="24"/>
  <c r="F153" i="24" s="1"/>
  <c r="A165" i="24" s="1"/>
  <c r="D266" i="24"/>
  <c r="F265" i="24" s="1"/>
  <c r="A277" i="24" s="1"/>
  <c r="D378" i="24"/>
  <c r="F377" i="24" s="1"/>
  <c r="A389" i="24" s="1"/>
  <c r="D322" i="24"/>
  <c r="F321" i="24" s="1"/>
  <c r="A333" i="24" s="1"/>
  <c r="D294" i="24"/>
  <c r="F293" i="24" s="1"/>
  <c r="A305" i="24" s="1"/>
  <c r="D462" i="24"/>
  <c r="F461" i="24" s="1"/>
  <c r="A473" i="24" s="1"/>
  <c r="D406" i="24"/>
  <c r="F405" i="24" s="1"/>
  <c r="A417" i="24" s="1"/>
  <c r="D350" i="24"/>
  <c r="F349" i="24" s="1"/>
  <c r="A361" i="24" s="1"/>
  <c r="D238" i="24"/>
  <c r="F237" i="24" s="1"/>
  <c r="A249" i="24" s="1"/>
  <c r="D182" i="24"/>
  <c r="F181" i="24" s="1"/>
  <c r="A193" i="24" s="1"/>
  <c r="D70" i="24"/>
  <c r="F69" i="24" s="1"/>
  <c r="A81" i="24" s="1"/>
  <c r="D13" i="24"/>
  <c r="F12" i="24" s="1"/>
  <c r="A24" i="24" s="1"/>
  <c r="L5" i="6"/>
  <c r="K5" i="6"/>
  <c r="J5" i="6"/>
  <c r="I5" i="6"/>
  <c r="H5" i="6"/>
  <c r="P5" i="6" l="1"/>
  <c r="O5" i="6"/>
  <c r="E22" i="23" l="1"/>
  <c r="E23" i="23" s="1"/>
  <c r="D22" i="23"/>
  <c r="D23" i="23" s="1"/>
  <c r="N5" i="6" l="1"/>
  <c r="R5" i="6" s="1"/>
  <c r="I6" i="6" l="1"/>
  <c r="L6" i="6"/>
  <c r="H6" i="6"/>
  <c r="J6" i="6"/>
  <c r="K6" i="6"/>
  <c r="C61" i="6"/>
  <c r="R6" i="6" l="1"/>
  <c r="Q6" i="6"/>
  <c r="X5" i="6" s="1"/>
  <c r="O6" i="6"/>
  <c r="V5" i="6" s="1"/>
  <c r="N6" i="6"/>
  <c r="U5" i="6" s="1"/>
  <c r="P6" i="6"/>
  <c r="W5" i="6" s="1"/>
  <c r="Y5" i="6" l="1"/>
  <c r="Q95" i="6"/>
  <c r="P95" i="6"/>
  <c r="O95" i="6"/>
  <c r="N95" i="6"/>
  <c r="G21" i="18"/>
  <c r="H21" i="18" s="1"/>
  <c r="K8" i="18" l="1"/>
  <c r="L8" i="18" s="1"/>
  <c r="Q100" i="6"/>
  <c r="Q101" i="6" s="1"/>
  <c r="P96" i="6"/>
  <c r="O100" i="6"/>
  <c r="O101" i="6" s="1"/>
  <c r="N96" i="6"/>
  <c r="R100" i="6"/>
  <c r="R101" i="6" s="1"/>
  <c r="Q96" i="6"/>
  <c r="P100" i="6"/>
  <c r="P101" i="6" s="1"/>
  <c r="O9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6" authorId="0" shapeId="0" xr:uid="{00000000-0006-0000-0200-000001000000}">
      <text>
        <r>
          <rPr>
            <b/>
            <sz val="9"/>
            <color indexed="81"/>
            <rFont val="Tahoma"/>
            <family val="2"/>
          </rPr>
          <t>Jorge Ismael Muñoz Rodriguez:</t>
        </r>
        <r>
          <rPr>
            <sz val="9"/>
            <color indexed="81"/>
            <rFont val="Tahoma"/>
            <family val="2"/>
          </rPr>
          <t xml:space="preserve">
Posibilidad que suceda un evento que tendra un impacto sobre el cumplimiento de los objetivos. Se expresa en terminos de probabilidad y objetivos.</t>
        </r>
      </text>
    </comment>
    <comment ref="D6" authorId="0" shapeId="0" xr:uid="{00000000-0006-0000-0200-000002000000}">
      <text>
        <r>
          <rPr>
            <b/>
            <sz val="9"/>
            <color indexed="81"/>
            <rFont val="Tahoma"/>
            <family val="2"/>
          </rPr>
          <t>Jorge Ismael Muñoz Rodriguez:</t>
        </r>
        <r>
          <rPr>
            <sz val="9"/>
            <color indexed="81"/>
            <rFont val="Tahoma"/>
            <family val="2"/>
          </rPr>
          <t xml:space="preserve">
TIPO: OPERATIVO O DE CORRUPCIÓN </t>
        </r>
      </text>
    </comment>
    <comment ref="B7" authorId="0" shapeId="0" xr:uid="{00000000-0006-0000-0200-000003000000}">
      <text>
        <r>
          <rPr>
            <b/>
            <sz val="9"/>
            <color indexed="81"/>
            <rFont val="Tahoma"/>
            <family val="2"/>
          </rPr>
          <t>Jorge Ismael Muñoz Rodriguez:</t>
        </r>
        <r>
          <rPr>
            <sz val="9"/>
            <color indexed="81"/>
            <rFont val="Tahoma"/>
            <family val="2"/>
          </rPr>
          <t xml:space="preserve">
Evitar iniciar con palabras negativas como: “No…”, “Que no…”, o con palabras que denoten un factor de riesgo (causa) tales como:
“ausencia de”, “falta de”, “poco(a)”, “escaso(a)”, “insuficiente”, “deficiente”, “debilidades 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7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 authorId="0" shapeId="0" xr:uid="{00000000-0006-0000-07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8" authorId="0" shapeId="0" xr:uid="{00000000-0006-0000-07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6" authorId="0" shapeId="0" xr:uid="{00000000-0006-0000-07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4" authorId="0" shapeId="0" xr:uid="{00000000-0006-0000-07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52" authorId="0" shapeId="0" xr:uid="{00000000-0006-0000-0700-000006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80" authorId="0" shapeId="0" xr:uid="{00000000-0006-0000-0700-000007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08" authorId="0" shapeId="0" xr:uid="{00000000-0006-0000-0700-000008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36" authorId="0" shapeId="0" xr:uid="{00000000-0006-0000-0700-000009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64" authorId="0" shapeId="0" xr:uid="{00000000-0006-0000-0700-00000A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92" authorId="0" shapeId="0" xr:uid="{00000000-0006-0000-0700-00000B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20" authorId="0" shapeId="0" xr:uid="{00000000-0006-0000-0700-00000C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48" authorId="0" shapeId="0" xr:uid="{00000000-0006-0000-0700-00000D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6" authorId="0" shapeId="0" xr:uid="{00000000-0006-0000-0700-00000E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4" authorId="0" shapeId="0" xr:uid="{00000000-0006-0000-0700-00000F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32" authorId="0" shapeId="0" xr:uid="{00000000-0006-0000-0700-000010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60" authorId="0" shapeId="0" xr:uid="{00000000-0006-0000-0700-00001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C3" authorId="0" shapeId="0" xr:uid="{00000000-0006-0000-0600-000001000000}">
      <text>
        <r>
          <rPr>
            <b/>
            <sz val="9"/>
            <color indexed="81"/>
            <rFont val="Tahoma"/>
            <family val="2"/>
          </rPr>
          <t>Jorge Ismael Mu</t>
        </r>
        <r>
          <rPr>
            <b/>
            <sz val="12"/>
            <color indexed="81"/>
            <rFont val="Tahoma"/>
            <family val="2"/>
          </rPr>
          <t xml:space="preserve">ñoz Rodriguez:
</t>
        </r>
        <r>
          <rPr>
            <sz val="12"/>
            <color indexed="81"/>
            <rFont val="Tahoma"/>
            <family val="2"/>
          </rPr>
          <t xml:space="preserve">
El análisis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text>
    </comment>
    <comment ref="E3" authorId="0" shapeId="0" xr:uid="{00000000-0006-0000-0600-000002000000}">
      <text>
        <r>
          <rPr>
            <b/>
            <sz val="9"/>
            <color indexed="81"/>
            <rFont val="Tahoma"/>
            <family val="2"/>
          </rPr>
          <t xml:space="preserve">Jorge Ismael Muñoz Rodriguez:
</t>
        </r>
        <r>
          <rPr>
            <sz val="9"/>
            <color indexed="81"/>
            <rFont val="Tahoma"/>
            <family val="2"/>
          </rPr>
          <t xml:space="preserve">
Los objetivos estratégicos y de proceso se desarrollan a través
de actividades, pero no todas tienen la misma importancia, por lo
tanto se debe establecer cuáles de ellas contribuyen Mayormente
al logro de los objetivos y estas son las actividades críticas o
factores claves de éxito; estos factores se deben tener en cuenta
al identificar las causas que originan la materialización de los
riesgos (ver anexo 5. Análisis y priorización de causas).  </t>
        </r>
      </text>
    </comment>
    <comment ref="F3" authorId="0" shapeId="0" xr:uid="{00000000-0006-0000-0600-000003000000}">
      <text>
        <r>
          <rPr>
            <b/>
            <sz val="9"/>
            <color indexed="81"/>
            <rFont val="Tahoma"/>
            <family val="2"/>
          </rPr>
          <t xml:space="preserve">Jorge Ismael Muñoz Rodriguez:
</t>
        </r>
        <r>
          <rPr>
            <sz val="9"/>
            <color indexed="81"/>
            <rFont val="Tahoma"/>
            <family val="2"/>
          </rPr>
          <t>Los efectos o situaciones resultantes de la materialización del riesgo que impactan en el proceso, la entidad, sus grupos de valor y demás partes interesadas.</t>
        </r>
      </text>
    </comment>
    <comment ref="K3" authorId="0" shapeId="0" xr:uid="{00000000-0006-0000-0600-000004000000}">
      <text>
        <r>
          <rPr>
            <b/>
            <sz val="9"/>
            <color indexed="81"/>
            <rFont val="Tahoma"/>
            <family val="2"/>
          </rPr>
          <t>Jorge Ismael Muñoz Rodriguez:</t>
        </r>
        <r>
          <rPr>
            <sz val="9"/>
            <color indexed="81"/>
            <rFont val="Tahoma"/>
            <family val="2"/>
          </rPr>
          <t xml:space="preserve">
El control debe contener un propósito que indique para que se realiza, si es PREVENIR o DETECTAR la materialización del riesgo.</t>
        </r>
      </text>
    </comment>
    <comment ref="U3" authorId="0" shapeId="0" xr:uid="{00000000-0006-0000-0600-000005000000}">
      <text>
        <r>
          <rPr>
            <b/>
            <sz val="10"/>
            <color indexed="81"/>
            <rFont val="Arial"/>
            <family val="2"/>
          </rPr>
          <t>Jorge Ismael Muñoz Rodriguez:</t>
        </r>
        <r>
          <rPr>
            <sz val="10"/>
            <color indexed="81"/>
            <rFont val="Arial"/>
            <family val="2"/>
          </rPr>
          <t xml:space="preserve">
Relacione el seguimiento o la verificación en el cumplimiento de la acción y la efectividad de los controles</t>
        </r>
      </text>
    </comment>
    <comment ref="G4" authorId="0" shapeId="0" xr:uid="{00000000-0006-0000-0600-000006000000}">
      <text>
        <r>
          <rPr>
            <b/>
            <sz val="9"/>
            <color indexed="81"/>
            <rFont val="Tahoma"/>
            <family val="2"/>
          </rPr>
          <t>Jorge Ismael Muñoz Rodriguez:</t>
        </r>
        <r>
          <rPr>
            <sz val="9"/>
            <color indexed="81"/>
            <rFont val="Tahoma"/>
            <family val="2"/>
          </rPr>
          <t xml:space="preserve">
Por PROBABILIDAD se entiende la posibilidad de ocurrencia del riesgo, esta puede ser medida con criterios de frecuencia o factibilidad.</t>
        </r>
      </text>
    </comment>
    <comment ref="H4" authorId="0" shapeId="0" xr:uid="{00000000-0006-0000-0600-000007000000}">
      <text>
        <r>
          <rPr>
            <b/>
            <sz val="9"/>
            <color indexed="81"/>
            <rFont val="Tahoma"/>
            <family val="2"/>
          </rPr>
          <t>Jorge Ismael Muñoz Rodriguez:</t>
        </r>
        <r>
          <rPr>
            <sz val="9"/>
            <color indexed="81"/>
            <rFont val="Tahoma"/>
            <family val="2"/>
          </rPr>
          <t xml:space="preserve">
Por IMPACTO se entienden las consecuencias que puede ocasionar a la organización la materialización del riesgo.</t>
        </r>
      </text>
    </comment>
    <comment ref="J151" authorId="0" shapeId="0" xr:uid="{764FE18F-B23E-4CC2-A718-E67FCD536AD8}">
      <text>
        <r>
          <rPr>
            <b/>
            <sz val="9"/>
            <color indexed="81"/>
            <rFont val="Tahoma"/>
            <family val="2"/>
          </rPr>
          <t xml:space="preserve">Jorge Ismael Muñoz Rodriguez:
</t>
        </r>
        <r>
          <rPr>
            <sz val="9"/>
            <color indexed="81"/>
            <rFont val="Tahoma"/>
            <family val="2"/>
          </rPr>
          <t xml:space="preserve">
Control "MODERADO"</t>
        </r>
      </text>
    </comment>
    <comment ref="K165" authorId="0" shapeId="0" xr:uid="{00000000-0006-0000-0600-000009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J2" authorId="0" shapeId="0" xr:uid="{00000000-0006-0000-09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K5" authorId="0" shapeId="0" xr:uid="{00000000-0006-0000-0900-000002000000}">
      <text>
        <r>
          <rPr>
            <b/>
            <sz val="9"/>
            <color indexed="81"/>
            <rFont val="Tahoma"/>
            <family val="2"/>
          </rPr>
          <t>Jorge Ismael Muñoz Rodriguez:</t>
        </r>
        <r>
          <rPr>
            <sz val="9"/>
            <color indexed="81"/>
            <rFont val="Tahoma"/>
            <family val="2"/>
          </rPr>
          <t xml:space="preserve">
Calificación entre 96 y 100
</t>
        </r>
      </text>
    </comment>
    <comment ref="K6" authorId="0" shapeId="0" xr:uid="{00000000-0006-0000-0900-000003000000}">
      <text>
        <r>
          <rPr>
            <b/>
            <sz val="9"/>
            <color indexed="81"/>
            <rFont val="Tahoma"/>
            <family val="2"/>
          </rPr>
          <t>Jorge Ismael Muñoz Rodriguez:</t>
        </r>
        <r>
          <rPr>
            <sz val="9"/>
            <color indexed="81"/>
            <rFont val="Tahoma"/>
            <family val="2"/>
          </rPr>
          <t xml:space="preserve">
Calificación entre 86 y 95</t>
        </r>
      </text>
    </comment>
    <comment ref="K7" authorId="0" shapeId="0" xr:uid="{00000000-0006-0000-0900-000004000000}">
      <text>
        <r>
          <rPr>
            <b/>
            <sz val="9"/>
            <color indexed="81"/>
            <rFont val="Tahoma"/>
            <family val="2"/>
          </rPr>
          <t>Jorge Ismael Muñoz Rodriguez:</t>
        </r>
        <r>
          <rPr>
            <sz val="9"/>
            <color indexed="81"/>
            <rFont val="Tahoma"/>
            <family val="2"/>
          </rPr>
          <t xml:space="preserve">
Calificación entre 0 y 85</t>
        </r>
      </text>
    </comment>
    <comment ref="F11" authorId="0" shapeId="0" xr:uid="{00000000-0006-0000-0900-000005000000}">
      <text>
        <r>
          <rPr>
            <b/>
            <sz val="9"/>
            <color indexed="81"/>
            <rFont val="Tahoma"/>
            <family val="2"/>
          </rPr>
          <t>Jorge Ismael Muñoz Rodriguez:</t>
        </r>
        <r>
          <rPr>
            <sz val="9"/>
            <color indexed="81"/>
            <rFont val="Tahoma"/>
            <family val="2"/>
          </rPr>
          <t xml:space="preserve">
Controles que están diseñados para evitar un evento no deseado en el momento en que se produce. Este tipo de controles intentan evitar la ocurrencia de los riesgos que puedan afectar el cumplimiento de los objetivos.</t>
        </r>
      </text>
    </comment>
    <comment ref="F12" authorId="0" shapeId="0" xr:uid="{00000000-0006-0000-0900-000006000000}">
      <text>
        <r>
          <rPr>
            <b/>
            <sz val="9"/>
            <color indexed="81"/>
            <rFont val="Tahoma"/>
            <family val="2"/>
          </rPr>
          <t>Jorge Ismael Muñoz Rodriguez:</t>
        </r>
        <r>
          <rPr>
            <sz val="9"/>
            <color indexed="81"/>
            <rFont val="Tahoma"/>
            <family val="2"/>
          </rPr>
          <t xml:space="preserve">
Controles que están diseñados para identificar un evento o resultado no previsto después de que se haya producido. Buscan detectar la situación no deseada para que se corrija y se tomen las acciones correspondientes.</t>
        </r>
      </text>
    </comment>
  </commentList>
</comments>
</file>

<file path=xl/sharedStrings.xml><?xml version="1.0" encoding="utf-8"?>
<sst xmlns="http://schemas.openxmlformats.org/spreadsheetml/2006/main" count="4977" uniqueCount="1054">
  <si>
    <t>RIESGO</t>
  </si>
  <si>
    <t>CALIFICACION</t>
  </si>
  <si>
    <t>Probabilidad</t>
  </si>
  <si>
    <t>Impacto</t>
  </si>
  <si>
    <t>CONTROLES</t>
  </si>
  <si>
    <t>NUEVA CALIFICACION</t>
  </si>
  <si>
    <t>OPCIONES MANEJO</t>
  </si>
  <si>
    <t>INDICADOR</t>
  </si>
  <si>
    <t>EVALUACIÓN RIESGO (Inherente)</t>
  </si>
  <si>
    <t>Improbable</t>
  </si>
  <si>
    <t>Posible</t>
  </si>
  <si>
    <t>Probable</t>
  </si>
  <si>
    <t>Casi Seguro</t>
  </si>
  <si>
    <t>Insignificante</t>
  </si>
  <si>
    <t>Menor</t>
  </si>
  <si>
    <t>Moderado</t>
  </si>
  <si>
    <t>Mayor</t>
  </si>
  <si>
    <t>Catastrófico</t>
  </si>
  <si>
    <t>PROBABILIDAD</t>
  </si>
  <si>
    <t>IMPACTO</t>
  </si>
  <si>
    <t>B</t>
  </si>
  <si>
    <t>M</t>
  </si>
  <si>
    <t>A</t>
  </si>
  <si>
    <t>E</t>
  </si>
  <si>
    <t>2 - Improbable</t>
  </si>
  <si>
    <t>3 - Posible</t>
  </si>
  <si>
    <t>4 - Probable</t>
  </si>
  <si>
    <t>5 - Casi Seguro</t>
  </si>
  <si>
    <t>1 -Insignificante</t>
  </si>
  <si>
    <t>2 - Menor</t>
  </si>
  <si>
    <t>3 - Moderado</t>
  </si>
  <si>
    <t>4 - Mayor</t>
  </si>
  <si>
    <t>5 - Catastrófico</t>
  </si>
  <si>
    <t>Reducir el Riesgo</t>
  </si>
  <si>
    <t>Asumir el riesgo</t>
  </si>
  <si>
    <t>B: Zona de Riesgo Baja</t>
  </si>
  <si>
    <t>M: Zona de Riesgo Moderada</t>
  </si>
  <si>
    <t>A: Zona de Riesgo Alta</t>
  </si>
  <si>
    <t>E: Zona de Riesgo Extrema</t>
  </si>
  <si>
    <t>RESPUESTA</t>
  </si>
  <si>
    <t>Que no se ejecute PAC mensualmente  conforme a lo solicitado</t>
  </si>
  <si>
    <t>NA</t>
  </si>
  <si>
    <t>N/A</t>
  </si>
  <si>
    <t>Daños en la Base de Datos.</t>
  </si>
  <si>
    <t>Recomendaciones de la OCI con un nivel bajo de implementación por parte de los procesos</t>
  </si>
  <si>
    <t>No cumplir con la entrega oportuna de un informe solicitado normativamente a la Oficina de Control Interno</t>
  </si>
  <si>
    <t>GCE 01</t>
  </si>
  <si>
    <t>GCE 02</t>
  </si>
  <si>
    <t>GCE 03</t>
  </si>
  <si>
    <t>PDE 01</t>
  </si>
  <si>
    <t>PDE 02</t>
  </si>
  <si>
    <t>CFO 02</t>
  </si>
  <si>
    <t>CFO 03</t>
  </si>
  <si>
    <t>GME 01</t>
  </si>
  <si>
    <t>GME 02</t>
  </si>
  <si>
    <t>GDO 01</t>
  </si>
  <si>
    <t>GAD 01</t>
  </si>
  <si>
    <t>GAD 02</t>
  </si>
  <si>
    <t>GFI 01</t>
  </si>
  <si>
    <t>GFI 02</t>
  </si>
  <si>
    <t>GFI 03</t>
  </si>
  <si>
    <t>GFI 04</t>
  </si>
  <si>
    <t>GFI 05</t>
  </si>
  <si>
    <t>GHU 01</t>
  </si>
  <si>
    <t>GHU 02</t>
  </si>
  <si>
    <t>GJU 01</t>
  </si>
  <si>
    <t>GJU 02</t>
  </si>
  <si>
    <t>GCO 01</t>
  </si>
  <si>
    <t>GCO 02</t>
  </si>
  <si>
    <t>GCO 03</t>
  </si>
  <si>
    <t>GEO 01</t>
  </si>
  <si>
    <t>GEO 02</t>
  </si>
  <si>
    <t>GEO 03</t>
  </si>
  <si>
    <t>GIN 01</t>
  </si>
  <si>
    <t>GIN 02</t>
  </si>
  <si>
    <t>GIN 03</t>
  </si>
  <si>
    <t>GIN 04</t>
  </si>
  <si>
    <t>GIN 05</t>
  </si>
  <si>
    <t>CPR 01</t>
  </si>
  <si>
    <t>CPR 02</t>
  </si>
  <si>
    <t>CPR 03</t>
  </si>
  <si>
    <t>Jefe Oficina Asesora Jurídica</t>
  </si>
  <si>
    <t>Se asume el riesgo debido a que la valoración del riesgo residual es de zona de riesgo baja</t>
  </si>
  <si>
    <t>Coordinador de Planeación y Estadística</t>
  </si>
  <si>
    <t>PROCESO</t>
  </si>
  <si>
    <t>SEGUIMIENTO</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</si>
  <si>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</si>
  <si>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</si>
  <si>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</si>
  <si>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</si>
  <si>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</si>
  <si>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</si>
  <si>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</si>
  <si>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</si>
  <si>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</si>
  <si>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</si>
  <si>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</si>
  <si>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</si>
  <si>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</si>
  <si>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</si>
  <si>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(Número de entidades formalizadas / Números de grupos atendidos)</t>
  </si>
  <si>
    <t>PENSAMIENTO Y DIRECCIONAMIENTO ESTRATÉGICO</t>
  </si>
  <si>
    <t>GESTIÓN DEL SEGUIMIENTO Y LA MEDICIÓN</t>
  </si>
  <si>
    <t>CUMPLE?</t>
  </si>
  <si>
    <t>FECHA
DD/MM/AAAA</t>
  </si>
  <si>
    <t>CÓDIGO UAEOS-FO-PDE-04</t>
  </si>
  <si>
    <t>Coordinador Grupo de Gestión Administrativa</t>
  </si>
  <si>
    <t>SEGUIMIENTO PLANEACIÓN</t>
  </si>
  <si>
    <t>GPP01</t>
  </si>
  <si>
    <t>Emitir documento conjunto entre la Unidad y RUES en el que se definan requisitos de calidad y oportunidad de entrega de información (30 junio 2017)</t>
  </si>
  <si>
    <t>Perdida o manipulación indebida de la información consolidada en las operaciones estadísticas.</t>
  </si>
  <si>
    <t>Información disponible y organizada.</t>
  </si>
  <si>
    <t>Coordinador Grupo de Comunicación y Prensa</t>
  </si>
  <si>
    <t>Coordinador Grupo de Tecnologías de la Información</t>
  </si>
  <si>
    <t>VERSIÓN 04</t>
  </si>
  <si>
    <t>FECHA EDICIÓN 20/02/2018</t>
  </si>
  <si>
    <t>GME 03</t>
  </si>
  <si>
    <t>1 - Rara vez</t>
  </si>
  <si>
    <t>Reducir el riesgo</t>
  </si>
  <si>
    <t>Evitar</t>
  </si>
  <si>
    <t>Compartir o transferir</t>
  </si>
  <si>
    <t>GAD 03</t>
  </si>
  <si>
    <t>GAD 04</t>
  </si>
  <si>
    <t>GAD 05</t>
  </si>
  <si>
    <t>No contar con la información disponible y organizada para la gestión y  conservación documental.</t>
  </si>
  <si>
    <t>Incumplimiento en el reporte de información y de Estados Financieros, información y declaraciones tributarias.</t>
  </si>
  <si>
    <t>Coordinador Grupo TICS</t>
  </si>
  <si>
    <t xml:space="preserve">Generar información estadística sin la pertinencia, relevancia, calidad y oportunidad necesaria. </t>
  </si>
  <si>
    <t>Compartir o Transferir el riesgo</t>
  </si>
  <si>
    <t>Director Nacional
Director de Investigación y Planeación</t>
  </si>
  <si>
    <t>PROCESOS</t>
  </si>
  <si>
    <t>No. RIESGOS</t>
  </si>
  <si>
    <t>PROBAILIDAD</t>
  </si>
  <si>
    <t>ZONA DE RIESGO</t>
  </si>
  <si>
    <t>GESTIÓN DEL CONTROL Y EVALUACIÓN</t>
  </si>
  <si>
    <t>TOTAL RIESGOS</t>
  </si>
  <si>
    <t>CALIFICACIÓN RIESGO RESIDUAL</t>
  </si>
  <si>
    <t>B: BAJA</t>
  </si>
  <si>
    <t>M: MODERADA</t>
  </si>
  <si>
    <t>A: ALTA</t>
  </si>
  <si>
    <t>E: EXTREMA</t>
  </si>
  <si>
    <t>TOTAL % RIESGOS</t>
  </si>
  <si>
    <t>Rara vez</t>
  </si>
  <si>
    <t>GSM 02</t>
  </si>
  <si>
    <t>GSM 03</t>
  </si>
  <si>
    <t>RIESGOS</t>
  </si>
  <si>
    <t>SI</t>
  </si>
  <si>
    <t>NO</t>
  </si>
  <si>
    <t>Gestión Financiera</t>
  </si>
  <si>
    <t>Inadecuado manejo o administración de la caja menor de gastos generales</t>
  </si>
  <si>
    <t>No.</t>
  </si>
  <si>
    <t>MAYOR</t>
  </si>
  <si>
    <t>MODERADO</t>
  </si>
  <si>
    <t>MENOR</t>
  </si>
  <si>
    <t>INSIGNIFICANTE</t>
  </si>
  <si>
    <t>CLASE DE RIESGO</t>
  </si>
  <si>
    <t>CORRUPCIÓN</t>
  </si>
  <si>
    <t>CAUSAS</t>
  </si>
  <si>
    <t xml:space="preserve">D E S C R I P C I Ó N </t>
  </si>
  <si>
    <t xml:space="preserve"> T I P O</t>
  </si>
  <si>
    <t>C A U S A S</t>
  </si>
  <si>
    <t>R I E S G O</t>
  </si>
  <si>
    <t>TIPO DE  RIESGO</t>
  </si>
  <si>
    <t>CONSECUENCIAS</t>
  </si>
  <si>
    <t>EVALUACIÓN RIESGO
(Residual)</t>
  </si>
  <si>
    <t>ACTIVIDADES DE CONTROL</t>
  </si>
  <si>
    <t>RESPONSABLE ACTIVIDAD</t>
  </si>
  <si>
    <t>PERIODO DE SEGUIMIENTO</t>
  </si>
  <si>
    <t>MENSUAL</t>
  </si>
  <si>
    <t>BIMESTRAL</t>
  </si>
  <si>
    <t>TRIMESTRAL</t>
  </si>
  <si>
    <t>SEMESTRAL</t>
  </si>
  <si>
    <t>ANUAL</t>
  </si>
  <si>
    <t>C ON S E C U E N C I  A S</t>
  </si>
  <si>
    <t xml:space="preserve">DESCRIPCIÓN RIESGOS DE GESTIÓN </t>
  </si>
  <si>
    <t>UNIDAD ADMINISTRATIVA ESPECIAL DE ORGANIZACIONES SOLIDARIAS</t>
  </si>
  <si>
    <t>1. Responsable</t>
  </si>
  <si>
    <t>2. Periodicidad</t>
  </si>
  <si>
    <t>3. Propósito</t>
  </si>
  <si>
    <t>No es un control</t>
  </si>
  <si>
    <t>Completa</t>
  </si>
  <si>
    <t>¿Existe un responsable asignado a la ejecución del control?</t>
  </si>
  <si>
    <t>¿El responsable tiene la autoridad y adecuada segregación de funciones en la ejecución del control?</t>
  </si>
  <si>
    <t xml:space="preserve">Asignado </t>
  </si>
  <si>
    <t>No asignado</t>
  </si>
  <si>
    <t xml:space="preserve">Adecuado </t>
  </si>
  <si>
    <t>Inadecuado</t>
  </si>
  <si>
    <t>¿La oportunidad en que se ejecuta el control ayuda a prevenir la mitigación del riesgo o a detectar la materialización del riesgo de manera oportuna?</t>
  </si>
  <si>
    <t xml:space="preserve">Oportuna </t>
  </si>
  <si>
    <t>Inoportuna</t>
  </si>
  <si>
    <t>CRITERIO DE EVALUACIÓN</t>
  </si>
  <si>
    <t>ASPECTO A EVALUAR EN EL DISEÑO DEL CONTROL</t>
  </si>
  <si>
    <t>OPCIONES DE RESPUESTA</t>
  </si>
  <si>
    <t>¿Las actividades que se desarrollan en el control realmente buscan por si sola prevenir o detectar las causas que pueden dar origen al riesgo, ejemplo Verificar, Validar Cotejar, Comparar, Revisar, etc.?</t>
  </si>
  <si>
    <t>Prevenir o detectar</t>
  </si>
  <si>
    <t>4. Cómo se realiza la actividad de control</t>
  </si>
  <si>
    <t>¿La fuente de información que se utiliza en el desarrollo del control es información confiable que permita mitigar el riesgo?.</t>
  </si>
  <si>
    <t xml:space="preserve">Confiable </t>
  </si>
  <si>
    <t>No 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</si>
  <si>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</si>
  <si>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</si>
  <si>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</si>
  <si>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No se investigan
y resuelven
oportunamente.</t>
  </si>
  <si>
    <t>6. Evidencia de la ejecución del control</t>
  </si>
  <si>
    <t>¿Se deja evidencia o rastro de la ejecución del control, que permita a cualquier tercero con la evidencia, llegar a la misma conclusión?.</t>
  </si>
  <si>
    <t>Incompleta / no
existe</t>
  </si>
  <si>
    <t>ANÁLISIS Y EVALUACIÓN DE LOS CONTROLES PARA LA MITIGACIÓN DE LOS RIESGOS.</t>
  </si>
  <si>
    <t>2, PERIODICIDAD</t>
  </si>
  <si>
    <t>3, PROPOSITO</t>
  </si>
  <si>
    <t>1.2 SEGREGACIÓN Y AUTORIDAD DEL RESPONSABLE</t>
  </si>
  <si>
    <t>4, COMO SE REALIZA LA ACTIVIDAD DE CONTROL</t>
  </si>
  <si>
    <t>1,1 ASIGNACIÓN DEL RESPONSABLE</t>
  </si>
  <si>
    <t xml:space="preserve">5, QUÉ PASA CON LAS OBSERVACIONES O DESVIACIONES </t>
  </si>
  <si>
    <t xml:space="preserve">6, EVIDENCIA DE LA EJECUCIÓN DEL CONTROL. </t>
  </si>
  <si>
    <t>ADECUADO</t>
  </si>
  <si>
    <t>INADECUADO</t>
  </si>
  <si>
    <t>ASIGNADO</t>
  </si>
  <si>
    <t>NO ASIGNADO</t>
  </si>
  <si>
    <t>INOPORTUNA</t>
  </si>
  <si>
    <t>PREVENIR</t>
  </si>
  <si>
    <t>DETECTAR</t>
  </si>
  <si>
    <t>NO ES UN CONTROL</t>
  </si>
  <si>
    <t>CONFIABLE</t>
  </si>
  <si>
    <t>NO CONFIABLE</t>
  </si>
  <si>
    <t>NO SE INVESTIGAN Y RESUELVEN OPORTUNAMENTE</t>
  </si>
  <si>
    <t>SE INVESTIGAN Y RESUELVEN OPORTUNAMENTE</t>
  </si>
  <si>
    <t>COMPLETA</t>
  </si>
  <si>
    <t>INCOMPLETA</t>
  </si>
  <si>
    <t>NO EXISTE</t>
  </si>
  <si>
    <t>PESO O PARTICIPACIÓN DE CADA VARIABLE EN EL DISEÑO DEL CONTROL PARA LA MITIGACIÓN DEL RIESGO</t>
  </si>
  <si>
    <t>PESO EN LA EVALUACIÓN DEL DISEÑO DEL CONTROL</t>
  </si>
  <si>
    <t>RANGO DE CALIFICACIÓN
DEL DISEÑO</t>
  </si>
  <si>
    <t>RESULTADO - PESO EN LA EVALUACIÓN DEL DISEÑO DEL CONTROL</t>
  </si>
  <si>
    <t>RESULTADOS DE LA EVALUACIÓN DEL DISEÑO DEL CONTROL</t>
  </si>
  <si>
    <t>FUERTE</t>
  </si>
  <si>
    <t>DEBIL</t>
  </si>
  <si>
    <t>96 - 100</t>
  </si>
  <si>
    <t>86 - 95</t>
  </si>
  <si>
    <t>0 - 85</t>
  </si>
  <si>
    <t>TOTAL</t>
  </si>
  <si>
    <t>EVALUACIÓN RESULTADOS DISEÑO CONTROL</t>
  </si>
  <si>
    <t>OPCIÓN DE RESPUESTA AL CRITERIO DE EVALUACIÓN</t>
  </si>
  <si>
    <t>OPORTUNA</t>
  </si>
  <si>
    <t>RANGO CALIFICACIÓN DEL CONTROL</t>
  </si>
  <si>
    <t>Imposibilidad de realizar las mediciones y/o evaluaciones</t>
  </si>
  <si>
    <t>Que por factores externos a la Oficina de Control Interno, no sea posible dar cumplimiento al programa de auditoría que contempla las auditorías de evaluación independiente, los informes y seguimientos</t>
  </si>
  <si>
    <t>Proceso</t>
  </si>
  <si>
    <t>No otorgamiento de recursos para las actividades a desarrollar por parte de la OCI.
No entrega de información solicitada (oportunamente) por parte de los diferentes procesos para adelantar auditorías.
No contar con personal multidisciplinario para desarrollar las auditorías especializadas</t>
  </si>
  <si>
    <t>No poder advertir a la administración acerca de riesgos identificados por OCI
Incumplimiento en reporte de informes y/o seguimientos</t>
  </si>
  <si>
    <t>Posibilidad de incumplir con las mediciones y/o evaluaciones establecidas en el programa de auditoría</t>
  </si>
  <si>
    <t>PERIODICIDAD DEL CONTROL</t>
  </si>
  <si>
    <t xml:space="preserve">Oficina de Control Interno </t>
  </si>
  <si>
    <t>Bajo nivel de implementación por parte de la Administración, de las recomendaciones emitidas por la OCI</t>
  </si>
  <si>
    <t>Desconocimiento de las entradas de información para el análisis y desarrollo de acciones correctivas por parte de los líderes de proceso</t>
  </si>
  <si>
    <t>Materialización de riesgos
Incumplimiento de los objetivos del proceso determinado</t>
  </si>
  <si>
    <t>Cada vez que se emita un informe que contenga recomendaciones por parte de la OCI</t>
  </si>
  <si>
    <t>Entrega inoportuna de informe(s) y/o seguimiento(s) solicitado normativamente a la Oficina de Control Interno</t>
  </si>
  <si>
    <t xml:space="preserve">Los informes solicitados a la oficina de conbtrol interno no son emitidos o remitidos oportunamente </t>
  </si>
  <si>
    <t>Desconocimiento de fechas de emisión de informes por parte de los funcionarios de la Oficina de control interno
No entrega de información solicitada (oportunamente) por parte de los diferentes procesos para adelantar auditorías.</t>
  </si>
  <si>
    <t>Sanciones (art 101 LEY 42 DE 1993)</t>
  </si>
  <si>
    <t>SERVICIO AL CIUDADANO</t>
  </si>
  <si>
    <t>SC 01</t>
  </si>
  <si>
    <t>SC 02</t>
  </si>
  <si>
    <t>Objetivo alineado con el plan estratégico de la entidad</t>
  </si>
  <si>
    <t>Alcance</t>
  </si>
  <si>
    <t>Tratamiento de los riesgos</t>
  </si>
  <si>
    <t>Responsable del seguimiento</t>
  </si>
  <si>
    <t>Periodicidad del seguimiento</t>
  </si>
  <si>
    <t>Nivel de aceptación de riesgos</t>
  </si>
  <si>
    <t>Nivel para calificar el impacto</t>
  </si>
  <si>
    <t>Análisis del contexto interno y externo de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</si>
  <si>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</si>
  <si>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</si>
  <si>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</si>
  <si>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</si>
  <si>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</si>
  <si>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</si>
  <si>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cambios en el entorno (interno y externo) que pueden afectar la efectividad del Sistema de Control Interno</t>
  </si>
  <si>
    <t>El estado de los riesgos aceptados (apetito por el riesgo) con el fin de identificar cambios que afecten el funcionamiento de la entidad</t>
  </si>
  <si>
    <t>El cumplimiento de la política de administración del riesgo</t>
  </si>
  <si>
    <t>No hace monitoreo a la evaluación de riesgos</t>
  </si>
  <si>
    <t>Analiza cambios significativos del entorno (interno o externo) informados por parte de la línea estratégica</t>
  </si>
  <si>
    <t>Determina las causas del riesgo teniendo en cuenta el análisis del contexto interno y externo de la entidad</t>
  </si>
  <si>
    <t>Identifica riesgos para los proceso, proyecto o programa a su cargo</t>
  </si>
  <si>
    <t>Evalúa el riesgo en los procesos, proyectos y programas a su cargo</t>
  </si>
  <si>
    <t>Califica la probabilidad y el impacto de acuerdo con las tablas establecidas</t>
  </si>
  <si>
    <t>Define el plan de tratamiento a los riesgos identificados</t>
  </si>
  <si>
    <t>Define el responsable del seguimiento a los riesgos para cada proceso, proyecto o programa a su cargo</t>
  </si>
  <si>
    <t>Realiza el seguimiento a los riesgos y lo documenta</t>
  </si>
  <si>
    <t>Gestiona los riesgos teniendo en cuenta la política de administración del riesgo definida para la entidad</t>
  </si>
  <si>
    <t>Ingrese la URL, documento o evidencia de las respuestas seleccionadas:</t>
  </si>
  <si>
    <t>No efectúa ninguna de las anteriores actividades</t>
  </si>
  <si>
    <t>Si, y cuenta con las evidencias:</t>
  </si>
  <si>
    <t>Parcialmente, y cuenta con las evidencias:</t>
  </si>
  <si>
    <t>No</t>
  </si>
  <si>
    <t>Evidenciar que los riesgos identificados afecten realmente lo previsto en la planeación institucional</t>
  </si>
  <si>
    <t>El monitoreo y evaluación de la exposición al riesgo relacionado con tecnología nueva y emergente</t>
  </si>
  <si>
    <t>El monitoreo y evaluación del plan de tratamiento a los riesgos identificados</t>
  </si>
  <si>
    <t>La identificación de los cambios significativos en el entorno que pueden afectar la efectividad del sistema de control interno</t>
  </si>
  <si>
    <t>No hace verificación a la gestión del riesgo</t>
  </si>
  <si>
    <t>Económico</t>
  </si>
  <si>
    <t>Político</t>
  </si>
  <si>
    <t>Social</t>
  </si>
  <si>
    <t>Contable y financiero</t>
  </si>
  <si>
    <t>Tecnológico</t>
  </si>
  <si>
    <t>Legal</t>
  </si>
  <si>
    <t>Infraestructura</t>
  </si>
  <si>
    <t>Ambiental</t>
  </si>
  <si>
    <t>Talento humano</t>
  </si>
  <si>
    <t>Procesos</t>
  </si>
  <si>
    <t>Comunicación interna y externa</t>
  </si>
  <si>
    <t>Atención al ciudadano</t>
  </si>
  <si>
    <t>Posibles actos de corrupción</t>
  </si>
  <si>
    <t>Otro. ¿Cuál?</t>
  </si>
  <si>
    <t>No ha identificado factores</t>
  </si>
  <si>
    <t>¿LOS SUPERVISORES E INTERVENTORES REALIZAN SEGUIMIENTO A LOS RIESGOS DE LOS CONTRATOS E INFORMAN LAS ALERTAS A QUE HAYA LUGAR?</t>
  </si>
  <si>
    <t>PARA CUÁLES DE LOS SIGUIENTES ASPECTOS, LA ENTIDAD HA IDENTIFICADO FACTORES QUE PUEDEN AFECTAR NEGATIVAMENTE EL CUMPLIMIENTO DE SUS OBJETIVOS</t>
  </si>
  <si>
    <t>EN LA ENTIDAD, LAS ACTIVIDADES DE VERIFICACIÓN DE LA GESTIÓN DEL RIESGO HAN PERMITIDO:</t>
  </si>
  <si>
    <t>¿EN LA ENTIDAD, LOS JEFES DE PLANEACIÓN, LÍDERES DE OTROS SISTEMAS DE GESTIÓN O COMITÉS DE RIESGOS REALIZAN ACTIVIDADES DE VERIFICACIÓN A LA GESTIÓN DEL RIESGO?</t>
  </si>
  <si>
    <t>LOS LÍDERES DE PROCESOS, PROGRAMAS O PROYECTOS EFECTÚAN LAS SIGUIENTES ACTIVIDADES:</t>
  </si>
  <si>
    <t>LA ALTA DIRECCIÓN Y EL COMITÉ INSTITUCIONAL DE COORDINACIÓN DE CONTROL INTERNO MONITOREAN:</t>
  </si>
  <si>
    <t>PARA LA IDENTIFICACIÓN DE RIESGOS RELACIONADOS CON FRAUDE Y CORRUPCIÓN, LA ENTIDAD:</t>
  </si>
  <si>
    <t>LA POLÍTICA DE ADMINISTRACIÓN DE RIESGOS ESTABLECIDA POR LA ALTA DIRECCIÓN Y EL COMITÉ INSTITUCIONAL DE COORDINACIÓN DE CONTROL INTERNO CONTEMPLA:</t>
  </si>
  <si>
    <t>2.1</t>
  </si>
  <si>
    <t>2.2</t>
  </si>
  <si>
    <t>2.3</t>
  </si>
  <si>
    <t>2.4</t>
  </si>
  <si>
    <t>2.5</t>
  </si>
  <si>
    <t>2.6</t>
  </si>
  <si>
    <t>1.1</t>
  </si>
  <si>
    <t>1.2</t>
  </si>
  <si>
    <t>1.3</t>
  </si>
  <si>
    <t>1.4</t>
  </si>
  <si>
    <t>1.5</t>
  </si>
  <si>
    <t>1.6</t>
  </si>
  <si>
    <t>1.7</t>
  </si>
  <si>
    <t>1.8</t>
  </si>
  <si>
    <t>3.1</t>
  </si>
  <si>
    <t>3.2</t>
  </si>
  <si>
    <t>3.3</t>
  </si>
  <si>
    <t>3.4</t>
  </si>
  <si>
    <t>4.1</t>
  </si>
  <si>
    <t>4.2</t>
  </si>
  <si>
    <t>4.3</t>
  </si>
  <si>
    <t>4.4</t>
  </si>
  <si>
    <t>4.5</t>
  </si>
  <si>
    <t>4.6</t>
  </si>
  <si>
    <t>4.7</t>
  </si>
  <si>
    <t>4.8</t>
  </si>
  <si>
    <t>4.9</t>
  </si>
  <si>
    <t>4.10</t>
  </si>
  <si>
    <t>4.11</t>
  </si>
  <si>
    <t>5.1</t>
  </si>
  <si>
    <t>5.2</t>
  </si>
  <si>
    <t>5.3</t>
  </si>
  <si>
    <t>6.1</t>
  </si>
  <si>
    <t>6.2</t>
  </si>
  <si>
    <t>6.3</t>
  </si>
  <si>
    <t>6.4</t>
  </si>
  <si>
    <t>6.5</t>
  </si>
  <si>
    <t>7.1</t>
  </si>
  <si>
    <t>7.2</t>
  </si>
  <si>
    <t>7.3</t>
  </si>
  <si>
    <t>EL JEFE DE CONTROL INTERNO O QUIEN HAGA SUS VECES, EFECTÚA LAS SIGUIENTES ACTIVIDADES:</t>
  </si>
  <si>
    <t>Evalúa el cumplimiento de la política de administración del riesgo en todos los niveles de la entidad Identifica y alerta al comité de coordinación de control interno de posibles cambios que pueden afectar la evaluación y tratamiento del riesgo.</t>
  </si>
  <si>
    <t>Evalúa y alerta oportunamente sobre cambios que afecten la exposición de la entidad a los riesgos de corrupción y fraude.</t>
  </si>
  <si>
    <t>Evalúa las actividades adelantadas por la segunda línea de defensa frente a la gestión del riesgo específicamente frente al análisis de contexto y de identificación del riesgo.</t>
  </si>
  <si>
    <t>Asesora de ser necesario a la segunda y primera línea de defensa frente a la identificación y gestión del riesgo y control.</t>
  </si>
  <si>
    <t>No realiza ninguna actividad.</t>
  </si>
  <si>
    <t>5.4</t>
  </si>
  <si>
    <t>5.5</t>
  </si>
  <si>
    <t>6.6</t>
  </si>
  <si>
    <t>6.7</t>
  </si>
  <si>
    <t>6.8</t>
  </si>
  <si>
    <t>6.9</t>
  </si>
  <si>
    <t>6.10</t>
  </si>
  <si>
    <t>6.11</t>
  </si>
  <si>
    <t>6.12</t>
  </si>
  <si>
    <t>6.13</t>
  </si>
  <si>
    <t>6.14</t>
  </si>
  <si>
    <t>6.15</t>
  </si>
  <si>
    <t>LISTA DE CHEQUEO VERIFICACIÓN DE ACTIVIDADES OCI</t>
  </si>
  <si>
    <t>UNIDAD ADMINISTRATIVA ESPECIAL DE ORGANIZACIONES SOLIDARIAS
DIRECCIÓN DE INVESTIGACIÓN Y PLANEACIÓN
GRUPO DE PLANEACIÓN Y ESTADISTICA
LISTA DE CHEQUEO VERIFICACIÓN DE ACTIVIDADES</t>
  </si>
  <si>
    <t>PROCESO:</t>
  </si>
  <si>
    <t>Fecha:</t>
  </si>
  <si>
    <t>PROPOSITO DEL CONTROL</t>
  </si>
  <si>
    <t>SEMANAL</t>
  </si>
  <si>
    <t>DIARIO</t>
  </si>
  <si>
    <t>FOMENTO DE LAS ORGANIZACIONES SOLIDARIAS</t>
  </si>
  <si>
    <t xml:space="preserve">Seguimiento al Tablero Presidencial 
</t>
  </si>
  <si>
    <t xml:space="preserve">Seguimiento al Tablero Presidencial </t>
  </si>
  <si>
    <t>Establecimiento de mapa de riesgos por procesos y mapa de riesgos Institucional</t>
  </si>
  <si>
    <t>Seguimiento a los Indicadores para acciones a implementar según opción de manejo de los riesgos</t>
  </si>
  <si>
    <t xml:space="preserve">Revisión de información a reportar por parte de los responsables de la operación estadística y líderes de proceso.
</t>
  </si>
  <si>
    <t xml:space="preserve">Revisar la información a publicar por parte del Coordinador del Grupo de Planeación
</t>
  </si>
  <si>
    <t xml:space="preserve">La demanda de cursos y otros procesos de capacitación es permanente y requiere prontitud en la respuesta, lo que no permite hacer un proceso de planeación curricular
</t>
  </si>
  <si>
    <t xml:space="preserve">Coordinadora Grupo de Educación e Investigación  y funcionaria acompañante  de proceso de  gestión de conocimiento 
</t>
  </si>
  <si>
    <t>Hay desconocimiento y desaprovechamiento de la producción académica de la UAEOS y de otros actores del sector solidario</t>
  </si>
  <si>
    <t>Los procesos de formación que brinda la UAEOS no mantienen su nivel de calidad en la facilitación para los diferentes tipos de población que los demanda</t>
  </si>
  <si>
    <t xml:space="preserve">
El personal de la UAEOS actualmente no está capacitado para desarrollar las funciones propias de bibliotecología para la administración del Centro Documental.
</t>
  </si>
  <si>
    <t>QUINCENAL</t>
  </si>
  <si>
    <t xml:space="preserve">Seguimiento de avance a los compromisos del PND, Planes Estratégicos Institucionales, Planes de acción e indicadores. 
</t>
  </si>
  <si>
    <t>Mecanismos de administración de riesgos que no permitan generar alertas tempranas a la Alta Dirección</t>
  </si>
  <si>
    <t>Director de Investigación y Planeación.
Coordinador Grupo de Planeación y Estadística.</t>
  </si>
  <si>
    <t>Revisión de estudios técnicos, teniendo en cuenta las necesidades identificadas,  para el cumplimiento de las  actividades, costos y metas de la  cadena de valor de cada proyecto.</t>
  </si>
  <si>
    <t>Director de Investigación y Planeación.
Coordinador Grupo de Planeación y Estadística.
Formulador del Proyecto</t>
  </si>
  <si>
    <t>Realizar seguimiento en la herramienta SPI, a la ejecución y evolución de avance de cada uno de los proyectos, generando alertas,  tanto del cumplimiento de  las fechas estipulada por el DNP como el registro de información de los mismos.</t>
  </si>
  <si>
    <t>Bajo impacto de ejecución de los proyectos de inversión</t>
  </si>
  <si>
    <t>Incumplimiento  de las metas institucionales</t>
  </si>
  <si>
    <t xml:space="preserve">Inadecuada planeación en los procesos contractuales </t>
  </si>
  <si>
    <t>Incumplimiento de los tiempos proyectados para ejecutar debidamente los recursos</t>
  </si>
  <si>
    <t xml:space="preserve">Realizar seguimiento de avance de los proyectos </t>
  </si>
  <si>
    <t xml:space="preserve">Coordinadora grupo de educación e investigación y Profesional(es) a cargo del manejo del trámite de acreditación </t>
  </si>
  <si>
    <t>Reportar cualquier anomalía en el funcionamiento del SIIA al grupo de TICS</t>
  </si>
  <si>
    <t>Coordinadora grupo de educación e investigación y Profesional(es) a cargo del manejo de gestión de peticiones</t>
  </si>
  <si>
    <t>Inadecuado funcionamiento del aplicativo para el trámite de acreditación - SIIA  Sistema  Integrado de Información de Acreditación.</t>
  </si>
  <si>
    <t>Vencimiento de términos para dar respuesta a las peticiones</t>
  </si>
  <si>
    <t>CFO 01</t>
  </si>
  <si>
    <t xml:space="preserve">
Dirección de Desarrollo de las Organizaciones Solidarias</t>
  </si>
  <si>
    <t xml:space="preserve">Empresas que no comercializan sus productos  de manera efectiva  y tienen perdidas económicas </t>
  </si>
  <si>
    <t>Dirección de Desarrollo de las Organizaciones Solidarias</t>
  </si>
  <si>
    <t>Se presenta falta de gobernabilidad y gobernanza por desconfianza, desunión, falta de cooperación, no hay liderazgo colegiado, desinformación, bajo sentido de pertenencia.</t>
  </si>
  <si>
    <t>Organizaciones que se distribuyen los ingresos producidos   y no consolidan el patrimonio de la empresa ni realizan inversión en bienestar social a sus asociados.</t>
  </si>
  <si>
    <t xml:space="preserve">
Dirección de Desarrollo de las Organizaciones Solidarias</t>
  </si>
  <si>
    <t>Acompañamiento, seguimiento y supervisión deficiente que no garantiza la calidad de los procesos de intervención de la Unidad.</t>
  </si>
  <si>
    <t>Jornadas de capacitación , formación en PII antes de su implementación.</t>
  </si>
  <si>
    <t>Organizaciones que no son atendidas de conformidad a las necesidades de intervención  para ser autosostenibles; generando reprocesos e inconformidad por parte de las empresas beneficiadas y sus asociados.</t>
  </si>
  <si>
    <t xml:space="preserve"> No se evidencia el estado real del impacto de la intervención </t>
  </si>
  <si>
    <t xml:space="preserve">Diseño de acompañamiento y seguimiento a las organizaciones de acuerdo a las necesidades reales de forma presencial y virtual . </t>
  </si>
  <si>
    <t>Crear organizaciones solidarias que no son perdurables en el tiempo (mínimo 2 años)</t>
  </si>
  <si>
    <t>Crear o fortalecer organizaciones que no desarrollen su función socioempresarial y no generan  ingresos para  mejorar el bienestar de los asociados</t>
  </si>
  <si>
    <t>Falta de seguimiento y acompañamiento efectivo  a las organizaciones Solidarias en Territorio</t>
  </si>
  <si>
    <t xml:space="preserve">Error de digitación </t>
  </si>
  <si>
    <t>Perdida de recursos presupuestales</t>
  </si>
  <si>
    <t xml:space="preserve">Registro de solicitud de comisión de viáticos y gastos de viaje a contratistas en el Portal SIIF - Nación.
</t>
  </si>
  <si>
    <t xml:space="preserve">Desconocimiento de los rubros y usos presupuestales
</t>
  </si>
  <si>
    <t>Procesos disciplinarios</t>
  </si>
  <si>
    <t>Verificación de la solicitud por parte de la Coordinadora de Gestión Humana en el Portal SIIF - Nación.</t>
  </si>
  <si>
    <t>Autorización de la solicitud y firma del Acto Administrativo por parte del Subdirector Nacional - Ordenador del Gasto, en el Portal SIIF Nación.</t>
  </si>
  <si>
    <t>Subdirector Nacional</t>
  </si>
  <si>
    <t>No, de solicitudes tramitadas</t>
  </si>
  <si>
    <t>Liquidación de la nómina de personal de la Unidad Administrativa Especial de Organizaciones Solidarias en hoja electrónica.</t>
  </si>
  <si>
    <t xml:space="preserve">Liquidación de nómina con error 
</t>
  </si>
  <si>
    <t xml:space="preserve">Revisión novedades en prenomina por parte de la Coordinación de Gestión Humana.
</t>
  </si>
  <si>
    <t>Verificación de las novedades de personal mensualmente</t>
  </si>
  <si>
    <t>Los pagos a los servidores públicos pueden exceder por mayor o menos  valor a pagar .</t>
  </si>
  <si>
    <t>Revisión nomina Planta de Personal a cargo de la Subdirección.</t>
  </si>
  <si>
    <t>Revisión beneficiarios finales pago nomina y cargue en el SIIF por parte del Grupo de Gestión Financiera.</t>
  </si>
  <si>
    <t xml:space="preserve">2, Visitas por parte del grupo de comunicaciones a los grupos Misionales para recolección de información
</t>
  </si>
  <si>
    <t>3. Comunicación con los funcionarios que se encuentren en  territorio .</t>
  </si>
  <si>
    <t>Prevenir</t>
  </si>
  <si>
    <t>No cumplir las directrices de Gobierno en Línea y la Ley 1712 de 2,014 Ley de transparencia y acceso a la información pública.</t>
  </si>
  <si>
    <t>Los canales de comunicación interna presenten fallas parciales o intermitencia en el servicio para mantener informados a funcionarios y contratistas de la entidad sobre temas de interés institucional.</t>
  </si>
  <si>
    <t>Incumplimiento de estándares de imagen corporativa y/o contenido inadecuado</t>
  </si>
  <si>
    <t>Baja cultura de visibilización   de la información de la gestión por parte de los servidores de la Unidad, hacia el Proceso de Comunicación y Prensa.</t>
  </si>
  <si>
    <t>Baja estimación de la actividad que se desarrolla en territorio con miras a su divulgación.</t>
  </si>
  <si>
    <t>Poca información de gestión proveniente de los grupos misionales.</t>
  </si>
  <si>
    <t>Recursos económicos limitados para el cubrimiento de eventos  en territorio</t>
  </si>
  <si>
    <t>Publicación de la información en la página web o redes sociales, por persona no autorizada.</t>
  </si>
  <si>
    <t>Impresión de material con imagen institucional no acorde con el Manual de Imagen Institucional.</t>
  </si>
  <si>
    <t>No se publique la información que contribuya a la promoción y fortalecimiento de la imagen institucional.</t>
  </si>
  <si>
    <t xml:space="preserve">Falta de visibilización de la gestión institucional en el Sector Solidario y la comunidad en general. </t>
  </si>
  <si>
    <t xml:space="preserve">Perdida de la imagen institucional </t>
  </si>
  <si>
    <t>Aumento de costos en servicios públicos</t>
  </si>
  <si>
    <t>Que los bienes recibidos en el Almacén no cumplan con las especificaciones técnicas contratadas.</t>
  </si>
  <si>
    <t>Inventarios individuales desactualizados.</t>
  </si>
  <si>
    <t>Valor del saldo de inventarios incorrecto</t>
  </si>
  <si>
    <t>El valor del saldo de la caja menor de gastos generales no registra su saldo real (descuadre).</t>
  </si>
  <si>
    <t>Legalización incorrecta de los recursos.</t>
  </si>
  <si>
    <t>Presencia de personas dedicadas a la venta de objetos y bienes de dudosa procedencia.</t>
  </si>
  <si>
    <t>Consumo de sustancias psicoactivas.</t>
  </si>
  <si>
    <t>Procesos disciplinarios y/o fiscales</t>
  </si>
  <si>
    <t>Perdida de recursos.</t>
  </si>
  <si>
    <t>No contar con recursos suficientes para atender las necesidades y situaciones que se presenten en el día a día.</t>
  </si>
  <si>
    <t>Robos y atracos</t>
  </si>
  <si>
    <t xml:space="preserve">Aplicar lo establecido en los procedimientos: levantamiento físico de inventarios, gestión de almacén y baja de bienes. </t>
  </si>
  <si>
    <t>Revisión minuciosa de las solicitud de recursos de caja menor de gastos generales, conforme a lo establecido en la normatividad vigente.</t>
  </si>
  <si>
    <t>Hacer conciliaciones auto arqueos y arqueos.</t>
  </si>
  <si>
    <t>Capacitación en el uso racional de los servicios públicos.</t>
  </si>
  <si>
    <t>Campañas de concientización para el uso adecuado de los servicios públicos.</t>
  </si>
  <si>
    <t>Inadecuado proceso de recepción de transferencias primarias</t>
  </si>
  <si>
    <t xml:space="preserve">Sanciones por incumplimiento a la Ley 594 de 2000.                                              
</t>
  </si>
  <si>
    <t xml:space="preserve">Capacitación y sensibilización previo al inicio del proceso de transferencias primarias. </t>
  </si>
  <si>
    <t>Acceso al área de archivo de personal no autorizado</t>
  </si>
  <si>
    <t>Pérdida de información por deterioro de los soportes documentales</t>
  </si>
  <si>
    <t>Capacitar al personal en gestión documental</t>
  </si>
  <si>
    <t>Coordinador Grupo de Gestión Administrativa.
Contratista Gestión Documental</t>
  </si>
  <si>
    <t xml:space="preserve">Hallazgos por parte de los entes de control.
</t>
  </si>
  <si>
    <t>Revisar saldos de auxiliares contables para identificar objetos que su naturaleza no tiene que ver con cuenta contable.</t>
  </si>
  <si>
    <t>El contratista asignado desarrolla una matriz donde tiene identificado el paso a paso  a desarrollar para el cierre contable.</t>
  </si>
  <si>
    <t>Coordinador y Profesional especializado del Grupo de Gestión Financiera</t>
  </si>
  <si>
    <t>Indicador de Impanut</t>
  </si>
  <si>
    <t>Enviar correos a los supervisores, para que se tengan presente los pagos pendientes por cada uno.</t>
  </si>
  <si>
    <t>Certificar erróneamente la disponibilidad de un rubro presupuestal</t>
  </si>
  <si>
    <t>Registrar compromisos presupuestales sin el lleno de requisitos</t>
  </si>
  <si>
    <t>Saldos de cuentas contables inconsistentes</t>
  </si>
  <si>
    <t>Que se realicen los procesos incompletos en el tema de deducciones.</t>
  </si>
  <si>
    <t>Recorte de recursos en PAC para los meses futuros.</t>
  </si>
  <si>
    <t xml:space="preserve">
Posibilidad que las tareas diarias no se ejecuten</t>
  </si>
  <si>
    <t>Inadecuado manejo de los equipos</t>
  </si>
  <si>
    <t>Afectación de los objetivos institucionales y misión de la entidad.</t>
  </si>
  <si>
    <t>Solicitudes y requerimientos por medio de la mesa de servicio</t>
  </si>
  <si>
    <t>No se realiza mantenimiento preventivo</t>
  </si>
  <si>
    <t>Retraso en la ejecución de las actividades</t>
  </si>
  <si>
    <t>Sobre carga de energía</t>
  </si>
  <si>
    <t>Reproceso</t>
  </si>
  <si>
    <t>Desastre natural</t>
  </si>
  <si>
    <t>Afectación de recursos</t>
  </si>
  <si>
    <t>Adelantar proceso de contrato para sustitución y renovación tecnológica</t>
  </si>
  <si>
    <t>Equipos obsoletos</t>
  </si>
  <si>
    <t>Realización planes y procedimientos de contingencia</t>
  </si>
  <si>
    <t>Uso de software sin licencia</t>
  </si>
  <si>
    <t>Falta de recursos para compra de software</t>
  </si>
  <si>
    <t>Sanción a la entidad por el uso de software sin licencia</t>
  </si>
  <si>
    <t xml:space="preserve">1, Actualización de software y licencias de antivirus. </t>
  </si>
  <si>
    <t>Adquisición e instalación de licencias</t>
  </si>
  <si>
    <t>Falta de planeación y seguimiento en la instalación de software</t>
  </si>
  <si>
    <t>Daño en el software y archivos por intrusión de software malicioso.</t>
  </si>
  <si>
    <t>2. Definir en los contratos de suministro de software que contemplen las actualizaciones</t>
  </si>
  <si>
    <t>Asegurar en el proceso contractual la actualización del software</t>
  </si>
  <si>
    <t>Instalación de software sin autorización.</t>
  </si>
  <si>
    <t>Alteración de las funcionalidades del software</t>
  </si>
  <si>
    <t>4. Suscribir Póliza de cumplimiento de los contratos de adquisición de software.</t>
  </si>
  <si>
    <t>Interrupción del servicio de internet</t>
  </si>
  <si>
    <t>Inadecuado manejo de los equipos.</t>
  </si>
  <si>
    <t>1. Comunicación directa con el proveedor del servicio de Internet.</t>
  </si>
  <si>
    <t xml:space="preserve">2. Monitoreo de la red de cableado.
</t>
  </si>
  <si>
    <t>Falta de recursos para la adquisición del servicio de internet.</t>
  </si>
  <si>
    <t>Retraso en la ejecución de las actividades.</t>
  </si>
  <si>
    <t>3. Servicio contratado para mantenimiento de la UPS.</t>
  </si>
  <si>
    <t>Demoras en el proceso de contratación para la adquisición del servicio de internet.</t>
  </si>
  <si>
    <t>Falta de sistemas de control</t>
  </si>
  <si>
    <t>Modificaciones más allá de las autorizadas.</t>
  </si>
  <si>
    <t>Privilegios de usuarios</t>
  </si>
  <si>
    <t>Desconocimiento de la política de seguridad de la información interna.</t>
  </si>
  <si>
    <t>Perdida parcial o total de información.</t>
  </si>
  <si>
    <t>No contar con las herramientas y aplicaciones de seguridad perimetral.</t>
  </si>
  <si>
    <t>3. Administración y gestión de software de protección Antivirus, Identificación y eliminación de malware.</t>
  </si>
  <si>
    <t>Informe de gestión con análisis de malware en la plataforma tecnológica</t>
  </si>
  <si>
    <t>Configuración incorrecta de protocolos, reglas, entre otros.</t>
  </si>
  <si>
    <t>Sanciones a las personas involucradas.</t>
  </si>
  <si>
    <t>4. Realizar pruebas periódicas de seguridad y vulnerabilidad.</t>
  </si>
  <si>
    <t>Ingreso de personal no autorizado.</t>
  </si>
  <si>
    <t>5. Actualización y aplicación de lineamientos de acceso a la información.</t>
  </si>
  <si>
    <t xml:space="preserve">Matriz de seguimiento </t>
  </si>
  <si>
    <t>Matriz de seguimiento</t>
  </si>
  <si>
    <t xml:space="preserve">Bajo nivel de compromiso de los funcionarios  con el SIGOS para adelantar planes de mejoramiento que redunden en creación de acciones de mejora continua que dinamicen los procesos.
</t>
  </si>
  <si>
    <t>Bajo cumplimiento con los objetivos del proceso.</t>
  </si>
  <si>
    <t>Perdida de información a tener en cuenta para evitar la presencia de hallazgos</t>
  </si>
  <si>
    <t>Desconocimiento de la importancia de mantener actualizada la información documental de los procesos.</t>
  </si>
  <si>
    <t>No hay revisiones de los documentos de los procesos de la entidad.</t>
  </si>
  <si>
    <t>Desconocimiento de la importancia de contar con herramientas actualizadas para el cumplimiento de los objetivos de procesos.</t>
  </si>
  <si>
    <t>Productos o servicios defectuosos</t>
  </si>
  <si>
    <t>Que no se detecten las no conformidades que se  presenten o llegaran a producirse.</t>
  </si>
  <si>
    <t>(# de auditorías, informes y/o seguimientos emitidos oportunamente / # de auditorías, informes y/o seguimientos programados) *100</t>
  </si>
  <si>
    <t>Suscribir carta de compromiso por parte de los líderes de proceso, en la cual se comprometen suministrar a la Oficina de Control Interno de la UAEOS información veraz, de calidad y de manera oportuna</t>
  </si>
  <si>
    <t>(Número de hallazgos identificados por la OCI con plan de mejora /  Número de hallazgos identificados por la OCI )*100</t>
  </si>
  <si>
    <t>Revisión por parte del Jefe de la OCI de los informes y seguimientos a emitir en el mes y asignación de responsable dentro de la OCI de proyectarlos</t>
  </si>
  <si>
    <t>Número de sanciones a la Unidad por inoportunidad en el reporte de informes de la OCI</t>
  </si>
  <si>
    <t xml:space="preserve">No otorgamiento de recursos para las actividades a desarrollar por parte de la OCI.
</t>
  </si>
  <si>
    <t xml:space="preserve">No poder advertir a la administración acerca de riesgos identificados por OCI
</t>
  </si>
  <si>
    <t>No entrega de información solicitada (oportunamente) por parte de los diferentes procesos para adelantar auditorías.</t>
  </si>
  <si>
    <t>Incumplimiento en reporte de informes y/o seguimientos</t>
  </si>
  <si>
    <t>Desconocimiento de fechas de emisión de informes por parte de los funcionarios de la Oficina de control interno</t>
  </si>
  <si>
    <t>Planificación institucional que no responda a las necesidades y expectativas del sector solidario.</t>
  </si>
  <si>
    <t xml:space="preserve">Revisión por la Alta dirección </t>
  </si>
  <si>
    <t>GPP 02</t>
  </si>
  <si>
    <t>GSM 01</t>
  </si>
  <si>
    <t>Ausencia de información que permita realizar el análisis de las operaciones estadísticas</t>
  </si>
  <si>
    <t>Aumento de la presencia de hallazgos en los procesos.</t>
  </si>
  <si>
    <t>Realizar acompañamiento y asesoría a los líderes de proceso en la revisión de documentos del proceso y la actualización de los mismos con base en las necesidades detectadas y mejoras propuestas.</t>
  </si>
  <si>
    <t xml:space="preserve">Falta de implementación de Taller de idea de negocios y canvas que permita ver la viabilidad del plan de negocios </t>
  </si>
  <si>
    <t>Debilidad en los procesos de generar cultura solidaria, empoderamiento comunitario y el proyecto de vida colectivo no responde al proyecto de vida individual de los asociados.</t>
  </si>
  <si>
    <t xml:space="preserve">Implementación del PIGA.
Aplicación procedimiento RESPEL.
Realizar capacitación para el manejo adecuado de residuos.
Realizar capacitación en el uso racional de los servicios públicos.
</t>
  </si>
  <si>
    <t>Coordinador Grupo de Gestión Administrativa.</t>
  </si>
  <si>
    <t>Coordinadora Grupo de Gestión Administrativa</t>
  </si>
  <si>
    <t>Un contrato</t>
  </si>
  <si>
    <t>Informe</t>
  </si>
  <si>
    <t>Informe de inicio o apertura proceso contractual.</t>
  </si>
  <si>
    <t>Aumento  de la presencia de un mayor número de hallazgos en los procesos.</t>
  </si>
  <si>
    <t>Bajo</t>
  </si>
  <si>
    <t>Alto</t>
  </si>
  <si>
    <t>Extremo</t>
  </si>
  <si>
    <t>ALTO</t>
  </si>
  <si>
    <t>BAJO</t>
  </si>
  <si>
    <t>EXTREMO</t>
  </si>
  <si>
    <t>MODERADA</t>
  </si>
  <si>
    <t>BAJA</t>
  </si>
  <si>
    <t>ALTA</t>
  </si>
  <si>
    <t>EXTREMA</t>
  </si>
  <si>
    <t>TOTAL SEGUIMIENTOS RIESGOS</t>
  </si>
  <si>
    <t>2do. SEGUIMIENTO CORTE DICIEMBRE 31</t>
  </si>
  <si>
    <t>1er. SEGUIMIENTO CORTE JUNIO 30</t>
  </si>
  <si>
    <t xml:space="preserve">Verificación del acompañamiento y seguimiento documentado  de los profesionales  de la UAESOS encargados de los procesos.  </t>
  </si>
  <si>
    <t xml:space="preserve">La Información no es publicada oportunamente. </t>
  </si>
  <si>
    <t>No.  De novedades de nómina</t>
  </si>
  <si>
    <t>Revisión de las facturas v/s solicitudes de comisión y abono de Viáticos o Gastos de Viaje.</t>
  </si>
  <si>
    <t>CATASTROFICO</t>
  </si>
  <si>
    <t>I. EVALUACIÓN DEL DISEÑO DEL CONTROL POR PARTE DE LIDER PROCESO</t>
  </si>
  <si>
    <t>Asignado</t>
  </si>
  <si>
    <t>Adecuado</t>
  </si>
  <si>
    <t>Oportuna</t>
  </si>
  <si>
    <t>Confiable</t>
  </si>
  <si>
    <t>Se investigan y resuelven oportunamente</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</si>
  <si>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</si>
  <si>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</si>
  <si>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</si>
  <si>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</si>
  <si>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</si>
  <si>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</si>
  <si>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</si>
  <si>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No se investigan y resuelven oportunamente</t>
  </si>
  <si>
    <t>ENTRE 0 Y 85</t>
  </si>
  <si>
    <t>No Asignado</t>
  </si>
  <si>
    <t>ENTRE 86 Y 95</t>
  </si>
  <si>
    <t>ENTRE 96 Y 100</t>
  </si>
  <si>
    <t>Detectar</t>
  </si>
  <si>
    <t>Incompleta</t>
  </si>
  <si>
    <t>No Existe</t>
  </si>
  <si>
    <t>Directamente</t>
  </si>
  <si>
    <t>No Disminuye</t>
  </si>
  <si>
    <t>Indirectamente</t>
  </si>
  <si>
    <t xml:space="preserve">No se cumplen las metas del tablero presidencial
</t>
  </si>
  <si>
    <t>Desconocimiento del PND y los lineamientos del gobierno nacional en el Sector Solidario.</t>
  </si>
  <si>
    <t>Actualización de la política de administración de riesgos</t>
  </si>
  <si>
    <t>Informe de Revisión por la Alta Dirección.</t>
  </si>
  <si>
    <t>Desconocimiento o falta de implementación del balance social que debe realizar la organización solidaria en reinversión de servicios para sus asociados</t>
  </si>
  <si>
    <t>Dos revisiones</t>
  </si>
  <si>
    <t xml:space="preserve">Solicitar personal de apoyo  con el perfil adecuado para la administración del Centro Documental. 
</t>
  </si>
  <si>
    <t xml:space="preserve">Coordinadora Grupo de Educación e Investigación y profesionales del grupo de educación e investigación 
</t>
  </si>
  <si>
    <t>Registrar cualquier anomalía en el funcionamiento del SIIA al grupo de TICS, en el aplicativo mesa de ayuda o sí este no estuviera disponible mediante correo electrónico</t>
  </si>
  <si>
    <t>Ingreso de novedades de nómina.</t>
  </si>
  <si>
    <t>Uso de hoja electrónica para liquidar nómina.</t>
  </si>
  <si>
    <t>Fallas tecnológicas en la prestación del servicio (internet)</t>
  </si>
  <si>
    <t>Información desactualizada en la Intranet y carteleras digitales.</t>
  </si>
  <si>
    <t xml:space="preserve">Deficiente mantenimiento en redes y servidores de la entidad. </t>
  </si>
  <si>
    <t>Perdida de la imagen institucional.</t>
  </si>
  <si>
    <t>Verificación diaria de las publicaciones en la intranet de la Unidad, y en las carteleras digitales.</t>
  </si>
  <si>
    <t>Ejecutar las actividades programadas y consignadas dentro del Plan de Mantenimiento anual.
Revisión y verificación de los mantenimientos ejecutados.</t>
  </si>
  <si>
    <t>Perdida  de los activos propiedad de la Unidad Administrativa Especial de Organizaciones Solidarias</t>
  </si>
  <si>
    <t>Detrimento patrimonial</t>
  </si>
  <si>
    <t xml:space="preserve">Disminución de los activos de la Entidad. 
</t>
  </si>
  <si>
    <t>Actualizar inventarios dentro de los tiempos establecidos y en desarrollo de los procedimientos de inventarios.</t>
  </si>
  <si>
    <t>Contaminación del medio ambiente.</t>
  </si>
  <si>
    <t>Incumplimiento del marco normativo</t>
  </si>
  <si>
    <t>Falta de conciencia de la comunidad de la UAEOS para hacer una correcta clasificación y disposición de residuos en los puntos de reciclaje.</t>
  </si>
  <si>
    <t>No disponer de un sitio adecuado para el almacenamiento transitorio residuos aprovechables.</t>
  </si>
  <si>
    <t xml:space="preserve">Sanciones de las entidades competentes
</t>
  </si>
  <si>
    <t xml:space="preserve">Contaminación del medio ambiente
 </t>
  </si>
  <si>
    <t>Afectación en la salud humana</t>
  </si>
  <si>
    <t>Aumento contaminación ambiental</t>
  </si>
  <si>
    <t>Perdida en participar en la estrategia PREAD -  Programa de Excelencia Ambiental Distrital de la Secretaria de Medio Ambiente del Distrito Capital</t>
  </si>
  <si>
    <t>Implementación del PROGRAMA INSTITUCIONAL DE GESTION AMBIENTAL -PIGA</t>
  </si>
  <si>
    <t>Realizar seguimientos al programa institucional de Gestión Ambiental</t>
  </si>
  <si>
    <t xml:space="preserve">Se adelantaran seguimientos trimestrales al PIGA. </t>
  </si>
  <si>
    <t>Realizar dos capacitaciones con respecto al uso racional de los servicios públicos.</t>
  </si>
  <si>
    <t>Aumento de la Inseguridad para los funcionarios de la Entidad por presencia de vendedores informales.</t>
  </si>
  <si>
    <t xml:space="preserve">
Agotamiento de recursos no renovables</t>
  </si>
  <si>
    <t>Aumento de los gastos de servicios generales por concepto de servicios públicos. Se presente corto circuitos y generen incendios.</t>
  </si>
  <si>
    <t>Aumento en el flujo de personas que adquieren estos objetos de dudosa procedencia</t>
  </si>
  <si>
    <t>Se realizaran 10 campaña de concientización del uso adecuado de los servicios públicos.</t>
  </si>
  <si>
    <t>No dar respuesta oportuna a las PQRDE  solicitadas por la ciudadanía en general.</t>
  </si>
  <si>
    <t xml:space="preserve">Documentación desorganizada en archivo central </t>
  </si>
  <si>
    <t>Falta de control en prestamos de la  documentación y devolución de la misma.</t>
  </si>
  <si>
    <t>Acceso a personal autorizado</t>
  </si>
  <si>
    <t>Disponer de personal capacitado.</t>
  </si>
  <si>
    <t>Organizar documentación conforme a las TVD</t>
  </si>
  <si>
    <t>Se adelantará acompañamiento a los diferentes procesos  y acorde con la programación de transferencia  primarias  al funcionario desinado.</t>
  </si>
  <si>
    <t>Dar aplicación a las Tablas de valoración Documental - TVD</t>
  </si>
  <si>
    <t>Cumplimiento parcial de las obligaciones por parte del contratista o cooperante.</t>
  </si>
  <si>
    <t>Proceso administrativo de declaratoria de incumplimiento</t>
  </si>
  <si>
    <t>Los resultados y productos del contrato o convenio no cumplen al 100%</t>
  </si>
  <si>
    <t>Supervisión deficiente a la ejecución del contrato o convenio.</t>
  </si>
  <si>
    <t>Posible detrimento patrimonial</t>
  </si>
  <si>
    <t>Adquirir bienes y/o servicios que no se encuentren enmarcados dentro de las necesidades reales</t>
  </si>
  <si>
    <t>Plan Anual de Adquisiciones desactualizado</t>
  </si>
  <si>
    <t>Afectación de la ejecución de recursos presupuestales para la vigencia.</t>
  </si>
  <si>
    <t>Revisión de estudios previos por parte de la Oficina de Planeación, Oficina asesora jurídica y  Coordinación Financiera y Aprobación de inicio del proceso contractual por parte del Ordenador del Gasto, evidenciado en el documento de estudios previos.</t>
  </si>
  <si>
    <t>Revisión de documentos de solicitud de contratación por parte de la Oficina asesora jurídica, para definir la modalidad de selección aplicable.</t>
  </si>
  <si>
    <t>CADA VEZ QUE INICIE UN PROCESO</t>
  </si>
  <si>
    <t>Ejecutar parcialmente el objeto del contrato o convenio.</t>
  </si>
  <si>
    <t>DE ACUERDO A LA FORMA DE PAGO</t>
  </si>
  <si>
    <t xml:space="preserve">Revisar los informes de supervisión y de ejecución contractual, previo al trámite de pago o desembolso. </t>
  </si>
  <si>
    <t>Ordenador del Gasto
Supervisores
Oficina Asesora Jurídica 
Grupo de Gestión Financiera</t>
  </si>
  <si>
    <t>Reporte de avance de actividades ejecutadas por el cooperante o contratista.</t>
  </si>
  <si>
    <t>Supervisor</t>
  </si>
  <si>
    <t>Informe de supervisión y actividades ejecutadas por el cooperante o contratista.</t>
  </si>
  <si>
    <t>Informes de supervisión revisados por el ordenador del gasto.</t>
  </si>
  <si>
    <t>Director de Investigación y Planeación.
Jefe Oficina Asesora Jurídica
Coordinador de Gestión Financiera y Ordenador del Gasto</t>
  </si>
  <si>
    <t>Revisar el Plan anual de adquisiciones con el fin de confirmar que la contratación se encuentre incluida y en caso de no encontrarse solicitar la actualización</t>
  </si>
  <si>
    <t>Profesional responsable del solicitar el proceso contractual.</t>
  </si>
  <si>
    <t>Plan Anual de Adquisiciones - PAA actualizado</t>
  </si>
  <si>
    <t>Desarrollar procesos contractuales desconociendo las normas aplicables.</t>
  </si>
  <si>
    <t>Inaplicabilidad de la norma correcta de acuerdo a la modalidad de selección.</t>
  </si>
  <si>
    <t>Ineficiencia del proceso contractual y reprocesos</t>
  </si>
  <si>
    <t>Oficina Asesora Jurídica</t>
  </si>
  <si>
    <t>Listas de chequeo incorporadas en los expedientes</t>
  </si>
  <si>
    <t>Procesos judiciales sin defensa técnica, en favor de los intereses de la Entidad.</t>
  </si>
  <si>
    <t>Apoderado o representante judicial de la entidad sin idoneidad y experiencia.</t>
  </si>
  <si>
    <t>Condenas para la entidad</t>
  </si>
  <si>
    <t xml:space="preserve">Evaluar la experiencia e idoneidad de los apoderados, previo a otorgar el poder. </t>
  </si>
  <si>
    <t>Revisar la hoja de vida de los profesionales para otorgar poder de representación judicial</t>
  </si>
  <si>
    <t xml:space="preserve">Procesos sin defensa judicial oportuna.                                             </t>
  </si>
  <si>
    <t>Procesos sin asignación de apoderado judicial.</t>
  </si>
  <si>
    <t>Procesos judiciales sin oportuno seguimiento</t>
  </si>
  <si>
    <t>Procesos judiciales sin intervención oportuna</t>
  </si>
  <si>
    <t>Asignar los apoderados en la plataforma Ekogui</t>
  </si>
  <si>
    <t xml:space="preserve">Informe de las diligencias judiciales por parte del apoderado </t>
  </si>
  <si>
    <t>Asignar apoderado en el plataforma e kogui, a todos los procesos judiciales activos</t>
  </si>
  <si>
    <t xml:space="preserve">Presentar informes de comisión de visita de seguimiento a los procesos en los despachos judiciales. </t>
  </si>
  <si>
    <t>Actualizar la plataforma e kogui cada proceso judicial</t>
  </si>
  <si>
    <t>Apoderados</t>
  </si>
  <si>
    <t>GJU 03</t>
  </si>
  <si>
    <t>Respuestas a las PQRDS fuera de los términos establecidos</t>
  </si>
  <si>
    <t>Acciones de tutela en contra de la entidad</t>
  </si>
  <si>
    <t>Respuestas a las PQRDS no congruentes con lo solicitado.</t>
  </si>
  <si>
    <t>Reprocesos en la atención a PQRDS</t>
  </si>
  <si>
    <t xml:space="preserve"> PQRDS sin traslado oportuno.</t>
  </si>
  <si>
    <t>Afectación de la imagen y credibilidad de la entidad</t>
  </si>
  <si>
    <t>CADA VEZ QUE SE REQUIERA DE APODERADO JUDICIAL</t>
  </si>
  <si>
    <t>CADA VEZ QUE SE REALICE VISITA A DESPACHO JUDICIAL</t>
  </si>
  <si>
    <t>CADA VEZ QUE SE REALICE DILIGENCIA JUDICIAL</t>
  </si>
  <si>
    <t>Registro de entrada y asignación a todas la PQRDS</t>
  </si>
  <si>
    <t>Revisión previa del proyecto de respuesta</t>
  </si>
  <si>
    <t>Determinar la competencia antes de dar respuesta</t>
  </si>
  <si>
    <t>Llevar el registro en formato excel de la entrada y salida de PQRDS</t>
  </si>
  <si>
    <t>Secretaria de la OAJ</t>
  </si>
  <si>
    <t>Recibir y revisar el contenido de la respuesta proyectada a las PQRDS, previo a su firma.</t>
  </si>
  <si>
    <t xml:space="preserve">No programar dentro de las actividades, y en desarrollo de los procesos, disponer del tiempo necesario para adelantar las acciones de mejora respectivas.
</t>
  </si>
  <si>
    <t>Perdida de competitividad.</t>
  </si>
  <si>
    <t>No cumplimiento en un 100% con el objetivo del proceso.</t>
  </si>
  <si>
    <t>Atención inoportuna para desarrollar acciones de mejora.</t>
  </si>
  <si>
    <t xml:space="preserve">Uso de documentos obsoletos y desactualizados (procedimientos, formatos, manuales, guías y demás documentación) de los diferentes procesos de la Entidad . </t>
  </si>
  <si>
    <t>Realizar acompañamientos y asesoría a lideres de proceso y funcionarios sobre los documentos que hacen parte del SISTEMA DE GESTIÓN DOCUMENTAL .</t>
  </si>
  <si>
    <t>Director de Investigación y Planeación.
Coordinador de Planeación y Estadística</t>
  </si>
  <si>
    <r>
      <t xml:space="preserve">(Número de acompañamiento adelantados/ No. De acompañamientos  programados) </t>
    </r>
    <r>
      <rPr>
        <sz val="12"/>
        <rFont val="Arial"/>
        <family val="2"/>
      </rPr>
      <t>*</t>
    </r>
    <r>
      <rPr>
        <sz val="8"/>
        <rFont val="Arial"/>
        <family val="2"/>
      </rPr>
      <t>100</t>
    </r>
  </si>
  <si>
    <t>Presencia de un producto o servicio no conforme.</t>
  </si>
  <si>
    <t>Inaplicar los criterios que definen y determinan el producto o servicio no conforme, en concordancia con el Procedimiento de "Control del Producto o Servicio No Conforme".</t>
  </si>
  <si>
    <t xml:space="preserve">Materialización de riesgos
</t>
  </si>
  <si>
    <t>Incumplimiento de los objetivos del proceso determinado</t>
  </si>
  <si>
    <t>Realizar acompañamiento por parte del Grupo de planeación y estadística,  en análisis de causas a los líderes de proceso al momento de recibir informe de auditoría por parte de la Oficina de Control Interno</t>
  </si>
  <si>
    <t>Realizar capacitación a los líderes de proceso sobre el procedimiento de acciones de mejora</t>
  </si>
  <si>
    <t>Oficina de Control Interno</t>
  </si>
  <si>
    <t>COMPARAR</t>
  </si>
  <si>
    <t>CONCILIAR</t>
  </si>
  <si>
    <t>REVISAR</t>
  </si>
  <si>
    <t>VALIDAR</t>
  </si>
  <si>
    <t>Revisión de Estudios Técnicos</t>
  </si>
  <si>
    <t xml:space="preserve">Seguimiento de los Indicadores del Plan Sectorial, Plan Estratégico y Plan de acción </t>
  </si>
  <si>
    <t>Seguimiento a administración de riesgos</t>
  </si>
  <si>
    <t>Seguimiento a la  administración de riesgos</t>
  </si>
  <si>
    <t>Tablero Presidencial = (número de seguimientos realizados / número de seguimientos programados *100)</t>
  </si>
  <si>
    <t>Indicadores= (número de seguimientos realizadas/número de seguimientos programados *100)</t>
  </si>
  <si>
    <t>Un plan de negocios inoperante que no permite la dinamización del emprendimiento</t>
  </si>
  <si>
    <t># numero de Licencias adquiridas</t>
  </si>
  <si>
    <t xml:space="preserve">Seguimiento al cumplimiento a las metas de plan estratégico (2018-2022) alineado al PND, PES y  lineamientos del Gobierno Nacional.
</t>
  </si>
  <si>
    <t>MAPA DE RIESGOS GESTIÓN DE PROCESOS
UNIDAD ADMINISTRATIVA ESPECIAL DE ORGANIZACIONES SOLIDARIAS 2020</t>
  </si>
  <si>
    <t xml:space="preserve">PDE = PENSAMIENTO Y DIRECCIONAMIENTO ESTRATÉGICO
GFO = FOMENTO DE LAS ORGANIZACIONES SOLIDARIAS
GPP =  GESTIÓN DE PROGRAMAS Y PROYECTOS
GSM = GESTIÓN DEL SEGUIMIENTO Y MEDICIÓN
GEO = GESTIÓN DEL CONOCIMIENTO
SC = SERVICO AL CIUDADANO
GHU = GESTIÓN HUMANA
CPR = COMUNICACIÓN Y PRENSA
</t>
  </si>
  <si>
    <t>GAD = GESTIÓN ADMINISTRATIVA
GDO = GESTIÓN DOCUMENTAL
GFI = GESTIÓN FINANCIERA
GIN = GESTIÓN INFORMATICA
GCO = GESTIÓN CONTRACTUAL
GJU = GESTIÓN JURÍDICA
GME = GESTIÓN DEL MEJORAMIENTO
GCE = GESTIÓN DEL CONTROL Y LA EVALUACIÓN</t>
  </si>
  <si>
    <t>PROBABILIDAD DE OCURRENCIA</t>
  </si>
  <si>
    <t>Manual= (número de manuales actualizados)</t>
  </si>
  <si>
    <t>Mapas de riesgo= (Número de mapas de riesgo construidos)</t>
  </si>
  <si>
    <t>Auditorias= (número de auditorias realizadas/número de auditorias programados *100)</t>
  </si>
  <si>
    <t xml:space="preserve">Plan estadístico Institucional, documento metodológico de la operación registro ESALES. 
</t>
  </si>
  <si>
    <t>Herramientas diseñados  para garantizar la recolección de datos estadísticos internos y externos.</t>
  </si>
  <si>
    <t xml:space="preserve">Número de herramientas  o  instrumentos diseñados </t>
  </si>
  <si>
    <t xml:space="preserve">Seguimiento a operaciones estadísticas teniendo en cuenta su periodicidad </t>
  </si>
  <si>
    <t>Suscribir registro de reunión de apertura de auditoría por parte de los líderes de proceso, en la cual se comprometen suministrar a la Oficina de Control Interno de la UAEOS información veraz, de calidad y de manera oportuna</t>
  </si>
  <si>
    <t>CUATRIMESTRAL</t>
  </si>
  <si>
    <t>MAPA DE RIESGOS VIGENCIA 2021</t>
  </si>
  <si>
    <t>SEGUIMIENTO DE RIESGOS DE PROCESO 2021</t>
  </si>
  <si>
    <t>Nuevos lineamientos enmarcados en el "Modelo Integrado de Planeación y Gestión - MIPG.</t>
  </si>
  <si>
    <t>Monitoreo y seguimiento sobre actualizaciones y cambios en MIPG</t>
  </si>
  <si>
    <t>Realizar monitoreo  a la implementación MIPG</t>
  </si>
  <si>
    <t xml:space="preserve">Número de reportes de seguimiento adelantados </t>
  </si>
  <si>
    <t>Actualizar la información y documentación del producto o servicio no conforme</t>
  </si>
  <si>
    <t>Actualizar los criterios del procedimiento de  "Control del producto o Servicio No Conforme", ante cualquier cambio del sistema.</t>
  </si>
  <si>
    <t>Desarrollar campañas referente al procedimiento del control del servicio no conforme</t>
  </si>
  <si>
    <t>Una (1) campaña  sobre "Producto o Servicio No Conforme".</t>
  </si>
  <si>
    <t>Poca valoración del patrimonio documental  acumulado por la Unidad en la promoción de la cultura asociativa solidaria.</t>
  </si>
  <si>
    <t xml:space="preserve">Solicitud presentada a la Dirección Nacional en el marco de la ruta de planeación. </t>
  </si>
  <si>
    <t>Personal no competente para el manejo de rubros y usos presupuestales de acuerdo al nuevo Catálogo de Clasificación Presupuestal</t>
  </si>
  <si>
    <t>Comprometer recursos afectando rubros y usos presupuestales diferentes al objeto contractual.</t>
  </si>
  <si>
    <t>Que la imputación presupuestal con sus respectivos valores registrado en los estudios previos difieran con el formato de solicitud de novedades de CDP.</t>
  </si>
  <si>
    <t>El Coordinador del Grupo de Gestión Financiera Verifica  los rubros y sus saldos frente a la ejecución presupuestal, a la Información reportada en el SIIF Nación, y al objeto contractual.</t>
  </si>
  <si>
    <t>CADA VEZ QUE SE REQUIERA O SOLICITE</t>
  </si>
  <si>
    <t>Que el contrato no este firmado por las dos partes y tenga inconsistencias en la imputación presupuestal</t>
  </si>
  <si>
    <t>Retraso en la expedición y registro del compromiso presupuestal y perfeccionamiento del contrato</t>
  </si>
  <si>
    <t>El RUT del contratista este desactualizado</t>
  </si>
  <si>
    <t>No tener en cuenta los procedimiento y los manuales de la Entidad donde contemplan la realización de la revisión de comprobantes Contables.</t>
  </si>
  <si>
    <t>Efectos disciplinarios y Fiscales.</t>
  </si>
  <si>
    <t>La contratista profesional especializada de apoyo contable , verifica los auxiliares del balance para realizar los ajustes pertinentes dentro del mes que se esta cerrando.</t>
  </si>
  <si>
    <t>El contratista no presenta la cuenta de cobro de acuerdo a las fechas de vencimiento para el pago durante los plazos estipulados por la entidad.</t>
  </si>
  <si>
    <t>Que los documentos que hacen parte de la lista de chequeo de pagos no vengan con el lleno de los requisitos y con la fecha del mes en que se esta pagando.</t>
  </si>
  <si>
    <t>Que no se puedan pagar los contratos y los convenios dentro de los plazos estipulados.</t>
  </si>
  <si>
    <t>Circular relacionado con las justificaciones por el no uso de PAC, propuesto por la Dirección para su correspondiente publicación.</t>
  </si>
  <si>
    <t>No tener claras las fechas de vencimientos de acuerdo al NIT de la entidad.
Expedir certificados errados</t>
  </si>
  <si>
    <t>GFI 06</t>
  </si>
  <si>
    <t>No cumplir con el pago a contratistas y convenios durante la vigencia fiscal.</t>
  </si>
  <si>
    <t>GFI 07</t>
  </si>
  <si>
    <t>Que la constitución de la reserva presupuestal sobrepase los porcentajes máximos establecidos por la Ley del Presupuesto.</t>
  </si>
  <si>
    <t>Los contratistas y/o convenios no cumplan con los entregables para los pagos pactados inicialmente.</t>
  </si>
  <si>
    <t>No realizar los pagos mensualmente.</t>
  </si>
  <si>
    <t>El MHYCP no apruebe la totalidad del PAC solicitado mensualmente (sobre todo en el ultimo trimestre del año fiscal)</t>
  </si>
  <si>
    <t>No cumplir con el pago a contratistas y convenios por falta de PAC disponible.</t>
  </si>
  <si>
    <t>Daño de equipos tecnológicos Hardware</t>
  </si>
  <si>
    <t>Interrupción del desarrollo del as funciones laborales del personal de la entidad</t>
  </si>
  <si>
    <t>Redimiendo restringido de equipo</t>
  </si>
  <si>
    <t xml:space="preserve">Perdida de Información </t>
  </si>
  <si>
    <t>1. Socialización a los funcionarios del buen manejo de los dispositivos.</t>
  </si>
  <si>
    <t>2. Realizar Mantenimiento preventivo  periódico del Hardware de la Entidad.</t>
  </si>
  <si>
    <t>4. Mantenimiento a solicitud de usuarios, efectuados por el recurso humano del área.</t>
  </si>
  <si>
    <t>5. Gestionar sustitución y renovación de hardware.</t>
  </si>
  <si>
    <t>6. Gestionar sustitución y renovación de hardware.</t>
  </si>
  <si>
    <r>
      <t xml:space="preserve">3. Plan de Mantenimiento </t>
    </r>
    <r>
      <rPr>
        <sz val="8"/>
        <color theme="1"/>
        <rFont val="Arial"/>
        <family val="2"/>
      </rPr>
      <t xml:space="preserve">para el software, hardware y para los servidores de la Unidad. </t>
    </r>
  </si>
  <si>
    <t>6. Plan de Calidad aseguramiento (Testing) de sistemas de información desarrollos propios de  la Entidad. A la entrega del desarrollo</t>
  </si>
  <si>
    <t>Evidenciar el reporte de mantenimiento de Hardware  con  pantallazos y scripts de ejecución.</t>
  </si>
  <si>
    <t>Incluir en el proceso contractual Póliza de cumplimiento de los contratos de adquisición de software.</t>
  </si>
  <si>
    <t>Evidencia reporte de la documentación con las pruebas de testing</t>
  </si>
  <si>
    <t xml:space="preserve">Informe de Copias e Seguridad </t>
  </si>
  <si>
    <t>Instalación o configuración  inadecuadas del  Cableado de la Red</t>
  </si>
  <si>
    <t xml:space="preserve">3. Establecer como prioridad la actividad de servicio de internet en el Plan Anual de Adquisiciones </t>
  </si>
  <si>
    <t>4. Póliza de cumplimiento del contrato de servicio de suministro de internet con la Empresa contratista.</t>
  </si>
  <si>
    <t>5, Revisión Periódica del cableado estructurado en cada punto de red del centro de computo y punto de red por usuario</t>
  </si>
  <si>
    <t xml:space="preserve">6,Revisión de las copias de Seguridad </t>
  </si>
  <si>
    <t>7, Revisión Periódica del cableado estructurado en cada punto de red del centro de computo y punto de red por usuario</t>
  </si>
  <si>
    <t xml:space="preserve">8. Revisar actividades de continuidad del negocio </t>
  </si>
  <si>
    <t>Evidenciar el monitoreo del cableado físico mediante inspecciones.</t>
  </si>
  <si>
    <t>Priorizar el servicio de internet sobre las demás actividades de contratación</t>
  </si>
  <si>
    <t>Incluir en el proceso contractual Póliza de cumplimiento de los contratos del servicio de Internet</t>
  </si>
  <si>
    <t>Evidenciar el monitoreo del cableado estructurado en cada punto de red mediante la actividad de Peinado y marquillado de Cableado del contrato de Mantenimiento preventivo y correctivo</t>
  </si>
  <si>
    <t>Evidenciar el monitoreo del cableado estructurado en cada punto de red de usuario  mediante inspecciones. Y mesas de ayuda reportadas</t>
  </si>
  <si>
    <t>Actualizar planes y procedimientos de contingencia</t>
  </si>
  <si>
    <t>Perdida de Información y / o Robo de información</t>
  </si>
  <si>
    <t>Bases de Datos sin Actualizar y Datos sensibles Sin Cifrar</t>
  </si>
  <si>
    <t>1. Revisión de roles y permisos para el acceso a las bases de Datos</t>
  </si>
  <si>
    <t>2. Definir en los contratos de suministro de software, contratos de Desarrollo que contemplen las actualizaciones y el cifrado de la bases de datos que se consideren necesarios</t>
  </si>
  <si>
    <t>3. Realización de Copias de Seguridad Externas</t>
  </si>
  <si>
    <t>Actualizar de roles y permisos para el acceso a las bases de Datos</t>
  </si>
  <si>
    <t>Establecer un contrato para la realización de Copias de Seguridad Externas</t>
  </si>
  <si>
    <t>Inyección de software malicioso por intrusión (documentos, software).</t>
  </si>
  <si>
    <t>Perdida, Daño de la información o funcionamiento incorrecto del Hardware</t>
  </si>
  <si>
    <t>1. Monitoreo permanente de la consola de antivirus</t>
  </si>
  <si>
    <t>Verificar la instalación y actualización del software de antivirus en los servidores. Y en las estaciones de trabajo</t>
  </si>
  <si>
    <t>Informe y análisis de las pruebas de seguridad y vulnerabilidad</t>
  </si>
  <si>
    <t>Evaluación de la asignación de Permisos a recursos compartidos de acuerdo a los lineamientos establecidos y a la política de seguridad de la información de la entidad.</t>
  </si>
  <si>
    <t>GIN 06</t>
  </si>
  <si>
    <t>Interrupción de los servicios Tecnológicos</t>
  </si>
  <si>
    <t xml:space="preserve">Instalaciones inadecuadas de Cableado Eléctrico y de Red </t>
  </si>
  <si>
    <t>Interrupción del desarrollo del as funciones del personal de la entidad</t>
  </si>
  <si>
    <t xml:space="preserve">Perdida de información </t>
  </si>
  <si>
    <t>Accidente laboral</t>
  </si>
  <si>
    <t>1, Revisión Periódica del cableado estructurado en cada punto red y eléctrico de computo y de usuario</t>
  </si>
  <si>
    <t xml:space="preserve">2. Revisión Cableado contrato de Mantenimiento </t>
  </si>
  <si>
    <t xml:space="preserve">3,Revisión de las copias de Seguridad </t>
  </si>
  <si>
    <t>4, Revisión Periódica del cableado estructurado en cada punto de red del centro de computo y punto de red por usuario</t>
  </si>
  <si>
    <t>5. Realizar Mantenimiento preventivo  periódico del Hardware de la Entidad.</t>
  </si>
  <si>
    <t>Evidenciar el monitoreo del cableado físico mediante inspecciones y mesas de ayuda reportadas.</t>
  </si>
  <si>
    <t>Adelantar proceso de contrato de mantenimiento.</t>
  </si>
  <si>
    <t xml:space="preserve">Reporte Plan de Sensibilización </t>
  </si>
  <si>
    <t>Revisión informe de mantenimiento</t>
  </si>
  <si>
    <t>Reporte</t>
  </si>
  <si>
    <t>No enviar la solicitud  de la información o bases de datos requeridos para el análisis de las operaciones estadísticas</t>
  </si>
  <si>
    <t>No se realiza el análisis de las operaciones estadísticas internas o externas</t>
  </si>
  <si>
    <t xml:space="preserve">Un documento suscrito entre Confecamaras y la UAEOS </t>
  </si>
  <si>
    <t>Que los grupos o entidades no envíen la información a pesar de haber enviado la respectiva solicitud</t>
  </si>
  <si>
    <t>Diseño de herramientas que sirvan para optimizar la recolección de datos</t>
  </si>
  <si>
    <t xml:space="preserve">Funcionario generando informes y estadísticas inapropiadas y de poca calidad </t>
  </si>
  <si>
    <t>No poder tomar decisiones oportunas y/o adecuadas por parte de la Alta Dirección</t>
  </si>
  <si>
    <t>Seguimiento de las operaciones estadísticas</t>
  </si>
  <si>
    <t xml:space="preserve">Generar reportes estadísticos y publicarlos en la pagina web de la entidad   </t>
  </si>
  <si>
    <t xml:space="preserve">Generar reportes estadísticos </t>
  </si>
  <si>
    <t>Información estadística publicada en la pagina web</t>
  </si>
  <si>
    <t>Incidentes de seguridad informática</t>
  </si>
  <si>
    <t>Sanciones
Hallazgos de entes de Control
Perdida de certificación de operación estadística registro ESALES</t>
  </si>
  <si>
    <t>Realizar Backus  de conformidad con la política de Seguridad de la información.</t>
  </si>
  <si>
    <t xml:space="preserve">Realizar Backus y tener registro </t>
  </si>
  <si>
    <t>Backus  realizados   de forma periódica</t>
  </si>
  <si>
    <t>Revisión de la información  a publicar</t>
  </si>
  <si>
    <t>Se implementen procesos de formación descontextualizados y sin cumplir los lineamientos dados por el grupo de educación e investigación</t>
  </si>
  <si>
    <t xml:space="preserve">Socializar el rediseño del curso básico de economía solidaria y afianzar  la mediación pedagógica a través de las Tics
</t>
  </si>
  <si>
    <t xml:space="preserve">Realizar, al menos dos ( 2),  socializaciones internas de la metodología para impartir educación solidaria mediada por las Tics y su diferencia con la educación solidaria virtual. </t>
  </si>
  <si>
    <t>Uso  del Rubro de Funcionamiento (Gastos de Funcionamiento - Gastos Generales - Viáticos y Gastos de Viaje)
Uso del Rubro  de Inversión (Bienes y Servicios - Gastos de Viaje Contratistas)</t>
  </si>
  <si>
    <t>Verificar cada solicitante, teniendo encuentra planta y contratistas.</t>
  </si>
  <si>
    <t>No, de solicitudes verificadas</t>
  </si>
  <si>
    <t>Supervisión Contrato Suministro Tiquetes de la vigencia 2019.</t>
  </si>
  <si>
    <t>Entrega de la información  de manera extemporánea e incompleta  para ser publicada por el Grupo de comunicación y Prensa, por parte de los diferentes procesos de la Entidad .</t>
  </si>
  <si>
    <t xml:space="preserve">1. Información reportada en los formatos de Solicitud de Viáticos y en el formato de legalización Viáticos.
</t>
  </si>
  <si>
    <t xml:space="preserve">De acuerdo a la información reportada mediante los formatos de solicitud de viáticos, y  legalización de viáticos, se realizan piezas divulgativas para ser publicadas en los diferentes canales de comunicación.  </t>
  </si>
  <si>
    <t xml:space="preserve">De acuerdo a la información reportada  por la Dirección de Desarrollo de las Organizaciones Solidarias y por los funcionarios en territorio;  se realizan piezas divulgativas para ser publicadas en los diferentes canales de comunicación.  </t>
  </si>
  <si>
    <t>Perdida de información y de comunicación interna y externa a la Entidad.</t>
  </si>
  <si>
    <t xml:space="preserve">4, Implementación de los controles establecidos en el Sistema de Seguridad de la Información. (Backus) 
</t>
  </si>
  <si>
    <t>Se realiza copias de seguridad (Backus) periódicamente a los sitios,  aplicaciones y a las bases de datos.</t>
  </si>
  <si>
    <t xml:space="preserve">5, Verificar que la Intranet y las carteleras digitales de la Entidad estén permanentemente actualizadas
</t>
  </si>
  <si>
    <t>6, Plan de mantenimiento preventivo y de servicios tecnológicos.</t>
  </si>
  <si>
    <t>Presentar información errónea a los ciudadanos en general.</t>
  </si>
  <si>
    <t>7, Revisión por parte del coordinador del grupo de comunicaciones o el jefe inmediato  las notas periodísticas e información para la imagen institucional. Y la impresión del material de imagen institucional.</t>
  </si>
  <si>
    <t>Verificación de las piezas o notas periodísticas que van a ser publicadas en los diferentes canales (pagina web y redes sociales).</t>
  </si>
  <si>
    <t>Verificación de las piezas graficas que estén conforme con el Manual de Imagen Institucional.</t>
  </si>
  <si>
    <t>Exigencia de Pólizas de calidad de los bienes suministrados y de cumplimiento por parte de la Unidad a los contratistas.</t>
  </si>
  <si>
    <t>Solicitar antes de dar inicio de la ejecución de los contratos, exigir  las pólizas de calidad de los bienes o servicios y de cumplimiento contractual.</t>
  </si>
  <si>
    <t>Realizar los inventarios acorde a lo establecido en los procedimientos de Gestión de Almacén y Levantamiento Físico de Inventarios.</t>
  </si>
  <si>
    <t xml:space="preserve">Socializar Decreto No.2768 de 2012  expedido por Min hacienda, de manejo de cajas menores, y con respecto a la resolución de creación y manejo de cajas menores de gastos generales de funcionamiento de la entidad; a los funcionarios que hacen uso de los recursos. </t>
  </si>
  <si>
    <t>Realizar auto arqueos mensualmente y en cada uno de los reembolsos</t>
  </si>
  <si>
    <t>Recolección adecuada de RESPEL y RAEE</t>
  </si>
  <si>
    <t>Se cuenta con un espacio en una bodega del 4 piso, para el almacenamiento o disposición de RAEE y RESPEL. (residuos de aparatos eléctricos y electrónicos) y (Residuos peligrosos)</t>
  </si>
  <si>
    <t>No realizar seguimientos periódicos al Programa Institucional de Gestión ambiental de la UAEOS o en su defecto dejar largos periodos de tiempo sin actualizar dicho documento.</t>
  </si>
  <si>
    <t>No contar con recursos económicos suficientes para cumplir en la totalidad con el marco normativo (adecuaciones de infraestructura, luminarias, disposición final de residuos, etc.)</t>
  </si>
  <si>
    <t xml:space="preserve">Uso inadecuado de los servicios públicos de  agua y energía </t>
  </si>
  <si>
    <t>No tener cuidado en el uso eficiente de los servicios públicos como: No apagar las luces, no cerrar  de llaves de suministro de agua, no colocar los computadores en reposo cuando no se están usando, No desconectar los equipos eléctricos y electrónicos y cables de los tomacorrientes.</t>
  </si>
  <si>
    <t>Aviso oportuno y constante a las autoridades de Policía.</t>
  </si>
  <si>
    <t xml:space="preserve">Daño a la integridad física y emocional de los funcionarios. </t>
  </si>
  <si>
    <t>Derechos de petición y Quejas ante las autoridades competentes.</t>
  </si>
  <si>
    <t xml:space="preserve">Informar acerca de la inseguridad del sector a las autoridades competentes
</t>
  </si>
  <si>
    <t>Presencia de bandas delincuenciales y microtráfico</t>
  </si>
  <si>
    <t>Solicitudes telefónicas y escritas de presencia de la fuerza pública.</t>
  </si>
  <si>
    <t>Acceso perimetral mediante identificación biométrica a los funcionarios autorizados.</t>
  </si>
  <si>
    <t>No disponer de la información documental de forma oportuna.</t>
  </si>
  <si>
    <t>No disponer de la información documental por desorganización o  perdida de  información e los diferentes soportes (físico - electrónico)</t>
  </si>
  <si>
    <t>Realizar solicitud de préstamo mediante el aplicativo de Gestión Documental</t>
  </si>
  <si>
    <t>Diligenciamiento del formato de Registro y seguimiento Préstamo y Consulta.</t>
  </si>
  <si>
    <t>Investigación Disciplinario.</t>
  </si>
  <si>
    <t>El Coordinador, técnico y auxiliar administrativo del Grupo de Gestión Financiera verifican que  los rubros y usos presupuestales se encuentren activos, creados y disponibles con sus saldos en  el reporte de ejecución presupuestal registrada en el SIIF Nación, teniendo en cuenta el nuevo catalogo de clasificación presupuestal y de acuerdo a la necesidad de la entidad.</t>
  </si>
  <si>
    <t>Coordinador, Técnico y Auxiliar administrativo del Grupo de Gestión Financiera</t>
  </si>
  <si>
    <t>Quien solicita el CDP, lo haga de forma errónea y sin la documentación necesaria para la expedición.</t>
  </si>
  <si>
    <t>Retrasos en la expedición del CDP y que no se pueda adelantar el proceso contractual.</t>
  </si>
  <si>
    <t>El auxiliar y/o técnico del Grupo de Gestión Financiera chequean los soportes necesarios para la expedición del CDP, la solicitud de novedades de CDP comparándolo con los estudios previos, y se verifica el objeto y las obligaciones contractuales con sus respectivos valores</t>
  </si>
  <si>
    <t xml:space="preserve">El Coordinador y técnico administrativo del Grupo de Gestión Financiera brindan  asesoría y  verifican el objeto y las obligaciones contractuales de los estudios previos con el fin de definir la imputación presupuestal ( Rubros y usos presupuestales a afectar) y la Auxiliar administrativa verifica la información del formato de la solicitud de CDP frente a los estudios previos del proceso de contratación. </t>
  </si>
  <si>
    <t>El auxiliar administrativo realizara verificación del contrato suscrito, de acuerdo a la información registrada en el  CDP y estudios previos del proceso de contratación.</t>
  </si>
  <si>
    <t>La Cuenta Bancaria  del contratista no se encuentre activa en SIIF Nación.</t>
  </si>
  <si>
    <t>Retraso en la expedición y registro del compromiso presupuestal y perfeccionamiento del contrato.
Los pagos no se ejecuten y se incumpla con la ejecución de PAC.</t>
  </si>
  <si>
    <t>El técnico y/o auxiliar administrativo verifica, registra, crea y asigna la cuenta bancaria del tercero contratista de acuerdo a la certificación bancaria no mayor a 30 días y el Coordinador del grupo de gestión financiera verifica y preaprueba el numero de la cuenta bancaria del tercero para su posterior activación ante el MHCP</t>
  </si>
  <si>
    <t>Creación del tercero de forma indebida o con datos que no corresponden</t>
  </si>
  <si>
    <t>La contratista de apoyo en actividades contables revisa los datos del tercero registrada en el RUT, se verifica la actividad económica y sus responsabilidades tributarias frente al objeto y obligaciones contractuales establecidas en el contrato.</t>
  </si>
  <si>
    <t>Información que no refleja la realidad de la entidad.</t>
  </si>
  <si>
    <t xml:space="preserve">La contratista profesional especializada de apoyo contable en compañía con el Coordinador Financiero analiza la consistencia de los saldos del balance teniendo en cuenta la naturaleza de las cuentas y los soportes correspondientes. </t>
  </si>
  <si>
    <t>Coordinador, Profesional especializado y contratistas del área contable del Grupo de Gestión Financiera</t>
  </si>
  <si>
    <t>Comprobantes registrados en SIIF Nación y aprobados sin verificación .</t>
  </si>
  <si>
    <t>Que no se tengan actualizadas las cifras de cuantías procesales, y depreciaciones.</t>
  </si>
  <si>
    <t>Sanción por parte de la Contaduría General de la Nación.</t>
  </si>
  <si>
    <t>La contratista profesional especializada de apoyo contable Verificar y reclasificar saldos negativos y que no correspondan con la dinámica de las cuentas afectadas, por medio de reportes de SIIF Nación.</t>
  </si>
  <si>
    <t>El Coordinador Financiera y la contratista profesional especializada de apoyo contable elaboran una matriz mensualmente de las actividades a realizar para el cierre del periodo contable, dando  cumplimiento  a las fechas establecidas por la Contaduría General de la Nación.</t>
  </si>
  <si>
    <t>El contratista no cumple con las actividades y obligaciones contractuales (entregables) durante el plazo de ejecución del contrato al supervisor.</t>
  </si>
  <si>
    <t>Incumplimiento de INPANUT ante Ministerio de Hacienda y Crédito Publico.</t>
  </si>
  <si>
    <t>Recordación de PAC semanal por parte del funcionario encargado de la Tesorería de la entidad, para que los supervisores tengan presente los pagos que corresponden al mes.
Elevar los controles a la supervisión de los contratos en el proceso Contractual</t>
  </si>
  <si>
    <t>El funcionario encargado de la Tesorería de la entidad, envía recordación de PAC semanal a los supervisores para que tengan presente los pagos pendientes por radicar en el mes.</t>
  </si>
  <si>
    <t>Revisión de expedición de RP y periodos de facturación o prestación del servicio que se encuentre dentro del mes de pago.</t>
  </si>
  <si>
    <t>El contratista de apoyo contable, verifica los documentos soportes al pago una vez lo envía el supervisor y de esta manera es aprobado por el Grupo de Gestión Financiera antes de ser subidos al SECOP II y obligados en SIIF Nación.</t>
  </si>
  <si>
    <t>Sanción por extemporaneidad de la DIAN pecuniaria.</t>
  </si>
  <si>
    <t>El funcionario encargado de la Tesorería de la entidad, tan pronto la DIAN expide resolución de calendario tributario, realiza un acta al interior de la entidad para fijar fechas de presentación de información tributaria con dos días de antelación a la fecha de vencimiento.</t>
  </si>
  <si>
    <t>Coordinador, Profesional Especializado, Técnico y contratistas del área contable del Grupo de Gestión Financiera</t>
  </si>
  <si>
    <t>No tener conocimiento de las fechas estipuladas por las entidades de control ( Contaduría General de la Nación, Contraloría y MHYCP)</t>
  </si>
  <si>
    <t>Investigación Disciplinario</t>
  </si>
  <si>
    <t>El Coordinador Financiera y el contratista  profesional especializado de apoyo a Contabilidad revisa constantemente la normatividad vigente, respecto a las fechas estipuladas para reportes de informes contables , con el fin de realizarlos como mínimo con dos días de antelación a las fechas estipuladas  por los organismos competentes, Ministerio de Hacienda, Contaduría General de la Nación, DIAN, Secretaria de Hacienda Distrital.</t>
  </si>
  <si>
    <t>Estar pendiente de los cambios generados por los entes de control, y establecer alarmas de recordación.</t>
  </si>
  <si>
    <t>Coordinador, Profesional especializado, Técnico y contratistas del área contable del Grupo de Gestión Financiera</t>
  </si>
  <si>
    <t>Valor de PAC aprobado por parte de Ministerio de Hacienda, inferior al valor Solicitado por la Unidad.</t>
  </si>
  <si>
    <t>El Coordinador Financiera  y el  funcionario encargado de la Tesorería de la entidad, mensualmente realiza seguimiento a la ejecución de PAC día a día para cumplir con los porcentajes estipulados por el MHYCP.</t>
  </si>
  <si>
    <t>El MHYCP no apruebe sino el 85% de la apropiación presupuestal asignada a la Unidad durante la vigencia fiscal.</t>
  </si>
  <si>
    <t>El Coordinador Financiera  y el  funcionario encargado de la Tesorería de la entidad, realizan todas las gestiones de solicitud de PAC dentro de las fecha estipuladas por el MHYCP y solicita reuniones con Grupo PAC del MHYCP ya que la entidad recibe a satisfacción todos los productos y servicios contratados durante la vigencia fiscal.</t>
  </si>
  <si>
    <t>El Coordinador Financiera  y el  funcionario encargado de la Tesorería de la entidad mensualmente realiza una validación y revisión de las solicitudes de PAC con los pagos programados para el mes e informa a la Subdirección Nacional para revisar casos puntuales.</t>
  </si>
  <si>
    <t>El Coordinador Financiera  y el  funcionario encargado de la Tesorería de la entidad en el ultimo trimestre de la vigencia fiscal,  insiste mucho con el MHYCP en las solicitudes de PAC.</t>
  </si>
  <si>
    <t>5. Monitoreo para la realización de las copias de seguridad y Backus de servidores y equipos de cómputo.</t>
  </si>
  <si>
    <t>Evidenciar el reporte de Backus, asegurar las restauraciones en caso de requerirse.</t>
  </si>
  <si>
    <t>Restringir el acceso a paginas que consuman alto nivel de ancho de banda.
Priorizar según las necesidades de operación de la entidad el consumo de Ancho de banda.</t>
  </si>
  <si>
    <t>Violación a la seguridad informática de la Entidad.</t>
  </si>
  <si>
    <t>2. Copias de seguridad y Backus de servidores y equipos de cómputo.</t>
  </si>
  <si>
    <t>Revisión previa de informes de ejecución contractual acordes con las obligaciones para el trámite del pago o desembolso.</t>
  </si>
  <si>
    <t xml:space="preserve">Afectación de las necesidades y metas institucionales </t>
  </si>
  <si>
    <t>Supervisión al avance de ejecución del contrato o convenio</t>
  </si>
  <si>
    <t>Informe mensual de supervisión</t>
  </si>
  <si>
    <t>Adecuada y oportuna supervisión del contrato o convenio.</t>
  </si>
  <si>
    <t xml:space="preserve">Número de pólizas exigidas </t>
  </si>
  <si>
    <t xml:space="preserve">Estudios previos que no satisfacen las necesidades reales  </t>
  </si>
  <si>
    <t>Revisar de los estudios previo a la firma del ordenador del gasto por las áreas intervinientes.</t>
  </si>
  <si>
    <t xml:space="preserve">Revisar  el Plan Anual de Adquisiciones previo al inicio de cualquier proceso y en caso de requerirse actualizarlo. </t>
  </si>
  <si>
    <t xml:space="preserve">Verificar el contenido de los estudios previos respecto de cuantía y objeto del proceso solicitado, previo a la  expedición del concepto de modalidad de selección del contratista. </t>
  </si>
  <si>
    <t>Número de capacitaciones realizadas/ numero de capacitaciones programadas</t>
  </si>
  <si>
    <t>Administrador de la plataforma e kogui</t>
  </si>
  <si>
    <t>Informes de los abogados que van de comisión a visitar  despachos judiciales.</t>
  </si>
  <si>
    <t>Respuesta a PQRDS sin el lleno de los requisitos legales</t>
  </si>
  <si>
    <t xml:space="preserve">Evaluar y establecer la competencia para proyectar respuesta a PQRDS </t>
  </si>
  <si>
    <t xml:space="preserve"> Oficina Asesora Jurídica</t>
  </si>
  <si>
    <t xml:space="preserve">Programar acompañamiento y asesoría a los diferentes procesos de la Unidad
</t>
  </si>
  <si>
    <t>No. De acompañamientos y asesorías realizadas.</t>
  </si>
  <si>
    <t xml:space="preserve">Acompañamiento y asesoría a los diferentes procesos de la Unidad
</t>
  </si>
  <si>
    <t>No evaluar y verificar de las características otorgadas o dadas a un producto o servicio, si estas se cumplen o no.</t>
  </si>
  <si>
    <t xml:space="preserve">Presentar por parte del Jefe de la oficina de Control Interno las necesidades de recursos (personal, financieros, tecnológicos, logísticos etc.) al Comité Coordinador de Control Interno para su aprobación </t>
  </si>
  <si>
    <t>Cuando se presente incumplimiento por parte de un líder de proceso en entregar la información a OCI, se deberá informar a su jefe director y en caso de no recibir respuesta Informar por medio escrito (correo electrónico) a los miembros del Comité instruccional de control interno.</t>
  </si>
  <si>
    <t>Oficina de Control Interno 
Grupo de planeación y estadística</t>
  </si>
  <si>
    <t xml:space="preserve">Enviar copia de los informes de auditoría de evaluación independiente al funcionario del grupo de Planeación y estadística encargado del proceso Gestión del Mejoramiento </t>
  </si>
  <si>
    <t>Establecer un sistema de alertas en Outlook que avise sobre la cercanía de fechas de reporte de informes y seguimientos</t>
  </si>
  <si>
    <t xml:space="preserve">Deficiente planificación institucional.
</t>
  </si>
  <si>
    <t>Adopción, publicación y actualización del plan estratégico institucional.</t>
  </si>
  <si>
    <t>Actualización del PEI = (Numero de planes estratégicos actualizados)</t>
  </si>
  <si>
    <t>Deficiente direccionamiento estratégico de los directivos de la entidad.</t>
  </si>
  <si>
    <t>No se cumplirían las metas del Sector</t>
  </si>
  <si>
    <r>
      <rPr>
        <sz val="8"/>
        <color theme="3"/>
        <rFont val="Arial"/>
        <family val="2"/>
      </rPr>
      <t>Realizar</t>
    </r>
    <r>
      <rPr>
        <sz val="8"/>
        <rFont val="Arial"/>
        <family val="2"/>
      </rPr>
      <t xml:space="preserve"> el Comité Institucional de Gestión y Desempeño, en el cual se  realiza seguimiento al cumplimiento de las políticas del modelo integrado de planeación y gestión.</t>
    </r>
  </si>
  <si>
    <t>Realización de los comités institucionales de gestión y desempeño</t>
  </si>
  <si>
    <t>Comité s = numero de comités de gestión y desempeño realizados</t>
  </si>
  <si>
    <t>Política de Administración del Riesgo actualizada.</t>
  </si>
  <si>
    <t>Revisión del manual de administración de riesgos - actualización</t>
  </si>
  <si>
    <t>Revisión, ajustes y modificaciones al manual de administración de riesgos - actualización</t>
  </si>
  <si>
    <t>Construcción de los mapas de riesgos de la entidad vigencia 2021.</t>
  </si>
  <si>
    <t>Un (1) informe de revisión por la Alta Dirección.</t>
  </si>
  <si>
    <t>Implementación de taller de ideas de negocios para mirar la viabilidad técnica, económica, financiera  y su implementación al  Plan de negocios en cada una de las organizaciones atendidas para creación .</t>
  </si>
  <si>
    <t xml:space="preserve">Revisión de la documentación construida en los talleres de emprendimiento para desarrollar la idea de negocio y su implementación al plan de negocios. </t>
  </si>
  <si>
    <t xml:space="preserve">Falta de Estrategia de sostenibilidad que permita garantizar los procesos de proveeduría, mercadeo y comercialización </t>
  </si>
  <si>
    <t>Identificación de la estrategia de sostenibilidad a aplicar según la necesidad de proveeduría, mercadeo y comercialización en cada una de las organizaciones atendidas para creación.</t>
  </si>
  <si>
    <t>Revisión de la documentación y análisis de la estrategia de sostenibilidad a implementar en las organizaciones atendidas para creación.</t>
  </si>
  <si>
    <t xml:space="preserve">Procesos de formación en temas de cultura solidaria,  acordes a las necesidades identificadas en cada organización, para el empoderamiento comunitario  individual y colectivo </t>
  </si>
  <si>
    <t xml:space="preserve">Revisión de la documentación de  los procesos de formación, capacitación en las dimensiones social, cultural política, ambiental para generar cultura y empoderamiento comunitario. </t>
  </si>
  <si>
    <t xml:space="preserve">Debilidad en la implementación del Programa Integral de intervención a la medida de las necesidades de la organización  en la parte social, cultural, económica, ambiental y política que debe realizar la empresa </t>
  </si>
  <si>
    <t>Identificar las necesidades a atender en las cinco dimensiones y brindar formación ,  capacitación asistencia técnica según la fase economía solidaria 1, 2 y 3 en los temas pertinentes, viabilizando  el Proyecto Integral de Intervención a la medida de la organizaciones a atender.</t>
  </si>
  <si>
    <t>Revisión del diagnostico socioempresarial y la caracterización poblacional para que el Proyecto Integral a la medida, contenga el enfoque diferencial  atienda las necesidades de cada organización a atender.</t>
  </si>
  <si>
    <t>Planes de Negocios de Subsistencia</t>
  </si>
  <si>
    <t>Implementación  de planes de negocio que permitan identificar la proyección empresarial , productiva y de comercialización  a corto, mediano y largo plazo  en las organizaciones atendidas.</t>
  </si>
  <si>
    <t>Hacer seguimiento al cumplimientos de los tiempos establecidos en el Plan de Adquisiciones.</t>
  </si>
  <si>
    <t>Seguimiento Plan de Adquisiciones</t>
  </si>
  <si>
    <t xml:space="preserve">Incumplimiento de los tiempos establecidos en el  plan de adquisición </t>
  </si>
  <si>
    <t>Evidenciar el reporte de Backus, asegurar las restauraciones en caso de requerirse..</t>
  </si>
  <si>
    <t>Evidenciar el reporte de Backus, Documentar las restauraciones realizadas en el periodo</t>
  </si>
  <si>
    <t>Planificación será obsoleta y la entidad no cumpliría con su misión y visión</t>
  </si>
  <si>
    <t>Planes de Acción= (número de seguimientos realizados / número de seguimientos programados *100)</t>
  </si>
  <si>
    <t>Seguimiento de la política del control del riesgo</t>
  </si>
  <si>
    <t xml:space="preserve">Revisión de las fases de construcción del plan de negocio, el estudio técnico, mercadeo, financiero y de comercialización que permitan verificar con la estrategia la sostenibilidad del plan de negocios a corto, mediano y largo plazo. </t>
  </si>
  <si>
    <t>Desarrollar  en el proyecto de vida colectivo, en el plan estratégico de la organización los servicios que se van a brindar a los asociados de conformidad a la reinversión social según los excedentes del ejercicio económico.</t>
  </si>
  <si>
    <t>Revisión del proyecto de vida colectivo, del plan estratégico,  de los reglamentos internos de la organización.</t>
  </si>
  <si>
    <t xml:space="preserve">Desconocimiento en la implementación del PÍI  </t>
  </si>
  <si>
    <t xml:space="preserve">Formación, capacitación y asistencia técnica in situ a los profesionales de la Unidad y operadores sobre el desarrollo de la línea estratégica de intervención y de la Implementación de Programa Integral de Intervención.
</t>
  </si>
  <si>
    <t>Información insuficiente o irrelevante   de los diagnósticos socio empresariales de las organizaciones</t>
  </si>
  <si>
    <t>Implementación de las herramientas de diagnóstico y caracterización  socioempresarial aplicadas a numero de asociados representativos de la organización atendida que revele información  del estado de la misma en las dimensiones social, cultural , económica, política y ambiental  de manera  confiable y pertinente , para la proyección del Proyecto Integral a la medida de cada organización.</t>
  </si>
  <si>
    <t>Verificación de los instrumentos implementados para  la recolección de la información socioempresarial de las organizaciones contrastado con el Proyecto Integral de Intervención a implementar que corrobore que cumpla con las necesidades de la organización.</t>
  </si>
  <si>
    <t>Tiempo limitado de acompañamiento,  seguimiento e implementación en visitas in situ a las organizaciones</t>
  </si>
  <si>
    <t>Devolución de recursos asignados a la entidad por no comprometerlos dentro de la vigencia.</t>
  </si>
  <si>
    <t>Consolidar la información consignada en el plan de adquisiciones por cada uno de los formuladores y enviarla al grupo de Gestión Administrativa para su publicación en el SECOOP II.</t>
  </si>
  <si>
    <t>Consolidar Plan de Adquisiciones de las diferentes áreas que intervengan.</t>
  </si>
  <si>
    <t>Debilidad del SIIA en su programación y desarrollo de los diferentes módulos que lo integran.</t>
  </si>
  <si>
    <t>Pérdida de la información registrada en el SIIA.</t>
  </si>
  <si>
    <t>Número de reportes de anomalías identificadas, informadas al grupo TICs</t>
  </si>
  <si>
    <t xml:space="preserve">Incumplimiento normativo por respuestas extemporaneas y no oportunas.
</t>
  </si>
  <si>
    <t>No se cuenta con un desarrollo informático que permita generar alertas para el vencimiento de términos</t>
  </si>
  <si>
    <t xml:space="preserve">Generar mecanismos de alerta  temprana para recordar peticiones asignadas a las diferentes áreas </t>
  </si>
  <si>
    <t xml:space="preserve">Remitir al menos dos veces por mes,  a los jefes de cada área relación de peticiones pendientes </t>
  </si>
  <si>
    <t>Número de correos de segumiento remitidos</t>
  </si>
  <si>
    <t>Poco reconocimiento de la función investigativa desarrollada por la UAEOS</t>
  </si>
  <si>
    <t>La producción investigativa de la UAEOS no siempre desarrolla el ciclo de general aceptación para validación de contenidos como productos de investigación</t>
  </si>
  <si>
    <t xml:space="preserve">Perdida de la credibilidad de los procesos investigativos o de conocimiento  adelantados por la Unidad.  </t>
  </si>
  <si>
    <t>Promover la validación de productos finales de investigación a través de la revisión de pares académicos</t>
  </si>
  <si>
    <t xml:space="preserve">Gestionar la revisión de al mesnos uno de los trabajos de investigación, adelantados diretamente por la UAEOS, por parte de pares académicos </t>
  </si>
  <si>
    <t>Número  de investigaciones revisadas por pares académicos</t>
  </si>
  <si>
    <t xml:space="preserve">Número de actividades de socialización interna del procedimiento </t>
  </si>
  <si>
    <t xml:space="preserve">Pesentar solicitud de necesidad de personal idóneo para la administración del Centro documental a la Dirección Nacional en el marco de la ruta de planeación y proyección de plan de adquisiciones. </t>
  </si>
  <si>
    <t>Coordinador de Planeación y Estadística/ Grupo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</si>
</sst>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6"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sz val="10"/>
      <name val="Arial"/>
      <family val="2"/>
    </font>
    <font>
      <sz val="8"/>
      <name val="Arial"/>
      <family val="2"/>
    </font>
    <font>
      <sz val="8"/>
      <color indexed="8"/>
      <name val="Arial"/>
      <family val="2"/>
    </font>
    <font>
      <sz val="8"/>
      <color rgb="FFFF0000"/>
      <name val="Arial"/>
      <family val="2"/>
    </font>
    <font>
      <sz val="8"/>
      <color theme="1"/>
      <name val="Calibri"/>
      <family val="2"/>
      <scheme val="minor"/>
    </font>
    <font>
      <sz val="11"/>
      <name val="Calibri"/>
      <family val="2"/>
      <scheme val="minor"/>
    </font>
    <font>
      <b/>
      <sz val="8"/>
      <name val="Arial"/>
      <family val="2"/>
    </font>
    <font>
      <b/>
      <sz val="12"/>
      <name val="Calibri"/>
      <family val="2"/>
      <scheme val="minor"/>
    </font>
    <font>
      <sz val="11"/>
      <color theme="1"/>
      <name val="Calibri"/>
      <family val="2"/>
      <scheme val="minor"/>
    </font>
    <font>
      <b/>
      <sz val="12"/>
      <color theme="1"/>
      <name val="Calibri"/>
      <family val="2"/>
      <scheme val="minor"/>
    </font>
    <font>
      <sz val="11"/>
      <name val="Arial Narrow"/>
      <family val="2"/>
    </font>
    <font>
      <b/>
      <sz val="12"/>
      <name val="Arial Narrow"/>
      <family val="2"/>
    </font>
    <font>
      <sz val="11"/>
      <color theme="1"/>
      <name val="Arial Narrow"/>
      <family val="2"/>
    </font>
    <font>
      <b/>
      <sz val="12"/>
      <color theme="1"/>
      <name val="Arial Narrow"/>
      <family val="2"/>
    </font>
    <font>
      <b/>
      <sz val="11"/>
      <name val="Arial Narrow"/>
      <family val="2"/>
    </font>
    <font>
      <b/>
      <sz val="11"/>
      <color theme="1"/>
      <name val="Arial Narrow"/>
      <family val="2"/>
    </font>
    <font>
      <b/>
      <sz val="14"/>
      <color theme="1"/>
      <name val="Calibri"/>
      <family val="2"/>
      <scheme val="minor"/>
    </font>
    <font>
      <sz val="14"/>
      <color theme="1"/>
      <name val="Calibri"/>
      <family val="2"/>
      <scheme val="minor"/>
    </font>
    <font>
      <b/>
      <sz val="16"/>
      <color theme="1"/>
      <name val="Calibri"/>
      <family val="2"/>
      <scheme val="minor"/>
    </font>
    <font>
      <sz val="9"/>
      <color indexed="81"/>
      <name val="Tahoma"/>
      <family val="2"/>
    </font>
    <font>
      <b/>
      <sz val="9"/>
      <color indexed="81"/>
      <name val="Tahoma"/>
      <family val="2"/>
    </font>
    <font>
      <sz val="12"/>
      <color theme="1"/>
      <name val="Arial"/>
      <family val="2"/>
    </font>
    <font>
      <b/>
      <sz val="14"/>
      <color rgb="FF000000"/>
      <name val="Arial"/>
      <family val="2"/>
    </font>
    <font>
      <b/>
      <sz val="14"/>
      <color theme="1"/>
      <name val="Arial"/>
      <family val="2"/>
    </font>
    <font>
      <sz val="11"/>
      <color theme="1"/>
      <name val="Arial"/>
      <family val="2"/>
    </font>
    <font>
      <b/>
      <sz val="12"/>
      <color indexed="81"/>
      <name val="Tahoma"/>
      <family val="2"/>
    </font>
    <font>
      <sz val="12"/>
      <color indexed="81"/>
      <name val="Tahoma"/>
      <family val="2"/>
    </font>
    <font>
      <sz val="12"/>
      <color theme="1"/>
      <name val="Calibri"/>
      <family val="2"/>
      <scheme val="minor"/>
    </font>
    <font>
      <b/>
      <sz val="12"/>
      <color rgb="FF000000"/>
      <name val="Calibri"/>
      <family val="2"/>
      <scheme val="minor"/>
    </font>
    <font>
      <b/>
      <sz val="12"/>
      <color rgb="FF000000"/>
      <name val="Arial"/>
      <family val="2"/>
    </font>
    <font>
      <sz val="8"/>
      <color theme="0"/>
      <name val="Arial"/>
      <family val="2"/>
    </font>
    <font>
      <b/>
      <sz val="8"/>
      <color theme="0"/>
      <name val="Arial"/>
      <family val="2"/>
    </font>
    <font>
      <b/>
      <sz val="11.5"/>
      <color rgb="FF000000"/>
      <name val="Arial"/>
      <family val="2"/>
    </font>
    <font>
      <sz val="11"/>
      <color rgb="FF000000"/>
      <name val="Arial"/>
      <family val="2"/>
    </font>
    <font>
      <sz val="9"/>
      <color theme="1"/>
      <name val="Calibri"/>
      <family val="2"/>
      <scheme val="minor"/>
    </font>
    <font>
      <u/>
      <sz val="11"/>
      <color theme="10"/>
      <name val="Calibri"/>
      <family val="2"/>
      <scheme val="minor"/>
    </font>
    <font>
      <u/>
      <sz val="8"/>
      <color theme="10"/>
      <name val="Calibri"/>
      <family val="2"/>
      <scheme val="minor"/>
    </font>
    <font>
      <b/>
      <sz val="11"/>
      <color theme="1"/>
      <name val="Arial"/>
      <family val="2"/>
    </font>
    <font>
      <b/>
      <sz val="16"/>
      <color theme="1"/>
      <name val="Arial"/>
      <family val="2"/>
    </font>
    <font>
      <b/>
      <sz val="10"/>
      <color rgb="FF000000"/>
      <name val="Arial"/>
      <family val="2"/>
    </font>
    <font>
      <sz val="8"/>
      <name val="Calibri"/>
      <family val="2"/>
      <scheme val="minor"/>
    </font>
    <font>
      <sz val="10"/>
      <color theme="1"/>
      <name val="Calibri"/>
      <family val="2"/>
      <scheme val="minor"/>
    </font>
    <font>
      <sz val="12"/>
      <name val="Arial"/>
      <family val="2"/>
    </font>
    <font>
      <b/>
      <sz val="8"/>
      <color theme="1"/>
      <name val="Arial Narrow"/>
      <family val="2"/>
    </font>
    <font>
      <b/>
      <u/>
      <sz val="8"/>
      <color theme="1"/>
      <name val="Arial Narrow"/>
      <family val="2"/>
    </font>
    <font>
      <sz val="16"/>
      <color theme="1"/>
      <name val="Calibri"/>
      <family val="2"/>
      <scheme val="minor"/>
    </font>
    <font>
      <b/>
      <sz val="10"/>
      <color indexed="81"/>
      <name val="Arial"/>
      <family val="2"/>
    </font>
    <font>
      <sz val="10"/>
      <color indexed="81"/>
      <name val="Arial"/>
      <family val="2"/>
    </font>
    <font>
      <sz val="8"/>
      <color theme="3"/>
      <name val="Arial"/>
      <family val="2"/>
    </font>
    <font>
      <b/>
      <sz val="14"/>
      <color theme="4"/>
      <name val="Arial"/>
      <family val="2"/>
    </font>
  </fonts>
  <fills count="2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F0"/>
        <bgColor indexed="64"/>
      </patternFill>
    </fill>
    <fill>
      <patternFill patternType="solid">
        <fgColor rgb="FFDD6909"/>
        <bgColor indexed="64"/>
      </patternFill>
    </fill>
    <fill>
      <patternFill patternType="solid">
        <fgColor rgb="FFF5770F"/>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style="thin">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thin">
        <color rgb="FF00B050"/>
      </top>
      <bottom style="medium">
        <color rgb="FF00B050"/>
      </bottom>
      <diagonal/>
    </border>
    <border>
      <left style="medium">
        <color rgb="FF00B050"/>
      </left>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top/>
      <bottom style="thin">
        <color rgb="FF00B050"/>
      </bottom>
      <diagonal/>
    </border>
    <border>
      <left style="medium">
        <color rgb="FF00B050"/>
      </left>
      <right/>
      <top style="thin">
        <color rgb="FF00B050"/>
      </top>
      <bottom style="thin">
        <color rgb="FF00B050"/>
      </bottom>
      <diagonal/>
    </border>
    <border>
      <left style="medium">
        <color rgb="FF00B050"/>
      </left>
      <right/>
      <top style="thin">
        <color rgb="FF00B050"/>
      </top>
      <bottom/>
      <diagonal/>
    </border>
    <border>
      <left style="medium">
        <color rgb="FF00B050"/>
      </left>
      <right/>
      <top style="thin">
        <color rgb="FF00B050"/>
      </top>
      <bottom style="medium">
        <color rgb="FF00B050"/>
      </bottom>
      <diagonal/>
    </border>
    <border>
      <left/>
      <right style="medium">
        <color rgb="FF00B050"/>
      </right>
      <top/>
      <bottom style="thin">
        <color rgb="FF00B050"/>
      </bottom>
      <diagonal/>
    </border>
    <border>
      <left/>
      <right style="medium">
        <color rgb="FF00B050"/>
      </right>
      <top style="thin">
        <color rgb="FF00B050"/>
      </top>
      <bottom style="thin">
        <color rgb="FF00B050"/>
      </bottom>
      <diagonal/>
    </border>
    <border>
      <left/>
      <right style="medium">
        <color rgb="FF00B050"/>
      </right>
      <top style="thin">
        <color rgb="FF00B050"/>
      </top>
      <bottom/>
      <diagonal/>
    </border>
    <border>
      <left style="medium">
        <color rgb="FF00B050"/>
      </left>
      <right style="medium">
        <color rgb="FF00B050"/>
      </right>
      <top style="thin">
        <color rgb="FF00B050"/>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s>
  <cellStyleXfs count="7">
    <xf numFmtId="0" fontId="0" fillId="0" borderId="0"/>
    <xf numFmtId="0" fontId="6" fillId="0" borderId="0"/>
    <xf numFmtId="0" fontId="6" fillId="0" borderId="0"/>
    <xf numFmtId="9" fontId="14" fillId="0" borderId="0" applyFont="0" applyFill="0" applyBorder="0" applyAlignment="0" applyProtection="0"/>
    <xf numFmtId="41" fontId="14" fillId="0" borderId="0" applyFont="0" applyFill="0" applyBorder="0" applyAlignment="0" applyProtection="0"/>
    <xf numFmtId="0" fontId="41" fillId="0" borderId="0" applyNumberFormat="0" applyFill="0" applyBorder="0" applyAlignment="0" applyProtection="0"/>
    <xf numFmtId="41" fontId="14" fillId="0" borderId="0" applyFont="0" applyFill="0" applyBorder="0" applyAlignment="0" applyProtection="0"/>
  </cellStyleXfs>
  <cellXfs count="774">
    <xf numFmtId="0" fontId="0" fillId="0" borderId="0" xfId="0"/>
    <xf numFmtId="0" fontId="3" fillId="0" borderId="1" xfId="0" applyFont="1" applyBorder="1" applyAlignment="1">
      <alignment horizontal="center" vertical="center"/>
    </xf>
    <xf numFmtId="0" fontId="3" fillId="0" borderId="0" xfId="0" applyFont="1"/>
    <xf numFmtId="0" fontId="0" fillId="0" borderId="3" xfId="0"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vertical="center" wrapText="1"/>
    </xf>
    <xf numFmtId="0" fontId="7" fillId="0" borderId="1" xfId="1" applyFont="1" applyBorder="1" applyAlignment="1">
      <alignment horizontal="justify" vertical="center" wrapText="1"/>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5" fillId="11" borderId="0" xfId="0" applyFont="1" applyFill="1" applyAlignment="1">
      <alignment horizontal="center" vertical="center"/>
    </xf>
    <xf numFmtId="0" fontId="5" fillId="4" borderId="1" xfId="0" applyFont="1" applyFill="1" applyBorder="1" applyAlignment="1">
      <alignment horizontal="left" vertical="center"/>
    </xf>
    <xf numFmtId="0" fontId="5" fillId="10"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0" borderId="1" xfId="0" applyFont="1" applyBorder="1" applyAlignment="1">
      <alignment vertical="center"/>
    </xf>
    <xf numFmtId="0" fontId="7" fillId="0" borderId="12" xfId="0" applyFont="1" applyBorder="1" applyAlignment="1">
      <alignment vertical="center" wrapText="1"/>
    </xf>
    <xf numFmtId="0" fontId="2" fillId="0" borderId="12" xfId="0" applyFont="1" applyBorder="1" applyAlignment="1">
      <alignment vertical="center" wrapText="1"/>
    </xf>
    <xf numFmtId="1" fontId="0" fillId="0" borderId="0" xfId="0" applyNumberFormat="1"/>
    <xf numFmtId="0" fontId="0" fillId="0" borderId="0" xfId="0" applyBorder="1"/>
    <xf numFmtId="0" fontId="0" fillId="0" borderId="0" xfId="0"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0" xfId="0" applyFont="1"/>
    <xf numFmtId="0" fontId="16" fillId="0" borderId="41" xfId="0" applyFont="1" applyBorder="1" applyAlignment="1">
      <alignment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0" xfId="0" applyFont="1" applyBorder="1" applyAlignment="1">
      <alignmen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1" xfId="0" applyFont="1" applyBorder="1" applyAlignment="1">
      <alignment vertical="center" wrapText="1"/>
    </xf>
    <xf numFmtId="0" fontId="16" fillId="0" borderId="5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8" xfId="0" applyFont="1" applyBorder="1" applyAlignment="1">
      <alignment horizontal="left" vertical="center" wrapText="1"/>
    </xf>
    <xf numFmtId="0" fontId="18" fillId="0" borderId="28" xfId="0" applyFont="1" applyBorder="1" applyAlignment="1">
      <alignment horizontal="center" vertical="center"/>
    </xf>
    <xf numFmtId="0" fontId="21" fillId="0" borderId="28" xfId="0" applyFont="1" applyBorder="1" applyAlignment="1">
      <alignment horizontal="center" vertical="center"/>
    </xf>
    <xf numFmtId="0" fontId="15" fillId="0" borderId="53"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0" fontId="15" fillId="0" borderId="30" xfId="3" applyNumberFormat="1" applyFont="1" applyBorder="1" applyAlignment="1">
      <alignment horizontal="center" vertical="center"/>
    </xf>
    <xf numFmtId="0" fontId="15" fillId="0" borderId="55" xfId="0" applyFont="1" applyBorder="1" applyAlignment="1">
      <alignment horizontal="center" vertical="center"/>
    </xf>
    <xf numFmtId="0" fontId="19" fillId="0" borderId="28" xfId="0" applyFont="1" applyBorder="1" applyAlignment="1">
      <alignment horizontal="left" vertical="center"/>
    </xf>
    <xf numFmtId="0" fontId="13" fillId="0" borderId="23" xfId="0" applyFont="1" applyFill="1" applyBorder="1" applyAlignment="1">
      <alignment horizontal="left" vertical="center" wrapText="1"/>
    </xf>
    <xf numFmtId="9" fontId="0" fillId="0" borderId="0" xfId="3" applyFont="1"/>
    <xf numFmtId="0" fontId="15" fillId="0" borderId="1" xfId="0" applyFont="1" applyBorder="1" applyAlignment="1">
      <alignment horizontal="center" vertical="center" wrapText="1"/>
    </xf>
    <xf numFmtId="0" fontId="19" fillId="0" borderId="1" xfId="0" applyFont="1" applyBorder="1" applyAlignment="1">
      <alignment horizontal="left" vertical="center"/>
    </xf>
    <xf numFmtId="0" fontId="15" fillId="0" borderId="1" xfId="0" applyFont="1" applyBorder="1" applyAlignment="1">
      <alignment horizontal="center" vertical="center"/>
    </xf>
    <xf numFmtId="0" fontId="13" fillId="0" borderId="1" xfId="0" applyFont="1" applyFill="1" applyBorder="1" applyAlignment="1">
      <alignment horizontal="left" vertical="center" wrapText="1"/>
    </xf>
    <xf numFmtId="10" fontId="15" fillId="0" borderId="1" xfId="3" applyNumberFormat="1" applyFont="1" applyBorder="1" applyAlignment="1">
      <alignment horizontal="center" vertical="center"/>
    </xf>
    <xf numFmtId="0" fontId="0" fillId="0" borderId="1" xfId="0" applyBorder="1"/>
    <xf numFmtId="0" fontId="0" fillId="0" borderId="0" xfId="0" applyAlignment="1">
      <alignment horizontal="center"/>
    </xf>
    <xf numFmtId="0" fontId="0" fillId="0" borderId="68" xfId="0" applyBorder="1"/>
    <xf numFmtId="0" fontId="0" fillId="0" borderId="71" xfId="0" applyBorder="1"/>
    <xf numFmtId="0" fontId="0" fillId="0" borderId="69" xfId="0" applyBorder="1"/>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15" fillId="12" borderId="1" xfId="0" applyFont="1" applyFill="1" applyBorder="1" applyAlignment="1">
      <alignment horizontal="center" vertical="center"/>
    </xf>
    <xf numFmtId="0" fontId="15" fillId="12"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vertical="center"/>
    </xf>
    <xf numFmtId="0" fontId="0" fillId="0" borderId="12" xfId="0" applyBorder="1"/>
    <xf numFmtId="0" fontId="0" fillId="0" borderId="13" xfId="0" applyBorder="1"/>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vertical="center"/>
    </xf>
    <xf numFmtId="0" fontId="30" fillId="0" borderId="1" xfId="0" applyFont="1" applyBorder="1" applyAlignment="1">
      <alignment vertical="center" wrapText="1"/>
    </xf>
    <xf numFmtId="0" fontId="30" fillId="0" borderId="9"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30" fillId="0" borderId="3" xfId="0" applyFont="1" applyBorder="1" applyAlignment="1" applyProtection="1">
      <alignment vertical="center"/>
      <protection locked="0"/>
    </xf>
    <xf numFmtId="0" fontId="30" fillId="0" borderId="17" xfId="0" applyFont="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9" fillId="0" borderId="0" xfId="0" applyFont="1" applyAlignment="1" applyProtection="1">
      <alignment horizontal="center" vertical="center" wrapText="1"/>
      <protection hidden="1"/>
    </xf>
    <xf numFmtId="41" fontId="30" fillId="0" borderId="72" xfId="4" applyFont="1" applyBorder="1" applyAlignment="1" applyProtection="1">
      <alignment horizontal="center" vertical="center"/>
      <protection hidden="1"/>
    </xf>
    <xf numFmtId="0" fontId="0" fillId="0" borderId="0" xfId="0" applyAlignment="1"/>
    <xf numFmtId="0" fontId="15"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15" fillId="0" borderId="2" xfId="0" applyFont="1" applyBorder="1" applyAlignment="1">
      <alignment horizontal="center" vertical="center"/>
    </xf>
    <xf numFmtId="0" fontId="33" fillId="0" borderId="1" xfId="0" applyFont="1" applyBorder="1" applyAlignment="1"/>
    <xf numFmtId="0" fontId="33" fillId="0" borderId="3" xfId="0" applyFont="1" applyBorder="1"/>
    <xf numFmtId="0" fontId="15" fillId="0" borderId="66" xfId="0" applyFont="1" applyBorder="1" applyAlignment="1">
      <alignment horizontal="center" vertical="center"/>
    </xf>
    <xf numFmtId="0" fontId="33" fillId="0" borderId="0" xfId="0" applyFont="1" applyBorder="1"/>
    <xf numFmtId="0" fontId="33" fillId="0" borderId="67" xfId="0" applyFont="1" applyBorder="1"/>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3" fillId="0" borderId="1" xfId="0" applyFont="1" applyBorder="1" applyAlignment="1">
      <alignment horizontal="left"/>
    </xf>
    <xf numFmtId="0" fontId="33" fillId="0" borderId="1" xfId="0" applyFont="1" applyBorder="1"/>
    <xf numFmtId="0" fontId="15" fillId="0" borderId="11" xfId="0" applyFont="1" applyBorder="1" applyAlignment="1">
      <alignment horizontal="center" vertical="center"/>
    </xf>
    <xf numFmtId="0" fontId="33" fillId="0" borderId="12" xfId="0" applyFont="1" applyBorder="1" applyAlignment="1">
      <alignment horizontal="left"/>
    </xf>
    <xf numFmtId="0" fontId="33" fillId="0" borderId="13" xfId="0" applyFont="1" applyBorder="1"/>
    <xf numFmtId="0" fontId="4" fillId="0" borderId="56" xfId="0" applyFont="1" applyBorder="1" applyAlignment="1">
      <alignment horizontal="center" vertical="center"/>
    </xf>
    <xf numFmtId="0" fontId="4" fillId="0" borderId="4" xfId="0" applyFont="1" applyBorder="1" applyAlignment="1">
      <alignment vertical="center"/>
    </xf>
    <xf numFmtId="0" fontId="4" fillId="0" borderId="57" xfId="0" applyFont="1" applyBorder="1" applyAlignment="1">
      <alignment vertical="center"/>
    </xf>
    <xf numFmtId="0" fontId="4" fillId="0" borderId="2" xfId="0" applyFont="1" applyBorder="1" applyAlignment="1">
      <alignment horizontal="center" vertical="center"/>
    </xf>
    <xf numFmtId="0" fontId="27" fillId="0" borderId="1" xfId="0" applyFont="1" applyBorder="1" applyAlignment="1"/>
    <xf numFmtId="0" fontId="27" fillId="0" borderId="3" xfId="0" applyFont="1" applyBorder="1" applyAlignment="1"/>
    <xf numFmtId="0" fontId="27" fillId="0" borderId="0" xfId="0" applyFont="1" applyBorder="1"/>
    <xf numFmtId="0" fontId="27" fillId="0" borderId="67" xfId="0" applyFont="1" applyBorder="1"/>
    <xf numFmtId="0" fontId="35" fillId="0" borderId="1" xfId="0" applyFont="1" applyBorder="1" applyAlignment="1">
      <alignment vertical="center" wrapText="1"/>
    </xf>
    <xf numFmtId="0" fontId="35" fillId="0" borderId="3" xfId="0" applyFont="1" applyBorder="1" applyAlignment="1">
      <alignment vertical="center" wrapText="1"/>
    </xf>
    <xf numFmtId="0" fontId="27" fillId="0" borderId="1" xfId="0" applyFont="1" applyBorder="1"/>
    <xf numFmtId="0" fontId="27" fillId="0" borderId="3" xfId="0" applyFont="1" applyBorder="1"/>
    <xf numFmtId="0" fontId="4" fillId="0" borderId="11" xfId="0" applyFont="1" applyBorder="1" applyAlignment="1">
      <alignment horizontal="center" vertical="center"/>
    </xf>
    <xf numFmtId="0" fontId="27" fillId="0" borderId="12" xfId="0" applyFont="1" applyBorder="1"/>
    <xf numFmtId="0" fontId="27" fillId="0" borderId="13" xfId="0" applyFont="1" applyBorder="1"/>
    <xf numFmtId="0" fontId="2" fillId="8" borderId="1" xfId="0" applyFont="1" applyFill="1" applyBorder="1" applyAlignment="1">
      <alignment horizontal="justify" vertical="center" wrapText="1"/>
    </xf>
    <xf numFmtId="0" fontId="23" fillId="0" borderId="1" xfId="0" applyFont="1" applyBorder="1"/>
    <xf numFmtId="0" fontId="2" fillId="0" borderId="1" xfId="0" applyFont="1" applyBorder="1" applyAlignment="1">
      <alignment horizontal="left" vertical="center" wrapText="1"/>
    </xf>
    <xf numFmtId="0" fontId="2" fillId="0" borderId="12" xfId="0" applyFont="1" applyBorder="1" applyAlignment="1">
      <alignment horizontal="justify" vertical="top" wrapText="1"/>
    </xf>
    <xf numFmtId="0" fontId="2" fillId="0" borderId="0" xfId="0" applyFont="1" applyAlignment="1">
      <alignment horizontal="justify" vertical="center"/>
    </xf>
    <xf numFmtId="0" fontId="2" fillId="0" borderId="4" xfId="0" applyFont="1" applyBorder="1" applyAlignment="1">
      <alignment horizontal="justify" vertical="center"/>
    </xf>
    <xf numFmtId="0" fontId="9" fillId="0" borderId="57" xfId="0" applyFont="1" applyBorder="1" applyAlignment="1">
      <alignment horizontal="justify" vertical="center" wrapText="1"/>
    </xf>
    <xf numFmtId="0" fontId="2" fillId="0" borderId="1" xfId="0" applyFont="1" applyBorder="1" applyAlignment="1">
      <alignment horizontal="justify" vertical="center"/>
    </xf>
    <xf numFmtId="0" fontId="2" fillId="8" borderId="1" xfId="0" applyFont="1" applyFill="1" applyBorder="1" applyAlignment="1">
      <alignment horizontal="justify" vertical="top" wrapText="1"/>
    </xf>
    <xf numFmtId="0" fontId="7" fillId="0" borderId="1" xfId="1" applyFont="1" applyBorder="1" applyAlignment="1">
      <alignment horizontal="justify" vertical="top" wrapText="1"/>
    </xf>
    <xf numFmtId="0" fontId="7" fillId="0" borderId="4" xfId="0" applyFont="1" applyBorder="1" applyAlignment="1">
      <alignment horizontal="left" vertical="center" wrapText="1"/>
    </xf>
    <xf numFmtId="0" fontId="8" fillId="0" borderId="1" xfId="0" applyFont="1" applyBorder="1" applyAlignment="1">
      <alignment horizontal="justify" vertical="top" wrapText="1"/>
    </xf>
    <xf numFmtId="0" fontId="2" fillId="0" borderId="4" xfId="0" applyFont="1" applyBorder="1" applyAlignment="1">
      <alignment vertical="center" wrapText="1"/>
    </xf>
    <xf numFmtId="0" fontId="7" fillId="0" borderId="12" xfId="1" applyFont="1" applyBorder="1" applyAlignment="1">
      <alignment horizontal="justify" vertical="center" wrapText="1"/>
    </xf>
    <xf numFmtId="14" fontId="2" fillId="0" borderId="12" xfId="0" applyNumberFormat="1" applyFont="1" applyBorder="1" applyAlignment="1">
      <alignment horizontal="center"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horizontal="justify" vertical="center"/>
    </xf>
    <xf numFmtId="0" fontId="2" fillId="8" borderId="12" xfId="0" applyFont="1" applyFill="1" applyBorder="1" applyAlignment="1">
      <alignment horizontal="justify" vertical="center" wrapText="1"/>
    </xf>
    <xf numFmtId="0" fontId="2" fillId="0" borderId="0" xfId="0" applyFont="1" applyAlignment="1">
      <alignment vertical="center"/>
    </xf>
    <xf numFmtId="0" fontId="2" fillId="0" borderId="9"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9" borderId="0" xfId="0" applyFont="1" applyFill="1" applyAlignment="1">
      <alignment vertical="center"/>
    </xf>
    <xf numFmtId="0" fontId="2" fillId="11" borderId="0" xfId="0" applyFont="1" applyFill="1" applyAlignment="1">
      <alignment vertical="center"/>
    </xf>
    <xf numFmtId="0" fontId="36" fillId="11" borderId="0" xfId="0" applyFont="1" applyFill="1" applyAlignment="1">
      <alignment vertical="center"/>
    </xf>
    <xf numFmtId="0" fontId="2" fillId="11" borderId="0" xfId="0" applyFont="1" applyFill="1" applyAlignment="1">
      <alignment horizontal="center" vertical="center"/>
    </xf>
    <xf numFmtId="0" fontId="37" fillId="11" borderId="0" xfId="0" applyFont="1" applyFill="1" applyAlignment="1">
      <alignment horizontal="center" vertical="center"/>
    </xf>
    <xf numFmtId="0" fontId="37" fillId="11" borderId="0" xfId="0" applyFont="1" applyFill="1" applyAlignment="1">
      <alignment horizontal="center"/>
    </xf>
    <xf numFmtId="0" fontId="12" fillId="11" borderId="0" xfId="0" applyFont="1" applyFill="1" applyAlignment="1">
      <alignment vertical="center"/>
    </xf>
    <xf numFmtId="0" fontId="7" fillId="11" borderId="0" xfId="0" applyFont="1" applyFill="1" applyAlignment="1">
      <alignment vertical="center"/>
    </xf>
    <xf numFmtId="0" fontId="37" fillId="11" borderId="1" xfId="0" applyFont="1" applyFill="1" applyBorder="1" applyAlignment="1">
      <alignment horizontal="center" vertical="center" wrapText="1"/>
    </xf>
    <xf numFmtId="0" fontId="2" fillId="4" borderId="0" xfId="0" applyFont="1" applyFill="1" applyAlignment="1">
      <alignment vertical="center"/>
    </xf>
    <xf numFmtId="0" fontId="12" fillId="4" borderId="1" xfId="0" applyFont="1" applyFill="1" applyBorder="1" applyAlignment="1">
      <alignment horizontal="left" vertical="center"/>
    </xf>
    <xf numFmtId="0" fontId="12" fillId="4" borderId="6" xfId="0" applyFont="1" applyFill="1" applyBorder="1" applyAlignment="1">
      <alignment vertical="center"/>
    </xf>
    <xf numFmtId="0" fontId="7" fillId="8" borderId="1" xfId="0" applyFont="1" applyFill="1" applyBorder="1" applyAlignment="1">
      <alignment vertical="center"/>
    </xf>
    <xf numFmtId="0" fontId="12" fillId="4" borderId="0" xfId="0" applyFont="1" applyFill="1" applyAlignment="1">
      <alignment horizontal="left" vertical="center"/>
    </xf>
    <xf numFmtId="0" fontId="7" fillId="7" borderId="0" xfId="0" applyFont="1" applyFill="1" applyAlignment="1">
      <alignment vertical="center"/>
    </xf>
    <xf numFmtId="0" fontId="2" fillId="6" borderId="0" xfId="0" applyFont="1" applyFill="1" applyAlignment="1">
      <alignment vertical="center"/>
    </xf>
    <xf numFmtId="0" fontId="12" fillId="10" borderId="1" xfId="0" applyFont="1" applyFill="1" applyBorder="1" applyAlignment="1">
      <alignment horizontal="left" vertical="center" wrapText="1"/>
    </xf>
    <xf numFmtId="0" fontId="12" fillId="5" borderId="6" xfId="0" applyFont="1" applyFill="1" applyBorder="1" applyAlignment="1">
      <alignment vertical="center"/>
    </xf>
    <xf numFmtId="0" fontId="12" fillId="9" borderId="0" xfId="0" applyFont="1" applyFill="1" applyAlignment="1">
      <alignment horizontal="left" vertical="center"/>
    </xf>
    <xf numFmtId="0" fontId="7" fillId="5" borderId="0" xfId="0" applyFont="1" applyFill="1" applyAlignment="1">
      <alignment vertical="center"/>
    </xf>
    <xf numFmtId="0" fontId="12" fillId="9" borderId="1" xfId="0" applyFont="1" applyFill="1" applyBorder="1" applyAlignment="1">
      <alignment horizontal="left" vertical="center" wrapText="1"/>
    </xf>
    <xf numFmtId="0" fontId="12" fillId="6" borderId="6" xfId="0" applyFont="1" applyFill="1" applyBorder="1" applyAlignment="1">
      <alignment vertical="center"/>
    </xf>
    <xf numFmtId="0" fontId="12" fillId="5" borderId="0" xfId="0" applyFont="1" applyFill="1" applyAlignment="1">
      <alignment horizontal="left" vertical="center"/>
    </xf>
    <xf numFmtId="0" fontId="12" fillId="5" borderId="1" xfId="0" applyFont="1" applyFill="1" applyBorder="1" applyAlignment="1">
      <alignment horizontal="left" vertical="center" wrapText="1"/>
    </xf>
    <xf numFmtId="0" fontId="12" fillId="7" borderId="6" xfId="0" applyFont="1" applyFill="1" applyBorder="1" applyAlignment="1">
      <alignment vertical="center"/>
    </xf>
    <xf numFmtId="0" fontId="1" fillId="7" borderId="0" xfId="0" applyFont="1" applyFill="1" applyAlignment="1">
      <alignment horizontal="left" vertical="center"/>
    </xf>
    <xf numFmtId="0" fontId="7" fillId="10" borderId="0" xfId="0" applyFont="1" applyFill="1" applyAlignment="1">
      <alignment vertical="center"/>
    </xf>
    <xf numFmtId="0" fontId="12" fillId="7" borderId="1" xfId="0" applyFont="1" applyFill="1" applyBorder="1" applyAlignment="1">
      <alignment horizontal="left" vertical="center" wrapText="1"/>
    </xf>
    <xf numFmtId="0" fontId="7" fillId="4" borderId="0" xfId="0" applyFont="1" applyFill="1" applyAlignment="1">
      <alignment vertical="center"/>
    </xf>
    <xf numFmtId="0" fontId="16" fillId="0" borderId="81" xfId="0" applyFont="1" applyBorder="1" applyAlignment="1">
      <alignment vertical="center" wrapText="1"/>
    </xf>
    <xf numFmtId="0" fontId="16" fillId="0" borderId="82" xfId="0" applyFont="1" applyBorder="1" applyAlignment="1">
      <alignment vertical="center" wrapText="1"/>
    </xf>
    <xf numFmtId="0" fontId="16" fillId="0" borderId="83" xfId="0" applyFont="1" applyBorder="1" applyAlignment="1">
      <alignment vertical="center" wrapText="1"/>
    </xf>
    <xf numFmtId="0" fontId="0" fillId="0" borderId="36" xfId="0" applyBorder="1"/>
    <xf numFmtId="0" fontId="5" fillId="4" borderId="1" xfId="0" applyFont="1" applyFill="1" applyBorder="1" applyAlignment="1">
      <alignment vertical="center"/>
    </xf>
    <xf numFmtId="0" fontId="5" fillId="9" borderId="1" xfId="0" applyFont="1" applyFill="1" applyBorder="1" applyAlignment="1">
      <alignment vertical="center"/>
    </xf>
    <xf numFmtId="0" fontId="5" fillId="9"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5" fillId="7" borderId="1" xfId="0" applyFont="1" applyFill="1" applyBorder="1" applyAlignment="1">
      <alignment vertical="center"/>
    </xf>
    <xf numFmtId="0" fontId="0" fillId="7" borderId="1" xfId="0" applyFill="1" applyBorder="1" applyAlignment="1">
      <alignment horizontal="left" vertical="center"/>
    </xf>
    <xf numFmtId="0" fontId="16" fillId="0" borderId="84" xfId="0" applyFont="1" applyBorder="1" applyAlignment="1">
      <alignment vertical="center" wrapText="1"/>
    </xf>
    <xf numFmtId="0" fontId="16" fillId="0" borderId="85" xfId="0" applyFont="1" applyBorder="1" applyAlignment="1">
      <alignment vertical="center" wrapText="1"/>
    </xf>
    <xf numFmtId="0" fontId="16" fillId="0" borderId="86" xfId="0" applyFont="1" applyBorder="1" applyAlignment="1">
      <alignment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0" fillId="15" borderId="1" xfId="0" applyFill="1" applyBorder="1" applyAlignment="1">
      <alignment horizontal="center" vertical="center"/>
    </xf>
    <xf numFmtId="10" fontId="0" fillId="0" borderId="1" xfId="3" applyNumberFormat="1" applyFont="1" applyBorder="1" applyAlignment="1">
      <alignment horizontal="center" vertical="center"/>
    </xf>
    <xf numFmtId="9" fontId="0" fillId="0" borderId="1" xfId="3"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1" fillId="0" borderId="0" xfId="0" applyFont="1" applyFill="1" applyAlignment="1">
      <alignment horizontal="center" vertical="center"/>
    </xf>
    <xf numFmtId="0" fontId="13" fillId="0" borderId="52" xfId="0" applyFont="1" applyBorder="1" applyAlignment="1">
      <alignment horizontal="justify" vertical="center" wrapText="1"/>
    </xf>
    <xf numFmtId="0" fontId="15" fillId="0" borderId="28" xfId="0" applyFont="1" applyBorder="1" applyAlignment="1">
      <alignment horizontal="center" vertical="center" wrapText="1"/>
    </xf>
    <xf numFmtId="0" fontId="13" fillId="0" borderId="87" xfId="0" applyFont="1" applyBorder="1" applyAlignment="1">
      <alignment horizontal="justify" vertical="center" wrapText="1"/>
    </xf>
    <xf numFmtId="0" fontId="13" fillId="0" borderId="88" xfId="0" applyFont="1" applyBorder="1" applyAlignment="1">
      <alignment horizontal="justify" vertical="center" wrapText="1"/>
    </xf>
    <xf numFmtId="0" fontId="13" fillId="0" borderId="89" xfId="0" applyFont="1" applyBorder="1" applyAlignment="1">
      <alignment horizontal="justify" vertical="center" wrapText="1"/>
    </xf>
    <xf numFmtId="0" fontId="19" fillId="0" borderId="22" xfId="0" applyFont="1" applyBorder="1" applyAlignment="1">
      <alignment horizontal="left" vertical="center"/>
    </xf>
    <xf numFmtId="0" fontId="13" fillId="0" borderId="90" xfId="0" applyFont="1" applyFill="1" applyBorder="1" applyAlignment="1">
      <alignment horizontal="left" vertical="center" wrapText="1"/>
    </xf>
    <xf numFmtId="0" fontId="0" fillId="0" borderId="91" xfId="0" applyBorder="1" applyAlignment="1">
      <alignment horizontal="center" vertical="center"/>
    </xf>
    <xf numFmtId="0" fontId="15" fillId="0" borderId="19" xfId="0" applyFont="1" applyBorder="1" applyAlignment="1">
      <alignment horizontal="center" vertical="center"/>
    </xf>
    <xf numFmtId="10" fontId="15" fillId="0" borderId="21" xfId="3"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3" fillId="0" borderId="93" xfId="0" applyFont="1" applyBorder="1" applyAlignment="1">
      <alignment horizontal="center" vertical="center"/>
    </xf>
    <xf numFmtId="14" fontId="7" fillId="0" borderId="4"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14" fontId="11" fillId="0" borderId="12" xfId="0" applyNumberFormat="1" applyFont="1" applyBorder="1" applyAlignment="1">
      <alignment horizontal="center" vertical="center"/>
    </xf>
    <xf numFmtId="0" fontId="11" fillId="0" borderId="12" xfId="0" applyFont="1" applyBorder="1" applyAlignment="1">
      <alignment vertical="center"/>
    </xf>
    <xf numFmtId="0" fontId="7" fillId="0" borderId="3" xfId="0" applyFont="1" applyBorder="1" applyAlignment="1">
      <alignment horizontal="justify" vertical="center" wrapText="1"/>
    </xf>
    <xf numFmtId="10" fontId="0" fillId="4" borderId="1" xfId="3" applyNumberFormat="1" applyFont="1" applyFill="1" applyBorder="1" applyAlignment="1">
      <alignment horizontal="center" vertical="center" wrapText="1"/>
    </xf>
    <xf numFmtId="10" fontId="0" fillId="9" borderId="1" xfId="3" applyNumberFormat="1" applyFont="1" applyFill="1" applyBorder="1" applyAlignment="1">
      <alignment horizontal="center" vertical="center" wrapText="1"/>
    </xf>
    <xf numFmtId="10" fontId="0" fillId="14" borderId="1" xfId="3" applyNumberFormat="1" applyFont="1" applyFill="1" applyBorder="1" applyAlignment="1">
      <alignment horizontal="center" vertical="center" wrapText="1"/>
    </xf>
    <xf numFmtId="164" fontId="0" fillId="7" borderId="1" xfId="3" applyNumberFormat="1" applyFont="1" applyFill="1" applyBorder="1" applyAlignment="1">
      <alignment horizontal="center" vertical="center" wrapText="1"/>
    </xf>
    <xf numFmtId="0" fontId="2" fillId="0" borderId="3" xfId="0" applyFont="1" applyBorder="1" applyAlignment="1">
      <alignment horizontal="justify" vertical="center"/>
    </xf>
    <xf numFmtId="14" fontId="7" fillId="0" borderId="12" xfId="0" applyNumberFormat="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justify" vertical="center"/>
    </xf>
    <xf numFmtId="0" fontId="9" fillId="0" borderId="57" xfId="0" applyFont="1" applyBorder="1" applyAlignment="1">
      <alignment horizontal="justify" vertical="center"/>
    </xf>
    <xf numFmtId="0" fontId="9" fillId="0" borderId="13" xfId="0" applyFont="1" applyBorder="1" applyAlignment="1">
      <alignment horizontal="justify" vertical="center"/>
    </xf>
    <xf numFmtId="0" fontId="7" fillId="0" borderId="57" xfId="0" applyFont="1" applyBorder="1" applyAlignment="1">
      <alignment horizontal="justify" vertical="center"/>
    </xf>
    <xf numFmtId="0" fontId="7" fillId="0" borderId="3" xfId="0" applyFont="1" applyBorder="1" applyAlignment="1">
      <alignment horizontal="justify" vertical="center"/>
    </xf>
    <xf numFmtId="0" fontId="0" fillId="0" borderId="1" xfId="0" applyBorder="1" applyAlignment="1">
      <alignment horizontal="center" vertical="center"/>
    </xf>
    <xf numFmtId="0" fontId="2" fillId="0" borderId="3" xfId="0" applyFont="1" applyBorder="1" applyAlignment="1">
      <alignment vertical="center" wrapText="1"/>
    </xf>
    <xf numFmtId="0" fontId="2" fillId="0" borderId="14"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4" borderId="0" xfId="0" applyFont="1" applyFill="1" applyBorder="1" applyAlignment="1">
      <alignment horizontal="left" vertical="center"/>
    </xf>
    <xf numFmtId="0" fontId="5" fillId="9" borderId="0" xfId="0" applyFont="1" applyFill="1" applyBorder="1" applyAlignment="1">
      <alignment horizontal="left" vertical="center"/>
    </xf>
    <xf numFmtId="0" fontId="5" fillId="5" borderId="0" xfId="0" applyFont="1" applyFill="1" applyBorder="1" applyAlignment="1">
      <alignment horizontal="left" vertical="center"/>
    </xf>
    <xf numFmtId="0" fontId="0" fillId="7" borderId="0" xfId="0" applyFill="1" applyBorder="1" applyAlignment="1">
      <alignment horizontal="left" vertical="center"/>
    </xf>
    <xf numFmtId="0" fontId="0" fillId="5" borderId="1" xfId="0" applyFill="1" applyBorder="1" applyAlignment="1">
      <alignment horizontal="center" vertical="center"/>
    </xf>
    <xf numFmtId="0" fontId="0" fillId="10" borderId="1" xfId="0" applyFill="1" applyBorder="1" applyAlignment="1">
      <alignment horizontal="center" vertical="center"/>
    </xf>
    <xf numFmtId="0" fontId="15" fillId="12" borderId="59" xfId="0" applyFont="1" applyFill="1" applyBorder="1" applyAlignment="1">
      <alignment horizontal="center" vertical="center"/>
    </xf>
    <xf numFmtId="0" fontId="15" fillId="12" borderId="60" xfId="0" applyFont="1" applyFill="1" applyBorder="1" applyAlignment="1">
      <alignment horizontal="center" vertical="center" wrapText="1"/>
    </xf>
    <xf numFmtId="0" fontId="15" fillId="12" borderId="61"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4" xfId="0" applyBorder="1" applyAlignment="1">
      <alignment horizontal="center" vertical="center"/>
    </xf>
    <xf numFmtId="0" fontId="0" fillId="0" borderId="57" xfId="0" applyBorder="1" applyAlignment="1">
      <alignment horizontal="center" vertical="center"/>
    </xf>
    <xf numFmtId="41" fontId="44" fillId="0" borderId="13" xfId="4" applyFont="1" applyBorder="1" applyAlignment="1" applyProtection="1">
      <alignment horizontal="left" vertical="center"/>
      <protection hidden="1"/>
    </xf>
    <xf numFmtId="0" fontId="4" fillId="2" borderId="11" xfId="0" applyFont="1" applyFill="1" applyBorder="1" applyAlignment="1">
      <alignment horizontal="center" vertical="center" wrapText="1"/>
    </xf>
    <xf numFmtId="0" fontId="29" fillId="0" borderId="4" xfId="0" applyFont="1" applyBorder="1" applyAlignment="1">
      <alignment horizontal="center" vertical="center"/>
    </xf>
    <xf numFmtId="0" fontId="15" fillId="0" borderId="0" xfId="0" applyFont="1" applyBorder="1" applyAlignment="1">
      <alignment vertical="center" wrapText="1"/>
    </xf>
    <xf numFmtId="0" fontId="45" fillId="17" borderId="1" xfId="0" applyFont="1" applyFill="1" applyBorder="1" applyAlignment="1">
      <alignment horizontal="center" vertical="center" wrapText="1"/>
    </xf>
    <xf numFmtId="0" fontId="45" fillId="18" borderId="1" xfId="0" applyFont="1" applyFill="1" applyBorder="1" applyAlignment="1">
      <alignment horizontal="center" vertical="center" wrapText="1"/>
    </xf>
    <xf numFmtId="0" fontId="45" fillId="18" borderId="3" xfId="0" applyFont="1" applyFill="1" applyBorder="1" applyAlignment="1">
      <alignment horizontal="center" vertical="center" wrapText="1"/>
    </xf>
    <xf numFmtId="0" fontId="38" fillId="0" borderId="11" xfId="0" applyFont="1" applyBorder="1" applyAlignment="1">
      <alignment horizontal="center" vertical="center" wrapText="1"/>
    </xf>
    <xf numFmtId="0" fontId="39" fillId="17" borderId="12" xfId="0" applyFont="1" applyFill="1" applyBorder="1" applyAlignment="1">
      <alignment horizontal="center" vertical="center" wrapText="1"/>
    </xf>
    <xf numFmtId="0" fontId="0" fillId="17" borderId="12" xfId="0" applyFill="1" applyBorder="1" applyAlignment="1">
      <alignment horizontal="center" vertical="center"/>
    </xf>
    <xf numFmtId="0" fontId="39" fillId="18" borderId="12" xfId="0" applyFont="1" applyFill="1" applyBorder="1" applyAlignment="1">
      <alignment horizontal="center" vertical="center" wrapText="1"/>
    </xf>
    <xf numFmtId="0" fontId="0" fillId="18" borderId="13" xfId="0" applyFill="1" applyBorder="1" applyAlignment="1">
      <alignment horizontal="center" vertical="center"/>
    </xf>
    <xf numFmtId="0" fontId="0" fillId="0" borderId="3" xfId="0" applyBorder="1" applyAlignment="1">
      <alignment horizontal="center"/>
    </xf>
    <xf numFmtId="0" fontId="0" fillId="9" borderId="0" xfId="0" applyFill="1"/>
    <xf numFmtId="0" fontId="10" fillId="0" borderId="1" xfId="0" applyFont="1" applyBorder="1" applyAlignment="1">
      <alignment horizontal="justify" vertical="center" wrapText="1"/>
    </xf>
    <xf numFmtId="0" fontId="46"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0" fontId="47"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14" xfId="0" applyFont="1" applyBorder="1" applyAlignment="1">
      <alignment vertical="center"/>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5" fillId="13" borderId="1" xfId="0" applyFont="1" applyFill="1" applyBorder="1" applyAlignment="1">
      <alignment horizontal="justify" vertical="center"/>
    </xf>
    <xf numFmtId="0" fontId="5" fillId="8" borderId="1" xfId="0" applyFont="1" applyFill="1" applyBorder="1" applyAlignment="1">
      <alignment horizontal="justify" vertical="center"/>
    </xf>
    <xf numFmtId="0" fontId="3" fillId="5" borderId="1" xfId="0" applyFont="1" applyFill="1" applyBorder="1" applyAlignment="1">
      <alignment horizontal="justify" vertical="center"/>
    </xf>
    <xf numFmtId="0" fontId="5" fillId="10" borderId="1" xfId="0" applyFont="1" applyFill="1" applyBorder="1" applyAlignment="1">
      <alignment horizontal="justify" vertical="center" wrapText="1"/>
    </xf>
    <xf numFmtId="0" fontId="5" fillId="19" borderId="1" xfId="0" applyFont="1" applyFill="1" applyBorder="1" applyAlignment="1">
      <alignment horizontal="justify" vertical="center"/>
    </xf>
    <xf numFmtId="0" fontId="3" fillId="8" borderId="1" xfId="0" applyFont="1" applyFill="1" applyBorder="1" applyAlignment="1">
      <alignment horizontal="justify" vertical="center"/>
    </xf>
    <xf numFmtId="0" fontId="2" fillId="0" borderId="14" xfId="0" applyFont="1" applyBorder="1" applyAlignment="1">
      <alignment horizontal="justify" vertical="top"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46" fillId="0" borderId="4" xfId="0" applyFont="1" applyBorder="1" applyAlignment="1">
      <alignment horizontal="justify" vertical="center" wrapText="1"/>
    </xf>
    <xf numFmtId="0" fontId="7" fillId="0" borderId="80" xfId="0" applyFont="1" applyBorder="1" applyAlignment="1">
      <alignment vertical="center" wrapText="1"/>
    </xf>
    <xf numFmtId="0" fontId="7" fillId="0" borderId="80" xfId="0" applyFont="1" applyBorder="1" applyAlignment="1">
      <alignment horizontal="center" vertical="center"/>
    </xf>
    <xf numFmtId="0" fontId="2" fillId="0" borderId="80" xfId="0" applyFont="1" applyBorder="1" applyAlignment="1">
      <alignment horizontal="left" vertical="center" wrapText="1"/>
    </xf>
    <xf numFmtId="0" fontId="7" fillId="0" borderId="80" xfId="0" applyFont="1" applyBorder="1" applyAlignment="1">
      <alignment horizontal="left" vertical="center" wrapText="1"/>
    </xf>
    <xf numFmtId="0" fontId="7" fillId="0" borderId="14" xfId="1" applyFont="1" applyBorder="1" applyAlignment="1">
      <alignment horizontal="justify"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1" fillId="0" borderId="18" xfId="0" applyFont="1" applyBorder="1" applyAlignment="1">
      <alignment horizontal="center" vertical="center"/>
    </xf>
    <xf numFmtId="0" fontId="24" fillId="2" borderId="8" xfId="0" applyFont="1" applyFill="1" applyBorder="1" applyAlignment="1">
      <alignment vertical="center"/>
    </xf>
    <xf numFmtId="0" fontId="24" fillId="4" borderId="8"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15" borderId="8"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2" borderId="76" xfId="0" applyFont="1" applyFill="1" applyBorder="1" applyAlignment="1">
      <alignment vertical="center"/>
    </xf>
    <xf numFmtId="0" fontId="24" fillId="0" borderId="76" xfId="0" applyFont="1" applyBorder="1" applyAlignment="1">
      <alignment horizontal="center" vertical="center"/>
    </xf>
    <xf numFmtId="0" fontId="24" fillId="0" borderId="4" xfId="0" applyFont="1" applyBorder="1" applyAlignment="1">
      <alignment horizontal="center" vertical="center"/>
    </xf>
    <xf numFmtId="0" fontId="24" fillId="0" borderId="57" xfId="0" applyFont="1" applyBorder="1" applyAlignment="1">
      <alignment horizontal="center" vertical="center"/>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0" xfId="0" applyFont="1" applyBorder="1" applyAlignment="1">
      <alignment horizontal="justify"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justify" vertical="center" wrapText="1"/>
    </xf>
    <xf numFmtId="0" fontId="1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0" fontId="12" fillId="0" borderId="11" xfId="0" applyFont="1" applyBorder="1" applyAlignment="1">
      <alignment horizontal="center" vertical="center" wrapText="1"/>
    </xf>
    <xf numFmtId="0" fontId="2" fillId="0" borderId="12" xfId="0" applyFont="1" applyBorder="1" applyAlignment="1">
      <alignment horizontal="center" vertical="center"/>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49" fillId="2" borderId="12" xfId="0" applyFont="1" applyFill="1" applyBorder="1" applyAlignment="1">
      <alignment horizontal="center" vertical="center" wrapText="1"/>
    </xf>
    <xf numFmtId="0" fontId="12" fillId="0" borderId="58" xfId="0" applyFont="1" applyBorder="1" applyAlignment="1">
      <alignment horizontal="center" vertical="center" wrapText="1"/>
    </xf>
    <xf numFmtId="0" fontId="2" fillId="0" borderId="80" xfId="0" applyFont="1" applyBorder="1" applyAlignment="1">
      <alignment horizontal="center" vertical="center" wrapText="1"/>
    </xf>
    <xf numFmtId="0" fontId="7" fillId="0" borderId="80"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95" xfId="0" applyFont="1" applyBorder="1" applyAlignment="1">
      <alignment horizontal="justify" vertical="center" wrapText="1"/>
    </xf>
    <xf numFmtId="0" fontId="8" fillId="0" borderId="4" xfId="0" applyFont="1" applyBorder="1" applyAlignment="1">
      <alignment horizontal="justify" vertical="center" wrapText="1"/>
    </xf>
    <xf numFmtId="0" fontId="12" fillId="0" borderId="56" xfId="0" applyFont="1" applyBorder="1" applyAlignment="1">
      <alignment horizontal="center" vertical="center" wrapText="1"/>
    </xf>
    <xf numFmtId="0" fontId="7" fillId="0" borderId="4" xfId="0" applyFont="1" applyBorder="1" applyAlignment="1">
      <alignment horizontal="center" vertic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12" xfId="0" applyFont="1" applyBorder="1" applyAlignment="1">
      <alignment horizontal="justify" vertical="center" wrapText="1"/>
    </xf>
    <xf numFmtId="0" fontId="7" fillId="0" borderId="1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4" xfId="1" applyFont="1" applyBorder="1" applyAlignment="1">
      <alignment horizontal="justify" vertical="center" wrapText="1"/>
    </xf>
    <xf numFmtId="0" fontId="7" fillId="0" borderId="12" xfId="1" applyFont="1" applyBorder="1" applyAlignment="1">
      <alignment horizontal="center" vertical="center" wrapText="1"/>
    </xf>
    <xf numFmtId="0" fontId="2" fillId="8" borderId="14" xfId="0" applyFont="1" applyFill="1" applyBorder="1" applyAlignment="1">
      <alignment horizontal="justify" vertical="center" wrapText="1"/>
    </xf>
    <xf numFmtId="14" fontId="7" fillId="0" borderId="14" xfId="0" applyNumberFormat="1" applyFont="1" applyBorder="1" applyAlignment="1">
      <alignment horizontal="center" vertical="center"/>
    </xf>
    <xf numFmtId="0" fontId="7" fillId="0" borderId="14" xfId="0" applyFont="1" applyBorder="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justify" vertical="top" wrapText="1"/>
    </xf>
    <xf numFmtId="0" fontId="40" fillId="0" borderId="1"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46" fillId="0" borderId="12" xfId="0" applyFont="1" applyBorder="1" applyAlignment="1">
      <alignment horizontal="justify" vertical="center" wrapText="1"/>
    </xf>
    <xf numFmtId="0" fontId="10" fillId="0" borderId="12" xfId="0" applyFont="1" applyBorder="1" applyAlignment="1">
      <alignment horizontal="justify" vertical="top" wrapText="1"/>
    </xf>
    <xf numFmtId="0" fontId="7" fillId="0" borderId="4" xfId="1" applyFont="1" applyBorder="1" applyAlignment="1">
      <alignment horizontal="justify" vertical="top" wrapText="1"/>
    </xf>
    <xf numFmtId="0" fontId="7" fillId="0" borderId="4" xfId="1" applyFont="1" applyBorder="1" applyAlignment="1">
      <alignment horizontal="center" vertical="center" wrapText="1"/>
    </xf>
    <xf numFmtId="0" fontId="7" fillId="0" borderId="12" xfId="1" applyFont="1" applyBorder="1" applyAlignment="1">
      <alignment vertical="center" wrapText="1"/>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vertical="center" wrapText="1"/>
      <protection hidden="1"/>
    </xf>
    <xf numFmtId="0" fontId="2" fillId="0" borderId="12" xfId="0" applyFont="1" applyBorder="1" applyAlignment="1">
      <alignment horizontal="left" vertical="center" wrapText="1"/>
    </xf>
    <xf numFmtId="0" fontId="42" fillId="0" borderId="1" xfId="5" applyFont="1" applyBorder="1" applyAlignment="1">
      <alignment horizontal="justify" vertical="center" wrapText="1"/>
    </xf>
    <xf numFmtId="0" fontId="7" fillId="0" borderId="4" xfId="0" applyFont="1" applyBorder="1" applyAlignment="1">
      <alignment vertical="center" wrapText="1"/>
    </xf>
    <xf numFmtId="0" fontId="7" fillId="0" borderId="80" xfId="1" applyFont="1" applyBorder="1" applyAlignment="1">
      <alignment horizontal="center" vertical="center" wrapText="1"/>
    </xf>
    <xf numFmtId="0" fontId="2" fillId="0" borderId="80"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horizontal="center" vertical="center"/>
    </xf>
    <xf numFmtId="0" fontId="12" fillId="0" borderId="0" xfId="0" applyFont="1" applyAlignment="1">
      <alignment horizontal="left"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4" xfId="1" applyFont="1" applyBorder="1" applyAlignment="1">
      <alignment horizontal="center" vertical="center" wrapText="1"/>
    </xf>
    <xf numFmtId="0" fontId="2" fillId="0" borderId="12" xfId="0" applyFont="1" applyBorder="1" applyAlignment="1">
      <alignment horizontal="justify" vertical="center" wrapText="1"/>
    </xf>
    <xf numFmtId="0" fontId="2" fillId="8" borderId="4" xfId="0" applyFont="1" applyFill="1" applyBorder="1" applyAlignment="1">
      <alignment horizontal="justify" vertical="center" wrapText="1"/>
    </xf>
    <xf numFmtId="0" fontId="7" fillId="8" borderId="1" xfId="1"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9"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7" fillId="8" borderId="1" xfId="0" applyFont="1" applyFill="1" applyBorder="1" applyAlignment="1">
      <alignment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12"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0" fontId="7"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1" applyFont="1" applyBorder="1" applyAlignment="1">
      <alignment horizontal="center" vertical="center" wrapText="1"/>
    </xf>
    <xf numFmtId="14" fontId="7" fillId="0" borderId="9" xfId="0" applyNumberFormat="1" applyFont="1" applyBorder="1" applyAlignment="1">
      <alignment horizontal="center" vertical="center"/>
    </xf>
    <xf numFmtId="0" fontId="2" fillId="0" borderId="9" xfId="0" applyFont="1" applyBorder="1" applyAlignment="1">
      <alignment vertical="center" wrapText="1"/>
    </xf>
    <xf numFmtId="0" fontId="8"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7" fillId="0" borderId="9" xfId="0" applyFont="1" applyBorder="1" applyAlignment="1">
      <alignment horizontal="justify" vertical="top" wrapText="1"/>
    </xf>
    <xf numFmtId="0" fontId="7" fillId="0" borderId="1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62" xfId="0" applyFont="1" applyBorder="1" applyAlignment="1">
      <alignment horizontal="center" vertical="center" wrapText="1"/>
    </xf>
    <xf numFmtId="0" fontId="7" fillId="0" borderId="9" xfId="1" applyFont="1" applyBorder="1" applyAlignment="1">
      <alignment horizontal="center" vertical="center" wrapText="1"/>
    </xf>
    <xf numFmtId="14" fontId="2" fillId="0" borderId="9" xfId="0" applyNumberFormat="1" applyFont="1" applyBorder="1" applyAlignment="1">
      <alignment horizontal="center" vertical="center"/>
    </xf>
    <xf numFmtId="0" fontId="2" fillId="0" borderId="1" xfId="0" applyFont="1" applyBorder="1" applyAlignment="1">
      <alignment horizontal="justify" vertical="center" wrapText="1"/>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1" applyFont="1" applyBorder="1" applyAlignment="1">
      <alignment horizontal="justify" vertical="center" wrapText="1"/>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0" fontId="7" fillId="0" borderId="3" xfId="0" applyFont="1" applyBorder="1" applyAlignment="1">
      <alignment horizontal="justify" vertical="center" wrapText="1"/>
    </xf>
    <xf numFmtId="0" fontId="12" fillId="0" borderId="1" xfId="0" applyFont="1" applyBorder="1" applyAlignment="1">
      <alignment horizontal="center" vertical="center"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7" fillId="0" borderId="14" xfId="1" applyFont="1" applyBorder="1" applyAlignment="1">
      <alignment horizontal="justify" vertical="center" wrapText="1"/>
    </xf>
    <xf numFmtId="0" fontId="2" fillId="0" borderId="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7" fillId="0" borderId="1" xfId="0" applyFont="1" applyBorder="1" applyAlignment="1">
      <alignment horizontal="justify" vertical="top" wrapText="1"/>
    </xf>
    <xf numFmtId="0" fontId="2" fillId="0" borderId="15" xfId="0" applyFont="1" applyBorder="1" applyAlignment="1">
      <alignment horizontal="justify" vertical="center" wrapText="1"/>
    </xf>
    <xf numFmtId="0" fontId="7" fillId="0" borderId="14" xfId="1" applyFont="1" applyBorder="1" applyAlignment="1">
      <alignment horizontal="center" vertical="center" wrapText="1"/>
    </xf>
    <xf numFmtId="0" fontId="11" fillId="0" borderId="14" xfId="0" applyFont="1" applyBorder="1" applyAlignment="1">
      <alignment vertical="center"/>
    </xf>
    <xf numFmtId="0" fontId="7" fillId="0" borderId="1" xfId="1" applyFont="1" applyBorder="1" applyAlignment="1">
      <alignment horizontal="center" vertical="center" wrapText="1"/>
    </xf>
    <xf numFmtId="0" fontId="7" fillId="0" borderId="10" xfId="1" applyFont="1" applyBorder="1" applyAlignment="1">
      <alignment horizontal="justify" vertical="center" wrapText="1"/>
    </xf>
    <xf numFmtId="14" fontId="11" fillId="0" borderId="62"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justify" vertical="top" wrapText="1"/>
    </xf>
    <xf numFmtId="0" fontId="7" fillId="0" borderId="1" xfId="0" applyFont="1" applyFill="1" applyBorder="1" applyAlignment="1">
      <alignment horizontal="justify" vertical="center" wrapText="1"/>
    </xf>
    <xf numFmtId="0" fontId="34" fillId="0" borderId="6" xfId="0" applyFont="1" applyBorder="1" applyAlignment="1">
      <alignment horizontal="justify" vertical="center"/>
    </xf>
    <xf numFmtId="0" fontId="34" fillId="0" borderId="7" xfId="0" applyFont="1" applyBorder="1" applyAlignment="1">
      <alignment horizontal="justify" vertical="center"/>
    </xf>
    <xf numFmtId="0" fontId="34" fillId="0" borderId="8" xfId="0" applyFont="1" applyBorder="1" applyAlignment="1">
      <alignment horizontal="justify" vertical="center"/>
    </xf>
    <xf numFmtId="0" fontId="34" fillId="0" borderId="77" xfId="0" applyFont="1" applyBorder="1" applyAlignment="1">
      <alignment horizontal="justify" vertical="center"/>
    </xf>
    <xf numFmtId="0" fontId="34" fillId="0" borderId="63" xfId="0" applyFont="1" applyBorder="1" applyAlignment="1">
      <alignment horizontal="justify" vertical="center"/>
    </xf>
    <xf numFmtId="0" fontId="33" fillId="0" borderId="8" xfId="0" applyFont="1" applyBorder="1" applyAlignment="1">
      <alignment horizontal="left"/>
    </xf>
    <xf numFmtId="0" fontId="33" fillId="0" borderId="1" xfId="0" applyFont="1" applyBorder="1" applyAlignment="1">
      <alignment horizontal="left"/>
    </xf>
    <xf numFmtId="0" fontId="33" fillId="0" borderId="1" xfId="0" applyFont="1" applyBorder="1" applyAlignment="1">
      <alignment horizontal="left" wrapText="1"/>
    </xf>
    <xf numFmtId="0" fontId="33" fillId="0" borderId="12" xfId="0" applyFont="1" applyBorder="1" applyAlignment="1">
      <alignment horizontal="left"/>
    </xf>
    <xf numFmtId="0" fontId="29" fillId="0" borderId="64"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7"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9" xfId="0" applyFont="1" applyBorder="1" applyAlignment="1">
      <alignment horizontal="left" vertical="center" wrapText="1"/>
    </xf>
    <xf numFmtId="0" fontId="4" fillId="0" borderId="27" xfId="0" applyFont="1" applyBorder="1" applyAlignment="1">
      <alignment horizontal="left" vertical="center" wrapText="1"/>
    </xf>
    <xf numFmtId="0" fontId="4" fillId="0" borderId="6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9" xfId="0" applyFont="1" applyBorder="1" applyAlignment="1">
      <alignment horizontal="center" vertical="center" wrapText="1"/>
    </xf>
    <xf numFmtId="0" fontId="27" fillId="0" borderId="1" xfId="0" applyFont="1" applyBorder="1" applyAlignment="1">
      <alignment horizontal="left" wrapText="1"/>
    </xf>
    <xf numFmtId="0" fontId="27" fillId="0" borderId="1" xfId="0" applyFont="1" applyBorder="1" applyAlignment="1">
      <alignment horizontal="left" vertical="center" wrapText="1"/>
    </xf>
    <xf numFmtId="0" fontId="27" fillId="0" borderId="12" xfId="0" applyFont="1" applyBorder="1" applyAlignment="1">
      <alignment horizontal="left" vertical="center" wrapText="1"/>
    </xf>
    <xf numFmtId="0" fontId="4" fillId="0" borderId="78" xfId="0" applyFont="1" applyBorder="1" applyAlignment="1">
      <alignment horizontal="left" vertical="center" wrapText="1"/>
    </xf>
    <xf numFmtId="0" fontId="4" fillId="0" borderId="5" xfId="0" applyFont="1" applyBorder="1" applyAlignment="1">
      <alignment horizontal="left" vertical="center" wrapText="1"/>
    </xf>
    <xf numFmtId="0" fontId="4" fillId="0" borderId="76"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24" fillId="0" borderId="68" xfId="0" applyFont="1" applyBorder="1" applyAlignment="1">
      <alignment horizontal="center"/>
    </xf>
    <xf numFmtId="0" fontId="24" fillId="0" borderId="71" xfId="0" applyFont="1" applyBorder="1" applyAlignment="1">
      <alignment horizontal="center"/>
    </xf>
    <xf numFmtId="0" fontId="24" fillId="0" borderId="69" xfId="0" applyFont="1" applyBorder="1" applyAlignment="1">
      <alignment horizontal="center"/>
    </xf>
    <xf numFmtId="0" fontId="24" fillId="0" borderId="64" xfId="0" applyFont="1" applyBorder="1" applyAlignment="1">
      <alignment horizontal="center" vertical="center"/>
    </xf>
    <xf numFmtId="0" fontId="24" fillId="0" borderId="70"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0" xfId="0" applyFont="1" applyBorder="1" applyAlignment="1">
      <alignment horizontal="center" vertical="center"/>
    </xf>
    <xf numFmtId="0" fontId="24" fillId="0" borderId="67" xfId="0" applyFont="1" applyBorder="1" applyAlignment="1">
      <alignment horizontal="center" vertic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16" borderId="25" xfId="0" applyFont="1" applyFill="1" applyBorder="1" applyAlignment="1">
      <alignment horizontal="justify" vertical="center"/>
    </xf>
    <xf numFmtId="0" fontId="3" fillId="16" borderId="26" xfId="0" applyFont="1" applyFill="1" applyBorder="1" applyAlignment="1">
      <alignment horizontal="justify" vertical="center"/>
    </xf>
    <xf numFmtId="0" fontId="3" fillId="16" borderId="27" xfId="0" applyFont="1" applyFill="1" applyBorder="1" applyAlignment="1">
      <alignment horizontal="justify"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5" fillId="0" borderId="4"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2" xfId="0" applyFont="1" applyBorder="1" applyAlignment="1">
      <alignment horizontal="center" vertical="center" wrapText="1"/>
    </xf>
    <xf numFmtId="0" fontId="3" fillId="17" borderId="14"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43" fillId="16" borderId="25" xfId="0" applyFont="1" applyFill="1" applyBorder="1" applyAlignment="1">
      <alignment horizontal="center" vertical="center"/>
    </xf>
    <xf numFmtId="0" fontId="43" fillId="16" borderId="26" xfId="0" applyFont="1" applyFill="1" applyBorder="1" applyAlignment="1">
      <alignment horizontal="center" vertical="center"/>
    </xf>
    <xf numFmtId="0" fontId="43" fillId="16" borderId="27"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7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0" fillId="0" borderId="56" xfId="0" applyBorder="1" applyAlignment="1">
      <alignment horizontal="center" vertical="center"/>
    </xf>
    <xf numFmtId="0" fontId="0" fillId="0" borderId="2" xfId="0" applyBorder="1" applyAlignment="1">
      <alignment horizontal="center" vertical="center"/>
    </xf>
    <xf numFmtId="0" fontId="28" fillId="2" borderId="16"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9" fillId="2" borderId="2" xfId="0" applyFont="1" applyFill="1" applyBorder="1" applyAlignment="1">
      <alignment horizontal="justify" vertical="center" wrapText="1"/>
    </xf>
    <xf numFmtId="0" fontId="29" fillId="2" borderId="11" xfId="0" applyFont="1" applyFill="1" applyBorder="1" applyAlignment="1">
      <alignment horizontal="justify" vertical="center" wrapText="1"/>
    </xf>
    <xf numFmtId="0" fontId="29" fillId="0" borderId="3"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0" fillId="0" borderId="11" xfId="0" applyBorder="1" applyAlignment="1">
      <alignment horizontal="right" vertical="center"/>
    </xf>
    <xf numFmtId="0" fontId="0" fillId="0" borderId="12" xfId="0" applyBorder="1" applyAlignment="1">
      <alignment horizontal="right" vertical="center"/>
    </xf>
    <xf numFmtId="0" fontId="22" fillId="2" borderId="25" xfId="0" applyFont="1" applyFill="1" applyBorder="1" applyAlignment="1">
      <alignment horizontal="justify" vertical="center" wrapText="1"/>
    </xf>
    <xf numFmtId="0" fontId="22" fillId="2" borderId="26" xfId="0" applyFont="1" applyFill="1" applyBorder="1" applyAlignment="1">
      <alignment horizontal="justify" vertical="center" wrapText="1"/>
    </xf>
    <xf numFmtId="0" fontId="22" fillId="2" borderId="27" xfId="0" applyFont="1" applyFill="1" applyBorder="1" applyAlignment="1">
      <alignment horizontal="justify"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1" applyFont="1" applyBorder="1" applyAlignment="1">
      <alignment horizontal="center" vertical="center" wrapText="1"/>
    </xf>
    <xf numFmtId="0" fontId="7"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1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12" fillId="0" borderId="74" xfId="0" applyFont="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2" xfId="0" applyFont="1" applyBorder="1" applyAlignment="1">
      <alignment horizontal="justify" vertical="center" wrapText="1"/>
    </xf>
    <xf numFmtId="14" fontId="2" fillId="0" borderId="1" xfId="0" applyNumberFormat="1" applyFont="1" applyBorder="1" applyAlignment="1">
      <alignment horizontal="center" vertical="center"/>
    </xf>
    <xf numFmtId="14"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7"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12" xfId="1"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7" fillId="0" borderId="4" xfId="1" applyFont="1" applyBorder="1" applyAlignment="1">
      <alignment horizontal="center" vertical="center" wrapText="1"/>
    </xf>
    <xf numFmtId="0" fontId="7" fillId="0" borderId="9" xfId="0" applyFont="1" applyBorder="1" applyAlignment="1">
      <alignment horizontal="justify" vertical="center" wrapText="1"/>
    </xf>
    <xf numFmtId="0" fontId="7" fillId="0" borderId="80" xfId="0" applyFont="1" applyBorder="1" applyAlignment="1">
      <alignment horizontal="justify" vertical="center" wrapText="1"/>
    </xf>
    <xf numFmtId="0" fontId="2" fillId="0" borderId="80" xfId="0" applyFont="1" applyBorder="1" applyAlignment="1">
      <alignment horizontal="justify" vertical="center" wrapText="1"/>
    </xf>
    <xf numFmtId="0" fontId="12" fillId="0" borderId="11" xfId="0" applyFont="1" applyBorder="1" applyAlignment="1">
      <alignment horizontal="center" vertical="center" wrapText="1"/>
    </xf>
    <xf numFmtId="0" fontId="12" fillId="0" borderId="56" xfId="0" applyFont="1" applyBorder="1" applyAlignment="1">
      <alignment horizontal="center" vertical="center" wrapText="1"/>
    </xf>
    <xf numFmtId="0" fontId="2" fillId="0" borderId="3" xfId="0" applyFont="1" applyBorder="1" applyAlignment="1">
      <alignment horizontal="justify" vertical="center" wrapText="1"/>
    </xf>
    <xf numFmtId="0" fontId="7" fillId="0" borderId="1" xfId="1" applyFont="1" applyBorder="1" applyAlignment="1">
      <alignment horizontal="justify" vertical="center" wrapText="1"/>
    </xf>
    <xf numFmtId="0" fontId="7" fillId="0" borderId="62"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57"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9"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justify" vertical="center" wrapText="1"/>
    </xf>
    <xf numFmtId="0" fontId="7"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justify" vertical="center" wrapText="1"/>
    </xf>
    <xf numFmtId="0" fontId="12" fillId="0" borderId="16" xfId="0" applyFont="1" applyBorder="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justify" vertical="center" wrapText="1"/>
    </xf>
    <xf numFmtId="0" fontId="2" fillId="0" borderId="62" xfId="0" applyFont="1" applyBorder="1" applyAlignment="1">
      <alignment horizontal="center" vertical="center" wrapText="1"/>
    </xf>
    <xf numFmtId="0" fontId="7" fillId="0" borderId="97" xfId="0" applyFont="1" applyBorder="1" applyAlignment="1">
      <alignment horizontal="left" vertical="center" wrapText="1"/>
    </xf>
    <xf numFmtId="0" fontId="7" fillId="0" borderId="98" xfId="0" applyFont="1" applyBorder="1" applyAlignment="1">
      <alignment horizontal="left" vertical="center" wrapText="1"/>
    </xf>
    <xf numFmtId="0" fontId="7" fillId="0" borderId="78"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76" xfId="0" applyFont="1" applyBorder="1" applyAlignment="1">
      <alignment horizontal="center" vertical="center" wrapText="1"/>
    </xf>
    <xf numFmtId="0" fontId="8" fillId="0" borderId="62"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7" fillId="0" borderId="62"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14" fontId="7" fillId="0" borderId="9"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2" fillId="0" borderId="1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9"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2" xfId="0" applyFont="1" applyBorder="1" applyAlignment="1">
      <alignment horizontal="center" vertical="center"/>
    </xf>
    <xf numFmtId="0" fontId="8" fillId="0" borderId="12"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4" xfId="0" applyFont="1" applyBorder="1" applyAlignment="1">
      <alignment horizontal="justify" vertical="center"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7" fillId="0" borderId="1" xfId="0" applyFont="1" applyBorder="1" applyAlignment="1">
      <alignment horizontal="justify" vertical="top" wrapText="1"/>
    </xf>
    <xf numFmtId="0" fontId="7" fillId="0" borderId="12" xfId="0" applyFont="1" applyBorder="1" applyAlignment="1">
      <alignment horizontal="justify" vertical="top" wrapText="1"/>
    </xf>
    <xf numFmtId="0" fontId="2" fillId="0" borderId="57" xfId="0" applyFont="1" applyBorder="1" applyAlignment="1">
      <alignment horizontal="justify" vertical="center"/>
    </xf>
    <xf numFmtId="0" fontId="2" fillId="0" borderId="3" xfId="0" applyFont="1" applyBorder="1" applyAlignment="1">
      <alignment horizontal="justify" vertical="center"/>
    </xf>
    <xf numFmtId="0" fontId="2" fillId="0" borderId="4" xfId="0" applyFont="1" applyBorder="1" applyAlignment="1" applyProtection="1">
      <alignment horizontal="justify" vertical="center" wrapText="1"/>
      <protection hidden="1"/>
    </xf>
    <xf numFmtId="0" fontId="7" fillId="0" borderId="12" xfId="1" applyFont="1" applyBorder="1" applyAlignment="1">
      <alignment horizontal="justify" vertical="center" wrapText="1"/>
    </xf>
    <xf numFmtId="0" fontId="7" fillId="0" borderId="4" xfId="1" applyFont="1" applyBorder="1" applyAlignment="1">
      <alignment horizontal="justify" vertical="center" wrapText="1"/>
    </xf>
    <xf numFmtId="0" fontId="2" fillId="0" borderId="13" xfId="0" applyFont="1" applyBorder="1" applyAlignment="1">
      <alignment horizontal="justify" vertical="center"/>
    </xf>
    <xf numFmtId="0" fontId="7" fillId="4"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49" fillId="2" borderId="14"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7" fillId="0" borderId="14" xfId="1" applyFont="1" applyBorder="1" applyAlignment="1">
      <alignment horizontal="justify" vertical="center" wrapText="1"/>
    </xf>
    <xf numFmtId="0" fontId="55" fillId="0" borderId="1" xfId="0" applyFont="1" applyBorder="1" applyAlignment="1">
      <alignment horizontal="center" vertical="center"/>
    </xf>
    <xf numFmtId="0" fontId="49" fillId="2" borderId="16"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57" xfId="0" applyFont="1" applyBorder="1" applyAlignment="1">
      <alignment horizontal="center" vertical="center" wrapText="1"/>
    </xf>
    <xf numFmtId="0" fontId="7" fillId="0" borderId="80" xfId="0" applyFont="1" applyBorder="1" applyAlignment="1">
      <alignment horizontal="center" vertical="center"/>
    </xf>
    <xf numFmtId="0" fontId="7" fillId="0" borderId="80" xfId="0" applyFont="1" applyBorder="1" applyAlignment="1">
      <alignment horizontal="center" vertical="center" wrapText="1"/>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96" xfId="0" applyFont="1" applyFill="1" applyBorder="1" applyAlignment="1">
      <alignment horizontal="left" vertical="top" wrapText="1"/>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75" xfId="0" applyFont="1" applyFill="1" applyBorder="1" applyAlignment="1">
      <alignment horizontal="center" vertical="center" textRotation="90"/>
    </xf>
    <xf numFmtId="0" fontId="24" fillId="0" borderId="73" xfId="0" applyFont="1" applyFill="1" applyBorder="1" applyAlignment="1">
      <alignment horizontal="center" vertical="center" textRotation="90"/>
    </xf>
    <xf numFmtId="0" fontId="29" fillId="2" borderId="64" xfId="0" applyFont="1" applyFill="1" applyBorder="1" applyAlignment="1">
      <alignment horizontal="center" vertical="center" wrapText="1"/>
    </xf>
    <xf numFmtId="0" fontId="29" fillId="2" borderId="70" xfId="0" applyFont="1" applyFill="1" applyBorder="1" applyAlignment="1">
      <alignment horizontal="center" vertical="center" wrapText="1"/>
    </xf>
    <xf numFmtId="0" fontId="29" fillId="2" borderId="65" xfId="0" applyFont="1" applyFill="1" applyBorder="1" applyAlignment="1">
      <alignment horizontal="center" vertical="center" wrapText="1"/>
    </xf>
    <xf numFmtId="0" fontId="29" fillId="2" borderId="68"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2" borderId="69"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0" fontId="29" fillId="0" borderId="25" xfId="0" applyFont="1" applyFill="1" applyBorder="1" applyAlignment="1">
      <alignment horizontal="left" vertical="center"/>
    </xf>
    <xf numFmtId="0" fontId="29" fillId="0" borderId="27" xfId="0" applyFont="1" applyFill="1" applyBorder="1" applyAlignment="1">
      <alignment horizontal="left" vertical="center"/>
    </xf>
    <xf numFmtId="0" fontId="29" fillId="2" borderId="75" xfId="0" applyFont="1" applyFill="1" applyBorder="1" applyAlignment="1">
      <alignment horizontal="justify" vertical="center" wrapText="1"/>
    </xf>
    <xf numFmtId="0" fontId="29" fillId="2" borderId="73" xfId="0" applyFont="1" applyFill="1" applyBorder="1" applyAlignment="1">
      <alignment horizontal="justify" vertical="center" wrapText="1"/>
    </xf>
    <xf numFmtId="0" fontId="29" fillId="0" borderId="75" xfId="0" applyFont="1" applyBorder="1" applyAlignment="1" applyProtection="1">
      <alignment horizontal="center" vertical="center" wrapText="1"/>
      <protection hidden="1"/>
    </xf>
    <xf numFmtId="0" fontId="29" fillId="0" borderId="73" xfId="0" applyFont="1" applyBorder="1" applyAlignment="1" applyProtection="1">
      <alignment horizontal="center" vertical="center" wrapText="1"/>
      <protection hidden="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0" borderId="64" xfId="0" applyFont="1" applyBorder="1" applyAlignment="1" applyProtection="1">
      <alignment horizontal="justify" vertical="center" wrapText="1"/>
      <protection hidden="1"/>
    </xf>
    <xf numFmtId="0" fontId="15" fillId="0" borderId="70" xfId="0" applyFont="1" applyBorder="1" applyAlignment="1" applyProtection="1">
      <alignment horizontal="justify" vertical="center" wrapText="1"/>
      <protection hidden="1"/>
    </xf>
    <xf numFmtId="0" fontId="15" fillId="0" borderId="65" xfId="0" applyFont="1" applyBorder="1" applyAlignment="1" applyProtection="1">
      <alignment horizontal="justify" vertical="center" wrapText="1"/>
      <protection hidden="1"/>
    </xf>
    <xf numFmtId="0" fontId="15" fillId="0" borderId="68" xfId="0" applyFont="1" applyBorder="1" applyAlignment="1" applyProtection="1">
      <alignment horizontal="justify" vertical="center" wrapText="1"/>
      <protection hidden="1"/>
    </xf>
    <xf numFmtId="0" fontId="15" fillId="0" borderId="71" xfId="0" applyFont="1" applyBorder="1" applyAlignment="1" applyProtection="1">
      <alignment horizontal="justify" vertical="center" wrapText="1"/>
      <protection hidden="1"/>
    </xf>
    <xf numFmtId="0" fontId="15" fillId="0" borderId="69" xfId="0" applyFont="1" applyBorder="1" applyAlignment="1" applyProtection="1">
      <alignment horizontal="justify" vertical="center" wrapText="1"/>
      <protection hidden="1"/>
    </xf>
    <xf numFmtId="0" fontId="4" fillId="0" borderId="74" xfId="0" applyFont="1" applyBorder="1" applyAlignment="1">
      <alignment horizontal="justify" vertical="center" wrapText="1"/>
    </xf>
    <xf numFmtId="0" fontId="0" fillId="0" borderId="1" xfId="0" applyBorder="1" applyAlignment="1">
      <alignment horizontal="center" vertical="center"/>
    </xf>
    <xf numFmtId="0" fontId="15" fillId="1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90" xfId="0" applyFont="1" applyBorder="1" applyAlignment="1">
      <alignment horizontal="center"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8" fillId="0" borderId="32" xfId="0" applyFont="1" applyBorder="1" applyAlignment="1">
      <alignment horizontal="center" vertical="center"/>
    </xf>
    <xf numFmtId="0" fontId="18" fillId="0" borderId="24" xfId="0" applyFont="1" applyBorder="1" applyAlignment="1">
      <alignment horizontal="center" vertical="center"/>
    </xf>
    <xf numFmtId="0" fontId="18" fillId="0" borderId="37" xfId="0" applyFont="1" applyBorder="1" applyAlignment="1">
      <alignment horizontal="center" vertical="center"/>
    </xf>
    <xf numFmtId="0" fontId="18" fillId="0" borderId="23" xfId="0" applyFont="1" applyBorder="1" applyAlignment="1">
      <alignment horizontal="center" vertical="center"/>
    </xf>
    <xf numFmtId="0" fontId="17" fillId="0" borderId="32" xfId="0" applyFont="1" applyBorder="1" applyAlignment="1">
      <alignment horizontal="center" vertical="center" wrapText="1"/>
    </xf>
    <xf numFmtId="0" fontId="17" fillId="0" borderId="2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2" xfId="0" applyFont="1" applyBorder="1" applyAlignment="1">
      <alignment horizontal="center" vertical="center"/>
    </xf>
    <xf numFmtId="0" fontId="20" fillId="0" borderId="23"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3" fillId="0" borderId="32" xfId="0" applyFont="1" applyBorder="1" applyAlignment="1">
      <alignment horizontal="center" vertical="center" wrapText="1"/>
    </xf>
    <xf numFmtId="0" fontId="13" fillId="0" borderId="2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8" fillId="0" borderId="36" xfId="0" applyFont="1" applyBorder="1" applyAlignment="1">
      <alignment horizontal="center" vertical="center"/>
    </xf>
    <xf numFmtId="0" fontId="54" fillId="8" borderId="4" xfId="1" applyFont="1" applyFill="1" applyBorder="1" applyAlignment="1">
      <alignment horizontal="justify" vertical="center" wrapText="1"/>
    </xf>
    <xf numFmtId="0" fontId="7" fillId="8" borderId="62" xfId="1" applyFont="1" applyFill="1" applyBorder="1" applyAlignment="1">
      <alignment horizontal="justify" vertical="center" wrapText="1"/>
    </xf>
    <xf numFmtId="0" fontId="54" fillId="8" borderId="1" xfId="1" applyFont="1" applyFill="1" applyBorder="1" applyAlignment="1">
      <alignment vertical="center" wrapText="1"/>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wrapText="1"/>
    </xf>
    <xf numFmtId="0" fontId="46" fillId="8" borderId="4" xfId="0" applyFont="1" applyFill="1" applyBorder="1" applyAlignment="1">
      <alignment horizontal="justify" vertical="center" wrapText="1"/>
    </xf>
    <xf numFmtId="0" fontId="10" fillId="8" borderId="4" xfId="0" applyFont="1" applyFill="1" applyBorder="1" applyAlignment="1">
      <alignment horizontal="justify" vertical="center" wrapText="1"/>
    </xf>
    <xf numFmtId="0" fontId="7" fillId="8" borderId="4" xfId="0" applyFont="1" applyFill="1" applyBorder="1" applyAlignment="1">
      <alignment horizontal="center" vertical="center" wrapText="1"/>
    </xf>
  </cellXfs>
  <cellStyles count="7">
    <cellStyle name="Hipervínculo" xfId="5" builtinId="8"/>
    <cellStyle name="Millares [0]" xfId="4" builtinId="6"/>
    <cellStyle name="Millares [0] 2" xfId="6" xr:uid="{00000000-0005-0000-0000-000032000000}"/>
    <cellStyle name="Normal" xfId="0" builtinId="0"/>
    <cellStyle name="Normal 2" xfId="1" xr:uid="{00000000-0005-0000-0000-000003000000}"/>
    <cellStyle name="Normal 3" xfId="2" xr:uid="{00000000-0005-0000-0000-000004000000}"/>
    <cellStyle name="Porcentaje" xfId="3" builtinId="5"/>
  </cellStyles>
  <dxfs count="1399">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CC3300"/>
      <color rgb="FFF5770F"/>
      <color rgb="FF808000"/>
      <color rgb="FFFFFFFF"/>
      <color rgb="FFC85F08"/>
      <color rgb="FFE16B09"/>
      <color rgb="FFDD6909"/>
      <color rgb="FFCCFF66"/>
      <color rgb="FFAD5207"/>
      <color rgb="FFDA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NIVEL DE RIESGO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86-4726-B1D8-10DE3C548C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86-4726-B1D8-10DE3C548C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86-4726-B1D8-10DE3C548C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86-4726-B1D8-10DE3C548C50}"/>
              </c:ext>
            </c:extLst>
          </c:dPt>
          <c:dLbls>
            <c:dLbl>
              <c:idx val="0"/>
              <c:layout>
                <c:manualLayout>
                  <c:x val="9.4444444444444442E-2"/>
                  <c:y val="7.19020207581698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86-4726-B1D8-10DE3C548C50}"/>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86-4726-B1D8-10DE3C548C50}"/>
                </c:ext>
              </c:extLst>
            </c:dLbl>
            <c:dLbl>
              <c:idx val="3"/>
              <c:layout>
                <c:manualLayout>
                  <c:x val="0.34444444444444433"/>
                  <c:y val="-1.79755051895425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486-4726-B1D8-10DE3C548C50}"/>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0.7857142857142857</c:v>
                </c:pt>
                <c:pt idx="1">
                  <c:v>0.16071428571428573</c:v>
                </c:pt>
                <c:pt idx="2">
                  <c:v>5.3571428571428568E-2</c:v>
                </c:pt>
                <c:pt idx="3" formatCode="0.0%">
                  <c:v>0</c:v>
                </c:pt>
              </c:numCache>
            </c:numRef>
          </c:val>
          <c:extLst>
            <c:ext xmlns:c16="http://schemas.microsoft.com/office/drawing/2014/chart" uri="{C3380CC4-5D6E-409C-BE32-E72D297353CC}">
              <c16:uniqueId val="{00000008-B486-4726-B1D8-10DE3C548C50}"/>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19050</xdr:rowOff>
    </xdr:from>
    <xdr:to>
      <xdr:col>1</xdr:col>
      <xdr:colOff>3552826</xdr:colOff>
      <xdr:row>3</xdr:row>
      <xdr:rowOff>240601</xdr:rowOff>
    </xdr:to>
    <xdr:pic>
      <xdr:nvPicPr>
        <xdr:cNvPr id="4" name="Imagen 3">
          <a:extLst>
            <a:ext uri="{FF2B5EF4-FFF2-40B4-BE49-F238E27FC236}">
              <a16:creationId xmlns:a16="http://schemas.microsoft.com/office/drawing/2014/main" id="{96A5182E-CF8C-4054-86A5-0E5EB40E8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314325"/>
          <a:ext cx="3867150" cy="81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162719</xdr:colOff>
      <xdr:row>182</xdr:row>
      <xdr:rowOff>71437</xdr:rowOff>
    </xdr:from>
    <xdr:to>
      <xdr:col>16</xdr:col>
      <xdr:colOff>305743</xdr:colOff>
      <xdr:row>189</xdr:row>
      <xdr:rowOff>134937</xdr:rowOff>
    </xdr:to>
    <xdr:sp macro="" textlink="">
      <xdr:nvSpPr>
        <xdr:cNvPr id="2" name="Text Box 45">
          <a:extLst>
            <a:ext uri="{FF2B5EF4-FFF2-40B4-BE49-F238E27FC236}">
              <a16:creationId xmlns:a16="http://schemas.microsoft.com/office/drawing/2014/main" id="{E53A6F84-17A7-4FCB-8FCF-41DC71C78627}"/>
            </a:ext>
          </a:extLst>
        </xdr:cNvPr>
        <xdr:cNvSpPr txBox="1">
          <a:spLocks noChangeArrowheads="1"/>
        </xdr:cNvSpPr>
      </xdr:nvSpPr>
      <xdr:spPr bwMode="auto">
        <a:xfrm>
          <a:off x="14564519" y="143879887"/>
          <a:ext cx="3648224"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83342</xdr:colOff>
      <xdr:row>0</xdr:row>
      <xdr:rowOff>59531</xdr:rowOff>
    </xdr:from>
    <xdr:to>
      <xdr:col>3</xdr:col>
      <xdr:colOff>620254</xdr:colOff>
      <xdr:row>0</xdr:row>
      <xdr:rowOff>904874</xdr:rowOff>
    </xdr:to>
    <xdr:pic>
      <xdr:nvPicPr>
        <xdr:cNvPr id="3" name="Imagen 2">
          <a:extLst>
            <a:ext uri="{FF2B5EF4-FFF2-40B4-BE49-F238E27FC236}">
              <a16:creationId xmlns:a16="http://schemas.microsoft.com/office/drawing/2014/main" id="{924B54AD-A341-434F-A859-F7763B219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2" y="59531"/>
          <a:ext cx="4025443" cy="845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7</xdr:row>
      <xdr:rowOff>115854</xdr:rowOff>
    </xdr:from>
    <xdr:to>
      <xdr:col>5</xdr:col>
      <xdr:colOff>677939</xdr:colOff>
      <xdr:row>7</xdr:row>
      <xdr:rowOff>358839</xdr:rowOff>
    </xdr:to>
    <xdr:sp macro="" textlink="">
      <xdr:nvSpPr>
        <xdr:cNvPr id="6" name="54 Rectángulo redondeado">
          <a:extLst>
            <a:ext uri="{FF2B5EF4-FFF2-40B4-BE49-F238E27FC236}">
              <a16:creationId xmlns:a16="http://schemas.microsoft.com/office/drawing/2014/main" id="{00000000-0008-0000-0700-000006000000}"/>
            </a:ext>
          </a:extLst>
        </xdr:cNvPr>
        <xdr:cNvSpPr/>
      </xdr:nvSpPr>
      <xdr:spPr>
        <a:xfrm>
          <a:off x="7124700" y="6392829"/>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4</xdr:col>
      <xdr:colOff>95250</xdr:colOff>
      <xdr:row>6</xdr:row>
      <xdr:rowOff>76200</xdr:rowOff>
    </xdr:from>
    <xdr:to>
      <xdr:col>4</xdr:col>
      <xdr:colOff>633619</xdr:colOff>
      <xdr:row>6</xdr:row>
      <xdr:rowOff>308113</xdr:rowOff>
    </xdr:to>
    <xdr:sp macro="" textlink="">
      <xdr:nvSpPr>
        <xdr:cNvPr id="14" name="42 Rectángulo redondeado">
          <a:extLst>
            <a:ext uri="{FF2B5EF4-FFF2-40B4-BE49-F238E27FC236}">
              <a16:creationId xmlns:a16="http://schemas.microsoft.com/office/drawing/2014/main" id="{00000000-0008-0000-0700-00000E000000}"/>
            </a:ext>
          </a:extLst>
        </xdr:cNvPr>
        <xdr:cNvSpPr/>
      </xdr:nvSpPr>
      <xdr:spPr>
        <a:xfrm>
          <a:off x="4962525" y="4867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03</a:t>
          </a:r>
        </a:p>
      </xdr:txBody>
    </xdr:sp>
    <xdr:clientData/>
  </xdr:twoCellAnchor>
  <xdr:twoCellAnchor>
    <xdr:from>
      <xdr:col>4</xdr:col>
      <xdr:colOff>95250</xdr:colOff>
      <xdr:row>6</xdr:row>
      <xdr:rowOff>400050</xdr:rowOff>
    </xdr:from>
    <xdr:to>
      <xdr:col>4</xdr:col>
      <xdr:colOff>625336</xdr:colOff>
      <xdr:row>6</xdr:row>
      <xdr:rowOff>607115</xdr:rowOff>
    </xdr:to>
    <xdr:sp macro="" textlink="">
      <xdr:nvSpPr>
        <xdr:cNvPr id="18" name="29 Rectángulo redondeado">
          <a:extLst>
            <a:ext uri="{FF2B5EF4-FFF2-40B4-BE49-F238E27FC236}">
              <a16:creationId xmlns:a16="http://schemas.microsoft.com/office/drawing/2014/main" id="{E6611DE9-5C1E-4AB3-9628-7189A762B88A}"/>
            </a:ext>
          </a:extLst>
        </xdr:cNvPr>
        <xdr:cNvSpPr/>
      </xdr:nvSpPr>
      <xdr:spPr>
        <a:xfrm>
          <a:off x="4962525" y="56102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02</a:t>
          </a:r>
        </a:p>
      </xdr:txBody>
    </xdr:sp>
    <xdr:clientData/>
  </xdr:twoCellAnchor>
  <xdr:twoCellAnchor>
    <xdr:from>
      <xdr:col>4</xdr:col>
      <xdr:colOff>733425</xdr:colOff>
      <xdr:row>4</xdr:row>
      <xdr:rowOff>28575</xdr:rowOff>
    </xdr:from>
    <xdr:to>
      <xdr:col>4</xdr:col>
      <xdr:colOff>1263511</xdr:colOff>
      <xdr:row>4</xdr:row>
      <xdr:rowOff>235640</xdr:rowOff>
    </xdr:to>
    <xdr:sp macro="" textlink="">
      <xdr:nvSpPr>
        <xdr:cNvPr id="5" name="29 Rectángulo redondeado">
          <a:extLst>
            <a:ext uri="{FF2B5EF4-FFF2-40B4-BE49-F238E27FC236}">
              <a16:creationId xmlns:a16="http://schemas.microsoft.com/office/drawing/2014/main" id="{9E07595D-6B18-4E17-86DB-D5BD3C4CA792}"/>
            </a:ext>
          </a:extLst>
        </xdr:cNvPr>
        <xdr:cNvSpPr/>
      </xdr:nvSpPr>
      <xdr:spPr>
        <a:xfrm>
          <a:off x="3552825" y="11811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4</xdr:col>
      <xdr:colOff>47625</xdr:colOff>
      <xdr:row>4</xdr:row>
      <xdr:rowOff>19050</xdr:rowOff>
    </xdr:from>
    <xdr:to>
      <xdr:col>4</xdr:col>
      <xdr:colOff>577711</xdr:colOff>
      <xdr:row>4</xdr:row>
      <xdr:rowOff>226115</xdr:rowOff>
    </xdr:to>
    <xdr:sp macro="" textlink="">
      <xdr:nvSpPr>
        <xdr:cNvPr id="7" name="29 Rectángulo redondeado">
          <a:extLst>
            <a:ext uri="{FF2B5EF4-FFF2-40B4-BE49-F238E27FC236}">
              <a16:creationId xmlns:a16="http://schemas.microsoft.com/office/drawing/2014/main" id="{B3AB5B50-7774-4C36-AB19-E603DCF53B0E}"/>
            </a:ext>
          </a:extLst>
        </xdr:cNvPr>
        <xdr:cNvSpPr/>
      </xdr:nvSpPr>
      <xdr:spPr>
        <a:xfrm>
          <a:off x="2867025" y="11715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4</xdr:col>
      <xdr:colOff>57150</xdr:colOff>
      <xdr:row>5</xdr:row>
      <xdr:rowOff>57150</xdr:rowOff>
    </xdr:from>
    <xdr:to>
      <xdr:col>4</xdr:col>
      <xdr:colOff>587236</xdr:colOff>
      <xdr:row>5</xdr:row>
      <xdr:rowOff>264215</xdr:rowOff>
    </xdr:to>
    <xdr:sp macro="" textlink="">
      <xdr:nvSpPr>
        <xdr:cNvPr id="8" name="29 Rectángulo redondeado">
          <a:extLst>
            <a:ext uri="{FF2B5EF4-FFF2-40B4-BE49-F238E27FC236}">
              <a16:creationId xmlns:a16="http://schemas.microsoft.com/office/drawing/2014/main" id="{8041A99C-7BAE-4D0F-9B47-C7B9F15043A9}"/>
            </a:ext>
          </a:extLst>
        </xdr:cNvPr>
        <xdr:cNvSpPr/>
      </xdr:nvSpPr>
      <xdr:spPr>
        <a:xfrm>
          <a:off x="2876550" y="26384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02</a:t>
          </a:r>
        </a:p>
      </xdr:txBody>
    </xdr:sp>
    <xdr:clientData/>
  </xdr:twoCellAnchor>
  <xdr:twoCellAnchor>
    <xdr:from>
      <xdr:col>4</xdr:col>
      <xdr:colOff>57150</xdr:colOff>
      <xdr:row>4</xdr:row>
      <xdr:rowOff>342900</xdr:rowOff>
    </xdr:from>
    <xdr:to>
      <xdr:col>4</xdr:col>
      <xdr:colOff>587236</xdr:colOff>
      <xdr:row>4</xdr:row>
      <xdr:rowOff>549965</xdr:rowOff>
    </xdr:to>
    <xdr:sp macro="" textlink="">
      <xdr:nvSpPr>
        <xdr:cNvPr id="9" name="29 Rectángulo redondeado">
          <a:extLst>
            <a:ext uri="{FF2B5EF4-FFF2-40B4-BE49-F238E27FC236}">
              <a16:creationId xmlns:a16="http://schemas.microsoft.com/office/drawing/2014/main" id="{975C5D1E-80B9-4894-A521-619B9CF349EC}"/>
            </a:ext>
          </a:extLst>
        </xdr:cNvPr>
        <xdr:cNvSpPr/>
      </xdr:nvSpPr>
      <xdr:spPr>
        <a:xfrm>
          <a:off x="4924425" y="16383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01</a:t>
          </a:r>
        </a:p>
      </xdr:txBody>
    </xdr:sp>
    <xdr:clientData/>
  </xdr:twoCellAnchor>
  <xdr:twoCellAnchor>
    <xdr:from>
      <xdr:col>3</xdr:col>
      <xdr:colOff>57150</xdr:colOff>
      <xdr:row>4</xdr:row>
      <xdr:rowOff>57150</xdr:rowOff>
    </xdr:from>
    <xdr:to>
      <xdr:col>3</xdr:col>
      <xdr:colOff>587236</xdr:colOff>
      <xdr:row>4</xdr:row>
      <xdr:rowOff>264215</xdr:rowOff>
    </xdr:to>
    <xdr:sp macro="" textlink="">
      <xdr:nvSpPr>
        <xdr:cNvPr id="10" name="29 Rectángulo redondeado">
          <a:extLst>
            <a:ext uri="{FF2B5EF4-FFF2-40B4-BE49-F238E27FC236}">
              <a16:creationId xmlns:a16="http://schemas.microsoft.com/office/drawing/2014/main" id="{1525C6B1-0584-412C-ADA4-14FAD40FA211}"/>
            </a:ext>
          </a:extLst>
        </xdr:cNvPr>
        <xdr:cNvSpPr/>
      </xdr:nvSpPr>
      <xdr:spPr>
        <a:xfrm>
          <a:off x="1333500" y="12096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03</a:t>
          </a:r>
        </a:p>
      </xdr:txBody>
    </xdr:sp>
    <xdr:clientData/>
  </xdr:twoCellAnchor>
  <xdr:twoCellAnchor>
    <xdr:from>
      <xdr:col>4</xdr:col>
      <xdr:colOff>38100</xdr:colOff>
      <xdr:row>4</xdr:row>
      <xdr:rowOff>685800</xdr:rowOff>
    </xdr:from>
    <xdr:to>
      <xdr:col>4</xdr:col>
      <xdr:colOff>568186</xdr:colOff>
      <xdr:row>4</xdr:row>
      <xdr:rowOff>892865</xdr:rowOff>
    </xdr:to>
    <xdr:sp macro="" textlink="">
      <xdr:nvSpPr>
        <xdr:cNvPr id="11" name="29 Rectángulo redondeado">
          <a:extLst>
            <a:ext uri="{FF2B5EF4-FFF2-40B4-BE49-F238E27FC236}">
              <a16:creationId xmlns:a16="http://schemas.microsoft.com/office/drawing/2014/main" id="{ED75444E-31CB-4CF4-90E4-CFA64DABF443}"/>
            </a:ext>
          </a:extLst>
        </xdr:cNvPr>
        <xdr:cNvSpPr/>
      </xdr:nvSpPr>
      <xdr:spPr>
        <a:xfrm>
          <a:off x="2857500" y="18383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01</a:t>
          </a:r>
        </a:p>
      </xdr:txBody>
    </xdr:sp>
    <xdr:clientData/>
  </xdr:twoCellAnchor>
  <xdr:twoCellAnchor>
    <xdr:from>
      <xdr:col>4</xdr:col>
      <xdr:colOff>647700</xdr:colOff>
      <xdr:row>4</xdr:row>
      <xdr:rowOff>676275</xdr:rowOff>
    </xdr:from>
    <xdr:to>
      <xdr:col>4</xdr:col>
      <xdr:colOff>1177786</xdr:colOff>
      <xdr:row>4</xdr:row>
      <xdr:rowOff>883340</xdr:rowOff>
    </xdr:to>
    <xdr:sp macro="" textlink="">
      <xdr:nvSpPr>
        <xdr:cNvPr id="12" name="29 Rectángulo redondeado">
          <a:extLst>
            <a:ext uri="{FF2B5EF4-FFF2-40B4-BE49-F238E27FC236}">
              <a16:creationId xmlns:a16="http://schemas.microsoft.com/office/drawing/2014/main" id="{B5209A6A-55C9-4E8E-83EF-E331DFC3D67B}"/>
            </a:ext>
          </a:extLst>
        </xdr:cNvPr>
        <xdr:cNvSpPr/>
      </xdr:nvSpPr>
      <xdr:spPr>
        <a:xfrm>
          <a:off x="3467100" y="18288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02</a:t>
          </a:r>
        </a:p>
      </xdr:txBody>
    </xdr:sp>
    <xdr:clientData/>
  </xdr:twoCellAnchor>
  <xdr:twoCellAnchor>
    <xdr:from>
      <xdr:col>3</xdr:col>
      <xdr:colOff>666750</xdr:colOff>
      <xdr:row>4</xdr:row>
      <xdr:rowOff>333375</xdr:rowOff>
    </xdr:from>
    <xdr:to>
      <xdr:col>3</xdr:col>
      <xdr:colOff>1196836</xdr:colOff>
      <xdr:row>4</xdr:row>
      <xdr:rowOff>540440</xdr:rowOff>
    </xdr:to>
    <xdr:sp macro="" textlink="">
      <xdr:nvSpPr>
        <xdr:cNvPr id="13" name="29 Rectángulo redondeado">
          <a:extLst>
            <a:ext uri="{FF2B5EF4-FFF2-40B4-BE49-F238E27FC236}">
              <a16:creationId xmlns:a16="http://schemas.microsoft.com/office/drawing/2014/main" id="{661B22A3-B0FA-47DB-B520-FB4EDCE9C384}"/>
            </a:ext>
          </a:extLst>
        </xdr:cNvPr>
        <xdr:cNvSpPr/>
      </xdr:nvSpPr>
      <xdr:spPr>
        <a:xfrm>
          <a:off x="19431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3</xdr:col>
      <xdr:colOff>57150</xdr:colOff>
      <xdr:row>4</xdr:row>
      <xdr:rowOff>333375</xdr:rowOff>
    </xdr:from>
    <xdr:to>
      <xdr:col>3</xdr:col>
      <xdr:colOff>587236</xdr:colOff>
      <xdr:row>4</xdr:row>
      <xdr:rowOff>540440</xdr:rowOff>
    </xdr:to>
    <xdr:sp macro="" textlink="">
      <xdr:nvSpPr>
        <xdr:cNvPr id="15" name="29 Rectángulo redondeado">
          <a:extLst>
            <a:ext uri="{FF2B5EF4-FFF2-40B4-BE49-F238E27FC236}">
              <a16:creationId xmlns:a16="http://schemas.microsoft.com/office/drawing/2014/main" id="{CC00CDDC-D2BC-4871-BDD8-0091323B3157}"/>
            </a:ext>
          </a:extLst>
        </xdr:cNvPr>
        <xdr:cNvSpPr/>
      </xdr:nvSpPr>
      <xdr:spPr>
        <a:xfrm>
          <a:off x="13335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3</xdr:col>
      <xdr:colOff>1362075</xdr:colOff>
      <xdr:row>4</xdr:row>
      <xdr:rowOff>333375</xdr:rowOff>
    </xdr:from>
    <xdr:to>
      <xdr:col>3</xdr:col>
      <xdr:colOff>1892161</xdr:colOff>
      <xdr:row>4</xdr:row>
      <xdr:rowOff>540440</xdr:rowOff>
    </xdr:to>
    <xdr:sp macro="" textlink="">
      <xdr:nvSpPr>
        <xdr:cNvPr id="16" name="29 Rectángulo redondeado">
          <a:extLst>
            <a:ext uri="{FF2B5EF4-FFF2-40B4-BE49-F238E27FC236}">
              <a16:creationId xmlns:a16="http://schemas.microsoft.com/office/drawing/2014/main" id="{FFF39C29-E3A6-40FB-BA78-29FF2BE14B73}"/>
            </a:ext>
          </a:extLst>
        </xdr:cNvPr>
        <xdr:cNvSpPr/>
      </xdr:nvSpPr>
      <xdr:spPr>
        <a:xfrm>
          <a:off x="2638425"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4</xdr:col>
      <xdr:colOff>28575</xdr:colOff>
      <xdr:row>4</xdr:row>
      <xdr:rowOff>1009650</xdr:rowOff>
    </xdr:from>
    <xdr:to>
      <xdr:col>4</xdr:col>
      <xdr:colOff>566944</xdr:colOff>
      <xdr:row>4</xdr:row>
      <xdr:rowOff>1241563</xdr:rowOff>
    </xdr:to>
    <xdr:sp macro="" textlink="">
      <xdr:nvSpPr>
        <xdr:cNvPr id="17" name="42 Rectángulo redondeado">
          <a:extLst>
            <a:ext uri="{FF2B5EF4-FFF2-40B4-BE49-F238E27FC236}">
              <a16:creationId xmlns:a16="http://schemas.microsoft.com/office/drawing/2014/main" id="{4C58796D-2777-4D81-A075-770E99619F09}"/>
            </a:ext>
          </a:extLst>
        </xdr:cNvPr>
        <xdr:cNvSpPr/>
      </xdr:nvSpPr>
      <xdr:spPr>
        <a:xfrm>
          <a:off x="3314700" y="21621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01</a:t>
          </a:r>
        </a:p>
      </xdr:txBody>
    </xdr:sp>
    <xdr:clientData/>
  </xdr:twoCellAnchor>
  <xdr:twoCellAnchor>
    <xdr:from>
      <xdr:col>4</xdr:col>
      <xdr:colOff>657225</xdr:colOff>
      <xdr:row>4</xdr:row>
      <xdr:rowOff>1000125</xdr:rowOff>
    </xdr:from>
    <xdr:to>
      <xdr:col>4</xdr:col>
      <xdr:colOff>1195594</xdr:colOff>
      <xdr:row>4</xdr:row>
      <xdr:rowOff>1232038</xdr:rowOff>
    </xdr:to>
    <xdr:sp macro="" textlink="">
      <xdr:nvSpPr>
        <xdr:cNvPr id="19" name="42 Rectángulo redondeado">
          <a:extLst>
            <a:ext uri="{FF2B5EF4-FFF2-40B4-BE49-F238E27FC236}">
              <a16:creationId xmlns:a16="http://schemas.microsoft.com/office/drawing/2014/main" id="{AAEC29CD-806F-419B-9F76-BE83AE6F19CF}"/>
            </a:ext>
          </a:extLst>
        </xdr:cNvPr>
        <xdr:cNvSpPr/>
      </xdr:nvSpPr>
      <xdr:spPr>
        <a:xfrm>
          <a:off x="3943350" y="21526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02</a:t>
          </a:r>
        </a:p>
      </xdr:txBody>
    </xdr:sp>
    <xdr:clientData/>
  </xdr:twoCellAnchor>
  <xdr:twoCellAnchor>
    <xdr:from>
      <xdr:col>3</xdr:col>
      <xdr:colOff>76200</xdr:colOff>
      <xdr:row>4</xdr:row>
      <xdr:rowOff>685800</xdr:rowOff>
    </xdr:from>
    <xdr:to>
      <xdr:col>3</xdr:col>
      <xdr:colOff>614569</xdr:colOff>
      <xdr:row>4</xdr:row>
      <xdr:rowOff>917713</xdr:rowOff>
    </xdr:to>
    <xdr:sp macro="" textlink="">
      <xdr:nvSpPr>
        <xdr:cNvPr id="20" name="42 Rectángulo redondeado">
          <a:extLst>
            <a:ext uri="{FF2B5EF4-FFF2-40B4-BE49-F238E27FC236}">
              <a16:creationId xmlns:a16="http://schemas.microsoft.com/office/drawing/2014/main" id="{257895D5-105F-4D90-9177-A99CD6FF8FD8}"/>
            </a:ext>
          </a:extLst>
        </xdr:cNvPr>
        <xdr:cNvSpPr/>
      </xdr:nvSpPr>
      <xdr:spPr>
        <a:xfrm>
          <a:off x="1352550"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01</a:t>
          </a:r>
        </a:p>
      </xdr:txBody>
    </xdr:sp>
    <xdr:clientData/>
  </xdr:twoCellAnchor>
  <xdr:twoCellAnchor>
    <xdr:from>
      <xdr:col>4</xdr:col>
      <xdr:colOff>47625</xdr:colOff>
      <xdr:row>4</xdr:row>
      <xdr:rowOff>1304925</xdr:rowOff>
    </xdr:from>
    <xdr:to>
      <xdr:col>4</xdr:col>
      <xdr:colOff>585994</xdr:colOff>
      <xdr:row>4</xdr:row>
      <xdr:rowOff>1536838</xdr:rowOff>
    </xdr:to>
    <xdr:sp macro="" textlink="">
      <xdr:nvSpPr>
        <xdr:cNvPr id="21" name="42 Rectángulo redondeado">
          <a:extLst>
            <a:ext uri="{FF2B5EF4-FFF2-40B4-BE49-F238E27FC236}">
              <a16:creationId xmlns:a16="http://schemas.microsoft.com/office/drawing/2014/main" id="{999B6E9F-11D1-41F9-BF8E-5B11049EEBDF}"/>
            </a:ext>
          </a:extLst>
        </xdr:cNvPr>
        <xdr:cNvSpPr/>
      </xdr:nvSpPr>
      <xdr:spPr>
        <a:xfrm>
          <a:off x="3333750" y="24574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02</a:t>
          </a:r>
        </a:p>
      </xdr:txBody>
    </xdr:sp>
    <xdr:clientData/>
  </xdr:twoCellAnchor>
  <xdr:twoCellAnchor>
    <xdr:from>
      <xdr:col>3</xdr:col>
      <xdr:colOff>752475</xdr:colOff>
      <xdr:row>4</xdr:row>
      <xdr:rowOff>685800</xdr:rowOff>
    </xdr:from>
    <xdr:to>
      <xdr:col>3</xdr:col>
      <xdr:colOff>1290844</xdr:colOff>
      <xdr:row>4</xdr:row>
      <xdr:rowOff>917713</xdr:rowOff>
    </xdr:to>
    <xdr:sp macro="" textlink="">
      <xdr:nvSpPr>
        <xdr:cNvPr id="22" name="42 Rectángulo redondeado">
          <a:extLst>
            <a:ext uri="{FF2B5EF4-FFF2-40B4-BE49-F238E27FC236}">
              <a16:creationId xmlns:a16="http://schemas.microsoft.com/office/drawing/2014/main" id="{0B11B425-E146-4938-965E-CAD8DEC0C4D7}"/>
            </a:ext>
          </a:extLst>
        </xdr:cNvPr>
        <xdr:cNvSpPr/>
      </xdr:nvSpPr>
      <xdr:spPr>
        <a:xfrm>
          <a:off x="2028825"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03</a:t>
          </a:r>
        </a:p>
      </xdr:txBody>
    </xdr:sp>
    <xdr:clientData/>
  </xdr:twoCellAnchor>
  <xdr:twoCellAnchor>
    <xdr:from>
      <xdr:col>3</xdr:col>
      <xdr:colOff>104775</xdr:colOff>
      <xdr:row>4</xdr:row>
      <xdr:rowOff>1038225</xdr:rowOff>
    </xdr:from>
    <xdr:to>
      <xdr:col>3</xdr:col>
      <xdr:colOff>643144</xdr:colOff>
      <xdr:row>4</xdr:row>
      <xdr:rowOff>1270138</xdr:rowOff>
    </xdr:to>
    <xdr:sp macro="" textlink="">
      <xdr:nvSpPr>
        <xdr:cNvPr id="23" name="42 Rectángulo redondeado">
          <a:extLst>
            <a:ext uri="{FF2B5EF4-FFF2-40B4-BE49-F238E27FC236}">
              <a16:creationId xmlns:a16="http://schemas.microsoft.com/office/drawing/2014/main" id="{DE9E347F-1D21-4F34-8BF9-122C13ADC0CB}"/>
            </a:ext>
          </a:extLst>
        </xdr:cNvPr>
        <xdr:cNvSpPr/>
      </xdr:nvSpPr>
      <xdr:spPr>
        <a:xfrm>
          <a:off x="1381125" y="21907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3</xdr:col>
      <xdr:colOff>714375</xdr:colOff>
      <xdr:row>4</xdr:row>
      <xdr:rowOff>1028700</xdr:rowOff>
    </xdr:from>
    <xdr:to>
      <xdr:col>3</xdr:col>
      <xdr:colOff>1252744</xdr:colOff>
      <xdr:row>4</xdr:row>
      <xdr:rowOff>1260613</xdr:rowOff>
    </xdr:to>
    <xdr:sp macro="" textlink="">
      <xdr:nvSpPr>
        <xdr:cNvPr id="24" name="42 Rectángulo redondeado">
          <a:extLst>
            <a:ext uri="{FF2B5EF4-FFF2-40B4-BE49-F238E27FC236}">
              <a16:creationId xmlns:a16="http://schemas.microsoft.com/office/drawing/2014/main" id="{FDAC2C72-F753-40A3-A763-2AF1743467AE}"/>
            </a:ext>
          </a:extLst>
        </xdr:cNvPr>
        <xdr:cNvSpPr/>
      </xdr:nvSpPr>
      <xdr:spPr>
        <a:xfrm>
          <a:off x="1990725" y="21812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3</xdr:col>
      <xdr:colOff>114300</xdr:colOff>
      <xdr:row>4</xdr:row>
      <xdr:rowOff>1371600</xdr:rowOff>
    </xdr:from>
    <xdr:to>
      <xdr:col>3</xdr:col>
      <xdr:colOff>652669</xdr:colOff>
      <xdr:row>4</xdr:row>
      <xdr:rowOff>1603513</xdr:rowOff>
    </xdr:to>
    <xdr:sp macro="" textlink="">
      <xdr:nvSpPr>
        <xdr:cNvPr id="25" name="42 Rectángulo redondeado">
          <a:extLst>
            <a:ext uri="{FF2B5EF4-FFF2-40B4-BE49-F238E27FC236}">
              <a16:creationId xmlns:a16="http://schemas.microsoft.com/office/drawing/2014/main" id="{59D248FC-9994-4A0A-B1CB-FE8DB61C67A5}"/>
            </a:ext>
          </a:extLst>
        </xdr:cNvPr>
        <xdr:cNvSpPr/>
      </xdr:nvSpPr>
      <xdr:spPr>
        <a:xfrm>
          <a:off x="1390650" y="26670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01</a:t>
          </a:r>
        </a:p>
      </xdr:txBody>
    </xdr:sp>
    <xdr:clientData/>
  </xdr:twoCellAnchor>
  <xdr:twoCellAnchor>
    <xdr:from>
      <xdr:col>3</xdr:col>
      <xdr:colOff>790575</xdr:colOff>
      <xdr:row>4</xdr:row>
      <xdr:rowOff>1362075</xdr:rowOff>
    </xdr:from>
    <xdr:to>
      <xdr:col>3</xdr:col>
      <xdr:colOff>1328944</xdr:colOff>
      <xdr:row>4</xdr:row>
      <xdr:rowOff>1593988</xdr:rowOff>
    </xdr:to>
    <xdr:sp macro="" textlink="">
      <xdr:nvSpPr>
        <xdr:cNvPr id="26" name="42 Rectángulo redondeado">
          <a:extLst>
            <a:ext uri="{FF2B5EF4-FFF2-40B4-BE49-F238E27FC236}">
              <a16:creationId xmlns:a16="http://schemas.microsoft.com/office/drawing/2014/main" id="{41E7A3F7-3A8E-4024-AA81-8EAE1D9CD9D8}"/>
            </a:ext>
          </a:extLst>
        </xdr:cNvPr>
        <xdr:cNvSpPr/>
      </xdr:nvSpPr>
      <xdr:spPr>
        <a:xfrm>
          <a:off x="2066925" y="26574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3</xdr:col>
      <xdr:colOff>1476375</xdr:colOff>
      <xdr:row>4</xdr:row>
      <xdr:rowOff>1333500</xdr:rowOff>
    </xdr:from>
    <xdr:to>
      <xdr:col>3</xdr:col>
      <xdr:colOff>2014744</xdr:colOff>
      <xdr:row>4</xdr:row>
      <xdr:rowOff>1565413</xdr:rowOff>
    </xdr:to>
    <xdr:sp macro="" textlink="">
      <xdr:nvSpPr>
        <xdr:cNvPr id="27" name="42 Rectángulo redondeado">
          <a:extLst>
            <a:ext uri="{FF2B5EF4-FFF2-40B4-BE49-F238E27FC236}">
              <a16:creationId xmlns:a16="http://schemas.microsoft.com/office/drawing/2014/main" id="{B9BD34EF-E30A-4197-9EAD-873C233C2EC4}"/>
            </a:ext>
          </a:extLst>
        </xdr:cNvPr>
        <xdr:cNvSpPr/>
      </xdr:nvSpPr>
      <xdr:spPr>
        <a:xfrm>
          <a:off x="2752725" y="2628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3</xdr:col>
      <xdr:colOff>76200</xdr:colOff>
      <xdr:row>4</xdr:row>
      <xdr:rowOff>1733550</xdr:rowOff>
    </xdr:from>
    <xdr:to>
      <xdr:col>3</xdr:col>
      <xdr:colOff>614569</xdr:colOff>
      <xdr:row>4</xdr:row>
      <xdr:rowOff>1965463</xdr:rowOff>
    </xdr:to>
    <xdr:sp macro="" textlink="">
      <xdr:nvSpPr>
        <xdr:cNvPr id="28" name="42 Rectángulo redondeado">
          <a:extLst>
            <a:ext uri="{FF2B5EF4-FFF2-40B4-BE49-F238E27FC236}">
              <a16:creationId xmlns:a16="http://schemas.microsoft.com/office/drawing/2014/main" id="{B1518A89-A8F2-4506-999A-39465F36BB41}"/>
            </a:ext>
          </a:extLst>
        </xdr:cNvPr>
        <xdr:cNvSpPr/>
      </xdr:nvSpPr>
      <xdr:spPr>
        <a:xfrm>
          <a:off x="135255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xdr:txBody>
    </xdr:sp>
    <xdr:clientData/>
  </xdr:twoCellAnchor>
  <xdr:twoCellAnchor>
    <xdr:from>
      <xdr:col>3</xdr:col>
      <xdr:colOff>819150</xdr:colOff>
      <xdr:row>4</xdr:row>
      <xdr:rowOff>1733550</xdr:rowOff>
    </xdr:from>
    <xdr:to>
      <xdr:col>3</xdr:col>
      <xdr:colOff>1357519</xdr:colOff>
      <xdr:row>4</xdr:row>
      <xdr:rowOff>1965463</xdr:rowOff>
    </xdr:to>
    <xdr:sp macro="" textlink="">
      <xdr:nvSpPr>
        <xdr:cNvPr id="29" name="42 Rectángulo redondeado">
          <a:extLst>
            <a:ext uri="{FF2B5EF4-FFF2-40B4-BE49-F238E27FC236}">
              <a16:creationId xmlns:a16="http://schemas.microsoft.com/office/drawing/2014/main" id="{782B34BC-FC16-4B24-8F8C-95C80B543107}"/>
            </a:ext>
          </a:extLst>
        </xdr:cNvPr>
        <xdr:cNvSpPr/>
      </xdr:nvSpPr>
      <xdr:spPr>
        <a:xfrm>
          <a:off x="209550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02</a:t>
          </a:r>
        </a:p>
      </xdr:txBody>
    </xdr:sp>
    <xdr:clientData/>
  </xdr:twoCellAnchor>
  <xdr:twoCellAnchor>
    <xdr:from>
      <xdr:col>3</xdr:col>
      <xdr:colOff>1514475</xdr:colOff>
      <xdr:row>4</xdr:row>
      <xdr:rowOff>1685925</xdr:rowOff>
    </xdr:from>
    <xdr:to>
      <xdr:col>3</xdr:col>
      <xdr:colOff>2052844</xdr:colOff>
      <xdr:row>4</xdr:row>
      <xdr:rowOff>1917838</xdr:rowOff>
    </xdr:to>
    <xdr:sp macro="" textlink="">
      <xdr:nvSpPr>
        <xdr:cNvPr id="30" name="42 Rectángulo redondeado">
          <a:extLst>
            <a:ext uri="{FF2B5EF4-FFF2-40B4-BE49-F238E27FC236}">
              <a16:creationId xmlns:a16="http://schemas.microsoft.com/office/drawing/2014/main" id="{34B51A43-B521-48F1-9D45-FF1D7C8E3DE3}"/>
            </a:ext>
          </a:extLst>
        </xdr:cNvPr>
        <xdr:cNvSpPr/>
      </xdr:nvSpPr>
      <xdr:spPr>
        <a:xfrm>
          <a:off x="2790825" y="2981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a:t>
          </a:r>
        </a:p>
      </xdr:txBody>
    </xdr:sp>
    <xdr:clientData/>
  </xdr:twoCellAnchor>
  <xdr:twoCellAnchor>
    <xdr:from>
      <xdr:col>3</xdr:col>
      <xdr:colOff>2162175</xdr:colOff>
      <xdr:row>4</xdr:row>
      <xdr:rowOff>1695450</xdr:rowOff>
    </xdr:from>
    <xdr:to>
      <xdr:col>3</xdr:col>
      <xdr:colOff>2700544</xdr:colOff>
      <xdr:row>4</xdr:row>
      <xdr:rowOff>1927363</xdr:rowOff>
    </xdr:to>
    <xdr:sp macro="" textlink="">
      <xdr:nvSpPr>
        <xdr:cNvPr id="31" name="42 Rectángulo redondeado">
          <a:extLst>
            <a:ext uri="{FF2B5EF4-FFF2-40B4-BE49-F238E27FC236}">
              <a16:creationId xmlns:a16="http://schemas.microsoft.com/office/drawing/2014/main" id="{C7651528-1796-453D-9F5B-B7A782545799}"/>
            </a:ext>
          </a:extLst>
        </xdr:cNvPr>
        <xdr:cNvSpPr/>
      </xdr:nvSpPr>
      <xdr:spPr>
        <a:xfrm>
          <a:off x="343852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3</xdr:col>
      <xdr:colOff>2867025</xdr:colOff>
      <xdr:row>4</xdr:row>
      <xdr:rowOff>1695450</xdr:rowOff>
    </xdr:from>
    <xdr:to>
      <xdr:col>3</xdr:col>
      <xdr:colOff>3405394</xdr:colOff>
      <xdr:row>4</xdr:row>
      <xdr:rowOff>1927363</xdr:rowOff>
    </xdr:to>
    <xdr:sp macro="" textlink="">
      <xdr:nvSpPr>
        <xdr:cNvPr id="32" name="42 Rectángulo redondeado">
          <a:extLst>
            <a:ext uri="{FF2B5EF4-FFF2-40B4-BE49-F238E27FC236}">
              <a16:creationId xmlns:a16="http://schemas.microsoft.com/office/drawing/2014/main" id="{3D61519C-256F-4A7A-AFE7-D084AD6D9FAA}"/>
            </a:ext>
          </a:extLst>
        </xdr:cNvPr>
        <xdr:cNvSpPr/>
      </xdr:nvSpPr>
      <xdr:spPr>
        <a:xfrm>
          <a:off x="414337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a:t>
          </a:r>
        </a:p>
      </xdr:txBody>
    </xdr:sp>
    <xdr:clientData/>
  </xdr:twoCellAnchor>
  <xdr:twoCellAnchor>
    <xdr:from>
      <xdr:col>3</xdr:col>
      <xdr:colOff>85725</xdr:colOff>
      <xdr:row>4</xdr:row>
      <xdr:rowOff>2085975</xdr:rowOff>
    </xdr:from>
    <xdr:to>
      <xdr:col>3</xdr:col>
      <xdr:colOff>624094</xdr:colOff>
      <xdr:row>4</xdr:row>
      <xdr:rowOff>2317888</xdr:rowOff>
    </xdr:to>
    <xdr:sp macro="" textlink="">
      <xdr:nvSpPr>
        <xdr:cNvPr id="33" name="42 Rectángulo redondeado">
          <a:extLst>
            <a:ext uri="{FF2B5EF4-FFF2-40B4-BE49-F238E27FC236}">
              <a16:creationId xmlns:a16="http://schemas.microsoft.com/office/drawing/2014/main" id="{098008F5-376A-41BD-B549-315DA7717CF8}"/>
            </a:ext>
          </a:extLst>
        </xdr:cNvPr>
        <xdr:cNvSpPr/>
      </xdr:nvSpPr>
      <xdr:spPr>
        <a:xfrm>
          <a:off x="1362075" y="33813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xdr:txBody>
    </xdr:sp>
    <xdr:clientData/>
  </xdr:twoCellAnchor>
  <xdr:twoCellAnchor>
    <xdr:from>
      <xdr:col>3</xdr:col>
      <xdr:colOff>85725</xdr:colOff>
      <xdr:row>4</xdr:row>
      <xdr:rowOff>2476500</xdr:rowOff>
    </xdr:from>
    <xdr:to>
      <xdr:col>3</xdr:col>
      <xdr:colOff>624094</xdr:colOff>
      <xdr:row>4</xdr:row>
      <xdr:rowOff>2708413</xdr:rowOff>
    </xdr:to>
    <xdr:sp macro="" textlink="">
      <xdr:nvSpPr>
        <xdr:cNvPr id="34" name="42 Rectángulo redondeado">
          <a:extLst>
            <a:ext uri="{FF2B5EF4-FFF2-40B4-BE49-F238E27FC236}">
              <a16:creationId xmlns:a16="http://schemas.microsoft.com/office/drawing/2014/main" id="{AD8ACFE4-5C7F-4072-8CB2-6CCCFB025612}"/>
            </a:ext>
          </a:extLst>
        </xdr:cNvPr>
        <xdr:cNvSpPr/>
      </xdr:nvSpPr>
      <xdr:spPr>
        <a:xfrm>
          <a:off x="1362075"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twoCellAnchor>
    <xdr:from>
      <xdr:col>3</xdr:col>
      <xdr:colOff>781050</xdr:colOff>
      <xdr:row>4</xdr:row>
      <xdr:rowOff>2476500</xdr:rowOff>
    </xdr:from>
    <xdr:to>
      <xdr:col>3</xdr:col>
      <xdr:colOff>1319419</xdr:colOff>
      <xdr:row>4</xdr:row>
      <xdr:rowOff>2708413</xdr:rowOff>
    </xdr:to>
    <xdr:sp macro="" textlink="">
      <xdr:nvSpPr>
        <xdr:cNvPr id="35" name="42 Rectángulo redondeado">
          <a:extLst>
            <a:ext uri="{FF2B5EF4-FFF2-40B4-BE49-F238E27FC236}">
              <a16:creationId xmlns:a16="http://schemas.microsoft.com/office/drawing/2014/main" id="{BA7464BC-EF1A-4476-B7EA-5647D92DC6E5}"/>
            </a:ext>
          </a:extLst>
        </xdr:cNvPr>
        <xdr:cNvSpPr/>
      </xdr:nvSpPr>
      <xdr:spPr>
        <a:xfrm>
          <a:off x="2057400"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3</xdr:col>
      <xdr:colOff>123825</xdr:colOff>
      <xdr:row>6</xdr:row>
      <xdr:rowOff>104775</xdr:rowOff>
    </xdr:from>
    <xdr:to>
      <xdr:col>3</xdr:col>
      <xdr:colOff>725564</xdr:colOff>
      <xdr:row>6</xdr:row>
      <xdr:rowOff>347760</xdr:rowOff>
    </xdr:to>
    <xdr:sp macro="" textlink="">
      <xdr:nvSpPr>
        <xdr:cNvPr id="36" name="54 Rectángulo redondeado">
          <a:extLst>
            <a:ext uri="{FF2B5EF4-FFF2-40B4-BE49-F238E27FC236}">
              <a16:creationId xmlns:a16="http://schemas.microsoft.com/office/drawing/2014/main" id="{744B89EB-54A2-49E0-A18F-F7A8E4798970}"/>
            </a:ext>
          </a:extLst>
        </xdr:cNvPr>
        <xdr:cNvSpPr/>
      </xdr:nvSpPr>
      <xdr:spPr>
        <a:xfrm>
          <a:off x="1400175" y="53149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3</xdr:col>
      <xdr:colOff>1504950</xdr:colOff>
      <xdr:row>4</xdr:row>
      <xdr:rowOff>2457450</xdr:rowOff>
    </xdr:from>
    <xdr:to>
      <xdr:col>3</xdr:col>
      <xdr:colOff>2106689</xdr:colOff>
      <xdr:row>4</xdr:row>
      <xdr:rowOff>2700435</xdr:rowOff>
    </xdr:to>
    <xdr:sp macro="" textlink="">
      <xdr:nvSpPr>
        <xdr:cNvPr id="37" name="54 Rectángulo redondeado">
          <a:extLst>
            <a:ext uri="{FF2B5EF4-FFF2-40B4-BE49-F238E27FC236}">
              <a16:creationId xmlns:a16="http://schemas.microsoft.com/office/drawing/2014/main" id="{D3647B39-8856-44F2-A156-9B7017B0F30D}"/>
            </a:ext>
          </a:extLst>
        </xdr:cNvPr>
        <xdr:cNvSpPr/>
      </xdr:nvSpPr>
      <xdr:spPr>
        <a:xfrm>
          <a:off x="2781300" y="37528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3</xdr:col>
      <xdr:colOff>123825</xdr:colOff>
      <xdr:row>5</xdr:row>
      <xdr:rowOff>95250</xdr:rowOff>
    </xdr:from>
    <xdr:to>
      <xdr:col>3</xdr:col>
      <xdr:colOff>653911</xdr:colOff>
      <xdr:row>5</xdr:row>
      <xdr:rowOff>302315</xdr:rowOff>
    </xdr:to>
    <xdr:sp macro="" textlink="">
      <xdr:nvSpPr>
        <xdr:cNvPr id="38" name="29 Rectángulo redondeado">
          <a:extLst>
            <a:ext uri="{FF2B5EF4-FFF2-40B4-BE49-F238E27FC236}">
              <a16:creationId xmlns:a16="http://schemas.microsoft.com/office/drawing/2014/main" id="{641A150B-A538-4A1B-87F7-1DC1CDD267DA}"/>
            </a:ext>
          </a:extLst>
        </xdr:cNvPr>
        <xdr:cNvSpPr/>
      </xdr:nvSpPr>
      <xdr:spPr>
        <a:xfrm>
          <a:off x="1400175" y="42386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3</xdr:col>
      <xdr:colOff>781050</xdr:colOff>
      <xdr:row>4</xdr:row>
      <xdr:rowOff>2809875</xdr:rowOff>
    </xdr:from>
    <xdr:to>
      <xdr:col>3</xdr:col>
      <xdr:colOff>1311136</xdr:colOff>
      <xdr:row>4</xdr:row>
      <xdr:rowOff>3016940</xdr:rowOff>
    </xdr:to>
    <xdr:sp macro="" textlink="">
      <xdr:nvSpPr>
        <xdr:cNvPr id="39" name="29 Rectángulo redondeado">
          <a:extLst>
            <a:ext uri="{FF2B5EF4-FFF2-40B4-BE49-F238E27FC236}">
              <a16:creationId xmlns:a16="http://schemas.microsoft.com/office/drawing/2014/main" id="{55CC18DB-51F4-43D5-8820-7B6FBF9827D7}"/>
            </a:ext>
          </a:extLst>
        </xdr:cNvPr>
        <xdr:cNvSpPr/>
      </xdr:nvSpPr>
      <xdr:spPr>
        <a:xfrm>
          <a:off x="20574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04</a:t>
          </a:r>
        </a:p>
      </xdr:txBody>
    </xdr:sp>
    <xdr:clientData/>
  </xdr:twoCellAnchor>
  <xdr:twoCellAnchor>
    <xdr:from>
      <xdr:col>3</xdr:col>
      <xdr:colOff>95250</xdr:colOff>
      <xdr:row>4</xdr:row>
      <xdr:rowOff>2809875</xdr:rowOff>
    </xdr:from>
    <xdr:to>
      <xdr:col>3</xdr:col>
      <xdr:colOff>625336</xdr:colOff>
      <xdr:row>4</xdr:row>
      <xdr:rowOff>3016940</xdr:rowOff>
    </xdr:to>
    <xdr:sp macro="" textlink="">
      <xdr:nvSpPr>
        <xdr:cNvPr id="40" name="29 Rectángulo redondeado">
          <a:extLst>
            <a:ext uri="{FF2B5EF4-FFF2-40B4-BE49-F238E27FC236}">
              <a16:creationId xmlns:a16="http://schemas.microsoft.com/office/drawing/2014/main" id="{F964187F-7173-48E3-B585-4F1CFBEC33D4}"/>
            </a:ext>
          </a:extLst>
        </xdr:cNvPr>
        <xdr:cNvSpPr/>
      </xdr:nvSpPr>
      <xdr:spPr>
        <a:xfrm>
          <a:off x="13716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03</a:t>
          </a:r>
        </a:p>
      </xdr:txBody>
    </xdr:sp>
    <xdr:clientData/>
  </xdr:twoCellAnchor>
  <xdr:twoCellAnchor>
    <xdr:from>
      <xdr:col>3</xdr:col>
      <xdr:colOff>800100</xdr:colOff>
      <xdr:row>5</xdr:row>
      <xdr:rowOff>85725</xdr:rowOff>
    </xdr:from>
    <xdr:to>
      <xdr:col>3</xdr:col>
      <xdr:colOff>1330186</xdr:colOff>
      <xdr:row>5</xdr:row>
      <xdr:rowOff>292790</xdr:rowOff>
    </xdr:to>
    <xdr:sp macro="" textlink="">
      <xdr:nvSpPr>
        <xdr:cNvPr id="41" name="29 Rectángulo redondeado">
          <a:extLst>
            <a:ext uri="{FF2B5EF4-FFF2-40B4-BE49-F238E27FC236}">
              <a16:creationId xmlns:a16="http://schemas.microsoft.com/office/drawing/2014/main" id="{732A72DB-F899-494E-B7DF-326677F4801B}"/>
            </a:ext>
          </a:extLst>
        </xdr:cNvPr>
        <xdr:cNvSpPr/>
      </xdr:nvSpPr>
      <xdr:spPr>
        <a:xfrm>
          <a:off x="2076450" y="4714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05</a:t>
          </a:r>
        </a:p>
      </xdr:txBody>
    </xdr:sp>
    <xdr:clientData/>
  </xdr:twoCellAnchor>
  <xdr:twoCellAnchor>
    <xdr:from>
      <xdr:col>3</xdr:col>
      <xdr:colOff>73025</xdr:colOff>
      <xdr:row>4</xdr:row>
      <xdr:rowOff>3200399</xdr:rowOff>
    </xdr:from>
    <xdr:to>
      <xdr:col>3</xdr:col>
      <xdr:colOff>603111</xdr:colOff>
      <xdr:row>4</xdr:row>
      <xdr:rowOff>3407464</xdr:rowOff>
    </xdr:to>
    <xdr:sp macro="" textlink="">
      <xdr:nvSpPr>
        <xdr:cNvPr id="42" name="29 Rectángulo redondeado">
          <a:extLst>
            <a:ext uri="{FF2B5EF4-FFF2-40B4-BE49-F238E27FC236}">
              <a16:creationId xmlns:a16="http://schemas.microsoft.com/office/drawing/2014/main" id="{72937E41-FAFA-4D45-8492-F1471452B572}"/>
            </a:ext>
          </a:extLst>
        </xdr:cNvPr>
        <xdr:cNvSpPr/>
      </xdr:nvSpPr>
      <xdr:spPr>
        <a:xfrm>
          <a:off x="1343025" y="449156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3</xdr:col>
      <xdr:colOff>763058</xdr:colOff>
      <xdr:row>4</xdr:row>
      <xdr:rowOff>3200400</xdr:rowOff>
    </xdr:from>
    <xdr:to>
      <xdr:col>3</xdr:col>
      <xdr:colOff>1293144</xdr:colOff>
      <xdr:row>4</xdr:row>
      <xdr:rowOff>3407465</xdr:rowOff>
    </xdr:to>
    <xdr:sp macro="" textlink="">
      <xdr:nvSpPr>
        <xdr:cNvPr id="43" name="29 Rectángulo redondeado">
          <a:extLst>
            <a:ext uri="{FF2B5EF4-FFF2-40B4-BE49-F238E27FC236}">
              <a16:creationId xmlns:a16="http://schemas.microsoft.com/office/drawing/2014/main" id="{0570CBEB-30BC-4417-8A06-2765C4932AE5}"/>
            </a:ext>
          </a:extLst>
        </xdr:cNvPr>
        <xdr:cNvSpPr/>
      </xdr:nvSpPr>
      <xdr:spPr>
        <a:xfrm>
          <a:off x="2033058" y="449156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3</xdr:col>
      <xdr:colOff>1473200</xdr:colOff>
      <xdr:row>4</xdr:row>
      <xdr:rowOff>3188758</xdr:rowOff>
    </xdr:from>
    <xdr:to>
      <xdr:col>3</xdr:col>
      <xdr:colOff>2003286</xdr:colOff>
      <xdr:row>4</xdr:row>
      <xdr:rowOff>3395823</xdr:rowOff>
    </xdr:to>
    <xdr:sp macro="" textlink="">
      <xdr:nvSpPr>
        <xdr:cNvPr id="44" name="29 Rectángulo redondeado">
          <a:extLst>
            <a:ext uri="{FF2B5EF4-FFF2-40B4-BE49-F238E27FC236}">
              <a16:creationId xmlns:a16="http://schemas.microsoft.com/office/drawing/2014/main" id="{C8F642AE-015E-43F6-A0E7-861F71274C9A}"/>
            </a:ext>
          </a:extLst>
        </xdr:cNvPr>
        <xdr:cNvSpPr/>
      </xdr:nvSpPr>
      <xdr:spPr>
        <a:xfrm>
          <a:off x="2743200" y="44799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03</a:t>
          </a:r>
        </a:p>
      </xdr:txBody>
    </xdr:sp>
    <xdr:clientData/>
  </xdr:twoCellAnchor>
  <xdr:twoCellAnchor>
    <xdr:from>
      <xdr:col>3</xdr:col>
      <xdr:colOff>1492250</xdr:colOff>
      <xdr:row>4</xdr:row>
      <xdr:rowOff>3534833</xdr:rowOff>
    </xdr:from>
    <xdr:to>
      <xdr:col>3</xdr:col>
      <xdr:colOff>2022336</xdr:colOff>
      <xdr:row>4</xdr:row>
      <xdr:rowOff>3741898</xdr:rowOff>
    </xdr:to>
    <xdr:sp macro="" textlink="">
      <xdr:nvSpPr>
        <xdr:cNvPr id="47" name="29 Rectángulo redondeado">
          <a:extLst>
            <a:ext uri="{FF2B5EF4-FFF2-40B4-BE49-F238E27FC236}">
              <a16:creationId xmlns:a16="http://schemas.microsoft.com/office/drawing/2014/main" id="{DE96141B-1BCC-4D52-B68A-87377775779F}"/>
            </a:ext>
          </a:extLst>
        </xdr:cNvPr>
        <xdr:cNvSpPr/>
      </xdr:nvSpPr>
      <xdr:spPr>
        <a:xfrm>
          <a:off x="2762250" y="48260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03</a:t>
          </a:r>
        </a:p>
      </xdr:txBody>
    </xdr:sp>
    <xdr:clientData/>
  </xdr:twoCellAnchor>
  <xdr:twoCellAnchor>
    <xdr:from>
      <xdr:col>3</xdr:col>
      <xdr:colOff>772583</xdr:colOff>
      <xdr:row>4</xdr:row>
      <xdr:rowOff>3545417</xdr:rowOff>
    </xdr:from>
    <xdr:to>
      <xdr:col>3</xdr:col>
      <xdr:colOff>1302669</xdr:colOff>
      <xdr:row>4</xdr:row>
      <xdr:rowOff>3752482</xdr:rowOff>
    </xdr:to>
    <xdr:sp macro="" textlink="">
      <xdr:nvSpPr>
        <xdr:cNvPr id="48" name="29 Rectángulo redondeado">
          <a:extLst>
            <a:ext uri="{FF2B5EF4-FFF2-40B4-BE49-F238E27FC236}">
              <a16:creationId xmlns:a16="http://schemas.microsoft.com/office/drawing/2014/main" id="{B1A0A5F3-2B6D-4035-A69E-C18E220C6BCF}"/>
            </a:ext>
          </a:extLst>
        </xdr:cNvPr>
        <xdr:cNvSpPr/>
      </xdr:nvSpPr>
      <xdr:spPr>
        <a:xfrm>
          <a:off x="2042583" y="48365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3</xdr:col>
      <xdr:colOff>99483</xdr:colOff>
      <xdr:row>4</xdr:row>
      <xdr:rowOff>3549650</xdr:rowOff>
    </xdr:from>
    <xdr:to>
      <xdr:col>3</xdr:col>
      <xdr:colOff>629569</xdr:colOff>
      <xdr:row>4</xdr:row>
      <xdr:rowOff>3756715</xdr:rowOff>
    </xdr:to>
    <xdr:sp macro="" textlink="">
      <xdr:nvSpPr>
        <xdr:cNvPr id="49" name="29 Rectángulo redondeado">
          <a:extLst>
            <a:ext uri="{FF2B5EF4-FFF2-40B4-BE49-F238E27FC236}">
              <a16:creationId xmlns:a16="http://schemas.microsoft.com/office/drawing/2014/main" id="{1B8B2006-7C3E-4627-B5B4-9498EC8530B8}"/>
            </a:ext>
          </a:extLst>
        </xdr:cNvPr>
        <xdr:cNvSpPr/>
      </xdr:nvSpPr>
      <xdr:spPr>
        <a:xfrm>
          <a:off x="1369483" y="484081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3</xdr:col>
      <xdr:colOff>83345</xdr:colOff>
      <xdr:row>4</xdr:row>
      <xdr:rowOff>3877469</xdr:rowOff>
    </xdr:from>
    <xdr:to>
      <xdr:col>3</xdr:col>
      <xdr:colOff>613431</xdr:colOff>
      <xdr:row>4</xdr:row>
      <xdr:rowOff>4084534</xdr:rowOff>
    </xdr:to>
    <xdr:sp macro="" textlink="">
      <xdr:nvSpPr>
        <xdr:cNvPr id="50" name="29 Rectángulo redondeado">
          <a:extLst>
            <a:ext uri="{FF2B5EF4-FFF2-40B4-BE49-F238E27FC236}">
              <a16:creationId xmlns:a16="http://schemas.microsoft.com/office/drawing/2014/main" id="{3089BA46-F866-46AE-9CE8-237522158195}"/>
            </a:ext>
          </a:extLst>
        </xdr:cNvPr>
        <xdr:cNvSpPr/>
      </xdr:nvSpPr>
      <xdr:spPr>
        <a:xfrm>
          <a:off x="1353345" y="516863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3</xdr:col>
      <xdr:colOff>1502833</xdr:colOff>
      <xdr:row>4</xdr:row>
      <xdr:rowOff>3862917</xdr:rowOff>
    </xdr:from>
    <xdr:to>
      <xdr:col>3</xdr:col>
      <xdr:colOff>2032919</xdr:colOff>
      <xdr:row>4</xdr:row>
      <xdr:rowOff>4069982</xdr:rowOff>
    </xdr:to>
    <xdr:sp macro="" textlink="">
      <xdr:nvSpPr>
        <xdr:cNvPr id="51" name="29 Rectángulo redondeado">
          <a:extLst>
            <a:ext uri="{FF2B5EF4-FFF2-40B4-BE49-F238E27FC236}">
              <a16:creationId xmlns:a16="http://schemas.microsoft.com/office/drawing/2014/main" id="{C99B3EAD-EA1D-46B1-9EDB-0278B6B3397D}"/>
            </a:ext>
          </a:extLst>
        </xdr:cNvPr>
        <xdr:cNvSpPr/>
      </xdr:nvSpPr>
      <xdr:spPr>
        <a:xfrm>
          <a:off x="2772833"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3</xdr:col>
      <xdr:colOff>783166</xdr:colOff>
      <xdr:row>4</xdr:row>
      <xdr:rowOff>3862917</xdr:rowOff>
    </xdr:from>
    <xdr:to>
      <xdr:col>3</xdr:col>
      <xdr:colOff>1313252</xdr:colOff>
      <xdr:row>4</xdr:row>
      <xdr:rowOff>4069982</xdr:rowOff>
    </xdr:to>
    <xdr:sp macro="" textlink="">
      <xdr:nvSpPr>
        <xdr:cNvPr id="52" name="29 Rectángulo redondeado">
          <a:extLst>
            <a:ext uri="{FF2B5EF4-FFF2-40B4-BE49-F238E27FC236}">
              <a16:creationId xmlns:a16="http://schemas.microsoft.com/office/drawing/2014/main" id="{E1A79DB7-A0CB-4204-B6E1-20F648677322}"/>
            </a:ext>
          </a:extLst>
        </xdr:cNvPr>
        <xdr:cNvSpPr/>
      </xdr:nvSpPr>
      <xdr:spPr>
        <a:xfrm>
          <a:off x="2053166"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02</a:t>
          </a:r>
        </a:p>
      </xdr:txBody>
    </xdr:sp>
    <xdr:clientData/>
  </xdr:twoCellAnchor>
  <xdr:twoCellAnchor>
    <xdr:from>
      <xdr:col>3</xdr:col>
      <xdr:colOff>91281</xdr:colOff>
      <xdr:row>4</xdr:row>
      <xdr:rowOff>4144698</xdr:rowOff>
    </xdr:from>
    <xdr:to>
      <xdr:col>3</xdr:col>
      <xdr:colOff>621367</xdr:colOff>
      <xdr:row>4</xdr:row>
      <xdr:rowOff>4351763</xdr:rowOff>
    </xdr:to>
    <xdr:sp macro="" textlink="">
      <xdr:nvSpPr>
        <xdr:cNvPr id="53" name="29 Rectángulo redondeado">
          <a:extLst>
            <a:ext uri="{FF2B5EF4-FFF2-40B4-BE49-F238E27FC236}">
              <a16:creationId xmlns:a16="http://schemas.microsoft.com/office/drawing/2014/main" id="{65B39A9E-D5EE-43B2-B080-1B27E445C946}"/>
            </a:ext>
          </a:extLst>
        </xdr:cNvPr>
        <xdr:cNvSpPr/>
      </xdr:nvSpPr>
      <xdr:spPr>
        <a:xfrm>
          <a:off x="1365250" y="544247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01</a:t>
          </a:r>
        </a:p>
      </xdr:txBody>
    </xdr:sp>
    <xdr:clientData/>
  </xdr:twoCellAnchor>
  <xdr:twoCellAnchor>
    <xdr:from>
      <xdr:col>3</xdr:col>
      <xdr:colOff>809625</xdr:colOff>
      <xdr:row>4</xdr:row>
      <xdr:rowOff>4179094</xdr:rowOff>
    </xdr:from>
    <xdr:to>
      <xdr:col>3</xdr:col>
      <xdr:colOff>1339711</xdr:colOff>
      <xdr:row>4</xdr:row>
      <xdr:rowOff>4386159</xdr:rowOff>
    </xdr:to>
    <xdr:sp macro="" textlink="">
      <xdr:nvSpPr>
        <xdr:cNvPr id="54" name="29 Rectángulo redondeado">
          <a:extLst>
            <a:ext uri="{FF2B5EF4-FFF2-40B4-BE49-F238E27FC236}">
              <a16:creationId xmlns:a16="http://schemas.microsoft.com/office/drawing/2014/main" id="{0090E0F4-612F-4461-8E01-61F3D94003BA}"/>
            </a:ext>
          </a:extLst>
        </xdr:cNvPr>
        <xdr:cNvSpPr/>
      </xdr:nvSpPr>
      <xdr:spPr>
        <a:xfrm>
          <a:off x="2083594" y="5476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02</a:t>
          </a:r>
        </a:p>
      </xdr:txBody>
    </xdr:sp>
    <xdr:clientData/>
  </xdr:twoCellAnchor>
  <xdr:twoCellAnchor>
    <xdr:from>
      <xdr:col>4</xdr:col>
      <xdr:colOff>71438</xdr:colOff>
      <xdr:row>4</xdr:row>
      <xdr:rowOff>1654968</xdr:rowOff>
    </xdr:from>
    <xdr:to>
      <xdr:col>4</xdr:col>
      <xdr:colOff>601524</xdr:colOff>
      <xdr:row>4</xdr:row>
      <xdr:rowOff>1862033</xdr:rowOff>
    </xdr:to>
    <xdr:sp macro="" textlink="">
      <xdr:nvSpPr>
        <xdr:cNvPr id="55" name="29 Rectángulo redondeado">
          <a:extLst>
            <a:ext uri="{FF2B5EF4-FFF2-40B4-BE49-F238E27FC236}">
              <a16:creationId xmlns:a16="http://schemas.microsoft.com/office/drawing/2014/main" id="{F8D230B7-5E4F-447D-8FB2-118117D97421}"/>
            </a:ext>
          </a:extLst>
        </xdr:cNvPr>
        <xdr:cNvSpPr/>
      </xdr:nvSpPr>
      <xdr:spPr>
        <a:xfrm>
          <a:off x="4941094" y="295274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547687</xdr:colOff>
      <xdr:row>13</xdr:row>
      <xdr:rowOff>146445</xdr:rowOff>
    </xdr:from>
    <xdr:to>
      <xdr:col>23</xdr:col>
      <xdr:colOff>107156</xdr:colOff>
      <xdr:row>36</xdr:row>
      <xdr:rowOff>202405</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19\MAPA%20RIESGOS%20PROCESOS%202019\SEGUIMIENTO\1ER%20SEGUIMIENTO%20M%20R%20P\1ER_SEGUI_M_R_UAEOS_2019_G_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20\MAPA%20RIESGOS%20PROCESOS%202020\PROCESOS%20GERENCIALES\MAPA_RIESGOS_UAEOS_2020_PENS_Y_DIRECCIONAMIENTO%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MAPA DE RIESGOS UAEOS"/>
    </sheetNames>
    <sheetDataSet>
      <sheetData sheetId="0"/>
      <sheetData sheetId="1"/>
      <sheetData sheetId="2"/>
      <sheetData sheetId="3"/>
      <sheetData sheetId="4"/>
      <sheetData sheetId="5"/>
      <sheetData sheetId="6"/>
      <sheetData sheetId="7">
        <row r="5">
          <cell r="J5" t="str">
            <v>Verificar los saldos registrados en SIIF de la vigencia anterior con corte a 31 de diciembre.</v>
          </cell>
        </row>
        <row r="6">
          <cell r="J6" t="str">
            <v>Información reportada en el SIIF Nación.</v>
          </cell>
        </row>
        <row r="7">
          <cell r="J7" t="str">
            <v>Control de la ejecución presupuestal de la vigencia.</v>
          </cell>
        </row>
        <row r="8">
          <cell r="J8" t="str">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ell>
        </row>
        <row r="9">
          <cell r="J9" t="str">
            <v>Verificar que la solicitud se realice por el rubro correspondiente y que se soporte con los documentos que viabilicen el posible gasto.</v>
          </cell>
        </row>
        <row r="10">
          <cell r="J10" t="str">
            <v>Actualización de la circular interna de Trámites Internos Financiera, conforme a las necesidades, reglamentación vigente y posibles mejoras detectadas.</v>
          </cell>
        </row>
        <row r="11">
          <cell r="J11" t="str">
            <v>Revisión de los soportes necesarios para la expedición de un Certificado de Registro Presupuestal, conforme a la circular interna de trámites internos financiera vigente y a la lista de chequeo solicitud registro presupuestal - código UAEOS-FO-GFI-03.</v>
          </cell>
        </row>
        <row r="12">
          <cell r="J12" t="str">
            <v xml:space="preserve">Analizar la consistencia de los saldos del balance teniendo en cuenta la naturaleza de las cuentas y los soportes correspondientes. </v>
          </cell>
        </row>
        <row r="13">
          <cell r="J13" t="str">
            <v>Existe un contratista profesional especializado, quien es el encargo de verificar los auxiliares del balance para realizar los ajutes pertinentes dentro del mes que se esta cerrando.</v>
          </cell>
        </row>
        <row r="14">
          <cell r="J14" t="str">
            <v>Verificar y reclasificar saldos negativos y que no correspondan con la dinámica de las cuentas afectadas, por medio de reportes de SIIF Nación.</v>
          </cell>
        </row>
        <row r="15">
          <cell r="J15" t="str">
            <v>Elaboración de conciliaciones y matríz de cumplimiento de acuerdo a las fechas establecidas por la Contaduria General de la Nacion.</v>
          </cell>
        </row>
        <row r="16">
          <cell r="J16" t="str">
            <v>Para reservar PAC sobre compromisos de Rezago Presupuestal, es necesario remitir los documento requeridos según la lista  de chequeo de pagos - código UAEOS-FO-GFI-02.</v>
          </cell>
        </row>
        <row r="17">
          <cell r="J17" t="str">
            <v>Para reservar PAC sobre compromisos de vigencia actual es necesario relacionar en el formato y la fecha  establecida, los datos requeridos, donde se menciona el RP y expedido.</v>
          </cell>
        </row>
        <row r="18">
          <cell r="J18" t="str">
            <v>Recordacion de PAC semanal por parte del funcionario encargado de la Tesoreria de la entidad, para que los supervisores tengan presente los pagos que corresponden al mes.</v>
          </cell>
        </row>
        <row r="19">
          <cell r="J19" t="str">
            <v>Identificar actividades puntos de control en las actividades de reporte de los procedimientos del proceso.</v>
          </cell>
        </row>
        <row r="20">
          <cell r="J20" t="str">
            <v>Capacitación constante en los lineamientos y cambios por parte de los organismos competentes, Ministerio de Hacienda, Contaduría General de la Nación, DIAN, Secretaria de Hacienda Distrital.</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DESPLAZAMIENTO RIESGO INHERENTE"/>
      <sheetName val="MAPA DE RIESGOS UAEOS"/>
    </sheetNames>
    <sheetDataSet>
      <sheetData sheetId="0"/>
      <sheetData sheetId="1"/>
      <sheetData sheetId="2">
        <row r="10">
          <cell r="E10" t="str">
            <v>Desinteres por la gestión del riesgo.</v>
          </cell>
          <cell r="F10" t="str">
            <v>Mayor probabilidad de ocurrencia de los riesgos.</v>
          </cell>
        </row>
        <row r="11">
          <cell r="E11" t="str">
            <v>Falta de compromiso de los lideres de proceso para la construccion del mapa de riesgos de proceso.</v>
          </cell>
          <cell r="F11" t="str">
            <v>No identificación de causas, controles y consecuencias de la ocurrencia de riesgos.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1"/>
  <sheetViews>
    <sheetView topLeftCell="A40" workbookViewId="0">
      <selection activeCell="C10" sqref="C10:K10"/>
    </sheetView>
  </sheetViews>
  <sheetFormatPr baseColWidth="10" defaultRowHeight="15" x14ac:dyDescent="0.25"/>
  <cols>
    <col min="2" max="2" width="6.85546875" style="2" customWidth="1"/>
    <col min="9" max="9" width="8.85546875" customWidth="1"/>
    <col min="11" max="11" width="10.28515625" customWidth="1"/>
  </cols>
  <sheetData>
    <row r="2" spans="2:13" thickBot="1" x14ac:dyDescent="0.35"/>
    <row r="3" spans="2:13" ht="36.75" customHeight="1" x14ac:dyDescent="0.25">
      <c r="B3" s="496" t="s">
        <v>382</v>
      </c>
      <c r="C3" s="497"/>
      <c r="D3" s="497"/>
      <c r="E3" s="497"/>
      <c r="F3" s="497"/>
      <c r="G3" s="497"/>
      <c r="H3" s="497"/>
      <c r="I3" s="497"/>
      <c r="J3" s="497"/>
      <c r="K3" s="497"/>
      <c r="L3" s="497"/>
      <c r="M3" s="498"/>
    </row>
    <row r="4" spans="2:13" ht="36.75" customHeight="1" x14ac:dyDescent="0.25">
      <c r="B4" s="499"/>
      <c r="C4" s="500"/>
      <c r="D4" s="500"/>
      <c r="E4" s="500"/>
      <c r="F4" s="500"/>
      <c r="G4" s="500"/>
      <c r="H4" s="500"/>
      <c r="I4" s="500"/>
      <c r="J4" s="500"/>
      <c r="K4" s="500"/>
      <c r="L4" s="500"/>
      <c r="M4" s="501"/>
    </row>
    <row r="5" spans="2:13" ht="36.75" customHeight="1" thickBot="1" x14ac:dyDescent="0.3">
      <c r="B5" s="499"/>
      <c r="C5" s="500"/>
      <c r="D5" s="500"/>
      <c r="E5" s="500"/>
      <c r="F5" s="500"/>
      <c r="G5" s="500"/>
      <c r="H5" s="500"/>
      <c r="I5" s="500"/>
      <c r="J5" s="500"/>
      <c r="K5" s="500"/>
      <c r="L5" s="500"/>
      <c r="M5" s="501"/>
    </row>
    <row r="6" spans="2:13" ht="36.75" customHeight="1" thickBot="1" x14ac:dyDescent="0.35">
      <c r="B6" s="502" t="s">
        <v>383</v>
      </c>
      <c r="C6" s="503"/>
      <c r="D6" s="503"/>
      <c r="E6" s="503"/>
      <c r="F6" s="503"/>
      <c r="G6" s="503"/>
      <c r="H6" s="504"/>
      <c r="I6" s="503" t="s">
        <v>384</v>
      </c>
      <c r="J6" s="503"/>
      <c r="K6" s="503"/>
      <c r="L6" s="503"/>
      <c r="M6" s="505"/>
    </row>
    <row r="7" spans="2:13" ht="30" customHeight="1" x14ac:dyDescent="0.25">
      <c r="B7" s="100">
        <v>1</v>
      </c>
      <c r="C7" s="490" t="s">
        <v>322</v>
      </c>
      <c r="D7" s="490"/>
      <c r="E7" s="490"/>
      <c r="F7" s="490"/>
      <c r="G7" s="490"/>
      <c r="H7" s="490"/>
      <c r="I7" s="490"/>
      <c r="J7" s="490"/>
      <c r="K7" s="491"/>
      <c r="L7" s="101" t="s">
        <v>146</v>
      </c>
      <c r="M7" s="102" t="s">
        <v>147</v>
      </c>
    </row>
    <row r="8" spans="2:13" ht="15.75" x14ac:dyDescent="0.25">
      <c r="B8" s="103" t="s">
        <v>329</v>
      </c>
      <c r="C8" s="492" t="s">
        <v>263</v>
      </c>
      <c r="D8" s="493"/>
      <c r="E8" s="493"/>
      <c r="F8" s="493"/>
      <c r="G8" s="493"/>
      <c r="H8" s="493"/>
      <c r="I8" s="493"/>
      <c r="J8" s="493"/>
      <c r="K8" s="493"/>
      <c r="L8" s="104"/>
      <c r="M8" s="105"/>
    </row>
    <row r="9" spans="2:13" ht="15.6" x14ac:dyDescent="0.3">
      <c r="B9" s="103" t="s">
        <v>330</v>
      </c>
      <c r="C9" s="492" t="s">
        <v>264</v>
      </c>
      <c r="D9" s="493"/>
      <c r="E9" s="493"/>
      <c r="F9" s="493"/>
      <c r="G9" s="493"/>
      <c r="H9" s="493"/>
      <c r="I9" s="493"/>
      <c r="J9" s="493"/>
      <c r="K9" s="493"/>
      <c r="L9" s="104"/>
      <c r="M9" s="105"/>
    </row>
    <row r="10" spans="2:13" ht="15.6" x14ac:dyDescent="0.3">
      <c r="B10" s="103" t="s">
        <v>331</v>
      </c>
      <c r="C10" s="492" t="s">
        <v>265</v>
      </c>
      <c r="D10" s="493"/>
      <c r="E10" s="493"/>
      <c r="F10" s="493"/>
      <c r="G10" s="493"/>
      <c r="H10" s="493"/>
      <c r="I10" s="493"/>
      <c r="J10" s="493"/>
      <c r="K10" s="493"/>
      <c r="L10" s="104"/>
      <c r="M10" s="105"/>
    </row>
    <row r="11" spans="2:13" ht="15.6" x14ac:dyDescent="0.3">
      <c r="B11" s="103" t="s">
        <v>332</v>
      </c>
      <c r="C11" s="492" t="s">
        <v>266</v>
      </c>
      <c r="D11" s="493"/>
      <c r="E11" s="493"/>
      <c r="F11" s="493"/>
      <c r="G11" s="493"/>
      <c r="H11" s="493"/>
      <c r="I11" s="493"/>
      <c r="J11" s="493"/>
      <c r="K11" s="493"/>
      <c r="L11" s="104"/>
      <c r="M11" s="105"/>
    </row>
    <row r="12" spans="2:13" ht="15.6" x14ac:dyDescent="0.3">
      <c r="B12" s="103" t="s">
        <v>333</v>
      </c>
      <c r="C12" s="492" t="s">
        <v>267</v>
      </c>
      <c r="D12" s="493"/>
      <c r="E12" s="493"/>
      <c r="F12" s="493"/>
      <c r="G12" s="493"/>
      <c r="H12" s="493"/>
      <c r="I12" s="493"/>
      <c r="J12" s="493"/>
      <c r="K12" s="493"/>
      <c r="L12" s="104"/>
      <c r="M12" s="105"/>
    </row>
    <row r="13" spans="2:13" ht="15.75" x14ac:dyDescent="0.25">
      <c r="B13" s="103" t="s">
        <v>334</v>
      </c>
      <c r="C13" s="492" t="s">
        <v>268</v>
      </c>
      <c r="D13" s="493"/>
      <c r="E13" s="493"/>
      <c r="F13" s="493"/>
      <c r="G13" s="493"/>
      <c r="H13" s="493"/>
      <c r="I13" s="493"/>
      <c r="J13" s="493"/>
      <c r="K13" s="493"/>
      <c r="L13" s="104"/>
      <c r="M13" s="105"/>
    </row>
    <row r="14" spans="2:13" ht="15.6" x14ac:dyDescent="0.3">
      <c r="B14" s="103" t="s">
        <v>335</v>
      </c>
      <c r="C14" s="492" t="s">
        <v>269</v>
      </c>
      <c r="D14" s="493"/>
      <c r="E14" s="493"/>
      <c r="F14" s="493"/>
      <c r="G14" s="493"/>
      <c r="H14" s="493"/>
      <c r="I14" s="493"/>
      <c r="J14" s="493"/>
      <c r="K14" s="493"/>
      <c r="L14" s="104"/>
      <c r="M14" s="105"/>
    </row>
    <row r="15" spans="2:13" ht="15.75" x14ac:dyDescent="0.25">
      <c r="B15" s="103" t="s">
        <v>336</v>
      </c>
      <c r="C15" s="492" t="s">
        <v>270</v>
      </c>
      <c r="D15" s="493"/>
      <c r="E15" s="493"/>
      <c r="F15" s="493"/>
      <c r="G15" s="493"/>
      <c r="H15" s="493"/>
      <c r="I15" s="493"/>
      <c r="J15" s="493"/>
      <c r="K15" s="493"/>
      <c r="L15" s="104"/>
      <c r="M15" s="105"/>
    </row>
    <row r="16" spans="2:13" ht="15.6" x14ac:dyDescent="0.3">
      <c r="B16" s="106"/>
      <c r="C16" s="107"/>
      <c r="D16" s="107"/>
      <c r="E16" s="107"/>
      <c r="F16" s="107"/>
      <c r="G16" s="107"/>
      <c r="H16" s="107"/>
      <c r="I16" s="107"/>
      <c r="J16" s="107"/>
      <c r="K16" s="107"/>
      <c r="L16" s="107"/>
      <c r="M16" s="108"/>
    </row>
    <row r="17" spans="2:13" ht="15" customHeight="1" x14ac:dyDescent="0.25">
      <c r="B17" s="103">
        <v>2</v>
      </c>
      <c r="C17" s="487" t="s">
        <v>321</v>
      </c>
      <c r="D17" s="488"/>
      <c r="E17" s="488"/>
      <c r="F17" s="488"/>
      <c r="G17" s="488"/>
      <c r="H17" s="488"/>
      <c r="I17" s="488"/>
      <c r="J17" s="488"/>
      <c r="K17" s="489"/>
      <c r="L17" s="109" t="s">
        <v>146</v>
      </c>
      <c r="M17" s="110" t="s">
        <v>147</v>
      </c>
    </row>
    <row r="18" spans="2:13" ht="15" customHeight="1" x14ac:dyDescent="0.25">
      <c r="B18" s="103" t="s">
        <v>323</v>
      </c>
      <c r="C18" s="493" t="s">
        <v>271</v>
      </c>
      <c r="D18" s="493"/>
      <c r="E18" s="493"/>
      <c r="F18" s="493"/>
      <c r="G18" s="493"/>
      <c r="H18" s="493"/>
      <c r="I18" s="493"/>
      <c r="J18" s="493"/>
      <c r="K18" s="493"/>
      <c r="L18" s="111"/>
      <c r="M18" s="105"/>
    </row>
    <row r="19" spans="2:13" ht="15" customHeight="1" x14ac:dyDescent="0.25">
      <c r="B19" s="103" t="s">
        <v>324</v>
      </c>
      <c r="C19" s="493" t="s">
        <v>272</v>
      </c>
      <c r="D19" s="493"/>
      <c r="E19" s="493"/>
      <c r="F19" s="493"/>
      <c r="G19" s="493"/>
      <c r="H19" s="493"/>
      <c r="I19" s="493"/>
      <c r="J19" s="493"/>
      <c r="K19" s="493"/>
      <c r="L19" s="111"/>
      <c r="M19" s="105"/>
    </row>
    <row r="20" spans="2:13" ht="15" customHeight="1" x14ac:dyDescent="0.25">
      <c r="B20" s="103" t="s">
        <v>325</v>
      </c>
      <c r="C20" s="493" t="s">
        <v>273</v>
      </c>
      <c r="D20" s="493"/>
      <c r="E20" s="493"/>
      <c r="F20" s="493"/>
      <c r="G20" s="493"/>
      <c r="H20" s="493"/>
      <c r="I20" s="493"/>
      <c r="J20" s="493"/>
      <c r="K20" s="493"/>
      <c r="L20" s="111"/>
      <c r="M20" s="105"/>
    </row>
    <row r="21" spans="2:13" ht="15" customHeight="1" x14ac:dyDescent="0.25">
      <c r="B21" s="103" t="s">
        <v>326</v>
      </c>
      <c r="C21" s="493" t="s">
        <v>274</v>
      </c>
      <c r="D21" s="493"/>
      <c r="E21" s="493"/>
      <c r="F21" s="493"/>
      <c r="G21" s="493"/>
      <c r="H21" s="493"/>
      <c r="I21" s="493"/>
      <c r="J21" s="493"/>
      <c r="K21" s="493"/>
      <c r="L21" s="111"/>
      <c r="M21" s="105"/>
    </row>
    <row r="22" spans="2:13" ht="15" customHeight="1" x14ac:dyDescent="0.25">
      <c r="B22" s="103" t="s">
        <v>327</v>
      </c>
      <c r="C22" s="493" t="s">
        <v>275</v>
      </c>
      <c r="D22" s="493"/>
      <c r="E22" s="493"/>
      <c r="F22" s="493"/>
      <c r="G22" s="493"/>
      <c r="H22" s="493"/>
      <c r="I22" s="493"/>
      <c r="J22" s="493"/>
      <c r="K22" s="493"/>
      <c r="L22" s="111"/>
      <c r="M22" s="105"/>
    </row>
    <row r="23" spans="2:13" ht="15" customHeight="1" x14ac:dyDescent="0.25">
      <c r="B23" s="103" t="s">
        <v>328</v>
      </c>
      <c r="C23" s="493" t="s">
        <v>276</v>
      </c>
      <c r="D23" s="493"/>
      <c r="E23" s="493"/>
      <c r="F23" s="493"/>
      <c r="G23" s="493"/>
      <c r="H23" s="493"/>
      <c r="I23" s="493"/>
      <c r="J23" s="493"/>
      <c r="K23" s="493"/>
      <c r="L23" s="111"/>
      <c r="M23" s="105"/>
    </row>
    <row r="24" spans="2:13" ht="15.6" x14ac:dyDescent="0.3">
      <c r="B24" s="106"/>
      <c r="C24" s="107"/>
      <c r="D24" s="107"/>
      <c r="E24" s="107"/>
      <c r="F24" s="107"/>
      <c r="G24" s="107"/>
      <c r="H24" s="107"/>
      <c r="I24" s="107"/>
      <c r="J24" s="107"/>
      <c r="K24" s="107"/>
      <c r="L24" s="107"/>
      <c r="M24" s="108"/>
    </row>
    <row r="25" spans="2:13" ht="15" customHeight="1" x14ac:dyDescent="0.25">
      <c r="B25" s="103">
        <v>3</v>
      </c>
      <c r="C25" s="487" t="s">
        <v>320</v>
      </c>
      <c r="D25" s="488"/>
      <c r="E25" s="488"/>
      <c r="F25" s="488"/>
      <c r="G25" s="488"/>
      <c r="H25" s="488"/>
      <c r="I25" s="488"/>
      <c r="J25" s="488"/>
      <c r="K25" s="489"/>
      <c r="L25" s="109" t="s">
        <v>146</v>
      </c>
      <c r="M25" s="110" t="s">
        <v>147</v>
      </c>
    </row>
    <row r="26" spans="2:13" ht="15.6" x14ac:dyDescent="0.3">
      <c r="B26" s="103" t="s">
        <v>337</v>
      </c>
      <c r="C26" s="493" t="s">
        <v>277</v>
      </c>
      <c r="D26" s="493"/>
      <c r="E26" s="493"/>
      <c r="F26" s="493"/>
      <c r="G26" s="493"/>
      <c r="H26" s="493"/>
      <c r="I26" s="493"/>
      <c r="J26" s="493"/>
      <c r="K26" s="493"/>
      <c r="L26" s="112"/>
      <c r="M26" s="105"/>
    </row>
    <row r="27" spans="2:13" ht="31.5" customHeight="1" x14ac:dyDescent="0.3">
      <c r="B27" s="103" t="s">
        <v>338</v>
      </c>
      <c r="C27" s="494" t="s">
        <v>278</v>
      </c>
      <c r="D27" s="494"/>
      <c r="E27" s="494"/>
      <c r="F27" s="494"/>
      <c r="G27" s="494"/>
      <c r="H27" s="494"/>
      <c r="I27" s="494"/>
      <c r="J27" s="494"/>
      <c r="K27" s="494"/>
      <c r="L27" s="112"/>
      <c r="M27" s="105"/>
    </row>
    <row r="28" spans="2:13" ht="15.75" x14ac:dyDescent="0.25">
      <c r="B28" s="103" t="s">
        <v>339</v>
      </c>
      <c r="C28" s="493" t="s">
        <v>279</v>
      </c>
      <c r="D28" s="493"/>
      <c r="E28" s="493"/>
      <c r="F28" s="493"/>
      <c r="G28" s="493"/>
      <c r="H28" s="493"/>
      <c r="I28" s="493"/>
      <c r="J28" s="493"/>
      <c r="K28" s="493"/>
      <c r="L28" s="112"/>
      <c r="M28" s="105"/>
    </row>
    <row r="29" spans="2:13" ht="15.75" x14ac:dyDescent="0.25">
      <c r="B29" s="103" t="s">
        <v>340</v>
      </c>
      <c r="C29" s="493" t="s">
        <v>280</v>
      </c>
      <c r="D29" s="493"/>
      <c r="E29" s="493"/>
      <c r="F29" s="493"/>
      <c r="G29" s="493"/>
      <c r="H29" s="493"/>
      <c r="I29" s="493"/>
      <c r="J29" s="493"/>
      <c r="K29" s="493"/>
      <c r="L29" s="112"/>
      <c r="M29" s="105"/>
    </row>
    <row r="30" spans="2:13" ht="15.6" x14ac:dyDescent="0.3">
      <c r="B30" s="106"/>
      <c r="C30" s="107"/>
      <c r="D30" s="107"/>
      <c r="E30" s="107"/>
      <c r="F30" s="107"/>
      <c r="G30" s="107"/>
      <c r="H30" s="107"/>
      <c r="I30" s="107"/>
      <c r="J30" s="107"/>
      <c r="K30" s="107"/>
      <c r="L30" s="107"/>
      <c r="M30" s="108"/>
    </row>
    <row r="31" spans="2:13" ht="15" customHeight="1" x14ac:dyDescent="0.25">
      <c r="B31" s="103">
        <v>4</v>
      </c>
      <c r="C31" s="487" t="s">
        <v>319</v>
      </c>
      <c r="D31" s="488"/>
      <c r="E31" s="488"/>
      <c r="F31" s="488"/>
      <c r="G31" s="488"/>
      <c r="H31" s="488"/>
      <c r="I31" s="488"/>
      <c r="J31" s="488"/>
      <c r="K31" s="489"/>
      <c r="L31" s="109" t="s">
        <v>146</v>
      </c>
      <c r="M31" s="110" t="s">
        <v>147</v>
      </c>
    </row>
    <row r="32" spans="2:13" ht="15.75" x14ac:dyDescent="0.25">
      <c r="B32" s="103" t="s">
        <v>341</v>
      </c>
      <c r="C32" s="493" t="s">
        <v>281</v>
      </c>
      <c r="D32" s="493"/>
      <c r="E32" s="493"/>
      <c r="F32" s="493"/>
      <c r="G32" s="493"/>
      <c r="H32" s="493"/>
      <c r="I32" s="493"/>
      <c r="J32" s="493"/>
      <c r="K32" s="493"/>
      <c r="L32" s="112"/>
      <c r="M32" s="105"/>
    </row>
    <row r="33" spans="2:13" ht="15.75" x14ac:dyDescent="0.25">
      <c r="B33" s="103" t="s">
        <v>342</v>
      </c>
      <c r="C33" s="493" t="s">
        <v>282</v>
      </c>
      <c r="D33" s="493"/>
      <c r="E33" s="493"/>
      <c r="F33" s="493"/>
      <c r="G33" s="493"/>
      <c r="H33" s="493"/>
      <c r="I33" s="493"/>
      <c r="J33" s="493"/>
      <c r="K33" s="493"/>
      <c r="L33" s="112"/>
      <c r="M33" s="105"/>
    </row>
    <row r="34" spans="2:13" ht="15.6" x14ac:dyDescent="0.3">
      <c r="B34" s="103" t="s">
        <v>343</v>
      </c>
      <c r="C34" s="493" t="s">
        <v>283</v>
      </c>
      <c r="D34" s="493"/>
      <c r="E34" s="493"/>
      <c r="F34" s="493"/>
      <c r="G34" s="493"/>
      <c r="H34" s="493"/>
      <c r="I34" s="493"/>
      <c r="J34" s="493"/>
      <c r="K34" s="493"/>
      <c r="L34" s="112"/>
      <c r="M34" s="105"/>
    </row>
    <row r="35" spans="2:13" ht="15.75" x14ac:dyDescent="0.25">
      <c r="B35" s="103" t="s">
        <v>344</v>
      </c>
      <c r="C35" s="493" t="s">
        <v>284</v>
      </c>
      <c r="D35" s="493"/>
      <c r="E35" s="493"/>
      <c r="F35" s="493"/>
      <c r="G35" s="493"/>
      <c r="H35" s="493"/>
      <c r="I35" s="493"/>
      <c r="J35" s="493"/>
      <c r="K35" s="493"/>
      <c r="L35" s="112"/>
      <c r="M35" s="105"/>
    </row>
    <row r="36" spans="2:13" ht="15.6" x14ac:dyDescent="0.3">
      <c r="B36" s="103" t="s">
        <v>345</v>
      </c>
      <c r="C36" s="493" t="s">
        <v>285</v>
      </c>
      <c r="D36" s="493"/>
      <c r="E36" s="493"/>
      <c r="F36" s="493"/>
      <c r="G36" s="493"/>
      <c r="H36" s="493"/>
      <c r="I36" s="493"/>
      <c r="J36" s="493"/>
      <c r="K36" s="493"/>
      <c r="L36" s="112"/>
      <c r="M36" s="105"/>
    </row>
    <row r="37" spans="2:13" ht="15.6" x14ac:dyDescent="0.3">
      <c r="B37" s="103" t="s">
        <v>346</v>
      </c>
      <c r="C37" s="493" t="s">
        <v>286</v>
      </c>
      <c r="D37" s="493"/>
      <c r="E37" s="493"/>
      <c r="F37" s="493"/>
      <c r="G37" s="493"/>
      <c r="H37" s="493"/>
      <c r="I37" s="493"/>
      <c r="J37" s="493"/>
      <c r="K37" s="493"/>
      <c r="L37" s="112"/>
      <c r="M37" s="105"/>
    </row>
    <row r="38" spans="2:13" ht="15.6" x14ac:dyDescent="0.3">
      <c r="B38" s="103" t="s">
        <v>347</v>
      </c>
      <c r="C38" s="493" t="s">
        <v>287</v>
      </c>
      <c r="D38" s="493"/>
      <c r="E38" s="493"/>
      <c r="F38" s="493"/>
      <c r="G38" s="493"/>
      <c r="H38" s="493"/>
      <c r="I38" s="493"/>
      <c r="J38" s="493"/>
      <c r="K38" s="493"/>
      <c r="L38" s="112"/>
      <c r="M38" s="105"/>
    </row>
    <row r="39" spans="2:13" ht="15.6" x14ac:dyDescent="0.3">
      <c r="B39" s="103" t="s">
        <v>348</v>
      </c>
      <c r="C39" s="493" t="s">
        <v>288</v>
      </c>
      <c r="D39" s="493"/>
      <c r="E39" s="493"/>
      <c r="F39" s="493"/>
      <c r="G39" s="493"/>
      <c r="H39" s="493"/>
      <c r="I39" s="493"/>
      <c r="J39" s="493"/>
      <c r="K39" s="493"/>
      <c r="L39" s="112"/>
      <c r="M39" s="105"/>
    </row>
    <row r="40" spans="2:13" ht="15.75" x14ac:dyDescent="0.25">
      <c r="B40" s="103" t="s">
        <v>349</v>
      </c>
      <c r="C40" s="493" t="s">
        <v>289</v>
      </c>
      <c r="D40" s="493"/>
      <c r="E40" s="493"/>
      <c r="F40" s="493"/>
      <c r="G40" s="493"/>
      <c r="H40" s="493"/>
      <c r="I40" s="493"/>
      <c r="J40" s="493"/>
      <c r="K40" s="493"/>
      <c r="L40" s="112"/>
      <c r="M40" s="105"/>
    </row>
    <row r="41" spans="2:13" ht="15.6" x14ac:dyDescent="0.3">
      <c r="B41" s="103" t="s">
        <v>350</v>
      </c>
      <c r="C41" s="493" t="s">
        <v>290</v>
      </c>
      <c r="D41" s="493"/>
      <c r="E41" s="493"/>
      <c r="F41" s="493"/>
      <c r="G41" s="493"/>
      <c r="H41" s="493"/>
      <c r="I41" s="493"/>
      <c r="J41" s="493"/>
      <c r="K41" s="493"/>
      <c r="L41" s="112"/>
      <c r="M41" s="105"/>
    </row>
    <row r="42" spans="2:13" ht="15.75" x14ac:dyDescent="0.25">
      <c r="B42" s="103" t="s">
        <v>351</v>
      </c>
      <c r="C42" s="493" t="s">
        <v>291</v>
      </c>
      <c r="D42" s="493"/>
      <c r="E42" s="493"/>
      <c r="F42" s="493"/>
      <c r="G42" s="493"/>
      <c r="H42" s="493"/>
      <c r="I42" s="493"/>
      <c r="J42" s="493"/>
      <c r="K42" s="493"/>
      <c r="L42" s="112"/>
      <c r="M42" s="105"/>
    </row>
    <row r="43" spans="2:13" ht="15.6" x14ac:dyDescent="0.3">
      <c r="B43" s="106"/>
      <c r="C43" s="107"/>
      <c r="D43" s="107"/>
      <c r="E43" s="107"/>
      <c r="F43" s="107"/>
      <c r="G43" s="107"/>
      <c r="H43" s="107"/>
      <c r="I43" s="107"/>
      <c r="J43" s="107"/>
      <c r="K43" s="107"/>
      <c r="L43" s="107"/>
      <c r="M43" s="108"/>
    </row>
    <row r="44" spans="2:13" ht="15" customHeight="1" x14ac:dyDescent="0.25">
      <c r="B44" s="103">
        <v>5</v>
      </c>
      <c r="C44" s="487" t="s">
        <v>317</v>
      </c>
      <c r="D44" s="488"/>
      <c r="E44" s="488"/>
      <c r="F44" s="488"/>
      <c r="G44" s="488"/>
      <c r="H44" s="488"/>
      <c r="I44" s="488"/>
      <c r="J44" s="488"/>
      <c r="K44" s="489"/>
      <c r="L44" s="109" t="s">
        <v>146</v>
      </c>
      <c r="M44" s="110" t="s">
        <v>147</v>
      </c>
    </row>
    <row r="45" spans="2:13" ht="15.75" x14ac:dyDescent="0.25">
      <c r="B45" s="103" t="s">
        <v>352</v>
      </c>
      <c r="C45" s="493" t="s">
        <v>295</v>
      </c>
      <c r="D45" s="493"/>
      <c r="E45" s="493"/>
      <c r="F45" s="493"/>
      <c r="G45" s="493"/>
      <c r="H45" s="493"/>
      <c r="I45" s="493"/>
      <c r="J45" s="493"/>
      <c r="K45" s="493"/>
      <c r="L45" s="112"/>
      <c r="M45" s="105"/>
    </row>
    <row r="46" spans="2:13" ht="15.75" x14ac:dyDescent="0.25">
      <c r="B46" s="103" t="s">
        <v>353</v>
      </c>
      <c r="C46" s="493" t="s">
        <v>296</v>
      </c>
      <c r="D46" s="493"/>
      <c r="E46" s="493"/>
      <c r="F46" s="493"/>
      <c r="G46" s="493"/>
      <c r="H46" s="493"/>
      <c r="I46" s="493"/>
      <c r="J46" s="493"/>
      <c r="K46" s="493"/>
      <c r="L46" s="112"/>
      <c r="M46" s="105"/>
    </row>
    <row r="47" spans="2:13" ht="15.75" x14ac:dyDescent="0.25">
      <c r="B47" s="103" t="s">
        <v>354</v>
      </c>
      <c r="C47" s="493" t="s">
        <v>297</v>
      </c>
      <c r="D47" s="493"/>
      <c r="E47" s="493"/>
      <c r="F47" s="493"/>
      <c r="G47" s="493"/>
      <c r="H47" s="493"/>
      <c r="I47" s="493"/>
      <c r="J47" s="493"/>
      <c r="K47" s="493"/>
      <c r="L47" s="112"/>
      <c r="M47" s="105"/>
    </row>
    <row r="48" spans="2:13" ht="15.75" x14ac:dyDescent="0.25">
      <c r="B48" s="103" t="s">
        <v>369</v>
      </c>
      <c r="C48" s="493" t="s">
        <v>298</v>
      </c>
      <c r="D48" s="493"/>
      <c r="E48" s="493"/>
      <c r="F48" s="493"/>
      <c r="G48" s="493"/>
      <c r="H48" s="493"/>
      <c r="I48" s="493"/>
      <c r="J48" s="493"/>
      <c r="K48" s="493"/>
      <c r="L48" s="112"/>
      <c r="M48" s="105"/>
    </row>
    <row r="49" spans="2:13" ht="15.75" x14ac:dyDescent="0.25">
      <c r="B49" s="103" t="s">
        <v>370</v>
      </c>
      <c r="C49" s="493" t="s">
        <v>299</v>
      </c>
      <c r="D49" s="493"/>
      <c r="E49" s="493"/>
      <c r="F49" s="493"/>
      <c r="G49" s="493"/>
      <c r="H49" s="493"/>
      <c r="I49" s="493"/>
      <c r="J49" s="493"/>
      <c r="K49" s="493"/>
      <c r="L49" s="112"/>
      <c r="M49" s="105"/>
    </row>
    <row r="50" spans="2:13" ht="15.6" x14ac:dyDescent="0.3">
      <c r="B50" s="106"/>
      <c r="C50" s="107"/>
      <c r="D50" s="107"/>
      <c r="E50" s="107"/>
      <c r="F50" s="107"/>
      <c r="G50" s="107"/>
      <c r="H50" s="107"/>
      <c r="I50" s="107"/>
      <c r="J50" s="107"/>
      <c r="K50" s="107"/>
      <c r="L50" s="107"/>
      <c r="M50" s="108"/>
    </row>
    <row r="51" spans="2:13" ht="15" customHeight="1" x14ac:dyDescent="0.25">
      <c r="B51" s="103">
        <v>6</v>
      </c>
      <c r="C51" s="487" t="s">
        <v>316</v>
      </c>
      <c r="D51" s="488"/>
      <c r="E51" s="488"/>
      <c r="F51" s="488"/>
      <c r="G51" s="488"/>
      <c r="H51" s="488"/>
      <c r="I51" s="488"/>
      <c r="J51" s="488"/>
      <c r="K51" s="489"/>
      <c r="L51" s="109" t="s">
        <v>146</v>
      </c>
      <c r="M51" s="110" t="s">
        <v>147</v>
      </c>
    </row>
    <row r="52" spans="2:13" ht="15.75" x14ac:dyDescent="0.25">
      <c r="B52" s="103" t="s">
        <v>355</v>
      </c>
      <c r="C52" s="493" t="s">
        <v>300</v>
      </c>
      <c r="D52" s="493"/>
      <c r="E52" s="493"/>
      <c r="F52" s="493"/>
      <c r="G52" s="493"/>
      <c r="H52" s="493"/>
      <c r="I52" s="493"/>
      <c r="J52" s="493"/>
      <c r="K52" s="493"/>
      <c r="L52" s="112"/>
      <c r="M52" s="105"/>
    </row>
    <row r="53" spans="2:13" ht="15.75" x14ac:dyDescent="0.25">
      <c r="B53" s="103" t="s">
        <v>356</v>
      </c>
      <c r="C53" s="493" t="s">
        <v>301</v>
      </c>
      <c r="D53" s="493"/>
      <c r="E53" s="493"/>
      <c r="F53" s="493"/>
      <c r="G53" s="493"/>
      <c r="H53" s="493"/>
      <c r="I53" s="493"/>
      <c r="J53" s="493"/>
      <c r="K53" s="493"/>
      <c r="L53" s="112"/>
      <c r="M53" s="105"/>
    </row>
    <row r="54" spans="2:13" ht="15.6" x14ac:dyDescent="0.3">
      <c r="B54" s="103" t="s">
        <v>357</v>
      </c>
      <c r="C54" s="493" t="s">
        <v>302</v>
      </c>
      <c r="D54" s="493"/>
      <c r="E54" s="493"/>
      <c r="F54" s="493"/>
      <c r="G54" s="493"/>
      <c r="H54" s="493"/>
      <c r="I54" s="493"/>
      <c r="J54" s="493"/>
      <c r="K54" s="493"/>
      <c r="L54" s="112"/>
      <c r="M54" s="105"/>
    </row>
    <row r="55" spans="2:13" ht="15.6" x14ac:dyDescent="0.3">
      <c r="B55" s="103" t="s">
        <v>358</v>
      </c>
      <c r="C55" s="493" t="s">
        <v>303</v>
      </c>
      <c r="D55" s="493"/>
      <c r="E55" s="493"/>
      <c r="F55" s="493"/>
      <c r="G55" s="493"/>
      <c r="H55" s="493"/>
      <c r="I55" s="493"/>
      <c r="J55" s="493"/>
      <c r="K55" s="493"/>
      <c r="L55" s="112"/>
      <c r="M55" s="105"/>
    </row>
    <row r="56" spans="2:13" ht="15.75" x14ac:dyDescent="0.25">
      <c r="B56" s="103" t="s">
        <v>359</v>
      </c>
      <c r="C56" s="493" t="s">
        <v>304</v>
      </c>
      <c r="D56" s="493"/>
      <c r="E56" s="493"/>
      <c r="F56" s="493"/>
      <c r="G56" s="493"/>
      <c r="H56" s="493"/>
      <c r="I56" s="493"/>
      <c r="J56" s="493"/>
      <c r="K56" s="493"/>
      <c r="L56" s="112"/>
      <c r="M56" s="105"/>
    </row>
    <row r="57" spans="2:13" ht="15.6" x14ac:dyDescent="0.3">
      <c r="B57" s="103" t="s">
        <v>371</v>
      </c>
      <c r="C57" s="493" t="s">
        <v>305</v>
      </c>
      <c r="D57" s="493"/>
      <c r="E57" s="493"/>
      <c r="F57" s="493"/>
      <c r="G57" s="493"/>
      <c r="H57" s="493"/>
      <c r="I57" s="493"/>
      <c r="J57" s="493"/>
      <c r="K57" s="493"/>
      <c r="L57" s="112"/>
      <c r="M57" s="105"/>
    </row>
    <row r="58" spans="2:13" ht="15.6" x14ac:dyDescent="0.3">
      <c r="B58" s="103" t="s">
        <v>372</v>
      </c>
      <c r="C58" s="493" t="s">
        <v>306</v>
      </c>
      <c r="D58" s="493"/>
      <c r="E58" s="493"/>
      <c r="F58" s="493"/>
      <c r="G58" s="493"/>
      <c r="H58" s="493"/>
      <c r="I58" s="493"/>
      <c r="J58" s="493"/>
      <c r="K58" s="493"/>
      <c r="L58" s="112"/>
      <c r="M58" s="105"/>
    </row>
    <row r="59" spans="2:13" ht="15.6" x14ac:dyDescent="0.3">
      <c r="B59" s="103" t="s">
        <v>373</v>
      </c>
      <c r="C59" s="493" t="s">
        <v>307</v>
      </c>
      <c r="D59" s="493"/>
      <c r="E59" s="493"/>
      <c r="F59" s="493"/>
      <c r="G59" s="493"/>
      <c r="H59" s="493"/>
      <c r="I59" s="493"/>
      <c r="J59" s="493"/>
      <c r="K59" s="493"/>
      <c r="L59" s="112"/>
      <c r="M59" s="105"/>
    </row>
    <row r="60" spans="2:13" ht="15.6" x14ac:dyDescent="0.3">
      <c r="B60" s="103" t="s">
        <v>374</v>
      </c>
      <c r="C60" s="493" t="s">
        <v>308</v>
      </c>
      <c r="D60" s="493"/>
      <c r="E60" s="493"/>
      <c r="F60" s="493"/>
      <c r="G60" s="493"/>
      <c r="H60" s="493"/>
      <c r="I60" s="493"/>
      <c r="J60" s="493"/>
      <c r="K60" s="493"/>
      <c r="L60" s="112"/>
      <c r="M60" s="105"/>
    </row>
    <row r="61" spans="2:13" ht="15.75" x14ac:dyDescent="0.25">
      <c r="B61" s="103" t="s">
        <v>375</v>
      </c>
      <c r="C61" s="493" t="s">
        <v>309</v>
      </c>
      <c r="D61" s="493"/>
      <c r="E61" s="493"/>
      <c r="F61" s="493"/>
      <c r="G61" s="493"/>
      <c r="H61" s="493"/>
      <c r="I61" s="493"/>
      <c r="J61" s="493"/>
      <c r="K61" s="493"/>
      <c r="L61" s="112"/>
      <c r="M61" s="105"/>
    </row>
    <row r="62" spans="2:13" ht="15.75" x14ac:dyDescent="0.25">
      <c r="B62" s="103" t="s">
        <v>376</v>
      </c>
      <c r="C62" s="493" t="s">
        <v>310</v>
      </c>
      <c r="D62" s="493"/>
      <c r="E62" s="493"/>
      <c r="F62" s="493"/>
      <c r="G62" s="493"/>
      <c r="H62" s="493"/>
      <c r="I62" s="493"/>
      <c r="J62" s="493"/>
      <c r="K62" s="493"/>
      <c r="L62" s="112"/>
      <c r="M62" s="105"/>
    </row>
    <row r="63" spans="2:13" ht="15.75" x14ac:dyDescent="0.25">
      <c r="B63" s="103" t="s">
        <v>377</v>
      </c>
      <c r="C63" s="493" t="s">
        <v>311</v>
      </c>
      <c r="D63" s="493"/>
      <c r="E63" s="493"/>
      <c r="F63" s="493"/>
      <c r="G63" s="493"/>
      <c r="H63" s="493"/>
      <c r="I63" s="493"/>
      <c r="J63" s="493"/>
      <c r="K63" s="493"/>
      <c r="L63" s="112"/>
      <c r="M63" s="105"/>
    </row>
    <row r="64" spans="2:13" ht="15.75" x14ac:dyDescent="0.25">
      <c r="B64" s="103" t="s">
        <v>378</v>
      </c>
      <c r="C64" s="493" t="s">
        <v>312</v>
      </c>
      <c r="D64" s="493"/>
      <c r="E64" s="493"/>
      <c r="F64" s="493"/>
      <c r="G64" s="493"/>
      <c r="H64" s="493"/>
      <c r="I64" s="493"/>
      <c r="J64" s="493"/>
      <c r="K64" s="493"/>
      <c r="L64" s="112"/>
      <c r="M64" s="105"/>
    </row>
    <row r="65" spans="2:13" ht="15.75" x14ac:dyDescent="0.25">
      <c r="B65" s="103" t="s">
        <v>379</v>
      </c>
      <c r="C65" s="493" t="s">
        <v>313</v>
      </c>
      <c r="D65" s="493"/>
      <c r="E65" s="493"/>
      <c r="F65" s="493"/>
      <c r="G65" s="493"/>
      <c r="H65" s="493"/>
      <c r="I65" s="493"/>
      <c r="J65" s="493"/>
      <c r="K65" s="493"/>
      <c r="L65" s="112"/>
      <c r="M65" s="105"/>
    </row>
    <row r="66" spans="2:13" ht="15.75" x14ac:dyDescent="0.25">
      <c r="B66" s="103" t="s">
        <v>380</v>
      </c>
      <c r="C66" s="493" t="s">
        <v>314</v>
      </c>
      <c r="D66" s="493"/>
      <c r="E66" s="493"/>
      <c r="F66" s="493"/>
      <c r="G66" s="493"/>
      <c r="H66" s="493"/>
      <c r="I66" s="493"/>
      <c r="J66" s="493"/>
      <c r="K66" s="493"/>
      <c r="L66" s="112"/>
      <c r="M66" s="105"/>
    </row>
    <row r="67" spans="2:13" ht="15.75" x14ac:dyDescent="0.25">
      <c r="B67" s="106"/>
      <c r="C67" s="107"/>
      <c r="D67" s="107"/>
      <c r="E67" s="107"/>
      <c r="F67" s="107"/>
      <c r="G67" s="107"/>
      <c r="H67" s="107"/>
      <c r="I67" s="107"/>
      <c r="J67" s="107"/>
      <c r="K67" s="107"/>
      <c r="L67" s="107"/>
      <c r="M67" s="108"/>
    </row>
    <row r="68" spans="2:13" ht="15" customHeight="1" x14ac:dyDescent="0.25">
      <c r="B68" s="103">
        <v>7</v>
      </c>
      <c r="C68" s="487" t="s">
        <v>315</v>
      </c>
      <c r="D68" s="488"/>
      <c r="E68" s="488"/>
      <c r="F68" s="488"/>
      <c r="G68" s="488"/>
      <c r="H68" s="488"/>
      <c r="I68" s="488"/>
      <c r="J68" s="488"/>
      <c r="K68" s="489"/>
      <c r="L68" s="109" t="s">
        <v>146</v>
      </c>
      <c r="M68" s="110" t="s">
        <v>147</v>
      </c>
    </row>
    <row r="69" spans="2:13" ht="15" customHeight="1" x14ac:dyDescent="0.25">
      <c r="B69" s="103" t="s">
        <v>360</v>
      </c>
      <c r="C69" s="493" t="s">
        <v>292</v>
      </c>
      <c r="D69" s="493"/>
      <c r="E69" s="493"/>
      <c r="F69" s="493"/>
      <c r="G69" s="493"/>
      <c r="H69" s="493"/>
      <c r="I69" s="493"/>
      <c r="J69" s="493"/>
      <c r="K69" s="493"/>
      <c r="L69" s="111"/>
      <c r="M69" s="105"/>
    </row>
    <row r="70" spans="2:13" ht="15" customHeight="1" x14ac:dyDescent="0.25">
      <c r="B70" s="103" t="s">
        <v>361</v>
      </c>
      <c r="C70" s="493" t="s">
        <v>293</v>
      </c>
      <c r="D70" s="493"/>
      <c r="E70" s="493"/>
      <c r="F70" s="493"/>
      <c r="G70" s="493"/>
      <c r="H70" s="493"/>
      <c r="I70" s="493"/>
      <c r="J70" s="493"/>
      <c r="K70" s="493"/>
      <c r="L70" s="111"/>
      <c r="M70" s="105"/>
    </row>
    <row r="71" spans="2:13" ht="16.5" thickBot="1" x14ac:dyDescent="0.3">
      <c r="B71" s="113" t="s">
        <v>362</v>
      </c>
      <c r="C71" s="495" t="s">
        <v>294</v>
      </c>
      <c r="D71" s="495"/>
      <c r="E71" s="495"/>
      <c r="F71" s="495"/>
      <c r="G71" s="495"/>
      <c r="H71" s="495"/>
      <c r="I71" s="495"/>
      <c r="J71" s="495"/>
      <c r="K71" s="495"/>
      <c r="L71" s="114"/>
      <c r="M71" s="115"/>
    </row>
  </sheetData>
  <mergeCells count="62">
    <mergeCell ref="C66:K66"/>
    <mergeCell ref="C69:K69"/>
    <mergeCell ref="C70:K70"/>
    <mergeCell ref="C71:K71"/>
    <mergeCell ref="B3:M5"/>
    <mergeCell ref="B6:H6"/>
    <mergeCell ref="I6:M6"/>
    <mergeCell ref="C60:K60"/>
    <mergeCell ref="C61:K61"/>
    <mergeCell ref="C62:K62"/>
    <mergeCell ref="C63:K63"/>
    <mergeCell ref="C64:K64"/>
    <mergeCell ref="C65:K65"/>
    <mergeCell ref="C54:K54"/>
    <mergeCell ref="C55:K55"/>
    <mergeCell ref="C56:K56"/>
    <mergeCell ref="C57:K57"/>
    <mergeCell ref="C58:K58"/>
    <mergeCell ref="C59:K59"/>
    <mergeCell ref="C46:K46"/>
    <mergeCell ref="C47:K47"/>
    <mergeCell ref="C48:K48"/>
    <mergeCell ref="C49:K49"/>
    <mergeCell ref="C52:K52"/>
    <mergeCell ref="C53:K53"/>
    <mergeCell ref="C23:K23"/>
    <mergeCell ref="C26:K26"/>
    <mergeCell ref="C27:K27"/>
    <mergeCell ref="C28:K28"/>
    <mergeCell ref="C45:K45"/>
    <mergeCell ref="C32:K32"/>
    <mergeCell ref="C33:K33"/>
    <mergeCell ref="C34:K34"/>
    <mergeCell ref="C35:K35"/>
    <mergeCell ref="C36:K36"/>
    <mergeCell ref="C37:K37"/>
    <mergeCell ref="C38:K38"/>
    <mergeCell ref="C39:K39"/>
    <mergeCell ref="C40:K40"/>
    <mergeCell ref="C41:K41"/>
    <mergeCell ref="C42:K42"/>
    <mergeCell ref="C18:K18"/>
    <mergeCell ref="C19:K19"/>
    <mergeCell ref="C20:K20"/>
    <mergeCell ref="C21:K21"/>
    <mergeCell ref="C22:K22"/>
    <mergeCell ref="C68:K68"/>
    <mergeCell ref="C17:K17"/>
    <mergeCell ref="C7:K7"/>
    <mergeCell ref="C8:K8"/>
    <mergeCell ref="C9:K9"/>
    <mergeCell ref="C10:K10"/>
    <mergeCell ref="C25:K25"/>
    <mergeCell ref="C31:K31"/>
    <mergeCell ref="C44:K44"/>
    <mergeCell ref="C51:K51"/>
    <mergeCell ref="C11:K11"/>
    <mergeCell ref="C12:K12"/>
    <mergeCell ref="C13:K13"/>
    <mergeCell ref="C29:K29"/>
    <mergeCell ref="C14:K14"/>
    <mergeCell ref="C15:K15"/>
  </mergeCells>
  <printOptions horizontalCentered="1"/>
  <pageMargins left="0.51181102362204722" right="0.31496062992125984" top="0.35433070866141736" bottom="0.35433070866141736"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Y101"/>
  <sheetViews>
    <sheetView topLeftCell="F1" zoomScale="80" zoomScaleNormal="80" workbookViewId="0">
      <selection activeCell="N3" sqref="N3:R6"/>
    </sheetView>
  </sheetViews>
  <sheetFormatPr baseColWidth="10" defaultRowHeight="15" x14ac:dyDescent="0.25"/>
  <cols>
    <col min="2" max="2" width="23.5703125" customWidth="1"/>
    <col min="3" max="3" width="11.140625" style="7" customWidth="1"/>
    <col min="4" max="4" width="18.140625" customWidth="1"/>
    <col min="5" max="5" width="15" customWidth="1"/>
    <col min="6" max="6" width="21.85546875" customWidth="1"/>
    <col min="7" max="12" width="21.42578125" customWidth="1"/>
    <col min="13" max="13" width="22.85546875" customWidth="1"/>
    <col min="14" max="14" width="11.7109375" customWidth="1"/>
    <col min="15" max="15" width="14.140625" style="7" customWidth="1"/>
    <col min="16" max="16" width="9" style="7" customWidth="1"/>
    <col min="17" max="17" width="10" style="7" customWidth="1"/>
    <col min="18" max="18" width="10.85546875" style="7" customWidth="1"/>
  </cols>
  <sheetData>
    <row r="1" spans="2:25" thickBot="1" x14ac:dyDescent="0.35"/>
    <row r="2" spans="2:25" ht="15.75" customHeight="1" thickBot="1" x14ac:dyDescent="0.3">
      <c r="B2" s="761" t="s">
        <v>130</v>
      </c>
      <c r="C2" s="758" t="s">
        <v>131</v>
      </c>
      <c r="D2" s="762" t="s">
        <v>136</v>
      </c>
      <c r="E2" s="763"/>
      <c r="F2" s="764"/>
    </row>
    <row r="3" spans="2:25" ht="15.75" customHeight="1" x14ac:dyDescent="0.25">
      <c r="B3" s="759"/>
      <c r="C3" s="759"/>
      <c r="D3" s="742" t="s">
        <v>132</v>
      </c>
      <c r="E3" s="742" t="s">
        <v>19</v>
      </c>
      <c r="F3" s="742" t="s">
        <v>133</v>
      </c>
      <c r="G3" s="7"/>
      <c r="H3" s="735" t="s">
        <v>19</v>
      </c>
      <c r="I3" s="736"/>
      <c r="J3" s="736"/>
      <c r="K3" s="736"/>
      <c r="L3" s="737"/>
      <c r="M3" s="7"/>
      <c r="N3" s="735" t="s">
        <v>133</v>
      </c>
      <c r="O3" s="736"/>
      <c r="P3" s="736"/>
      <c r="Q3" s="736"/>
      <c r="R3" s="737"/>
    </row>
    <row r="4" spans="2:25" ht="31.5" customHeight="1" thickBot="1" x14ac:dyDescent="0.3">
      <c r="B4" s="760"/>
      <c r="C4" s="760"/>
      <c r="D4" s="743"/>
      <c r="E4" s="743"/>
      <c r="F4" s="743"/>
      <c r="H4" s="204" t="s">
        <v>154</v>
      </c>
      <c r="I4" s="258" t="s">
        <v>153</v>
      </c>
      <c r="J4" s="205" t="s">
        <v>152</v>
      </c>
      <c r="K4" s="257" t="s">
        <v>151</v>
      </c>
      <c r="L4" s="206" t="s">
        <v>597</v>
      </c>
      <c r="N4" s="204" t="s">
        <v>584</v>
      </c>
      <c r="O4" s="205" t="s">
        <v>152</v>
      </c>
      <c r="P4" s="207" t="s">
        <v>583</v>
      </c>
      <c r="Q4" s="206" t="s">
        <v>585</v>
      </c>
      <c r="R4" s="203" t="s">
        <v>239</v>
      </c>
      <c r="U4" s="204" t="s">
        <v>584</v>
      </c>
      <c r="V4" s="205" t="s">
        <v>152</v>
      </c>
      <c r="W4" s="207" t="s">
        <v>583</v>
      </c>
      <c r="X4" s="206" t="s">
        <v>585</v>
      </c>
      <c r="Y4" s="203" t="s">
        <v>239</v>
      </c>
    </row>
    <row r="5" spans="2:25" ht="25.5" customHeight="1" x14ac:dyDescent="0.25">
      <c r="B5" s="744" t="s">
        <v>101</v>
      </c>
      <c r="C5" s="738">
        <v>2</v>
      </c>
      <c r="D5" s="25" t="s">
        <v>142</v>
      </c>
      <c r="E5" s="26" t="s">
        <v>14</v>
      </c>
      <c r="F5" s="27" t="s">
        <v>580</v>
      </c>
      <c r="H5" s="247">
        <f>COUNTIF(E5:E60,E15)</f>
        <v>32</v>
      </c>
      <c r="I5" s="247">
        <f>COUNTIF(E5:E60,E5)</f>
        <v>16</v>
      </c>
      <c r="J5" s="247">
        <f>COUNTIF(E5:E60,E8)</f>
        <v>8</v>
      </c>
      <c r="K5" s="247">
        <f>COUNTIF(E5:E60,"Mayor")</f>
        <v>0</v>
      </c>
      <c r="L5" s="247">
        <f>COUNTIF(E5:E60,"Catastrofico")</f>
        <v>0</v>
      </c>
      <c r="N5" s="203">
        <f>COUNTIF(F5:F60,F29)</f>
        <v>44</v>
      </c>
      <c r="O5" s="203">
        <f>COUNTIF(F5:F60,F12)</f>
        <v>9</v>
      </c>
      <c r="P5" s="203">
        <f>COUNTIF(F5:F60,F30)</f>
        <v>3</v>
      </c>
      <c r="Q5" s="203">
        <v>0</v>
      </c>
      <c r="R5" s="203">
        <f>SUM(N5:Q5)</f>
        <v>56</v>
      </c>
      <c r="U5" s="235">
        <f>N6</f>
        <v>0.7857142857142857</v>
      </c>
      <c r="V5" s="236">
        <f>O6</f>
        <v>0.16071428571428573</v>
      </c>
      <c r="W5" s="237">
        <f>P6</f>
        <v>5.3571428571428568E-2</v>
      </c>
      <c r="X5" s="238">
        <f>Q6</f>
        <v>0</v>
      </c>
      <c r="Y5" s="209">
        <f>SUM(U5:X5)</f>
        <v>1</v>
      </c>
    </row>
    <row r="6" spans="2:25" ht="27" customHeight="1" thickBot="1" x14ac:dyDescent="0.3">
      <c r="B6" s="745"/>
      <c r="C6" s="741"/>
      <c r="D6" s="31" t="s">
        <v>142</v>
      </c>
      <c r="E6" s="32" t="s">
        <v>14</v>
      </c>
      <c r="F6" s="33" t="s">
        <v>580</v>
      </c>
      <c r="H6" s="208">
        <f>H5/$R$5</f>
        <v>0.5714285714285714</v>
      </c>
      <c r="I6" s="208">
        <f t="shared" ref="I6:L6" si="0">I5/$R$5</f>
        <v>0.2857142857142857</v>
      </c>
      <c r="J6" s="208">
        <f t="shared" si="0"/>
        <v>0.14285714285714285</v>
      </c>
      <c r="K6" s="208">
        <f t="shared" si="0"/>
        <v>0</v>
      </c>
      <c r="L6" s="208">
        <f t="shared" si="0"/>
        <v>0</v>
      </c>
      <c r="N6" s="208">
        <f>N5/$R$5</f>
        <v>0.7857142857142857</v>
      </c>
      <c r="O6" s="208">
        <f t="shared" ref="O6:R6" si="1">O5/$R$5</f>
        <v>0.16071428571428573</v>
      </c>
      <c r="P6" s="208">
        <f t="shared" si="1"/>
        <v>5.3571428571428568E-2</v>
      </c>
      <c r="Q6" s="208">
        <f t="shared" si="1"/>
        <v>0</v>
      </c>
      <c r="R6" s="208">
        <f t="shared" si="1"/>
        <v>1</v>
      </c>
    </row>
    <row r="7" spans="2:25" ht="16.5" x14ac:dyDescent="0.25">
      <c r="B7" s="744" t="s">
        <v>388</v>
      </c>
      <c r="C7" s="738">
        <v>3</v>
      </c>
      <c r="D7" s="34" t="s">
        <v>142</v>
      </c>
      <c r="E7" s="35" t="s">
        <v>14</v>
      </c>
      <c r="F7" s="36" t="s">
        <v>580</v>
      </c>
      <c r="O7"/>
      <c r="P7"/>
      <c r="Q7"/>
      <c r="R7"/>
    </row>
    <row r="8" spans="2:25" ht="16.5" x14ac:dyDescent="0.25">
      <c r="B8" s="745"/>
      <c r="C8" s="739"/>
      <c r="D8" s="34" t="s">
        <v>9</v>
      </c>
      <c r="E8" s="29" t="s">
        <v>15</v>
      </c>
      <c r="F8" s="30" t="s">
        <v>15</v>
      </c>
      <c r="P8"/>
      <c r="Q8"/>
      <c r="R8"/>
    </row>
    <row r="9" spans="2:25" ht="23.25" customHeight="1" thickBot="1" x14ac:dyDescent="0.3">
      <c r="B9" s="745"/>
      <c r="C9" s="740"/>
      <c r="D9" s="32" t="s">
        <v>142</v>
      </c>
      <c r="E9" s="32" t="s">
        <v>14</v>
      </c>
      <c r="F9" s="33" t="s">
        <v>580</v>
      </c>
      <c r="P9"/>
      <c r="Q9"/>
      <c r="R9"/>
    </row>
    <row r="10" spans="2:25" ht="15.75" customHeight="1" x14ac:dyDescent="0.25">
      <c r="B10" s="748" t="s">
        <v>97</v>
      </c>
      <c r="C10" s="738">
        <v>2</v>
      </c>
      <c r="D10" s="34" t="s">
        <v>142</v>
      </c>
      <c r="E10" s="35" t="s">
        <v>14</v>
      </c>
      <c r="F10" s="36" t="s">
        <v>580</v>
      </c>
      <c r="P10"/>
      <c r="Q10" s="19"/>
      <c r="R10"/>
    </row>
    <row r="11" spans="2:25" ht="15.75" customHeight="1" thickBot="1" x14ac:dyDescent="0.3">
      <c r="B11" s="747"/>
      <c r="C11" s="765"/>
      <c r="D11" s="32" t="s">
        <v>142</v>
      </c>
      <c r="E11" s="32" t="s">
        <v>14</v>
      </c>
      <c r="F11" s="33" t="s">
        <v>580</v>
      </c>
      <c r="P11"/>
      <c r="Q11"/>
      <c r="R11"/>
    </row>
    <row r="12" spans="2:25" ht="28.5" customHeight="1" x14ac:dyDescent="0.25">
      <c r="B12" s="748" t="s">
        <v>102</v>
      </c>
      <c r="C12" s="738">
        <v>3</v>
      </c>
      <c r="D12" s="34" t="s">
        <v>142</v>
      </c>
      <c r="E12" s="35" t="s">
        <v>15</v>
      </c>
      <c r="F12" s="36" t="s">
        <v>15</v>
      </c>
      <c r="O12"/>
    </row>
    <row r="13" spans="2:25" ht="16.5" customHeight="1" x14ac:dyDescent="0.25">
      <c r="B13" s="747"/>
      <c r="C13" s="739"/>
      <c r="D13" s="28" t="s">
        <v>9</v>
      </c>
      <c r="E13" s="29" t="s">
        <v>14</v>
      </c>
      <c r="F13" s="30" t="s">
        <v>580</v>
      </c>
      <c r="P13"/>
      <c r="Q13"/>
      <c r="R13"/>
    </row>
    <row r="14" spans="2:25" ht="24" customHeight="1" thickBot="1" x14ac:dyDescent="0.3">
      <c r="B14" s="749"/>
      <c r="C14" s="741"/>
      <c r="D14" s="31" t="s">
        <v>142</v>
      </c>
      <c r="E14" s="32" t="s">
        <v>15</v>
      </c>
      <c r="F14" s="33" t="s">
        <v>15</v>
      </c>
      <c r="O14"/>
      <c r="P14"/>
      <c r="Q14"/>
      <c r="R14"/>
    </row>
    <row r="15" spans="2:25" ht="16.5" customHeight="1" x14ac:dyDescent="0.25">
      <c r="B15" s="744" t="s">
        <v>90</v>
      </c>
      <c r="C15" s="738">
        <v>5</v>
      </c>
      <c r="D15" s="34" t="s">
        <v>142</v>
      </c>
      <c r="E15" s="35" t="s">
        <v>13</v>
      </c>
      <c r="F15" s="36" t="s">
        <v>580</v>
      </c>
      <c r="P15"/>
      <c r="Q15"/>
      <c r="R15"/>
    </row>
    <row r="16" spans="2:25" ht="16.5" x14ac:dyDescent="0.25">
      <c r="B16" s="750"/>
      <c r="C16" s="739"/>
      <c r="D16" s="28" t="s">
        <v>142</v>
      </c>
      <c r="E16" s="29" t="s">
        <v>14</v>
      </c>
      <c r="F16" s="30" t="s">
        <v>580</v>
      </c>
      <c r="P16"/>
      <c r="Q16"/>
      <c r="R16"/>
    </row>
    <row r="17" spans="2:18" ht="16.5" x14ac:dyDescent="0.25">
      <c r="B17" s="750"/>
      <c r="C17" s="739"/>
      <c r="D17" s="28" t="s">
        <v>142</v>
      </c>
      <c r="E17" s="29" t="s">
        <v>14</v>
      </c>
      <c r="F17" s="30" t="s">
        <v>580</v>
      </c>
      <c r="P17"/>
      <c r="Q17"/>
      <c r="R17"/>
    </row>
    <row r="18" spans="2:18" ht="16.5" x14ac:dyDescent="0.25">
      <c r="B18" s="750"/>
      <c r="C18" s="739"/>
      <c r="D18" s="28" t="s">
        <v>142</v>
      </c>
      <c r="E18" s="29" t="s">
        <v>15</v>
      </c>
      <c r="F18" s="30" t="s">
        <v>15</v>
      </c>
      <c r="P18"/>
      <c r="Q18"/>
      <c r="R18"/>
    </row>
    <row r="19" spans="2:18" ht="17.25" thickBot="1" x14ac:dyDescent="0.3">
      <c r="B19" s="750"/>
      <c r="C19" s="739"/>
      <c r="D19" s="31" t="s">
        <v>142</v>
      </c>
      <c r="E19" s="32" t="s">
        <v>14</v>
      </c>
      <c r="F19" s="33" t="s">
        <v>580</v>
      </c>
      <c r="P19"/>
      <c r="Q19"/>
      <c r="R19"/>
    </row>
    <row r="20" spans="2:18" ht="15.75" customHeight="1" x14ac:dyDescent="0.25">
      <c r="B20" s="748" t="s">
        <v>260</v>
      </c>
      <c r="C20" s="738">
        <v>4</v>
      </c>
      <c r="D20" s="34" t="s">
        <v>142</v>
      </c>
      <c r="E20" s="35" t="s">
        <v>13</v>
      </c>
      <c r="F20" s="36" t="s">
        <v>580</v>
      </c>
      <c r="O20"/>
      <c r="P20"/>
      <c r="Q20"/>
      <c r="R20"/>
    </row>
    <row r="21" spans="2:18" ht="16.5" x14ac:dyDescent="0.25">
      <c r="B21" s="747"/>
      <c r="C21" s="739"/>
      <c r="D21" s="28" t="s">
        <v>142</v>
      </c>
      <c r="E21" s="29" t="s">
        <v>14</v>
      </c>
      <c r="F21" s="30" t="s">
        <v>580</v>
      </c>
      <c r="O21"/>
      <c r="P21"/>
      <c r="Q21"/>
      <c r="R21"/>
    </row>
    <row r="22" spans="2:18" ht="16.5" x14ac:dyDescent="0.25">
      <c r="B22" s="747"/>
      <c r="C22" s="739"/>
      <c r="D22" s="198" t="s">
        <v>142</v>
      </c>
      <c r="E22" s="199" t="s">
        <v>14</v>
      </c>
      <c r="F22" s="200" t="s">
        <v>580</v>
      </c>
      <c r="O22"/>
      <c r="P22"/>
      <c r="Q22"/>
      <c r="R22"/>
    </row>
    <row r="23" spans="2:18" ht="17.25" thickBot="1" x14ac:dyDescent="0.3">
      <c r="B23" s="749"/>
      <c r="C23" s="741"/>
      <c r="D23" s="201" t="s">
        <v>142</v>
      </c>
      <c r="E23" s="32" t="s">
        <v>14</v>
      </c>
      <c r="F23" s="202" t="s">
        <v>580</v>
      </c>
      <c r="G23" s="190"/>
      <c r="H23" s="20"/>
      <c r="I23" s="20"/>
      <c r="J23" s="20"/>
      <c r="K23" s="20"/>
      <c r="L23" s="20"/>
      <c r="M23" s="20"/>
      <c r="O23"/>
      <c r="P23"/>
      <c r="Q23"/>
      <c r="R23"/>
    </row>
    <row r="24" spans="2:18" ht="16.5" x14ac:dyDescent="0.25">
      <c r="B24" s="744" t="s">
        <v>93</v>
      </c>
      <c r="C24" s="738">
        <v>3</v>
      </c>
      <c r="D24" s="34" t="s">
        <v>142</v>
      </c>
      <c r="E24" s="35" t="s">
        <v>13</v>
      </c>
      <c r="F24" s="36" t="s">
        <v>580</v>
      </c>
      <c r="P24"/>
      <c r="Q24"/>
      <c r="R24"/>
    </row>
    <row r="25" spans="2:18" ht="16.5" x14ac:dyDescent="0.25">
      <c r="B25" s="747"/>
      <c r="C25" s="739"/>
      <c r="D25" s="187" t="s">
        <v>142</v>
      </c>
      <c r="E25" s="188" t="s">
        <v>13</v>
      </c>
      <c r="F25" s="189" t="s">
        <v>580</v>
      </c>
      <c r="P25"/>
      <c r="Q25"/>
      <c r="R25"/>
    </row>
    <row r="26" spans="2:18" ht="17.25" thickBot="1" x14ac:dyDescent="0.3">
      <c r="B26" s="746"/>
      <c r="C26" s="741"/>
      <c r="D26" s="31" t="s">
        <v>142</v>
      </c>
      <c r="E26" s="32" t="s">
        <v>13</v>
      </c>
      <c r="F26" s="33" t="s">
        <v>580</v>
      </c>
      <c r="P26"/>
      <c r="Q26"/>
      <c r="R26"/>
    </row>
    <row r="27" spans="2:18" ht="15.75" customHeight="1" x14ac:dyDescent="0.25">
      <c r="B27" s="748" t="s">
        <v>88</v>
      </c>
      <c r="C27" s="738">
        <v>3</v>
      </c>
      <c r="D27" s="34" t="s">
        <v>142</v>
      </c>
      <c r="E27" s="35" t="s">
        <v>13</v>
      </c>
      <c r="F27" s="36" t="s">
        <v>580</v>
      </c>
      <c r="P27"/>
      <c r="Q27"/>
      <c r="R27"/>
    </row>
    <row r="28" spans="2:18" ht="15.75" customHeight="1" x14ac:dyDescent="0.25">
      <c r="B28" s="747"/>
      <c r="C28" s="739"/>
      <c r="D28" s="28" t="s">
        <v>142</v>
      </c>
      <c r="E28" s="29" t="s">
        <v>13</v>
      </c>
      <c r="F28" s="30" t="s">
        <v>580</v>
      </c>
      <c r="P28"/>
      <c r="Q28"/>
      <c r="R28"/>
    </row>
    <row r="29" spans="2:18" ht="16.5" customHeight="1" thickBot="1" x14ac:dyDescent="0.3">
      <c r="B29" s="749"/>
      <c r="C29" s="741"/>
      <c r="D29" s="31" t="s">
        <v>142</v>
      </c>
      <c r="E29" s="32" t="s">
        <v>13</v>
      </c>
      <c r="F29" s="33" t="s">
        <v>580</v>
      </c>
      <c r="P29"/>
      <c r="Q29"/>
      <c r="R29"/>
    </row>
    <row r="30" spans="2:18" ht="16.5" customHeight="1" x14ac:dyDescent="0.25">
      <c r="B30" s="744" t="s">
        <v>95</v>
      </c>
      <c r="C30" s="738">
        <v>5</v>
      </c>
      <c r="D30" s="34" t="s">
        <v>10</v>
      </c>
      <c r="E30" s="35" t="s">
        <v>15</v>
      </c>
      <c r="F30" s="37" t="s">
        <v>581</v>
      </c>
      <c r="P30"/>
      <c r="Q30"/>
      <c r="R30"/>
    </row>
    <row r="31" spans="2:18" ht="16.5" customHeight="1" x14ac:dyDescent="0.25">
      <c r="B31" s="745"/>
      <c r="C31" s="739"/>
      <c r="D31" s="28" t="s">
        <v>10</v>
      </c>
      <c r="E31" s="29" t="s">
        <v>13</v>
      </c>
      <c r="F31" s="38" t="s">
        <v>15</v>
      </c>
      <c r="P31"/>
      <c r="Q31"/>
      <c r="R31"/>
    </row>
    <row r="32" spans="2:18" ht="16.5" customHeight="1" x14ac:dyDescent="0.25">
      <c r="B32" s="745"/>
      <c r="C32" s="739"/>
      <c r="D32" s="28" t="s">
        <v>142</v>
      </c>
      <c r="E32" s="29" t="s">
        <v>13</v>
      </c>
      <c r="F32" s="38" t="s">
        <v>580</v>
      </c>
      <c r="P32"/>
      <c r="Q32"/>
      <c r="R32"/>
    </row>
    <row r="33" spans="2:18" ht="16.5" customHeight="1" x14ac:dyDescent="0.25">
      <c r="B33" s="745"/>
      <c r="C33" s="739"/>
      <c r="D33" s="28" t="s">
        <v>10</v>
      </c>
      <c r="E33" s="29" t="s">
        <v>14</v>
      </c>
      <c r="F33" s="38" t="s">
        <v>15</v>
      </c>
      <c r="P33"/>
      <c r="Q33"/>
      <c r="R33"/>
    </row>
    <row r="34" spans="2:18" ht="16.5" customHeight="1" thickBot="1" x14ac:dyDescent="0.3">
      <c r="B34" s="746"/>
      <c r="C34" s="741"/>
      <c r="D34" s="31" t="s">
        <v>142</v>
      </c>
      <c r="E34" s="32" t="s">
        <v>13</v>
      </c>
      <c r="F34" s="39" t="s">
        <v>580</v>
      </c>
      <c r="P34"/>
      <c r="Q34"/>
      <c r="R34"/>
    </row>
    <row r="35" spans="2:18" ht="16.5" customHeight="1" x14ac:dyDescent="0.25">
      <c r="B35" s="744" t="s">
        <v>96</v>
      </c>
      <c r="C35" s="738">
        <v>4</v>
      </c>
      <c r="D35" s="34" t="s">
        <v>142</v>
      </c>
      <c r="E35" s="35" t="s">
        <v>13</v>
      </c>
      <c r="F35" s="36" t="s">
        <v>580</v>
      </c>
      <c r="P35"/>
      <c r="Q35"/>
      <c r="R35"/>
    </row>
    <row r="36" spans="2:18" ht="16.5" customHeight="1" x14ac:dyDescent="0.25">
      <c r="B36" s="745"/>
      <c r="C36" s="739"/>
      <c r="D36" s="28" t="s">
        <v>142</v>
      </c>
      <c r="E36" s="29" t="s">
        <v>13</v>
      </c>
      <c r="F36" s="30" t="s">
        <v>580</v>
      </c>
      <c r="P36"/>
      <c r="Q36"/>
      <c r="R36"/>
    </row>
    <row r="37" spans="2:18" ht="16.5" customHeight="1" x14ac:dyDescent="0.25">
      <c r="B37" s="745"/>
      <c r="C37" s="739"/>
      <c r="D37" s="28" t="s">
        <v>10</v>
      </c>
      <c r="E37" s="29" t="s">
        <v>15</v>
      </c>
      <c r="F37" s="30" t="s">
        <v>581</v>
      </c>
      <c r="P37"/>
      <c r="Q37"/>
      <c r="R37"/>
    </row>
    <row r="38" spans="2:18" ht="16.5" customHeight="1" thickBot="1" x14ac:dyDescent="0.3">
      <c r="B38" s="746"/>
      <c r="C38" s="741"/>
      <c r="D38" s="31" t="s">
        <v>9</v>
      </c>
      <c r="E38" s="32" t="s">
        <v>13</v>
      </c>
      <c r="F38" s="33" t="s">
        <v>580</v>
      </c>
      <c r="P38"/>
      <c r="Q38"/>
      <c r="R38"/>
    </row>
    <row r="39" spans="2:18" ht="16.5" customHeight="1" x14ac:dyDescent="0.25">
      <c r="B39" s="748" t="s">
        <v>94</v>
      </c>
      <c r="C39" s="738">
        <v>5</v>
      </c>
      <c r="D39" s="34" t="s">
        <v>142</v>
      </c>
      <c r="E39" s="35" t="s">
        <v>13</v>
      </c>
      <c r="F39" s="36" t="s">
        <v>580</v>
      </c>
      <c r="P39"/>
      <c r="Q39"/>
      <c r="R39"/>
    </row>
    <row r="40" spans="2:18" ht="16.5" customHeight="1" x14ac:dyDescent="0.25">
      <c r="B40" s="747"/>
      <c r="C40" s="739"/>
      <c r="D40" s="28" t="s">
        <v>142</v>
      </c>
      <c r="E40" s="29" t="s">
        <v>13</v>
      </c>
      <c r="F40" s="30" t="s">
        <v>580</v>
      </c>
      <c r="P40"/>
      <c r="Q40"/>
      <c r="R40"/>
    </row>
    <row r="41" spans="2:18" ht="16.5" customHeight="1" x14ac:dyDescent="0.25">
      <c r="B41" s="747"/>
      <c r="C41" s="739"/>
      <c r="D41" s="28" t="s">
        <v>10</v>
      </c>
      <c r="E41" s="29" t="s">
        <v>13</v>
      </c>
      <c r="F41" s="30" t="s">
        <v>15</v>
      </c>
      <c r="P41"/>
      <c r="Q41"/>
      <c r="R41"/>
    </row>
    <row r="42" spans="2:18" ht="16.5" customHeight="1" x14ac:dyDescent="0.25">
      <c r="B42" s="747"/>
      <c r="C42" s="739"/>
      <c r="D42" s="28" t="s">
        <v>11</v>
      </c>
      <c r="E42" s="29" t="s">
        <v>15</v>
      </c>
      <c r="F42" s="30" t="s">
        <v>581</v>
      </c>
      <c r="P42"/>
      <c r="Q42"/>
      <c r="R42"/>
    </row>
    <row r="43" spans="2:18" ht="16.5" customHeight="1" thickBot="1" x14ac:dyDescent="0.3">
      <c r="B43" s="749"/>
      <c r="C43" s="741"/>
      <c r="D43" s="31" t="s">
        <v>142</v>
      </c>
      <c r="E43" s="32" t="s">
        <v>13</v>
      </c>
      <c r="F43" s="33" t="s">
        <v>580</v>
      </c>
      <c r="P43"/>
      <c r="Q43"/>
      <c r="R43"/>
    </row>
    <row r="44" spans="2:18" ht="16.5" customHeight="1" x14ac:dyDescent="0.25">
      <c r="B44" s="744" t="s">
        <v>89</v>
      </c>
      <c r="C44" s="738">
        <v>5</v>
      </c>
      <c r="D44" s="34" t="s">
        <v>9</v>
      </c>
      <c r="E44" s="35" t="s">
        <v>13</v>
      </c>
      <c r="F44" s="30" t="s">
        <v>580</v>
      </c>
      <c r="P44"/>
      <c r="Q44"/>
      <c r="R44"/>
    </row>
    <row r="45" spans="2:18" ht="16.5" customHeight="1" x14ac:dyDescent="0.25">
      <c r="B45" s="745"/>
      <c r="C45" s="739"/>
      <c r="D45" s="28" t="s">
        <v>10</v>
      </c>
      <c r="E45" s="29" t="s">
        <v>14</v>
      </c>
      <c r="F45" s="30" t="s">
        <v>15</v>
      </c>
      <c r="P45"/>
      <c r="Q45"/>
      <c r="R45"/>
    </row>
    <row r="46" spans="2:18" ht="16.5" customHeight="1" x14ac:dyDescent="0.25">
      <c r="B46" s="745"/>
      <c r="C46" s="739"/>
      <c r="D46" s="28" t="s">
        <v>142</v>
      </c>
      <c r="E46" s="29" t="s">
        <v>13</v>
      </c>
      <c r="F46" s="30" t="s">
        <v>580</v>
      </c>
      <c r="P46"/>
      <c r="Q46"/>
      <c r="R46"/>
    </row>
    <row r="47" spans="2:18" ht="16.5" customHeight="1" x14ac:dyDescent="0.25">
      <c r="B47" s="745"/>
      <c r="C47" s="739"/>
      <c r="D47" s="28" t="s">
        <v>142</v>
      </c>
      <c r="E47" s="29" t="s">
        <v>13</v>
      </c>
      <c r="F47" s="30" t="s">
        <v>580</v>
      </c>
      <c r="P47"/>
      <c r="Q47"/>
      <c r="R47"/>
    </row>
    <row r="48" spans="2:18" ht="16.5" customHeight="1" thickBot="1" x14ac:dyDescent="0.3">
      <c r="B48" s="746"/>
      <c r="C48" s="741"/>
      <c r="D48" s="31" t="s">
        <v>9</v>
      </c>
      <c r="E48" s="32" t="s">
        <v>13</v>
      </c>
      <c r="F48" s="33" t="s">
        <v>580</v>
      </c>
      <c r="P48"/>
      <c r="Q48"/>
      <c r="R48"/>
    </row>
    <row r="49" spans="2:18" ht="16.5" customHeight="1" x14ac:dyDescent="0.25">
      <c r="B49" s="748" t="s">
        <v>91</v>
      </c>
      <c r="C49" s="738">
        <v>3</v>
      </c>
      <c r="D49" s="34" t="s">
        <v>142</v>
      </c>
      <c r="E49" s="35" t="s">
        <v>13</v>
      </c>
      <c r="F49" s="36" t="s">
        <v>580</v>
      </c>
      <c r="P49"/>
      <c r="Q49"/>
      <c r="R49"/>
    </row>
    <row r="50" spans="2:18" ht="16.5" customHeight="1" x14ac:dyDescent="0.25">
      <c r="B50" s="747"/>
      <c r="C50" s="739"/>
      <c r="D50" s="28" t="s">
        <v>142</v>
      </c>
      <c r="E50" s="29" t="s">
        <v>13</v>
      </c>
      <c r="F50" s="30" t="s">
        <v>580</v>
      </c>
      <c r="P50"/>
      <c r="Q50"/>
      <c r="R50"/>
    </row>
    <row r="51" spans="2:18" ht="16.5" customHeight="1" thickBot="1" x14ac:dyDescent="0.3">
      <c r="B51" s="749"/>
      <c r="C51" s="741"/>
      <c r="D51" s="28" t="s">
        <v>142</v>
      </c>
      <c r="E51" s="32" t="s">
        <v>13</v>
      </c>
      <c r="F51" s="33" t="s">
        <v>580</v>
      </c>
      <c r="P51"/>
      <c r="Q51"/>
      <c r="R51"/>
    </row>
    <row r="52" spans="2:18" ht="16.5" customHeight="1" x14ac:dyDescent="0.25">
      <c r="B52" s="751" t="s">
        <v>92</v>
      </c>
      <c r="C52" s="738">
        <v>2</v>
      </c>
      <c r="D52" s="34" t="s">
        <v>142</v>
      </c>
      <c r="E52" s="35" t="s">
        <v>13</v>
      </c>
      <c r="F52" s="30" t="s">
        <v>580</v>
      </c>
      <c r="P52"/>
      <c r="Q52"/>
      <c r="R52"/>
    </row>
    <row r="53" spans="2:18" ht="16.5" customHeight="1" thickBot="1" x14ac:dyDescent="0.3">
      <c r="B53" s="752"/>
      <c r="C53" s="741"/>
      <c r="D53" s="31" t="s">
        <v>142</v>
      </c>
      <c r="E53" s="32" t="s">
        <v>13</v>
      </c>
      <c r="F53" s="33" t="s">
        <v>580</v>
      </c>
      <c r="O53"/>
      <c r="P53"/>
      <c r="Q53"/>
      <c r="R53"/>
    </row>
    <row r="54" spans="2:18" ht="16.5" x14ac:dyDescent="0.25">
      <c r="B54" s="744" t="s">
        <v>98</v>
      </c>
      <c r="C54" s="738">
        <v>4</v>
      </c>
      <c r="D54" s="34" t="s">
        <v>142</v>
      </c>
      <c r="E54" s="35" t="s">
        <v>13</v>
      </c>
      <c r="F54" s="36" t="s">
        <v>580</v>
      </c>
      <c r="P54"/>
      <c r="Q54"/>
      <c r="R54"/>
    </row>
    <row r="55" spans="2:18" ht="16.5" x14ac:dyDescent="0.25">
      <c r="B55" s="750"/>
      <c r="C55" s="739"/>
      <c r="D55" s="28" t="s">
        <v>142</v>
      </c>
      <c r="E55" s="29" t="s">
        <v>13</v>
      </c>
      <c r="F55" s="30" t="s">
        <v>580</v>
      </c>
      <c r="P55"/>
      <c r="Q55"/>
      <c r="R55"/>
    </row>
    <row r="56" spans="2:18" ht="16.5" x14ac:dyDescent="0.25">
      <c r="B56" s="745"/>
      <c r="C56" s="739"/>
      <c r="D56" s="28" t="s">
        <v>142</v>
      </c>
      <c r="E56" s="29" t="s">
        <v>13</v>
      </c>
      <c r="F56" s="30" t="s">
        <v>580</v>
      </c>
      <c r="P56"/>
      <c r="Q56"/>
      <c r="R56"/>
    </row>
    <row r="57" spans="2:18" ht="17.25" thickBot="1" x14ac:dyDescent="0.3">
      <c r="B57" s="745"/>
      <c r="C57" s="739"/>
      <c r="D57" s="31" t="s">
        <v>142</v>
      </c>
      <c r="E57" s="32" t="s">
        <v>13</v>
      </c>
      <c r="F57" s="33" t="s">
        <v>580</v>
      </c>
      <c r="P57"/>
      <c r="Q57"/>
      <c r="R57"/>
    </row>
    <row r="58" spans="2:18" ht="16.5" x14ac:dyDescent="0.25">
      <c r="B58" s="744" t="s">
        <v>134</v>
      </c>
      <c r="C58" s="738">
        <v>3</v>
      </c>
      <c r="D58" s="34" t="s">
        <v>9</v>
      </c>
      <c r="E58" s="29" t="s">
        <v>15</v>
      </c>
      <c r="F58" s="36" t="s">
        <v>15</v>
      </c>
      <c r="P58"/>
      <c r="Q58"/>
      <c r="R58"/>
    </row>
    <row r="59" spans="2:18" ht="16.5" x14ac:dyDescent="0.25">
      <c r="B59" s="745"/>
      <c r="C59" s="739"/>
      <c r="D59" s="28" t="s">
        <v>142</v>
      </c>
      <c r="E59" s="29" t="s">
        <v>13</v>
      </c>
      <c r="F59" s="30" t="s">
        <v>580</v>
      </c>
      <c r="P59"/>
      <c r="Q59"/>
      <c r="R59"/>
    </row>
    <row r="60" spans="2:18" ht="17.25" thickBot="1" x14ac:dyDescent="0.3">
      <c r="B60" s="746"/>
      <c r="C60" s="741"/>
      <c r="D60" s="31" t="s">
        <v>142</v>
      </c>
      <c r="E60" s="32" t="s">
        <v>14</v>
      </c>
      <c r="F60" s="33" t="s">
        <v>580</v>
      </c>
      <c r="P60"/>
      <c r="Q60"/>
      <c r="R60"/>
    </row>
    <row r="61" spans="2:18" ht="24.75" customHeight="1" thickBot="1" x14ac:dyDescent="0.3">
      <c r="B61" s="41" t="s">
        <v>135</v>
      </c>
      <c r="C61" s="40">
        <f>SUM(C5:C60)</f>
        <v>56</v>
      </c>
      <c r="D61" s="24"/>
      <c r="E61" s="24"/>
      <c r="F61" s="24"/>
      <c r="O61"/>
      <c r="P61"/>
      <c r="Q61"/>
      <c r="R61"/>
    </row>
    <row r="62" spans="2:18" ht="15" customHeight="1" x14ac:dyDescent="0.25">
      <c r="C62" s="21"/>
    </row>
    <row r="66" spans="4:18" ht="15.75" customHeight="1" x14ac:dyDescent="0.25">
      <c r="D66" s="10" t="s">
        <v>18</v>
      </c>
      <c r="E66" s="10" t="s">
        <v>19</v>
      </c>
      <c r="F66" s="10" t="s">
        <v>133</v>
      </c>
      <c r="G66" s="10" t="s">
        <v>39</v>
      </c>
      <c r="H66" s="10"/>
      <c r="I66" s="10"/>
      <c r="J66" s="10"/>
      <c r="K66" s="10"/>
      <c r="L66" s="210"/>
      <c r="M66" s="210"/>
      <c r="O66"/>
      <c r="P66"/>
      <c r="Q66"/>
      <c r="R66"/>
    </row>
    <row r="67" spans="4:18" ht="15.75" customHeight="1" x14ac:dyDescent="0.25">
      <c r="D67" s="11" t="s">
        <v>142</v>
      </c>
      <c r="E67" s="11" t="s">
        <v>13</v>
      </c>
      <c r="F67" s="191" t="s">
        <v>580</v>
      </c>
      <c r="G67" s="11" t="s">
        <v>34</v>
      </c>
      <c r="H67" s="253"/>
      <c r="I67" s="253"/>
      <c r="J67" s="253"/>
      <c r="K67" s="253"/>
      <c r="L67" s="211"/>
      <c r="M67" s="211"/>
      <c r="O67"/>
      <c r="P67"/>
      <c r="Q67"/>
      <c r="R67"/>
    </row>
    <row r="68" spans="4:18" ht="15.75" customHeight="1" x14ac:dyDescent="0.25">
      <c r="D68" s="12" t="s">
        <v>9</v>
      </c>
      <c r="E68" s="12" t="s">
        <v>14</v>
      </c>
      <c r="F68" s="192" t="s">
        <v>15</v>
      </c>
      <c r="G68" s="193" t="s">
        <v>118</v>
      </c>
      <c r="H68" s="254"/>
      <c r="I68" s="254"/>
      <c r="J68" s="254"/>
      <c r="K68" s="254"/>
      <c r="L68" s="211"/>
      <c r="M68" s="211"/>
      <c r="O68"/>
      <c r="P68"/>
      <c r="Q68"/>
      <c r="R68"/>
    </row>
    <row r="69" spans="4:18" ht="15.75" customHeight="1" x14ac:dyDescent="0.25">
      <c r="D69" s="13" t="s">
        <v>10</v>
      </c>
      <c r="E69" s="13" t="s">
        <v>15</v>
      </c>
      <c r="F69" s="194" t="s">
        <v>581</v>
      </c>
      <c r="G69" s="195" t="s">
        <v>119</v>
      </c>
      <c r="H69" s="255"/>
      <c r="I69" s="255"/>
      <c r="J69" s="255"/>
      <c r="K69" s="255"/>
      <c r="L69" s="211"/>
      <c r="M69" s="211"/>
      <c r="O69"/>
      <c r="P69"/>
      <c r="Q69"/>
      <c r="R69"/>
    </row>
    <row r="70" spans="4:18" ht="15.75" customHeight="1" x14ac:dyDescent="0.25">
      <c r="D70" s="14" t="s">
        <v>11</v>
      </c>
      <c r="E70" s="14" t="s">
        <v>16</v>
      </c>
      <c r="F70" s="196" t="s">
        <v>582</v>
      </c>
      <c r="G70" s="197" t="s">
        <v>120</v>
      </c>
      <c r="H70" s="256"/>
      <c r="I70" s="256"/>
      <c r="J70" s="256"/>
      <c r="K70" s="256"/>
      <c r="L70" s="212"/>
      <c r="M70" s="212"/>
      <c r="O70"/>
      <c r="P70"/>
      <c r="Q70"/>
      <c r="R70"/>
    </row>
    <row r="71" spans="4:18" ht="32.25" customHeight="1" x14ac:dyDescent="0.25">
      <c r="D71" s="15" t="s">
        <v>12</v>
      </c>
      <c r="E71" s="15" t="s">
        <v>17</v>
      </c>
      <c r="F71" s="8"/>
      <c r="G71" s="9"/>
      <c r="H71" s="9"/>
      <c r="I71" s="9"/>
      <c r="J71" s="9"/>
      <c r="K71" s="9"/>
      <c r="L71" s="213"/>
      <c r="M71" s="213"/>
      <c r="O71"/>
      <c r="P71"/>
      <c r="Q71"/>
      <c r="R71"/>
    </row>
    <row r="76" spans="4:18" ht="15.75" thickBot="1" x14ac:dyDescent="0.3"/>
    <row r="77" spans="4:18" ht="23.25" customHeight="1" thickBot="1" x14ac:dyDescent="0.3">
      <c r="M77" s="756" t="s">
        <v>130</v>
      </c>
      <c r="N77" s="753" t="s">
        <v>133</v>
      </c>
      <c r="O77" s="754"/>
      <c r="P77" s="754"/>
      <c r="Q77" s="755"/>
      <c r="R77"/>
    </row>
    <row r="78" spans="4:18" ht="36.75" customHeight="1" thickBot="1" x14ac:dyDescent="0.3">
      <c r="M78" s="757"/>
      <c r="N78" s="43" t="s">
        <v>587</v>
      </c>
      <c r="O78" s="42" t="s">
        <v>586</v>
      </c>
      <c r="P78" s="42" t="s">
        <v>588</v>
      </c>
      <c r="Q78" s="44" t="s">
        <v>589</v>
      </c>
      <c r="R78"/>
    </row>
    <row r="79" spans="4:18" ht="54" customHeight="1" thickBot="1" x14ac:dyDescent="0.3">
      <c r="M79" s="214" t="s">
        <v>101</v>
      </c>
      <c r="N79" s="45">
        <v>2</v>
      </c>
      <c r="O79" s="45"/>
      <c r="P79" s="45"/>
      <c r="Q79" s="46"/>
      <c r="R79"/>
    </row>
    <row r="80" spans="4:18" ht="60" customHeight="1" thickBot="1" x14ac:dyDescent="0.3">
      <c r="M80" s="214" t="s">
        <v>388</v>
      </c>
      <c r="N80" s="45">
        <v>2</v>
      </c>
      <c r="O80" s="45">
        <v>1</v>
      </c>
      <c r="P80" s="45"/>
      <c r="Q80" s="46"/>
      <c r="R80"/>
    </row>
    <row r="81" spans="13:18" ht="54.75" customHeight="1" thickBot="1" x14ac:dyDescent="0.3">
      <c r="M81" s="214" t="s">
        <v>97</v>
      </c>
      <c r="N81" s="45">
        <v>2</v>
      </c>
      <c r="O81" s="45"/>
      <c r="P81" s="45"/>
      <c r="Q81" s="46"/>
      <c r="R81"/>
    </row>
    <row r="82" spans="13:18" ht="51.75" customHeight="1" thickBot="1" x14ac:dyDescent="0.3">
      <c r="M82" s="214" t="s">
        <v>102</v>
      </c>
      <c r="N82" s="45">
        <v>1</v>
      </c>
      <c r="O82" s="45">
        <v>2</v>
      </c>
      <c r="P82" s="45"/>
      <c r="Q82" s="46"/>
      <c r="R82"/>
    </row>
    <row r="83" spans="13:18" ht="36.75" customHeight="1" thickBot="1" x14ac:dyDescent="0.3">
      <c r="M83" s="214" t="s">
        <v>90</v>
      </c>
      <c r="N83" s="45">
        <v>4</v>
      </c>
      <c r="O83" s="45">
        <v>1</v>
      </c>
      <c r="P83" s="45"/>
      <c r="Q83" s="46"/>
      <c r="R83"/>
    </row>
    <row r="84" spans="13:18" ht="36.75" customHeight="1" thickBot="1" x14ac:dyDescent="0.3">
      <c r="M84" s="214" t="s">
        <v>260</v>
      </c>
      <c r="N84" s="45">
        <v>4</v>
      </c>
      <c r="O84" s="45"/>
      <c r="P84" s="45"/>
      <c r="Q84" s="46"/>
      <c r="R84"/>
    </row>
    <row r="85" spans="13:18" ht="30.75" customHeight="1" thickBot="1" x14ac:dyDescent="0.3">
      <c r="M85" s="214" t="s">
        <v>93</v>
      </c>
      <c r="N85" s="45">
        <v>3</v>
      </c>
      <c r="O85" s="45"/>
      <c r="P85" s="45"/>
      <c r="Q85" s="46"/>
      <c r="R85"/>
    </row>
    <row r="86" spans="13:18" ht="32.25" customHeight="1" thickBot="1" x14ac:dyDescent="0.3">
      <c r="M86" s="214" t="s">
        <v>88</v>
      </c>
      <c r="N86" s="45">
        <v>3</v>
      </c>
      <c r="O86" s="45"/>
      <c r="P86" s="45"/>
      <c r="Q86" s="46"/>
      <c r="R86"/>
    </row>
    <row r="87" spans="13:18" ht="32.25" customHeight="1" thickBot="1" x14ac:dyDescent="0.3">
      <c r="M87" s="214" t="s">
        <v>95</v>
      </c>
      <c r="N87" s="45">
        <v>2</v>
      </c>
      <c r="O87" s="45">
        <v>2</v>
      </c>
      <c r="P87" s="45">
        <v>1</v>
      </c>
      <c r="Q87" s="46"/>
      <c r="R87"/>
    </row>
    <row r="88" spans="13:18" ht="32.25" customHeight="1" thickBot="1" x14ac:dyDescent="0.3">
      <c r="M88" s="214" t="s">
        <v>96</v>
      </c>
      <c r="N88" s="45">
        <v>3</v>
      </c>
      <c r="O88" s="45"/>
      <c r="P88" s="45">
        <v>1</v>
      </c>
      <c r="Q88" s="46"/>
      <c r="R88"/>
    </row>
    <row r="89" spans="13:18" ht="38.25" customHeight="1" thickBot="1" x14ac:dyDescent="0.3">
      <c r="M89" s="214" t="s">
        <v>94</v>
      </c>
      <c r="N89" s="45">
        <v>3</v>
      </c>
      <c r="O89" s="45">
        <v>1</v>
      </c>
      <c r="P89" s="45">
        <v>1</v>
      </c>
      <c r="Q89" s="46"/>
      <c r="R89"/>
    </row>
    <row r="90" spans="13:18" ht="38.25" customHeight="1" thickBot="1" x14ac:dyDescent="0.3">
      <c r="M90" s="214" t="s">
        <v>89</v>
      </c>
      <c r="N90" s="45">
        <v>4</v>
      </c>
      <c r="O90" s="45">
        <v>1</v>
      </c>
      <c r="P90" s="45"/>
      <c r="Q90" s="46"/>
      <c r="R90"/>
    </row>
    <row r="91" spans="13:18" ht="38.25" customHeight="1" thickBot="1" x14ac:dyDescent="0.3">
      <c r="M91" s="214" t="s">
        <v>91</v>
      </c>
      <c r="N91" s="45">
        <v>3</v>
      </c>
      <c r="O91" s="45"/>
      <c r="P91" s="45"/>
      <c r="Q91" s="46"/>
      <c r="R91"/>
    </row>
    <row r="92" spans="13:18" ht="28.5" customHeight="1" thickBot="1" x14ac:dyDescent="0.3">
      <c r="M92" s="214" t="s">
        <v>92</v>
      </c>
      <c r="N92" s="45">
        <v>2</v>
      </c>
      <c r="O92" s="45"/>
      <c r="P92" s="45"/>
      <c r="Q92" s="46"/>
      <c r="R92"/>
    </row>
    <row r="93" spans="13:18" ht="29.25" customHeight="1" thickBot="1" x14ac:dyDescent="0.3">
      <c r="M93" s="214" t="s">
        <v>98</v>
      </c>
      <c r="N93" s="45">
        <v>4</v>
      </c>
      <c r="O93" s="45"/>
      <c r="P93" s="45"/>
      <c r="Q93" s="46"/>
      <c r="R93"/>
    </row>
    <row r="94" spans="13:18" ht="48" customHeight="1" thickBot="1" x14ac:dyDescent="0.3">
      <c r="M94" s="214" t="s">
        <v>134</v>
      </c>
      <c r="N94" s="45">
        <v>2</v>
      </c>
      <c r="O94" s="45">
        <v>1</v>
      </c>
      <c r="P94" s="45"/>
      <c r="Q94" s="46"/>
      <c r="R94"/>
    </row>
    <row r="95" spans="13:18" ht="16.5" thickBot="1" x14ac:dyDescent="0.3">
      <c r="M95" s="49" t="s">
        <v>135</v>
      </c>
      <c r="N95" s="48">
        <f>SUBTOTAL(9,N79:N94)</f>
        <v>44</v>
      </c>
      <c r="O95" s="22">
        <f>SUBTOTAL(9,O79:O94)</f>
        <v>9</v>
      </c>
      <c r="P95" s="22">
        <f>SUBTOTAL(9,P79:P94)</f>
        <v>3</v>
      </c>
      <c r="Q95" s="23">
        <f>SUBTOTAL(9,Q79:Q94)</f>
        <v>0</v>
      </c>
      <c r="R95"/>
    </row>
    <row r="96" spans="13:18" ht="16.5" thickBot="1" x14ac:dyDescent="0.3">
      <c r="M96" s="50" t="s">
        <v>141</v>
      </c>
      <c r="N96" s="47">
        <f>N95/$C$61</f>
        <v>0.7857142857142857</v>
      </c>
      <c r="O96" s="47">
        <f t="shared" ref="O96:Q96" si="2">O95/$C$61</f>
        <v>0.16071428571428573</v>
      </c>
      <c r="P96" s="47">
        <f t="shared" si="2"/>
        <v>5.3571428571428568E-2</v>
      </c>
      <c r="Q96" s="47">
        <f t="shared" si="2"/>
        <v>0</v>
      </c>
      <c r="R96" s="51"/>
    </row>
    <row r="99" spans="14:18" ht="47.25" x14ac:dyDescent="0.25">
      <c r="N99" s="1" t="s">
        <v>145</v>
      </c>
      <c r="O99" s="52" t="s">
        <v>137</v>
      </c>
      <c r="P99" s="52" t="s">
        <v>138</v>
      </c>
      <c r="Q99" s="52" t="s">
        <v>139</v>
      </c>
      <c r="R99" s="52" t="s">
        <v>140</v>
      </c>
    </row>
    <row r="100" spans="14:18" ht="15.75" x14ac:dyDescent="0.25">
      <c r="N100" s="53" t="s">
        <v>135</v>
      </c>
      <c r="O100" s="54">
        <f>N95</f>
        <v>44</v>
      </c>
      <c r="P100" s="54">
        <f t="shared" ref="P100:R100" si="3">O95</f>
        <v>9</v>
      </c>
      <c r="Q100" s="54">
        <f t="shared" si="3"/>
        <v>3</v>
      </c>
      <c r="R100" s="54">
        <f t="shared" si="3"/>
        <v>0</v>
      </c>
    </row>
    <row r="101" spans="14:18" ht="31.5" x14ac:dyDescent="0.25">
      <c r="N101" s="55" t="s">
        <v>141</v>
      </c>
      <c r="O101" s="56">
        <f>O100/$C$61</f>
        <v>0.7857142857142857</v>
      </c>
      <c r="P101" s="56">
        <f t="shared" ref="P101:R101" si="4">P100/$C$61</f>
        <v>0.16071428571428573</v>
      </c>
      <c r="Q101" s="56">
        <f t="shared" si="4"/>
        <v>5.3571428571428568E-2</v>
      </c>
      <c r="R101" s="56">
        <f t="shared" si="4"/>
        <v>0</v>
      </c>
    </row>
  </sheetData>
  <autoFilter ref="D3:F61" xr:uid="{00000000-0009-0000-0000-00000C000000}"/>
  <dataConsolidate/>
  <mergeCells count="42">
    <mergeCell ref="N3:R3"/>
    <mergeCell ref="N77:Q77"/>
    <mergeCell ref="M77:M78"/>
    <mergeCell ref="C2:C4"/>
    <mergeCell ref="B54:B57"/>
    <mergeCell ref="B2:B4"/>
    <mergeCell ref="D2:F2"/>
    <mergeCell ref="D3:D4"/>
    <mergeCell ref="E3:E4"/>
    <mergeCell ref="C5:C6"/>
    <mergeCell ref="C10:C11"/>
    <mergeCell ref="C15:C19"/>
    <mergeCell ref="B20:B23"/>
    <mergeCell ref="C20:C23"/>
    <mergeCell ref="C24:C26"/>
    <mergeCell ref="B30:B34"/>
    <mergeCell ref="B58:B60"/>
    <mergeCell ref="B24:B26"/>
    <mergeCell ref="B5:B6"/>
    <mergeCell ref="B10:B11"/>
    <mergeCell ref="B12:B14"/>
    <mergeCell ref="B27:B29"/>
    <mergeCell ref="B49:B51"/>
    <mergeCell ref="B7:B9"/>
    <mergeCell ref="B15:B19"/>
    <mergeCell ref="B35:B38"/>
    <mergeCell ref="B44:B48"/>
    <mergeCell ref="B52:B53"/>
    <mergeCell ref="B39:B43"/>
    <mergeCell ref="H3:L3"/>
    <mergeCell ref="C7:C9"/>
    <mergeCell ref="C58:C60"/>
    <mergeCell ref="C52:C53"/>
    <mergeCell ref="C44:C48"/>
    <mergeCell ref="C35:C38"/>
    <mergeCell ref="C30:C34"/>
    <mergeCell ref="C39:C43"/>
    <mergeCell ref="C49:C51"/>
    <mergeCell ref="C54:C57"/>
    <mergeCell ref="F3:F4"/>
    <mergeCell ref="C27:C29"/>
    <mergeCell ref="C12:C14"/>
  </mergeCells>
  <conditionalFormatting sqref="E67">
    <cfRule type="colorScale" priority="397">
      <colorScale>
        <cfvo type="num" val="1"/>
        <cfvo type="num" val="3"/>
        <cfvo type="num" val="5"/>
        <color rgb="FF00B050"/>
        <color rgb="FFFFC000"/>
        <color rgb="FFFF0000"/>
      </colorScale>
    </cfRule>
  </conditionalFormatting>
  <conditionalFormatting sqref="D67">
    <cfRule type="colorScale" priority="396">
      <colorScale>
        <cfvo type="num" val="1"/>
        <cfvo type="num" val="3"/>
        <cfvo type="num" val="5"/>
        <color rgb="FF00B050"/>
        <color rgb="FFFFC000"/>
        <color rgb="FFFF0000"/>
      </colorScale>
    </cfRule>
  </conditionalFormatting>
  <conditionalFormatting sqref="E24 E26:E29 E5:E19 E35 E38:E39 E42:E60">
    <cfRule type="cellIs" dxfId="71" priority="11926" operator="equal">
      <formula>$O$65</formula>
    </cfRule>
    <cfRule type="cellIs" dxfId="70" priority="11927" operator="equal">
      <formula>$O$64</formula>
    </cfRule>
    <cfRule type="cellIs" dxfId="69" priority="11928" operator="equal">
      <formula>$O$63</formula>
    </cfRule>
    <cfRule type="cellIs" dxfId="68" priority="11929" operator="equal">
      <formula>#REF!</formula>
    </cfRule>
    <cfRule type="cellIs" dxfId="67" priority="11930" operator="equal">
      <formula>#REF!</formula>
    </cfRule>
  </conditionalFormatting>
  <conditionalFormatting sqref="F24 F26:F29 F5:F19 F35:F60">
    <cfRule type="cellIs" dxfId="66" priority="11961" operator="equal">
      <formula>$F$64</formula>
    </cfRule>
    <cfRule type="cellIs" dxfId="65" priority="11962" operator="equal">
      <formula>$F$63</formula>
    </cfRule>
    <cfRule type="cellIs" dxfId="64" priority="11963" operator="equal">
      <formula>#REF!</formula>
    </cfRule>
    <cfRule type="cellIs" dxfId="63" priority="11964" operator="equal">
      <formula>#REF!</formula>
    </cfRule>
  </conditionalFormatting>
  <conditionalFormatting sqref="D24 D26:D29 D5:D19 D35:D60">
    <cfRule type="cellIs" dxfId="62" priority="14565" operator="equal">
      <formula>$N$65</formula>
    </cfRule>
    <cfRule type="cellIs" dxfId="61" priority="14566" operator="equal">
      <formula>$N$64</formula>
    </cfRule>
    <cfRule type="cellIs" dxfId="60" priority="14567" operator="equal">
      <formula>$N$63</formula>
    </cfRule>
    <cfRule type="cellIs" dxfId="59" priority="14568" operator="equal">
      <formula>#REF!</formula>
    </cfRule>
    <cfRule type="cellIs" dxfId="58" priority="14569" operator="equal">
      <formula>#REF!</formula>
    </cfRule>
  </conditionalFormatting>
  <conditionalFormatting sqref="E20:E23">
    <cfRule type="cellIs" dxfId="57" priority="50" operator="equal">
      <formula>$O$65</formula>
    </cfRule>
    <cfRule type="cellIs" dxfId="56" priority="51" operator="equal">
      <formula>$O$64</formula>
    </cfRule>
    <cfRule type="cellIs" dxfId="55" priority="52" operator="equal">
      <formula>$O$63</formula>
    </cfRule>
    <cfRule type="cellIs" dxfId="54" priority="53" operator="equal">
      <formula>#REF!</formula>
    </cfRule>
    <cfRule type="cellIs" dxfId="53" priority="54" operator="equal">
      <formula>#REF!</formula>
    </cfRule>
  </conditionalFormatting>
  <conditionalFormatting sqref="F20:F23">
    <cfRule type="cellIs" dxfId="52" priority="55" operator="equal">
      <formula>$F$64</formula>
    </cfRule>
    <cfRule type="cellIs" dxfId="51" priority="56" operator="equal">
      <formula>$F$63</formula>
    </cfRule>
    <cfRule type="cellIs" dxfId="50" priority="57" operator="equal">
      <formula>#REF!</formula>
    </cfRule>
    <cfRule type="cellIs" dxfId="49" priority="58" operator="equal">
      <formula>#REF!</formula>
    </cfRule>
  </conditionalFormatting>
  <conditionalFormatting sqref="D21:D23">
    <cfRule type="cellIs" dxfId="48" priority="59" operator="equal">
      <formula>$N$65</formula>
    </cfRule>
    <cfRule type="cellIs" dxfId="47" priority="60" operator="equal">
      <formula>$N$64</formula>
    </cfRule>
    <cfRule type="cellIs" dxfId="46" priority="61" operator="equal">
      <formula>$N$63</formula>
    </cfRule>
    <cfRule type="cellIs" dxfId="45" priority="62" operator="equal">
      <formula>#REF!</formula>
    </cfRule>
    <cfRule type="cellIs" dxfId="44" priority="63" operator="equal">
      <formula>#REF!</formula>
    </cfRule>
  </conditionalFormatting>
  <conditionalFormatting sqref="F30:F34">
    <cfRule type="cellIs" dxfId="43" priority="41" operator="equal">
      <formula>$F$64</formula>
    </cfRule>
    <cfRule type="cellIs" dxfId="42" priority="42" operator="equal">
      <formula>$F$63</formula>
    </cfRule>
    <cfRule type="cellIs" dxfId="41" priority="43" operator="equal">
      <formula>#REF!</formula>
    </cfRule>
    <cfRule type="cellIs" dxfId="40" priority="44" operator="equal">
      <formula>#REF!</formula>
    </cfRule>
  </conditionalFormatting>
  <conditionalFormatting sqref="D30:D34">
    <cfRule type="cellIs" dxfId="39" priority="45" operator="equal">
      <formula>$N$65</formula>
    </cfRule>
    <cfRule type="cellIs" dxfId="38" priority="46" operator="equal">
      <formula>$N$64</formula>
    </cfRule>
    <cfRule type="cellIs" dxfId="37" priority="47" operator="equal">
      <formula>$N$63</formula>
    </cfRule>
    <cfRule type="cellIs" dxfId="36" priority="48" operator="equal">
      <formula>#REF!</formula>
    </cfRule>
    <cfRule type="cellIs" dxfId="35" priority="49" operator="equal">
      <formula>#REF!</formula>
    </cfRule>
  </conditionalFormatting>
  <conditionalFormatting sqref="E33">
    <cfRule type="cellIs" dxfId="34" priority="31" operator="equal">
      <formula>$O$65</formula>
    </cfRule>
    <cfRule type="cellIs" dxfId="33" priority="32" operator="equal">
      <formula>$O$64</formula>
    </cfRule>
    <cfRule type="cellIs" dxfId="32" priority="33" operator="equal">
      <formula>$O$63</formula>
    </cfRule>
    <cfRule type="cellIs" dxfId="31" priority="34" operator="equal">
      <formula>#REF!</formula>
    </cfRule>
    <cfRule type="cellIs" dxfId="30" priority="35" operator="equal">
      <formula>#REF!</formula>
    </cfRule>
  </conditionalFormatting>
  <conditionalFormatting sqref="D20">
    <cfRule type="cellIs" dxfId="29" priority="26" operator="equal">
      <formula>$N$65</formula>
    </cfRule>
    <cfRule type="cellIs" dxfId="28" priority="27" operator="equal">
      <formula>$N$64</formula>
    </cfRule>
    <cfRule type="cellIs" dxfId="27" priority="28" operator="equal">
      <formula>$N$63</formula>
    </cfRule>
    <cfRule type="cellIs" dxfId="26" priority="29" operator="equal">
      <formula>#REF!</formula>
    </cfRule>
    <cfRule type="cellIs" dxfId="25" priority="30" operator="equal">
      <formula>#REF!</formula>
    </cfRule>
  </conditionalFormatting>
  <conditionalFormatting sqref="E30">
    <cfRule type="cellIs" dxfId="24" priority="21" operator="equal">
      <formula>$O$65</formula>
    </cfRule>
    <cfRule type="cellIs" dxfId="23" priority="22" operator="equal">
      <formula>$O$64</formula>
    </cfRule>
    <cfRule type="cellIs" dxfId="22" priority="23" operator="equal">
      <formula>$O$63</formula>
    </cfRule>
    <cfRule type="cellIs" dxfId="21" priority="24" operator="equal">
      <formula>#REF!</formula>
    </cfRule>
    <cfRule type="cellIs" dxfId="20" priority="25" operator="equal">
      <formula>#REF!</formula>
    </cfRule>
  </conditionalFormatting>
  <conditionalFormatting sqref="E31:E32">
    <cfRule type="cellIs" dxfId="19" priority="16" operator="equal">
      <formula>$O$65</formula>
    </cfRule>
    <cfRule type="cellIs" dxfId="18" priority="17" operator="equal">
      <formula>$O$64</formula>
    </cfRule>
    <cfRule type="cellIs" dxfId="17" priority="18" operator="equal">
      <formula>$O$63</formula>
    </cfRule>
    <cfRule type="cellIs" dxfId="16" priority="19" operator="equal">
      <formula>#REF!</formula>
    </cfRule>
    <cfRule type="cellIs" dxfId="15" priority="20" operator="equal">
      <formula>#REF!</formula>
    </cfRule>
  </conditionalFormatting>
  <conditionalFormatting sqref="E34">
    <cfRule type="cellIs" dxfId="14" priority="11" operator="equal">
      <formula>$O$65</formula>
    </cfRule>
    <cfRule type="cellIs" dxfId="13" priority="12" operator="equal">
      <formula>$O$64</formula>
    </cfRule>
    <cfRule type="cellIs" dxfId="12" priority="13" operator="equal">
      <formula>$O$63</formula>
    </cfRule>
    <cfRule type="cellIs" dxfId="11" priority="14" operator="equal">
      <formula>#REF!</formula>
    </cfRule>
    <cfRule type="cellIs" dxfId="10" priority="15" operator="equal">
      <formula>#REF!</formula>
    </cfRule>
  </conditionalFormatting>
  <conditionalFormatting sqref="E36:E37">
    <cfRule type="cellIs" dxfId="9" priority="6" operator="equal">
      <formula>$O$65</formula>
    </cfRule>
    <cfRule type="cellIs" dxfId="8" priority="7" operator="equal">
      <formula>$O$64</formula>
    </cfRule>
    <cfRule type="cellIs" dxfId="7" priority="8" operator="equal">
      <formula>$O$63</formula>
    </cfRule>
    <cfRule type="cellIs" dxfId="6" priority="9" operator="equal">
      <formula>#REF!</formula>
    </cfRule>
    <cfRule type="cellIs" dxfId="5" priority="10" operator="equal">
      <formula>#REF!</formula>
    </cfRule>
  </conditionalFormatting>
  <conditionalFormatting sqref="E40:E41">
    <cfRule type="cellIs" dxfId="4" priority="1" operator="equal">
      <formula>$O$65</formula>
    </cfRule>
    <cfRule type="cellIs" dxfId="3" priority="2" operator="equal">
      <formula>$O$64</formula>
    </cfRule>
    <cfRule type="cellIs" dxfId="2" priority="3" operator="equal">
      <formula>$O$63</formula>
    </cfRule>
    <cfRule type="cellIs" dxfId="1" priority="4" operator="equal">
      <formula>#REF!</formula>
    </cfRule>
    <cfRule type="cellIs" dxfId="0" priority="5" operator="equal">
      <formula>#REF!</formula>
    </cfRule>
  </conditionalFormatting>
  <dataValidations count="3">
    <dataValidation type="list" allowBlank="1" showInputMessage="1" showErrorMessage="1" sqref="E5:E60" xr:uid="{00000000-0002-0000-0C00-000000000000}">
      <formula1>$E$67:$E$71</formula1>
    </dataValidation>
    <dataValidation type="list" allowBlank="1" showInputMessage="1" showErrorMessage="1" sqref="F5:F60" xr:uid="{00000000-0002-0000-0C00-000001000000}">
      <formula1>$F$67:$F$70</formula1>
    </dataValidation>
    <dataValidation type="list" allowBlank="1" showInputMessage="1" showErrorMessage="1" sqref="D5:D60" xr:uid="{00000000-0002-0000-0C00-000002000000}">
      <formula1>$D$67:$D$71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8"/>
  <sheetViews>
    <sheetView workbookViewId="0"/>
  </sheetViews>
  <sheetFormatPr baseColWidth="10" defaultRowHeight="15" x14ac:dyDescent="0.25"/>
  <cols>
    <col min="11" max="11" width="13.5703125" customWidth="1"/>
    <col min="22" max="22" width="30.42578125" customWidth="1"/>
  </cols>
  <sheetData>
    <row r="1" spans="2:13" thickBot="1" x14ac:dyDescent="0.35"/>
    <row r="2" spans="2:13" ht="36.75" customHeight="1" x14ac:dyDescent="0.25">
      <c r="B2" s="506" t="s">
        <v>381</v>
      </c>
      <c r="C2" s="507"/>
      <c r="D2" s="507"/>
      <c r="E2" s="507"/>
      <c r="F2" s="507"/>
      <c r="G2" s="507"/>
      <c r="H2" s="507"/>
      <c r="I2" s="507"/>
      <c r="J2" s="507"/>
      <c r="K2" s="507"/>
      <c r="L2" s="507"/>
      <c r="M2" s="508"/>
    </row>
    <row r="3" spans="2:13" ht="36.75" customHeight="1" thickBot="1" x14ac:dyDescent="0.3">
      <c r="B3" s="509"/>
      <c r="C3" s="510"/>
      <c r="D3" s="510"/>
      <c r="E3" s="510"/>
      <c r="F3" s="510"/>
      <c r="G3" s="510"/>
      <c r="H3" s="510"/>
      <c r="I3" s="510"/>
      <c r="J3" s="510"/>
      <c r="K3" s="510"/>
      <c r="L3" s="510"/>
      <c r="M3" s="511"/>
    </row>
    <row r="4" spans="2:13" ht="54" customHeight="1" x14ac:dyDescent="0.25">
      <c r="B4" s="116">
        <v>1</v>
      </c>
      <c r="C4" s="515" t="s">
        <v>363</v>
      </c>
      <c r="D4" s="516"/>
      <c r="E4" s="516"/>
      <c r="F4" s="516"/>
      <c r="G4" s="516"/>
      <c r="H4" s="516"/>
      <c r="I4" s="516"/>
      <c r="J4" s="516"/>
      <c r="K4" s="517"/>
      <c r="L4" s="117"/>
      <c r="M4" s="118"/>
    </row>
    <row r="5" spans="2:13" s="99" customFormat="1" ht="51.75" customHeight="1" x14ac:dyDescent="0.25">
      <c r="B5" s="119" t="s">
        <v>329</v>
      </c>
      <c r="C5" s="512" t="s">
        <v>364</v>
      </c>
      <c r="D5" s="512"/>
      <c r="E5" s="512"/>
      <c r="F5" s="512"/>
      <c r="G5" s="512"/>
      <c r="H5" s="512"/>
      <c r="I5" s="512"/>
      <c r="J5" s="512"/>
      <c r="K5" s="512"/>
      <c r="L5" s="120"/>
      <c r="M5" s="121"/>
    </row>
    <row r="6" spans="2:13" s="99" customFormat="1" ht="43.5" customHeight="1" x14ac:dyDescent="0.25">
      <c r="B6" s="119" t="s">
        <v>330</v>
      </c>
      <c r="C6" s="513" t="s">
        <v>365</v>
      </c>
      <c r="D6" s="513"/>
      <c r="E6" s="513"/>
      <c r="F6" s="513"/>
      <c r="G6" s="513"/>
      <c r="H6" s="513"/>
      <c r="I6" s="513"/>
      <c r="J6" s="513"/>
      <c r="K6" s="513"/>
      <c r="L6" s="120"/>
      <c r="M6" s="121"/>
    </row>
    <row r="7" spans="2:13" s="99" customFormat="1" ht="45" customHeight="1" x14ac:dyDescent="0.25">
      <c r="B7" s="119" t="s">
        <v>331</v>
      </c>
      <c r="C7" s="513" t="s">
        <v>366</v>
      </c>
      <c r="D7" s="513"/>
      <c r="E7" s="513"/>
      <c r="F7" s="513"/>
      <c r="G7" s="513"/>
      <c r="H7" s="513"/>
      <c r="I7" s="513"/>
      <c r="J7" s="513"/>
      <c r="K7" s="513"/>
      <c r="L7" s="120"/>
      <c r="M7" s="121"/>
    </row>
    <row r="8" spans="2:13" s="99" customFormat="1" ht="35.25" customHeight="1" x14ac:dyDescent="0.25">
      <c r="B8" s="119" t="s">
        <v>332</v>
      </c>
      <c r="C8" s="513" t="s">
        <v>367</v>
      </c>
      <c r="D8" s="513"/>
      <c r="E8" s="513"/>
      <c r="F8" s="513"/>
      <c r="G8" s="513"/>
      <c r="H8" s="513"/>
      <c r="I8" s="513"/>
      <c r="J8" s="513"/>
      <c r="K8" s="513"/>
      <c r="L8" s="120"/>
      <c r="M8" s="121"/>
    </row>
    <row r="9" spans="2:13" s="99" customFormat="1" ht="18" customHeight="1" x14ac:dyDescent="0.25">
      <c r="B9" s="119" t="s">
        <v>333</v>
      </c>
      <c r="C9" s="513" t="s">
        <v>368</v>
      </c>
      <c r="D9" s="513"/>
      <c r="E9" s="513"/>
      <c r="F9" s="513"/>
      <c r="G9" s="513"/>
      <c r="H9" s="513"/>
      <c r="I9" s="513"/>
      <c r="J9" s="513"/>
      <c r="K9" s="513"/>
      <c r="L9" s="120"/>
      <c r="M9" s="121"/>
    </row>
    <row r="10" spans="2:13" ht="15.75" x14ac:dyDescent="0.25">
      <c r="B10" s="116"/>
      <c r="C10" s="122"/>
      <c r="D10" s="122"/>
      <c r="E10" s="122"/>
      <c r="F10" s="122"/>
      <c r="G10" s="122"/>
      <c r="H10" s="122"/>
      <c r="I10" s="122"/>
      <c r="J10" s="122"/>
      <c r="K10" s="122"/>
      <c r="L10" s="122"/>
      <c r="M10" s="123"/>
    </row>
    <row r="11" spans="2:13" ht="57" customHeight="1" x14ac:dyDescent="0.25">
      <c r="B11" s="119">
        <v>2</v>
      </c>
      <c r="C11" s="518" t="s">
        <v>318</v>
      </c>
      <c r="D11" s="519"/>
      <c r="E11" s="519"/>
      <c r="F11" s="519"/>
      <c r="G11" s="519"/>
      <c r="H11" s="519"/>
      <c r="I11" s="519"/>
      <c r="J11" s="519"/>
      <c r="K11" s="520"/>
      <c r="L11" s="124"/>
      <c r="M11" s="125"/>
    </row>
    <row r="12" spans="2:13" ht="15.75" x14ac:dyDescent="0.25">
      <c r="B12" s="119" t="s">
        <v>323</v>
      </c>
      <c r="C12" s="513" t="s">
        <v>292</v>
      </c>
      <c r="D12" s="513"/>
      <c r="E12" s="513"/>
      <c r="F12" s="513"/>
      <c r="G12" s="513"/>
      <c r="H12" s="513"/>
      <c r="I12" s="513"/>
      <c r="J12" s="513"/>
      <c r="K12" s="513"/>
      <c r="L12" s="126"/>
      <c r="M12" s="127"/>
    </row>
    <row r="13" spans="2:13" ht="15.75" x14ac:dyDescent="0.25">
      <c r="B13" s="119" t="s">
        <v>324</v>
      </c>
      <c r="C13" s="513" t="s">
        <v>293</v>
      </c>
      <c r="D13" s="513"/>
      <c r="E13" s="513"/>
      <c r="F13" s="513"/>
      <c r="G13" s="513"/>
      <c r="H13" s="513"/>
      <c r="I13" s="513"/>
      <c r="J13" s="513"/>
      <c r="K13" s="513"/>
      <c r="L13" s="126"/>
      <c r="M13" s="127"/>
    </row>
    <row r="14" spans="2:13" ht="16.5" thickBot="1" x14ac:dyDescent="0.3">
      <c r="B14" s="128" t="s">
        <v>325</v>
      </c>
      <c r="C14" s="514" t="s">
        <v>294</v>
      </c>
      <c r="D14" s="514"/>
      <c r="E14" s="514"/>
      <c r="F14" s="514"/>
      <c r="G14" s="514"/>
      <c r="H14" s="514"/>
      <c r="I14" s="514"/>
      <c r="J14" s="514"/>
      <c r="K14" s="514"/>
      <c r="L14" s="129"/>
      <c r="M14" s="130"/>
    </row>
    <row r="15" spans="2:13" x14ac:dyDescent="0.25">
      <c r="B15" s="2"/>
    </row>
    <row r="16" spans="2:13" x14ac:dyDescent="0.25">
      <c r="B16" s="2"/>
    </row>
    <row r="21" spans="22:22" ht="27" customHeight="1" x14ac:dyDescent="0.3">
      <c r="V21" s="132"/>
    </row>
    <row r="22" spans="22:22" ht="27" customHeight="1" x14ac:dyDescent="0.3">
      <c r="V22" s="132"/>
    </row>
    <row r="23" spans="22:22" ht="27" customHeight="1" x14ac:dyDescent="0.3">
      <c r="V23" s="132"/>
    </row>
    <row r="24" spans="22:22" ht="27" customHeight="1" x14ac:dyDescent="0.3">
      <c r="V24" s="132"/>
    </row>
    <row r="25" spans="22:22" ht="27" customHeight="1" x14ac:dyDescent="0.3">
      <c r="V25" s="132"/>
    </row>
    <row r="26" spans="22:22" ht="27" customHeight="1" x14ac:dyDescent="0.3">
      <c r="V26" s="132"/>
    </row>
    <row r="27" spans="22:22" ht="27" customHeight="1" x14ac:dyDescent="0.3">
      <c r="V27" s="132"/>
    </row>
    <row r="28" spans="22:22" ht="27" customHeight="1" x14ac:dyDescent="0.3">
      <c r="V28" s="132"/>
    </row>
  </sheetData>
  <mergeCells count="11">
    <mergeCell ref="C12:K12"/>
    <mergeCell ref="C13:K13"/>
    <mergeCell ref="C14:K14"/>
    <mergeCell ref="C4:K4"/>
    <mergeCell ref="C11:K11"/>
    <mergeCell ref="C9:K9"/>
    <mergeCell ref="B2:M3"/>
    <mergeCell ref="C5:K5"/>
    <mergeCell ref="C6:K6"/>
    <mergeCell ref="C7:K7"/>
    <mergeCell ref="C8:K8"/>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61"/>
  <sheetViews>
    <sheetView topLeftCell="A2" workbookViewId="0">
      <selection activeCell="C2" sqref="C2:F3"/>
    </sheetView>
  </sheetViews>
  <sheetFormatPr baseColWidth="10" defaultRowHeight="15" x14ac:dyDescent="0.25"/>
  <cols>
    <col min="1" max="1" width="5.28515625" customWidth="1"/>
    <col min="2" max="2" width="53.85546875" customWidth="1"/>
    <col min="3" max="3" width="39.7109375" customWidth="1"/>
    <col min="4" max="6" width="30.5703125" customWidth="1"/>
  </cols>
  <sheetData>
    <row r="1" spans="1:6" ht="23.25" customHeight="1" thickBot="1" x14ac:dyDescent="0.35"/>
    <row r="2" spans="1:6" ht="23.25" customHeight="1" x14ac:dyDescent="0.25">
      <c r="A2" s="530"/>
      <c r="B2" s="531"/>
      <c r="C2" s="524" t="s">
        <v>174</v>
      </c>
      <c r="D2" s="525"/>
      <c r="E2" s="525"/>
      <c r="F2" s="526"/>
    </row>
    <row r="3" spans="1:6" ht="23.25" customHeight="1" x14ac:dyDescent="0.25">
      <c r="A3" s="532"/>
      <c r="B3" s="533"/>
      <c r="C3" s="527"/>
      <c r="D3" s="528"/>
      <c r="E3" s="528"/>
      <c r="F3" s="529"/>
    </row>
    <row r="4" spans="1:6" ht="23.25" customHeight="1" thickBot="1" x14ac:dyDescent="0.4">
      <c r="A4" s="532"/>
      <c r="B4" s="533"/>
      <c r="C4" s="521" t="s">
        <v>175</v>
      </c>
      <c r="D4" s="522"/>
      <c r="E4" s="522"/>
      <c r="F4" s="523"/>
    </row>
    <row r="5" spans="1:6" thickBot="1" x14ac:dyDescent="0.35">
      <c r="A5" s="534"/>
      <c r="B5" s="535"/>
      <c r="C5" s="59"/>
      <c r="D5" s="60"/>
      <c r="E5" s="60"/>
      <c r="F5" s="61"/>
    </row>
    <row r="6" spans="1:6" ht="30.75" customHeight="1" x14ac:dyDescent="0.25">
      <c r="A6" s="73" t="s">
        <v>150</v>
      </c>
      <c r="B6" s="74" t="s">
        <v>161</v>
      </c>
      <c r="C6" s="74" t="s">
        <v>158</v>
      </c>
      <c r="D6" s="74" t="s">
        <v>159</v>
      </c>
      <c r="E6" s="74" t="s">
        <v>160</v>
      </c>
      <c r="F6" s="75" t="s">
        <v>173</v>
      </c>
    </row>
    <row r="7" spans="1:6" s="70" customFormat="1" ht="207" customHeight="1" x14ac:dyDescent="0.25">
      <c r="A7" s="95">
        <v>1</v>
      </c>
      <c r="B7" s="69" t="s">
        <v>244</v>
      </c>
      <c r="C7" s="69" t="s">
        <v>245</v>
      </c>
      <c r="D7" s="69" t="s">
        <v>246</v>
      </c>
      <c r="E7" s="69" t="s">
        <v>247</v>
      </c>
      <c r="F7" s="96" t="s">
        <v>248</v>
      </c>
    </row>
    <row r="8" spans="1:6" s="70" customFormat="1" ht="117" customHeight="1" x14ac:dyDescent="0.25">
      <c r="A8" s="95">
        <v>2</v>
      </c>
      <c r="B8" s="69" t="s">
        <v>44</v>
      </c>
      <c r="C8" s="69" t="s">
        <v>252</v>
      </c>
      <c r="D8" s="69" t="s">
        <v>246</v>
      </c>
      <c r="E8" s="69" t="s">
        <v>253</v>
      </c>
      <c r="F8" s="96" t="s">
        <v>254</v>
      </c>
    </row>
    <row r="9" spans="1:6" s="70" customFormat="1" ht="133.5" customHeight="1" x14ac:dyDescent="0.25">
      <c r="A9" s="95">
        <v>3</v>
      </c>
      <c r="B9" s="69" t="s">
        <v>256</v>
      </c>
      <c r="C9" s="69" t="s">
        <v>257</v>
      </c>
      <c r="D9" s="69" t="s">
        <v>246</v>
      </c>
      <c r="E9" s="69" t="s">
        <v>258</v>
      </c>
      <c r="F9" s="96" t="s">
        <v>259</v>
      </c>
    </row>
    <row r="10" spans="1:6" ht="31.5" customHeight="1" x14ac:dyDescent="0.25">
      <c r="A10" s="76">
        <v>4</v>
      </c>
      <c r="B10" s="57"/>
      <c r="C10" s="57"/>
      <c r="D10" s="57"/>
      <c r="E10" s="57"/>
      <c r="F10" s="77"/>
    </row>
    <row r="11" spans="1:6" ht="31.5" customHeight="1" x14ac:dyDescent="0.25">
      <c r="A11" s="76">
        <v>5</v>
      </c>
      <c r="B11" s="57"/>
      <c r="C11" s="57"/>
      <c r="D11" s="57"/>
      <c r="E11" s="57"/>
      <c r="F11" s="77"/>
    </row>
    <row r="12" spans="1:6" ht="31.5" customHeight="1" x14ac:dyDescent="0.25">
      <c r="A12" s="76">
        <v>6</v>
      </c>
      <c r="B12" s="57"/>
      <c r="C12" s="57"/>
      <c r="D12" s="57"/>
      <c r="E12" s="57"/>
      <c r="F12" s="77"/>
    </row>
    <row r="13" spans="1:6" ht="31.5" customHeight="1" x14ac:dyDescent="0.25">
      <c r="A13" s="76">
        <v>7</v>
      </c>
      <c r="B13" s="57"/>
      <c r="C13" s="57"/>
      <c r="D13" s="57"/>
      <c r="E13" s="57"/>
      <c r="F13" s="77"/>
    </row>
    <row r="14" spans="1:6" ht="31.5" customHeight="1" x14ac:dyDescent="0.25">
      <c r="A14" s="76">
        <v>8</v>
      </c>
      <c r="B14" s="57"/>
      <c r="C14" s="57"/>
      <c r="D14" s="57"/>
      <c r="E14" s="57"/>
      <c r="F14" s="77"/>
    </row>
    <row r="15" spans="1:6" ht="31.5" customHeight="1" x14ac:dyDescent="0.25">
      <c r="A15" s="76">
        <v>9</v>
      </c>
      <c r="B15" s="57"/>
      <c r="C15" s="57"/>
      <c r="D15" s="57"/>
      <c r="E15" s="57"/>
      <c r="F15" s="77"/>
    </row>
    <row r="16" spans="1:6" ht="31.5" customHeight="1" x14ac:dyDescent="0.25">
      <c r="A16" s="76">
        <v>10</v>
      </c>
      <c r="B16" s="57"/>
      <c r="C16" s="57"/>
      <c r="D16" s="57"/>
      <c r="E16" s="57"/>
      <c r="F16" s="77"/>
    </row>
    <row r="17" spans="1:6" ht="31.5" customHeight="1" x14ac:dyDescent="0.25">
      <c r="A17" s="76">
        <v>11</v>
      </c>
      <c r="B17" s="57"/>
      <c r="C17" s="57"/>
      <c r="D17" s="57"/>
      <c r="E17" s="57"/>
      <c r="F17" s="77"/>
    </row>
    <row r="18" spans="1:6" ht="31.5" customHeight="1" thickBot="1" x14ac:dyDescent="0.3">
      <c r="A18" s="78">
        <v>12</v>
      </c>
      <c r="B18" s="79"/>
      <c r="C18" s="79"/>
      <c r="D18" s="79"/>
      <c r="E18" s="79"/>
      <c r="F18" s="80"/>
    </row>
    <row r="19" spans="1:6" x14ac:dyDescent="0.25">
      <c r="A19" s="58"/>
    </row>
    <row r="20" spans="1:6" x14ac:dyDescent="0.25">
      <c r="A20" s="58"/>
    </row>
    <row r="21" spans="1:6" x14ac:dyDescent="0.25">
      <c r="A21" s="58"/>
    </row>
    <row r="22" spans="1:6" x14ac:dyDescent="0.25">
      <c r="A22" s="58"/>
    </row>
    <row r="23" spans="1:6" x14ac:dyDescent="0.25">
      <c r="A23" s="58"/>
    </row>
    <row r="24" spans="1:6" x14ac:dyDescent="0.25">
      <c r="A24" s="58"/>
    </row>
    <row r="25" spans="1:6" x14ac:dyDescent="0.25">
      <c r="A25" s="58"/>
    </row>
    <row r="26" spans="1:6" x14ac:dyDescent="0.25">
      <c r="A26" s="58"/>
    </row>
    <row r="27" spans="1:6" x14ac:dyDescent="0.25">
      <c r="A27" s="58"/>
    </row>
    <row r="28" spans="1:6" x14ac:dyDescent="0.25">
      <c r="A28" s="58"/>
    </row>
    <row r="29" spans="1:6" x14ac:dyDescent="0.25">
      <c r="A29" s="58"/>
    </row>
    <row r="30" spans="1:6" x14ac:dyDescent="0.25">
      <c r="A30" s="58"/>
    </row>
    <row r="31" spans="1:6" x14ac:dyDescent="0.25">
      <c r="A31" s="58"/>
    </row>
    <row r="32" spans="1:6" x14ac:dyDescent="0.25">
      <c r="A32" s="58"/>
    </row>
    <row r="33" spans="1:1" x14ac:dyDescent="0.25">
      <c r="A33" s="58"/>
    </row>
    <row r="34" spans="1:1" x14ac:dyDescent="0.25">
      <c r="A34" s="58"/>
    </row>
    <row r="35" spans="1:1" x14ac:dyDescent="0.25">
      <c r="A35" s="58"/>
    </row>
    <row r="36" spans="1:1" x14ac:dyDescent="0.25">
      <c r="A36" s="58"/>
    </row>
    <row r="37" spans="1:1" x14ac:dyDescent="0.25">
      <c r="A37" s="58"/>
    </row>
    <row r="38" spans="1:1" x14ac:dyDescent="0.25">
      <c r="A38" s="58"/>
    </row>
    <row r="39" spans="1:1" x14ac:dyDescent="0.25">
      <c r="A39" s="58"/>
    </row>
    <row r="40" spans="1:1" x14ac:dyDescent="0.25">
      <c r="A40" s="58"/>
    </row>
    <row r="41" spans="1:1" x14ac:dyDescent="0.25">
      <c r="A41" s="58"/>
    </row>
    <row r="42" spans="1:1" x14ac:dyDescent="0.25">
      <c r="A42" s="58"/>
    </row>
    <row r="43" spans="1:1" x14ac:dyDescent="0.25">
      <c r="A43" s="58"/>
    </row>
    <row r="44" spans="1:1" x14ac:dyDescent="0.25">
      <c r="A44" s="58"/>
    </row>
    <row r="45" spans="1:1" x14ac:dyDescent="0.25">
      <c r="A45" s="58"/>
    </row>
    <row r="46" spans="1:1" x14ac:dyDescent="0.25">
      <c r="A46" s="58"/>
    </row>
    <row r="47" spans="1:1" x14ac:dyDescent="0.25">
      <c r="A47" s="58"/>
    </row>
    <row r="48" spans="1: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row r="56" spans="1:1" x14ac:dyDescent="0.25">
      <c r="A56" s="58"/>
    </row>
    <row r="57" spans="1:1" x14ac:dyDescent="0.25">
      <c r="A57" s="58"/>
    </row>
    <row r="58" spans="1:1" x14ac:dyDescent="0.25">
      <c r="A58" s="58"/>
    </row>
    <row r="59" spans="1:1" x14ac:dyDescent="0.25">
      <c r="A59" s="58"/>
    </row>
    <row r="60" spans="1:1" x14ac:dyDescent="0.25">
      <c r="A60" s="58"/>
    </row>
    <row r="61" spans="1:1" x14ac:dyDescent="0.25">
      <c r="A61" s="58"/>
    </row>
  </sheetData>
  <mergeCells count="4">
    <mergeCell ref="C4:F4"/>
    <mergeCell ref="C2:F3"/>
    <mergeCell ref="A2:B4"/>
    <mergeCell ref="A5:B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3300"/>
  </sheetPr>
  <dimension ref="A1:O1261"/>
  <sheetViews>
    <sheetView workbookViewId="0">
      <selection sqref="A1:D1"/>
    </sheetView>
  </sheetViews>
  <sheetFormatPr baseColWidth="10" defaultRowHeight="15" x14ac:dyDescent="0.25"/>
  <cols>
    <col min="1" max="1" width="39.5703125" customWidth="1"/>
    <col min="2" max="2" width="37.7109375" customWidth="1"/>
    <col min="3" max="3" width="18" customWidth="1"/>
    <col min="4" max="4" width="22.7109375" customWidth="1"/>
    <col min="5" max="5" width="29.140625" customWidth="1"/>
    <col min="6" max="6" width="23.7109375" customWidth="1"/>
    <col min="7" max="7" width="29.28515625" customWidth="1"/>
    <col min="8" max="8" width="45" customWidth="1"/>
  </cols>
  <sheetData>
    <row r="1" spans="1:6" ht="44.25" customHeight="1" thickBot="1" x14ac:dyDescent="0.3">
      <c r="A1" s="547" t="s">
        <v>598</v>
      </c>
      <c r="B1" s="548"/>
      <c r="C1" s="548"/>
      <c r="D1" s="549"/>
    </row>
    <row r="2" spans="1:6" x14ac:dyDescent="0.25">
      <c r="A2" s="550" t="s">
        <v>206</v>
      </c>
      <c r="B2" s="551"/>
      <c r="C2" s="551"/>
      <c r="D2" s="552"/>
    </row>
    <row r="3" spans="1:6" ht="15.75" thickBot="1" x14ac:dyDescent="0.3">
      <c r="A3" s="553"/>
      <c r="B3" s="554"/>
      <c r="C3" s="554"/>
      <c r="D3" s="555"/>
    </row>
    <row r="4" spans="1:6" ht="57" customHeight="1" thickBot="1" x14ac:dyDescent="0.35">
      <c r="A4" s="556" t="str">
        <f>'[1]MAPA DE RIESGOS'!J5</f>
        <v>Verificar los saldos registrados en SIIF de la vigencia anterior con corte a 31 de diciembre.</v>
      </c>
      <c r="B4" s="557"/>
      <c r="C4" s="557"/>
      <c r="D4" s="558"/>
    </row>
    <row r="5" spans="1:6" ht="48" thickBot="1" x14ac:dyDescent="0.3">
      <c r="A5" s="259" t="s">
        <v>190</v>
      </c>
      <c r="B5" s="260" t="s">
        <v>191</v>
      </c>
      <c r="C5" s="260" t="s">
        <v>192</v>
      </c>
      <c r="D5" s="261" t="s">
        <v>230</v>
      </c>
    </row>
    <row r="6" spans="1:6" ht="44.25" customHeight="1" x14ac:dyDescent="0.25">
      <c r="A6" s="559" t="s">
        <v>176</v>
      </c>
      <c r="B6" s="262" t="s">
        <v>181</v>
      </c>
      <c r="C6" s="263"/>
      <c r="D6" s="264" t="b">
        <f>IF(C6="Asignado",15,IF(C6="No ASignado",0))</f>
        <v>0</v>
      </c>
    </row>
    <row r="7" spans="1:6" ht="60.75" customHeight="1" x14ac:dyDescent="0.25">
      <c r="A7" s="560"/>
      <c r="B7" s="250" t="s">
        <v>182</v>
      </c>
      <c r="C7" s="252"/>
      <c r="D7" s="3" t="b">
        <f>IF(C7="Adecuado",15,IF(C7="Inadecuado",0))</f>
        <v>0</v>
      </c>
    </row>
    <row r="8" spans="1:6" ht="72" customHeight="1" x14ac:dyDescent="0.25">
      <c r="A8" s="76" t="s">
        <v>177</v>
      </c>
      <c r="B8" s="250" t="s">
        <v>187</v>
      </c>
      <c r="C8" s="252"/>
      <c r="D8" s="3" t="b">
        <f>IF(C8="OPORTUNA",15,IF(C8="INOPORTUNA",0))</f>
        <v>0</v>
      </c>
    </row>
    <row r="9" spans="1:6" ht="103.5" customHeight="1" x14ac:dyDescent="0.25">
      <c r="A9" s="76" t="s">
        <v>178</v>
      </c>
      <c r="B9" s="250" t="s">
        <v>193</v>
      </c>
      <c r="C9" s="67"/>
      <c r="D9" s="3" t="b">
        <f>IF(C9="PREVENIR",15,IF(C9="DETECTAR",10,IF(C9="NO ES UN CONTROL",0)))</f>
        <v>0</v>
      </c>
    </row>
    <row r="10" spans="1:6" ht="78.75" customHeight="1" thickBot="1" x14ac:dyDescent="0.3">
      <c r="A10" s="76" t="s">
        <v>195</v>
      </c>
      <c r="B10" s="250" t="s">
        <v>196</v>
      </c>
      <c r="C10" s="68"/>
      <c r="D10" s="3" t="b">
        <f>IF(C10="CONFIABLE",15,IF(C10="NO CONFIABLE",0))</f>
        <v>0</v>
      </c>
    </row>
    <row r="11" spans="1:6" ht="84.75" customHeight="1" x14ac:dyDescent="0.25">
      <c r="A11" s="95" t="s">
        <v>199</v>
      </c>
      <c r="B11" s="250" t="s">
        <v>200</v>
      </c>
      <c r="C11" s="251"/>
      <c r="D11" s="3" t="b">
        <f>IF(C11="SE INVESTIGAN Y RESUELVEN OPORTUNAMENTE",15,IF(C11="NO SE INVESTIGAN Y RESUELVEN OPORTUNAMENTE",0))</f>
        <v>0</v>
      </c>
      <c r="E11" s="561" t="s">
        <v>233</v>
      </c>
      <c r="F11" s="562"/>
    </row>
    <row r="12" spans="1:6" ht="70.5" customHeight="1" x14ac:dyDescent="0.25">
      <c r="A12" s="76" t="s">
        <v>203</v>
      </c>
      <c r="B12" s="250" t="s">
        <v>204</v>
      </c>
      <c r="C12" s="252"/>
      <c r="D12" s="3" t="b">
        <f>IF(C12="COMPLETA",10,IF(C12="INCOMPLETA",5,IF(C12="NO EXISTE",0)))</f>
        <v>0</v>
      </c>
      <c r="E12" s="563" t="s">
        <v>240</v>
      </c>
      <c r="F12" s="565" t="str">
        <f>IF(D13&gt;=96,"FUERTE",IF(D13&gt;=86,"MODERADO",IF(D13&lt;=85,"DEBIL")))</f>
        <v>DEBIL</v>
      </c>
    </row>
    <row r="13" spans="1:6" ht="21" thickBot="1" x14ac:dyDescent="0.3">
      <c r="A13" s="567" t="s">
        <v>239</v>
      </c>
      <c r="B13" s="568"/>
      <c r="C13" s="568"/>
      <c r="D13" s="265">
        <f>SUM(D6:D12)</f>
        <v>0</v>
      </c>
      <c r="E13" s="564"/>
      <c r="F13" s="566"/>
    </row>
    <row r="14" spans="1:6" x14ac:dyDescent="0.25">
      <c r="E14" s="70"/>
    </row>
    <row r="15" spans="1:6" ht="15.75" thickBot="1" x14ac:dyDescent="0.3">
      <c r="E15" s="70"/>
    </row>
    <row r="16" spans="1:6" ht="45.75" customHeight="1" thickBot="1" x14ac:dyDescent="0.3">
      <c r="A16" s="536" t="s">
        <v>604</v>
      </c>
      <c r="B16" s="537"/>
      <c r="C16" s="537"/>
      <c r="D16" s="537"/>
      <c r="E16" s="538"/>
    </row>
    <row r="17" spans="1:7" ht="45" customHeight="1" thickBot="1" x14ac:dyDescent="0.3">
      <c r="A17" s="266" t="s">
        <v>605</v>
      </c>
      <c r="B17" s="539" t="s">
        <v>606</v>
      </c>
      <c r="C17" s="539"/>
      <c r="D17" s="539"/>
      <c r="E17" s="540"/>
    </row>
    <row r="18" spans="1:7" ht="57" customHeight="1" x14ac:dyDescent="0.25">
      <c r="A18" s="267"/>
      <c r="B18" s="541" t="b">
        <f>IF(A18="FUERTE","EL CONTROL SE EJECUTA DE MANERA CONSISTENTE POR PARTE DEL RESPONSABLE",IF(A18="MODERADO","EL CONTROL SE EJECUTA ALGUNAS VECES POR PARTE DEL RESPONSABLE",IF(A18="DEBIL","EL CONTROL NO SE EJECUTA POR PARTE DEL RESPONSABLE")))</f>
        <v>0</v>
      </c>
      <c r="C18" s="541"/>
      <c r="D18" s="541"/>
      <c r="E18" s="541"/>
      <c r="F18" s="268"/>
      <c r="G18" s="268"/>
    </row>
    <row r="20" spans="1:7" ht="15.75" thickBot="1" x14ac:dyDescent="0.3"/>
    <row r="21" spans="1:7" ht="44.25" customHeight="1" thickBot="1" x14ac:dyDescent="0.3">
      <c r="A21" s="536" t="s">
        <v>607</v>
      </c>
      <c r="B21" s="537"/>
      <c r="C21" s="537"/>
      <c r="D21" s="537"/>
      <c r="E21" s="538"/>
    </row>
    <row r="22" spans="1:7" x14ac:dyDescent="0.25">
      <c r="A22" s="542" t="s">
        <v>608</v>
      </c>
      <c r="B22" s="544" t="s">
        <v>18</v>
      </c>
      <c r="C22" s="544"/>
      <c r="D22" s="545" t="s">
        <v>19</v>
      </c>
      <c r="E22" s="546"/>
    </row>
    <row r="23" spans="1:7" s="7" customFormat="1" ht="47.25" customHeight="1" x14ac:dyDescent="0.25">
      <c r="A23" s="543"/>
      <c r="B23" s="269" t="s">
        <v>609</v>
      </c>
      <c r="C23" s="269" t="s">
        <v>610</v>
      </c>
      <c r="D23" s="270" t="s">
        <v>609</v>
      </c>
      <c r="E23" s="271" t="s">
        <v>610</v>
      </c>
    </row>
    <row r="24" spans="1:7" s="7" customFormat="1" ht="50.25" customHeight="1" thickBot="1" x14ac:dyDescent="0.3">
      <c r="A24" s="272" t="str">
        <f>F12</f>
        <v>DEBIL</v>
      </c>
      <c r="B24" s="273"/>
      <c r="C24" s="274" t="b">
        <f>IF(B24="Directamente",2,IF(B24="Indirectamente",1,IF(B24="No disminuye",0)))</f>
        <v>0</v>
      </c>
      <c r="D24" s="275"/>
      <c r="E24" s="276" t="b">
        <f>IF(D24="Directamente",2,IF(D24="Indirectamente",1,IF(D24="No disminuye",0)))</f>
        <v>0</v>
      </c>
    </row>
    <row r="29" spans="1:7" ht="15.75" thickBot="1" x14ac:dyDescent="0.3"/>
    <row r="30" spans="1:7" ht="44.25" customHeight="1" thickBot="1" x14ac:dyDescent="0.3">
      <c r="A30" s="547" t="s">
        <v>598</v>
      </c>
      <c r="B30" s="548"/>
      <c r="C30" s="548"/>
      <c r="D30" s="549"/>
    </row>
    <row r="31" spans="1:7" x14ac:dyDescent="0.25">
      <c r="A31" s="550" t="s">
        <v>206</v>
      </c>
      <c r="B31" s="551"/>
      <c r="C31" s="551"/>
      <c r="D31" s="552"/>
    </row>
    <row r="32" spans="1:7" ht="15.75" thickBot="1" x14ac:dyDescent="0.3">
      <c r="A32" s="553"/>
      <c r="B32" s="554"/>
      <c r="C32" s="554"/>
      <c r="D32" s="555"/>
    </row>
    <row r="33" spans="1:7" ht="57" customHeight="1" thickBot="1" x14ac:dyDescent="0.3">
      <c r="A33" s="556" t="str">
        <f>'[1]MAPA DE RIESGOS'!J6</f>
        <v>Información reportada en el SIIF Nación.</v>
      </c>
      <c r="B33" s="557"/>
      <c r="C33" s="557"/>
      <c r="D33" s="558"/>
    </row>
    <row r="34" spans="1:7" ht="48" thickBot="1" x14ac:dyDescent="0.3">
      <c r="A34" s="259" t="s">
        <v>190</v>
      </c>
      <c r="B34" s="260" t="s">
        <v>191</v>
      </c>
      <c r="C34" s="260" t="s">
        <v>192</v>
      </c>
      <c r="D34" s="261" t="s">
        <v>230</v>
      </c>
    </row>
    <row r="35" spans="1:7" ht="44.25" customHeight="1" x14ac:dyDescent="0.25">
      <c r="A35" s="559" t="s">
        <v>176</v>
      </c>
      <c r="B35" s="262" t="s">
        <v>181</v>
      </c>
      <c r="C35" s="263"/>
      <c r="D35" s="264" t="b">
        <f>IF(C35="Asignado",15,IF(C35="No ASignado",0))</f>
        <v>0</v>
      </c>
    </row>
    <row r="36" spans="1:7" ht="60.75" customHeight="1" x14ac:dyDescent="0.25">
      <c r="A36" s="560"/>
      <c r="B36" s="250" t="s">
        <v>182</v>
      </c>
      <c r="C36" s="252"/>
      <c r="D36" s="3" t="b">
        <f>IF(C36="Adecuado",15,IF(C36="Inadecuado",0))</f>
        <v>0</v>
      </c>
    </row>
    <row r="37" spans="1:7" ht="72" customHeight="1" x14ac:dyDescent="0.25">
      <c r="A37" s="76" t="s">
        <v>177</v>
      </c>
      <c r="B37" s="250" t="s">
        <v>187</v>
      </c>
      <c r="C37" s="252"/>
      <c r="D37" s="3" t="b">
        <f>IF(C37="OPORTUNA",15,IF(C37="INOPORTUNA",0))</f>
        <v>0</v>
      </c>
    </row>
    <row r="38" spans="1:7" ht="103.5" customHeight="1" x14ac:dyDescent="0.25">
      <c r="A38" s="76" t="s">
        <v>178</v>
      </c>
      <c r="B38" s="250" t="s">
        <v>193</v>
      </c>
      <c r="C38" s="67"/>
      <c r="D38" s="3" t="b">
        <f>IF(C38="PREVENIR",15,IF(C38="DETECTAR",10,IF(C38="NO ES UN CONTROL",0)))</f>
        <v>0</v>
      </c>
    </row>
    <row r="39" spans="1:7" ht="78.75" customHeight="1" thickBot="1" x14ac:dyDescent="0.3">
      <c r="A39" s="76" t="s">
        <v>195</v>
      </c>
      <c r="B39" s="250" t="s">
        <v>196</v>
      </c>
      <c r="C39" s="68"/>
      <c r="D39" s="3" t="b">
        <f>IF(C39="CONFIABLE",15,IF(C39="NO CONFIABLE",0))</f>
        <v>0</v>
      </c>
    </row>
    <row r="40" spans="1:7" ht="84.75" customHeight="1" x14ac:dyDescent="0.25">
      <c r="A40" s="95" t="s">
        <v>199</v>
      </c>
      <c r="B40" s="250" t="s">
        <v>200</v>
      </c>
      <c r="C40" s="251"/>
      <c r="D40" s="3" t="b">
        <f>IF(C40="SE INVESTIGAN Y RESUELVEN OPORTUNAMENTE",15,IF(C40="NO SE INVESTIGAN Y RESUELVEN OPORTUNAMENTE",0))</f>
        <v>0</v>
      </c>
      <c r="E40" s="561" t="s">
        <v>233</v>
      </c>
      <c r="F40" s="562"/>
    </row>
    <row r="41" spans="1:7" ht="70.5" customHeight="1" x14ac:dyDescent="0.25">
      <c r="A41" s="76" t="s">
        <v>203</v>
      </c>
      <c r="B41" s="250" t="s">
        <v>204</v>
      </c>
      <c r="C41" s="252"/>
      <c r="D41" s="3" t="b">
        <f>IF(C41="COMPLETA",10,IF(C41="INCOMPLETA",5,IF(C41="NO EXISTE",0)))</f>
        <v>0</v>
      </c>
      <c r="E41" s="563" t="s">
        <v>240</v>
      </c>
      <c r="F41" s="565" t="str">
        <f>IF(D42&gt;=96,"FUERTE",IF(D42&gt;=86,"MODERADO",IF(D42&lt;=85,"DEBIL")))</f>
        <v>DEBIL</v>
      </c>
    </row>
    <row r="42" spans="1:7" ht="21" thickBot="1" x14ac:dyDescent="0.3">
      <c r="A42" s="567" t="s">
        <v>239</v>
      </c>
      <c r="B42" s="568"/>
      <c r="C42" s="568"/>
      <c r="D42" s="265">
        <f>SUM(D35:D41)</f>
        <v>0</v>
      </c>
      <c r="E42" s="564"/>
      <c r="F42" s="566"/>
    </row>
    <row r="43" spans="1:7" x14ac:dyDescent="0.25">
      <c r="E43" s="70"/>
    </row>
    <row r="44" spans="1:7" ht="15.75" thickBot="1" x14ac:dyDescent="0.3">
      <c r="E44" s="70"/>
    </row>
    <row r="45" spans="1:7" ht="45.75" customHeight="1" thickBot="1" x14ac:dyDescent="0.3">
      <c r="A45" s="536" t="s">
        <v>604</v>
      </c>
      <c r="B45" s="537"/>
      <c r="C45" s="537"/>
      <c r="D45" s="537"/>
      <c r="E45" s="538"/>
    </row>
    <row r="46" spans="1:7" ht="45" customHeight="1" thickBot="1" x14ac:dyDescent="0.3">
      <c r="A46" s="266" t="s">
        <v>605</v>
      </c>
      <c r="B46" s="539" t="s">
        <v>606</v>
      </c>
      <c r="C46" s="539"/>
      <c r="D46" s="539"/>
      <c r="E46" s="540"/>
    </row>
    <row r="47" spans="1:7" ht="57" customHeight="1" x14ac:dyDescent="0.25">
      <c r="A47" s="267"/>
      <c r="B47" s="541" t="b">
        <f>IF(A47="FUERTE","EL CONTROL SE EJECUTA DE MANERA CONSISTENTE POR PARTE DEL RESPONSABLE",IF(A47="MODERADO","EL CONTROL SE EJECUTA ALGUNAS VECES POR PARTE DEL RESPONSABLE",IF(A47="DEBIL","EL CONTROL NO SE EJECUTA POR PARTE DEL RESPONSABLE")))</f>
        <v>0</v>
      </c>
      <c r="C47" s="541"/>
      <c r="D47" s="541"/>
      <c r="E47" s="541"/>
      <c r="F47" s="268"/>
      <c r="G47" s="268"/>
    </row>
    <row r="49" spans="1:5" ht="15.75" thickBot="1" x14ac:dyDescent="0.3"/>
    <row r="50" spans="1:5" ht="44.25" customHeight="1" thickBot="1" x14ac:dyDescent="0.3">
      <c r="A50" s="536" t="s">
        <v>607</v>
      </c>
      <c r="B50" s="537"/>
      <c r="C50" s="537"/>
      <c r="D50" s="537"/>
      <c r="E50" s="538"/>
    </row>
    <row r="51" spans="1:5" x14ac:dyDescent="0.25">
      <c r="A51" s="542" t="s">
        <v>608</v>
      </c>
      <c r="B51" s="544" t="s">
        <v>18</v>
      </c>
      <c r="C51" s="544"/>
      <c r="D51" s="545" t="s">
        <v>19</v>
      </c>
      <c r="E51" s="546"/>
    </row>
    <row r="52" spans="1:5" s="7" customFormat="1" ht="47.25" customHeight="1" x14ac:dyDescent="0.25">
      <c r="A52" s="543"/>
      <c r="B52" s="269" t="s">
        <v>609</v>
      </c>
      <c r="C52" s="269" t="s">
        <v>610</v>
      </c>
      <c r="D52" s="270" t="s">
        <v>609</v>
      </c>
      <c r="E52" s="271" t="s">
        <v>610</v>
      </c>
    </row>
    <row r="53" spans="1:5" s="7" customFormat="1" ht="50.25" customHeight="1" thickBot="1" x14ac:dyDescent="0.3">
      <c r="A53" s="272" t="str">
        <f>F41</f>
        <v>DEBIL</v>
      </c>
      <c r="B53" s="273"/>
      <c r="C53" s="274" t="b">
        <f>IF(B53="Directamente",2,IF(B53="Indirectamente",1,IF(B53="No disminuye",0)))</f>
        <v>0</v>
      </c>
      <c r="D53" s="275"/>
      <c r="E53" s="276" t="b">
        <f>IF(D53="Directamente",2,IF(D53="Indirectamente",1,IF(D53="No disminuye",0)))</f>
        <v>0</v>
      </c>
    </row>
    <row r="57" spans="1:5" ht="15.75" thickBot="1" x14ac:dyDescent="0.3"/>
    <row r="58" spans="1:5" ht="44.25" customHeight="1" thickBot="1" x14ac:dyDescent="0.3">
      <c r="A58" s="547" t="s">
        <v>598</v>
      </c>
      <c r="B58" s="548"/>
      <c r="C58" s="548"/>
      <c r="D58" s="549"/>
    </row>
    <row r="59" spans="1:5" x14ac:dyDescent="0.25">
      <c r="A59" s="550" t="s">
        <v>206</v>
      </c>
      <c r="B59" s="551"/>
      <c r="C59" s="551"/>
      <c r="D59" s="552"/>
    </row>
    <row r="60" spans="1:5" ht="15.75" thickBot="1" x14ac:dyDescent="0.3">
      <c r="A60" s="553"/>
      <c r="B60" s="554"/>
      <c r="C60" s="554"/>
      <c r="D60" s="555"/>
    </row>
    <row r="61" spans="1:5" ht="57" customHeight="1" thickBot="1" x14ac:dyDescent="0.3">
      <c r="A61" s="556" t="str">
        <f>'[1]MAPA DE RIESGOS'!J7</f>
        <v>Control de la ejecución presupuestal de la vigencia.</v>
      </c>
      <c r="B61" s="557"/>
      <c r="C61" s="557"/>
      <c r="D61" s="558"/>
    </row>
    <row r="62" spans="1:5" ht="48" thickBot="1" x14ac:dyDescent="0.3">
      <c r="A62" s="259" t="s">
        <v>190</v>
      </c>
      <c r="B62" s="260" t="s">
        <v>191</v>
      </c>
      <c r="C62" s="260" t="s">
        <v>192</v>
      </c>
      <c r="D62" s="261" t="s">
        <v>230</v>
      </c>
    </row>
    <row r="63" spans="1:5" ht="44.25" customHeight="1" x14ac:dyDescent="0.25">
      <c r="A63" s="559" t="s">
        <v>176</v>
      </c>
      <c r="B63" s="262" t="s">
        <v>181</v>
      </c>
      <c r="C63" s="263"/>
      <c r="D63" s="264" t="b">
        <f>IF(C63="Asignado",15,IF(C63="No ASignado",0))</f>
        <v>0</v>
      </c>
    </row>
    <row r="64" spans="1:5" ht="60.75" customHeight="1" x14ac:dyDescent="0.25">
      <c r="A64" s="560"/>
      <c r="B64" s="250" t="s">
        <v>182</v>
      </c>
      <c r="C64" s="252"/>
      <c r="D64" s="277" t="b">
        <f>IF(C64="Adecuado",15,IF(C64="Inadecuado",0))</f>
        <v>0</v>
      </c>
    </row>
    <row r="65" spans="1:7" ht="72" customHeight="1" x14ac:dyDescent="0.25">
      <c r="A65" s="76" t="s">
        <v>177</v>
      </c>
      <c r="B65" s="250" t="s">
        <v>187</v>
      </c>
      <c r="C65" s="252"/>
      <c r="D65" s="277" t="b">
        <f>IF(C65="OPORTUNA",15,IF(C65="INOPORTUNA",0))</f>
        <v>0</v>
      </c>
    </row>
    <row r="66" spans="1:7" ht="103.5" customHeight="1" x14ac:dyDescent="0.25">
      <c r="A66" s="76" t="s">
        <v>178</v>
      </c>
      <c r="B66" s="250" t="s">
        <v>193</v>
      </c>
      <c r="C66" s="67"/>
      <c r="D66" s="277" t="b">
        <f>IF(C66="PREVENIR",15,IF(C66="DETECTAR",10,IF(C66="NO ES UN CONTROL",0)))</f>
        <v>0</v>
      </c>
    </row>
    <row r="67" spans="1:7" ht="78.75" customHeight="1" thickBot="1" x14ac:dyDescent="0.3">
      <c r="A67" s="76" t="s">
        <v>195</v>
      </c>
      <c r="B67" s="250" t="s">
        <v>196</v>
      </c>
      <c r="C67" s="68"/>
      <c r="D67" s="277" t="b">
        <f>IF(C67="CONFIABLE",15,IF(C67="NO CONFIABLE",0))</f>
        <v>0</v>
      </c>
    </row>
    <row r="68" spans="1:7" ht="84.75" customHeight="1" x14ac:dyDescent="0.25">
      <c r="A68" s="95" t="s">
        <v>199</v>
      </c>
      <c r="B68" s="250" t="s">
        <v>200</v>
      </c>
      <c r="C68" s="251"/>
      <c r="D68" s="277" t="b">
        <f>IF(C68="SE INVESTIGAN Y RESUELVEN OPORTUNAMENTE",15,IF(C68="NO SE INVESTIGAN Y RESUELVEN OPORTUNAMENTE",0))</f>
        <v>0</v>
      </c>
      <c r="E68" s="561" t="s">
        <v>233</v>
      </c>
      <c r="F68" s="562"/>
    </row>
    <row r="69" spans="1:7" ht="70.5" customHeight="1" x14ac:dyDescent="0.25">
      <c r="A69" s="76" t="s">
        <v>203</v>
      </c>
      <c r="B69" s="250" t="s">
        <v>204</v>
      </c>
      <c r="C69" s="252"/>
      <c r="D69" s="277" t="b">
        <f>IF(C69="COMPLETA",10,IF(C69="INCOMPLETA",5,IF(C69="NO EXISTE",0)))</f>
        <v>0</v>
      </c>
      <c r="E69" s="563" t="s">
        <v>240</v>
      </c>
      <c r="F69" s="565" t="str">
        <f>IF(D70&gt;=96,"FUERTE",IF(D70&gt;=86,"MODERADO",IF(D70&lt;=85,"DEBIL")))</f>
        <v>DEBIL</v>
      </c>
    </row>
    <row r="70" spans="1:7" ht="21" thickBot="1" x14ac:dyDescent="0.3">
      <c r="A70" s="567" t="s">
        <v>239</v>
      </c>
      <c r="B70" s="568"/>
      <c r="C70" s="568"/>
      <c r="D70" s="265">
        <f>SUM(D63:D69)</f>
        <v>0</v>
      </c>
      <c r="E70" s="564"/>
      <c r="F70" s="566"/>
    </row>
    <row r="71" spans="1:7" x14ac:dyDescent="0.25">
      <c r="E71" s="70"/>
    </row>
    <row r="72" spans="1:7" ht="15.75" thickBot="1" x14ac:dyDescent="0.3">
      <c r="E72" s="70"/>
    </row>
    <row r="73" spans="1:7" ht="45.75" customHeight="1" thickBot="1" x14ac:dyDescent="0.3">
      <c r="A73" s="536" t="s">
        <v>604</v>
      </c>
      <c r="B73" s="537"/>
      <c r="C73" s="537"/>
      <c r="D73" s="537"/>
      <c r="E73" s="538"/>
    </row>
    <row r="74" spans="1:7" ht="45" customHeight="1" thickBot="1" x14ac:dyDescent="0.3">
      <c r="A74" s="266" t="s">
        <v>605</v>
      </c>
      <c r="B74" s="539" t="s">
        <v>606</v>
      </c>
      <c r="C74" s="539"/>
      <c r="D74" s="539"/>
      <c r="E74" s="540"/>
    </row>
    <row r="75" spans="1:7" ht="57" customHeight="1" x14ac:dyDescent="0.25">
      <c r="A75" s="267"/>
      <c r="B75" s="541" t="b">
        <f>IF(A75="FUERTE","EL CONTROL SE EJECUTA DE MANERA CONSISTENTE POR PARTE DEL RESPONSABLE",IF(A75="MODERADO","EL CONTROL SE EJECUTA ALGUNAS VECES POR PARTE DEL RESPONSABLE",IF(A75="DEBIL","EL CONTROL NO SE EJECUTA POR PARTE DEL RESPONSABLE")))</f>
        <v>0</v>
      </c>
      <c r="C75" s="541"/>
      <c r="D75" s="541"/>
      <c r="E75" s="541"/>
      <c r="F75" s="268"/>
      <c r="G75" s="268"/>
    </row>
    <row r="77" spans="1:7" ht="15.75" thickBot="1" x14ac:dyDescent="0.3"/>
    <row r="78" spans="1:7" ht="44.25" customHeight="1" thickBot="1" x14ac:dyDescent="0.3">
      <c r="A78" s="536" t="s">
        <v>607</v>
      </c>
      <c r="B78" s="537"/>
      <c r="C78" s="537"/>
      <c r="D78" s="537"/>
      <c r="E78" s="538"/>
    </row>
    <row r="79" spans="1:7" x14ac:dyDescent="0.25">
      <c r="A79" s="542" t="s">
        <v>608</v>
      </c>
      <c r="B79" s="544" t="s">
        <v>18</v>
      </c>
      <c r="C79" s="544"/>
      <c r="D79" s="545" t="s">
        <v>19</v>
      </c>
      <c r="E79" s="546"/>
    </row>
    <row r="80" spans="1:7" s="7" customFormat="1" ht="47.25" customHeight="1" x14ac:dyDescent="0.25">
      <c r="A80" s="543"/>
      <c r="B80" s="269" t="s">
        <v>609</v>
      </c>
      <c r="C80" s="269" t="s">
        <v>610</v>
      </c>
      <c r="D80" s="270" t="s">
        <v>609</v>
      </c>
      <c r="E80" s="271" t="s">
        <v>610</v>
      </c>
    </row>
    <row r="81" spans="1:6" s="7" customFormat="1" ht="50.25" customHeight="1" thickBot="1" x14ac:dyDescent="0.3">
      <c r="A81" s="272" t="str">
        <f>F69</f>
        <v>DEBIL</v>
      </c>
      <c r="B81" s="273"/>
      <c r="C81" s="274" t="b">
        <f>IF(B81="Directamente",2,IF(B81="Indirectamente",1,IF(B81="No disminuye",0)))</f>
        <v>0</v>
      </c>
      <c r="D81" s="275"/>
      <c r="E81" s="276" t="b">
        <f>IF(D81="Directamente",2,IF(D81="Indirectamente",1,IF(D81="No disminuye",0)))</f>
        <v>0</v>
      </c>
    </row>
    <row r="85" spans="1:6" ht="15.75" thickBot="1" x14ac:dyDescent="0.3"/>
    <row r="86" spans="1:6" ht="44.25" customHeight="1" thickBot="1" x14ac:dyDescent="0.3">
      <c r="A86" s="547" t="s">
        <v>598</v>
      </c>
      <c r="B86" s="548"/>
      <c r="C86" s="548"/>
      <c r="D86" s="549"/>
    </row>
    <row r="87" spans="1:6" x14ac:dyDescent="0.25">
      <c r="A87" s="550" t="s">
        <v>206</v>
      </c>
      <c r="B87" s="551"/>
      <c r="C87" s="551"/>
      <c r="D87" s="552"/>
    </row>
    <row r="88" spans="1:6" ht="15.75" thickBot="1" x14ac:dyDescent="0.3">
      <c r="A88" s="553"/>
      <c r="B88" s="554"/>
      <c r="C88" s="554"/>
      <c r="D88" s="555"/>
    </row>
    <row r="89" spans="1:6" ht="77.25" customHeight="1" thickBot="1" x14ac:dyDescent="0.3">
      <c r="A89" s="569" t="str">
        <f>'[1]MAPA DE RIESGOS'!J8</f>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
      <c r="B89" s="570"/>
      <c r="C89" s="570"/>
      <c r="D89" s="571"/>
    </row>
    <row r="90" spans="1:6" ht="48" thickBot="1" x14ac:dyDescent="0.3">
      <c r="A90" s="259" t="s">
        <v>190</v>
      </c>
      <c r="B90" s="260" t="s">
        <v>191</v>
      </c>
      <c r="C90" s="260" t="s">
        <v>192</v>
      </c>
      <c r="D90" s="261" t="s">
        <v>230</v>
      </c>
    </row>
    <row r="91" spans="1:6" ht="44.25" customHeight="1" x14ac:dyDescent="0.25">
      <c r="A91" s="559" t="s">
        <v>176</v>
      </c>
      <c r="B91" s="262" t="s">
        <v>181</v>
      </c>
      <c r="C91" s="263"/>
      <c r="D91" s="264" t="b">
        <f>IF(C91="Asignado",15,IF(C91="No ASignado",0))</f>
        <v>0</v>
      </c>
    </row>
    <row r="92" spans="1:6" ht="60.75" customHeight="1" x14ac:dyDescent="0.25">
      <c r="A92" s="560"/>
      <c r="B92" s="250" t="s">
        <v>182</v>
      </c>
      <c r="C92" s="252"/>
      <c r="D92" s="3" t="b">
        <f>IF(C92="Adecuado",15,IF(C92="Inadecuado",0))</f>
        <v>0</v>
      </c>
    </row>
    <row r="93" spans="1:6" ht="72" customHeight="1" x14ac:dyDescent="0.25">
      <c r="A93" s="76" t="s">
        <v>177</v>
      </c>
      <c r="B93" s="250" t="s">
        <v>187</v>
      </c>
      <c r="C93" s="252"/>
      <c r="D93" s="3" t="b">
        <f>IF(C93="OPORTUNA",15,IF(C93="INOPORTUNA",0))</f>
        <v>0</v>
      </c>
    </row>
    <row r="94" spans="1:6" ht="103.5" customHeight="1" x14ac:dyDescent="0.25">
      <c r="A94" s="76" t="s">
        <v>178</v>
      </c>
      <c r="B94" s="250" t="s">
        <v>193</v>
      </c>
      <c r="C94" s="67"/>
      <c r="D94" s="3" t="b">
        <f>IF(C94="PREVENIR",15,IF(C94="DETECTAR",10,IF(C94="NO ES UN CONTROL",0)))</f>
        <v>0</v>
      </c>
    </row>
    <row r="95" spans="1:6" ht="78.75" customHeight="1" thickBot="1" x14ac:dyDescent="0.3">
      <c r="A95" s="76" t="s">
        <v>195</v>
      </c>
      <c r="B95" s="250" t="s">
        <v>196</v>
      </c>
      <c r="C95" s="68"/>
      <c r="D95" s="3" t="b">
        <f>IF(C95="CONFIABLE",15,IF(C95="NO CONFIABLE",0))</f>
        <v>0</v>
      </c>
    </row>
    <row r="96" spans="1:6" ht="84.75" customHeight="1" x14ac:dyDescent="0.25">
      <c r="A96" s="95" t="s">
        <v>199</v>
      </c>
      <c r="B96" s="250" t="s">
        <v>200</v>
      </c>
      <c r="C96" s="251"/>
      <c r="D96" s="3" t="b">
        <f>IF(C96="SE INVESTIGAN Y RESUELVEN OPORTUNAMENTE",15,IF(C96="NO SE INVESTIGAN Y RESUELVEN OPORTUNAMENTE",0))</f>
        <v>0</v>
      </c>
      <c r="E96" s="561" t="s">
        <v>233</v>
      </c>
      <c r="F96" s="562"/>
    </row>
    <row r="97" spans="1:7" ht="70.5" customHeight="1" x14ac:dyDescent="0.25">
      <c r="A97" s="76" t="s">
        <v>203</v>
      </c>
      <c r="B97" s="250" t="s">
        <v>204</v>
      </c>
      <c r="C97" s="252"/>
      <c r="D97" s="3" t="b">
        <f>IF(C97="COMPLETA",10,IF(C97="INCOMPLETA",5,IF(C97="NO EXISTE",0)))</f>
        <v>0</v>
      </c>
      <c r="E97" s="563" t="s">
        <v>240</v>
      </c>
      <c r="F97" s="565" t="str">
        <f>IF(D98&gt;=96,"FUERTE",IF(D98&gt;=86,"MODERADO",IF(D98&lt;=85,"DEBIL")))</f>
        <v>DEBIL</v>
      </c>
    </row>
    <row r="98" spans="1:7" ht="21" thickBot="1" x14ac:dyDescent="0.3">
      <c r="A98" s="567" t="s">
        <v>239</v>
      </c>
      <c r="B98" s="568"/>
      <c r="C98" s="568"/>
      <c r="D98" s="265">
        <f>SUM(D91:D97)</f>
        <v>0</v>
      </c>
      <c r="E98" s="564"/>
      <c r="F98" s="566"/>
    </row>
    <row r="99" spans="1:7" x14ac:dyDescent="0.25">
      <c r="E99" s="70"/>
    </row>
    <row r="100" spans="1:7" ht="15.75" thickBot="1" x14ac:dyDescent="0.3">
      <c r="E100" s="70"/>
    </row>
    <row r="101" spans="1:7" ht="45.75" customHeight="1" thickBot="1" x14ac:dyDescent="0.3">
      <c r="A101" s="536" t="s">
        <v>604</v>
      </c>
      <c r="B101" s="537"/>
      <c r="C101" s="537"/>
      <c r="D101" s="537"/>
      <c r="E101" s="538"/>
    </row>
    <row r="102" spans="1:7" ht="45" customHeight="1" thickBot="1" x14ac:dyDescent="0.3">
      <c r="A102" s="266" t="s">
        <v>605</v>
      </c>
      <c r="B102" s="539" t="s">
        <v>606</v>
      </c>
      <c r="C102" s="539"/>
      <c r="D102" s="539"/>
      <c r="E102" s="540"/>
    </row>
    <row r="103" spans="1:7" ht="57" customHeight="1" x14ac:dyDescent="0.25">
      <c r="A103" s="267"/>
      <c r="B103" s="541" t="b">
        <f>IF(A103="FUERTE","EL CONTROL SE EJECUTA DE MANERA CONSISTENTE POR PARTE DEL RESPONSABLE",IF(A103="MODERADO","EL CONTROL SE EJECUTA ALGUNAS VECES POR PARTE DEL RESPONSABLE",IF(A103="DEBIL","EL CONTROL NO SE EJECUTA POR PARTE DEL RESPONSABLE")))</f>
        <v>0</v>
      </c>
      <c r="C103" s="541"/>
      <c r="D103" s="541"/>
      <c r="E103" s="541"/>
      <c r="F103" s="268"/>
      <c r="G103" s="268"/>
    </row>
    <row r="105" spans="1:7" ht="15.75" thickBot="1" x14ac:dyDescent="0.3"/>
    <row r="106" spans="1:7" ht="44.25" customHeight="1" thickBot="1" x14ac:dyDescent="0.3">
      <c r="A106" s="536" t="s">
        <v>607</v>
      </c>
      <c r="B106" s="537"/>
      <c r="C106" s="537"/>
      <c r="D106" s="537"/>
      <c r="E106" s="538"/>
    </row>
    <row r="107" spans="1:7" x14ac:dyDescent="0.25">
      <c r="A107" s="542" t="s">
        <v>608</v>
      </c>
      <c r="B107" s="544" t="s">
        <v>18</v>
      </c>
      <c r="C107" s="544"/>
      <c r="D107" s="545" t="s">
        <v>19</v>
      </c>
      <c r="E107" s="546"/>
    </row>
    <row r="108" spans="1:7" s="7" customFormat="1" ht="47.25" customHeight="1" x14ac:dyDescent="0.25">
      <c r="A108" s="543"/>
      <c r="B108" s="269" t="s">
        <v>609</v>
      </c>
      <c r="C108" s="269" t="s">
        <v>610</v>
      </c>
      <c r="D108" s="270" t="s">
        <v>609</v>
      </c>
      <c r="E108" s="271" t="s">
        <v>610</v>
      </c>
    </row>
    <row r="109" spans="1:7" s="7" customFormat="1" ht="50.25" customHeight="1" thickBot="1" x14ac:dyDescent="0.3">
      <c r="A109" s="272" t="str">
        <f>F97</f>
        <v>DEBIL</v>
      </c>
      <c r="B109" s="273"/>
      <c r="C109" s="274" t="b">
        <f>IF(B109="Directamente",2,IF(B109="Indirectamente",1,IF(B109="No disminuye",0)))</f>
        <v>0</v>
      </c>
      <c r="D109" s="275"/>
      <c r="E109" s="276" t="b">
        <f>IF(D109="Directamente",2,IF(D109="Indirectamente",1,IF(D109="No disminuye",0)))</f>
        <v>0</v>
      </c>
    </row>
    <row r="113" spans="1:6" ht="15.75" thickBot="1" x14ac:dyDescent="0.3"/>
    <row r="114" spans="1:6" ht="44.25" customHeight="1" thickBot="1" x14ac:dyDescent="0.3">
      <c r="A114" s="547" t="s">
        <v>598</v>
      </c>
      <c r="B114" s="548"/>
      <c r="C114" s="548"/>
      <c r="D114" s="549"/>
    </row>
    <row r="115" spans="1:6" x14ac:dyDescent="0.25">
      <c r="A115" s="550" t="s">
        <v>206</v>
      </c>
      <c r="B115" s="551"/>
      <c r="C115" s="551"/>
      <c r="D115" s="552"/>
    </row>
    <row r="116" spans="1:6" ht="15.75" thickBot="1" x14ac:dyDescent="0.3">
      <c r="A116" s="553"/>
      <c r="B116" s="554"/>
      <c r="C116" s="554"/>
      <c r="D116" s="555"/>
    </row>
    <row r="117" spans="1:6" ht="57" customHeight="1" thickBot="1" x14ac:dyDescent="0.3">
      <c r="A117" s="556" t="str">
        <f>+'[1]MAPA DE RIESGOS'!J9</f>
        <v>Verificar que la solicitud se realice por el rubro correspondiente y que se soporte con los documentos que viabilicen el posible gasto.</v>
      </c>
      <c r="B117" s="557"/>
      <c r="C117" s="557"/>
      <c r="D117" s="558"/>
    </row>
    <row r="118" spans="1:6" ht="48" thickBot="1" x14ac:dyDescent="0.3">
      <c r="A118" s="259" t="s">
        <v>190</v>
      </c>
      <c r="B118" s="260" t="s">
        <v>191</v>
      </c>
      <c r="C118" s="260" t="s">
        <v>192</v>
      </c>
      <c r="D118" s="261" t="s">
        <v>230</v>
      </c>
    </row>
    <row r="119" spans="1:6" ht="44.25" customHeight="1" x14ac:dyDescent="0.25">
      <c r="A119" s="559" t="s">
        <v>176</v>
      </c>
      <c r="B119" s="262" t="s">
        <v>181</v>
      </c>
      <c r="C119" s="263"/>
      <c r="D119" s="264" t="b">
        <f>IF(C119="Asignado",15,IF(C119="No ASignado",0))</f>
        <v>0</v>
      </c>
    </row>
    <row r="120" spans="1:6" ht="60.75" customHeight="1" x14ac:dyDescent="0.25">
      <c r="A120" s="560"/>
      <c r="B120" s="250" t="s">
        <v>182</v>
      </c>
      <c r="C120" s="252"/>
      <c r="D120" s="3" t="b">
        <f>IF(C120="Adecuado",15,IF(C120="Inadecuado",0))</f>
        <v>0</v>
      </c>
    </row>
    <row r="121" spans="1:6" ht="72" customHeight="1" x14ac:dyDescent="0.25">
      <c r="A121" s="76" t="s">
        <v>177</v>
      </c>
      <c r="B121" s="250" t="s">
        <v>187</v>
      </c>
      <c r="C121" s="252"/>
      <c r="D121" s="3" t="b">
        <f>IF(C121="OPORTUNA",15,IF(C121="INOPORTUNA",0))</f>
        <v>0</v>
      </c>
    </row>
    <row r="122" spans="1:6" ht="103.5" customHeight="1" x14ac:dyDescent="0.25">
      <c r="A122" s="76" t="s">
        <v>178</v>
      </c>
      <c r="B122" s="250" t="s">
        <v>193</v>
      </c>
      <c r="C122" s="67"/>
      <c r="D122" s="3" t="b">
        <f>IF(C122="PREVENIR",15,IF(C122="DETECTAR",10,IF(C122="NO ES UN CONTROL",0)))</f>
        <v>0</v>
      </c>
    </row>
    <row r="123" spans="1:6" ht="78.75" customHeight="1" thickBot="1" x14ac:dyDescent="0.3">
      <c r="A123" s="76" t="s">
        <v>195</v>
      </c>
      <c r="B123" s="250" t="s">
        <v>196</v>
      </c>
      <c r="C123" s="68"/>
      <c r="D123" s="3" t="b">
        <f>IF(C123="CONFIABLE",15,IF(C123="NO CONFIABLE",0))</f>
        <v>0</v>
      </c>
    </row>
    <row r="124" spans="1:6" ht="84.75" customHeight="1" x14ac:dyDescent="0.25">
      <c r="A124" s="95" t="s">
        <v>199</v>
      </c>
      <c r="B124" s="250" t="s">
        <v>200</v>
      </c>
      <c r="C124" s="251"/>
      <c r="D124" s="3" t="b">
        <f>IF(C124="SE INVESTIGAN Y RESUELVEN OPORTUNAMENTE",15,IF(C124="NO SE INVESTIGAN Y RESUELVEN OPORTUNAMENTE",0))</f>
        <v>0</v>
      </c>
      <c r="E124" s="561" t="s">
        <v>233</v>
      </c>
      <c r="F124" s="562"/>
    </row>
    <row r="125" spans="1:6" ht="70.5" customHeight="1" x14ac:dyDescent="0.25">
      <c r="A125" s="76" t="s">
        <v>203</v>
      </c>
      <c r="B125" s="250" t="s">
        <v>204</v>
      </c>
      <c r="C125" s="252"/>
      <c r="D125" s="3" t="b">
        <f>IF(C125="COMPLETA",10,IF(C125="INCOMPLETA",5,IF(C125="NO EXISTE",0)))</f>
        <v>0</v>
      </c>
      <c r="E125" s="563" t="s">
        <v>240</v>
      </c>
      <c r="F125" s="565" t="str">
        <f>IF(D126&gt;=96,"FUERTE",IF(D126&gt;=86,"MODERADO",IF(D126&lt;=85,"DEBIL")))</f>
        <v>DEBIL</v>
      </c>
    </row>
    <row r="126" spans="1:6" ht="21" thickBot="1" x14ac:dyDescent="0.3">
      <c r="A126" s="567" t="s">
        <v>239</v>
      </c>
      <c r="B126" s="568"/>
      <c r="C126" s="568"/>
      <c r="D126" s="265">
        <f>SUM(D119:D125)</f>
        <v>0</v>
      </c>
      <c r="E126" s="564"/>
      <c r="F126" s="566"/>
    </row>
    <row r="127" spans="1:6" x14ac:dyDescent="0.25">
      <c r="E127" s="70"/>
    </row>
    <row r="128" spans="1:6" ht="15.75" thickBot="1" x14ac:dyDescent="0.3">
      <c r="E128" s="70"/>
    </row>
    <row r="129" spans="1:7" ht="45.75" customHeight="1" thickBot="1" x14ac:dyDescent="0.3">
      <c r="A129" s="536" t="s">
        <v>604</v>
      </c>
      <c r="B129" s="537"/>
      <c r="C129" s="537"/>
      <c r="D129" s="537"/>
      <c r="E129" s="538"/>
    </row>
    <row r="130" spans="1:7" ht="45" customHeight="1" thickBot="1" x14ac:dyDescent="0.3">
      <c r="A130" s="266" t="s">
        <v>605</v>
      </c>
      <c r="B130" s="539" t="s">
        <v>606</v>
      </c>
      <c r="C130" s="539"/>
      <c r="D130" s="539"/>
      <c r="E130" s="540"/>
    </row>
    <row r="131" spans="1:7" ht="57" customHeight="1" x14ac:dyDescent="0.25">
      <c r="A131" s="267"/>
      <c r="B131" s="541" t="b">
        <f>IF(A131="FUERTE","EL CONTROL SE EJECUTA DE MANERA CONSISTENTE POR PARTE DEL RESPONSABLE",IF(A131="MODERADO","EL CONTROL SE EJECUTA ALGUNAS VECES POR PARTE DEL RESPONSABLE",IF(A131="DEBIL","EL CONTROL NO SE EJECUTA POR PARTE DEL RESPONSABLE")))</f>
        <v>0</v>
      </c>
      <c r="C131" s="541"/>
      <c r="D131" s="541"/>
      <c r="E131" s="541"/>
      <c r="F131" s="268"/>
      <c r="G131" s="268"/>
    </row>
    <row r="133" spans="1:7" ht="15.75" thickBot="1" x14ac:dyDescent="0.3"/>
    <row r="134" spans="1:7" ht="44.25" customHeight="1" thickBot="1" x14ac:dyDescent="0.3">
      <c r="A134" s="536" t="s">
        <v>607</v>
      </c>
      <c r="B134" s="537"/>
      <c r="C134" s="537"/>
      <c r="D134" s="537"/>
      <c r="E134" s="538"/>
    </row>
    <row r="135" spans="1:7" x14ac:dyDescent="0.25">
      <c r="A135" s="542" t="s">
        <v>608</v>
      </c>
      <c r="B135" s="544" t="s">
        <v>18</v>
      </c>
      <c r="C135" s="544"/>
      <c r="D135" s="545" t="s">
        <v>19</v>
      </c>
      <c r="E135" s="546"/>
    </row>
    <row r="136" spans="1:7" s="7" customFormat="1" ht="47.25" customHeight="1" x14ac:dyDescent="0.25">
      <c r="A136" s="543"/>
      <c r="B136" s="269" t="s">
        <v>609</v>
      </c>
      <c r="C136" s="269" t="s">
        <v>610</v>
      </c>
      <c r="D136" s="270" t="s">
        <v>609</v>
      </c>
      <c r="E136" s="271" t="s">
        <v>610</v>
      </c>
    </row>
    <row r="137" spans="1:7" s="7" customFormat="1" ht="50.25" customHeight="1" thickBot="1" x14ac:dyDescent="0.3">
      <c r="A137" s="272" t="str">
        <f>F125</f>
        <v>DEBIL</v>
      </c>
      <c r="B137" s="273"/>
      <c r="C137" s="274" t="b">
        <f>IF(B137="Directamente",2,IF(B137="Indirectamente",1,IF(B137="No disminuye",0)))</f>
        <v>0</v>
      </c>
      <c r="D137" s="275"/>
      <c r="E137" s="276" t="b">
        <f>IF(D137="Directamente",2,IF(D137="Indirectamente",1,IF(D137="No disminuye",0)))</f>
        <v>0</v>
      </c>
    </row>
    <row r="141" spans="1:7" ht="15.75" thickBot="1" x14ac:dyDescent="0.3"/>
    <row r="142" spans="1:7" ht="44.25" customHeight="1" thickBot="1" x14ac:dyDescent="0.3">
      <c r="A142" s="547" t="s">
        <v>598</v>
      </c>
      <c r="B142" s="548"/>
      <c r="C142" s="548"/>
      <c r="D142" s="549"/>
    </row>
    <row r="143" spans="1:7" x14ac:dyDescent="0.25">
      <c r="A143" s="550" t="s">
        <v>206</v>
      </c>
      <c r="B143" s="551"/>
      <c r="C143" s="551"/>
      <c r="D143" s="552"/>
    </row>
    <row r="144" spans="1:7" ht="15.75" thickBot="1" x14ac:dyDescent="0.3">
      <c r="A144" s="553"/>
      <c r="B144" s="554"/>
      <c r="C144" s="554"/>
      <c r="D144" s="555"/>
    </row>
    <row r="145" spans="1:7" ht="57" customHeight="1" thickBot="1" x14ac:dyDescent="0.3">
      <c r="A145" s="556" t="str">
        <f>+'[1]MAPA DE RIESGOS'!J10</f>
        <v>Actualización de la circular interna de Trámites Internos Financiera, conforme a las necesidades, reglamentación vigente y posibles mejoras detectadas.</v>
      </c>
      <c r="B145" s="557"/>
      <c r="C145" s="557"/>
      <c r="D145" s="558"/>
    </row>
    <row r="146" spans="1:7" ht="48" thickBot="1" x14ac:dyDescent="0.3">
      <c r="A146" s="259" t="s">
        <v>190</v>
      </c>
      <c r="B146" s="260" t="s">
        <v>191</v>
      </c>
      <c r="C146" s="260" t="s">
        <v>192</v>
      </c>
      <c r="D146" s="261" t="s">
        <v>230</v>
      </c>
    </row>
    <row r="147" spans="1:7" ht="44.25" customHeight="1" x14ac:dyDescent="0.25">
      <c r="A147" s="559" t="s">
        <v>176</v>
      </c>
      <c r="B147" s="262" t="s">
        <v>181</v>
      </c>
      <c r="C147" s="263"/>
      <c r="D147" s="264" t="b">
        <f>IF(C147="Asignado",15,IF(C147="No ASignado",0))</f>
        <v>0</v>
      </c>
    </row>
    <row r="148" spans="1:7" ht="60.75" customHeight="1" x14ac:dyDescent="0.25">
      <c r="A148" s="560"/>
      <c r="B148" s="250" t="s">
        <v>182</v>
      </c>
      <c r="C148" s="252"/>
      <c r="D148" s="3" t="b">
        <f>IF(C148="Adecuado",15,IF(C148="Inadecuado",0))</f>
        <v>0</v>
      </c>
    </row>
    <row r="149" spans="1:7" ht="72" customHeight="1" x14ac:dyDescent="0.25">
      <c r="A149" s="76" t="s">
        <v>177</v>
      </c>
      <c r="B149" s="250" t="s">
        <v>187</v>
      </c>
      <c r="C149" s="252"/>
      <c r="D149" s="3" t="b">
        <f>IF(C149="OPORTUNA",15,IF(C149="INOPORTUNA",0))</f>
        <v>0</v>
      </c>
    </row>
    <row r="150" spans="1:7" ht="103.5" customHeight="1" x14ac:dyDescent="0.25">
      <c r="A150" s="76" t="s">
        <v>178</v>
      </c>
      <c r="B150" s="250" t="s">
        <v>193</v>
      </c>
      <c r="C150" s="67"/>
      <c r="D150" s="3" t="b">
        <f>IF(C150="PREVENIR",15,IF(C150="DETECTAR",10,IF(C150="NO ES UN CONTROL",0)))</f>
        <v>0</v>
      </c>
    </row>
    <row r="151" spans="1:7" ht="78.75" customHeight="1" thickBot="1" x14ac:dyDescent="0.3">
      <c r="A151" s="76" t="s">
        <v>195</v>
      </c>
      <c r="B151" s="250" t="s">
        <v>196</v>
      </c>
      <c r="C151" s="68"/>
      <c r="D151" s="3" t="b">
        <f>IF(C151="CONFIABLE",15,IF(C151="NO CONFIABLE",0))</f>
        <v>0</v>
      </c>
    </row>
    <row r="152" spans="1:7" ht="84.75" customHeight="1" x14ac:dyDescent="0.25">
      <c r="A152" s="95" t="s">
        <v>199</v>
      </c>
      <c r="B152" s="250" t="s">
        <v>200</v>
      </c>
      <c r="C152" s="251"/>
      <c r="D152" s="3" t="b">
        <f>IF(C152="SE INVESTIGAN Y RESUELVEN OPORTUNAMENTE",15,IF(C152="NO SE INVESTIGAN Y RESUELVEN OPORTUNAMENTE",0))</f>
        <v>0</v>
      </c>
      <c r="E152" s="561" t="s">
        <v>233</v>
      </c>
      <c r="F152" s="562"/>
    </row>
    <row r="153" spans="1:7" ht="70.5" customHeight="1" x14ac:dyDescent="0.25">
      <c r="A153" s="76" t="s">
        <v>203</v>
      </c>
      <c r="B153" s="250" t="s">
        <v>204</v>
      </c>
      <c r="C153" s="252"/>
      <c r="D153" s="3" t="b">
        <f>IF(C153="COMPLETA",10,IF(C153="INCOMPLETA",5,IF(C153="NO EXISTE",0)))</f>
        <v>0</v>
      </c>
      <c r="E153" s="563" t="s">
        <v>240</v>
      </c>
      <c r="F153" s="565" t="str">
        <f>IF(D154&gt;=96,"FUERTE",IF(D154&gt;=86,"MODERADO",IF(D154&lt;=85,"DEBIL")))</f>
        <v>DEBIL</v>
      </c>
    </row>
    <row r="154" spans="1:7" ht="21" thickBot="1" x14ac:dyDescent="0.3">
      <c r="A154" s="567" t="s">
        <v>239</v>
      </c>
      <c r="B154" s="568"/>
      <c r="C154" s="568"/>
      <c r="D154" s="265">
        <f>SUM(D147:D153)</f>
        <v>0</v>
      </c>
      <c r="E154" s="564"/>
      <c r="F154" s="566"/>
    </row>
    <row r="155" spans="1:7" x14ac:dyDescent="0.25">
      <c r="E155" s="70"/>
    </row>
    <row r="156" spans="1:7" ht="15.75" thickBot="1" x14ac:dyDescent="0.3">
      <c r="E156" s="70"/>
    </row>
    <row r="157" spans="1:7" ht="45.75" customHeight="1" thickBot="1" x14ac:dyDescent="0.3">
      <c r="A157" s="536" t="s">
        <v>604</v>
      </c>
      <c r="B157" s="537"/>
      <c r="C157" s="537"/>
      <c r="D157" s="537"/>
      <c r="E157" s="538"/>
    </row>
    <row r="158" spans="1:7" ht="45" customHeight="1" thickBot="1" x14ac:dyDescent="0.3">
      <c r="A158" s="266" t="s">
        <v>605</v>
      </c>
      <c r="B158" s="539" t="s">
        <v>606</v>
      </c>
      <c r="C158" s="539"/>
      <c r="D158" s="539"/>
      <c r="E158" s="540"/>
    </row>
    <row r="159" spans="1:7" ht="57" customHeight="1" x14ac:dyDescent="0.25">
      <c r="A159" s="267"/>
      <c r="B159" s="541" t="b">
        <f>IF(A159="FUERTE","EL CONTROL SE EJECUTA DE MANERA CONSISTENTE POR PARTE DEL RESPONSABLE",IF(A159="MODERADO","EL CONTROL SE EJECUTA ALGUNAS VECES POR PARTE DEL RESPONSABLE",IF(A159="DEBIL","EL CONTROL NO SE EJECUTA POR PARTE DEL RESPONSABLE")))</f>
        <v>0</v>
      </c>
      <c r="C159" s="541"/>
      <c r="D159" s="541"/>
      <c r="E159" s="541"/>
      <c r="F159" s="268"/>
      <c r="G159" s="268"/>
    </row>
    <row r="161" spans="1:5" ht="15.75" thickBot="1" x14ac:dyDescent="0.3"/>
    <row r="162" spans="1:5" ht="44.25" customHeight="1" thickBot="1" x14ac:dyDescent="0.3">
      <c r="A162" s="536" t="s">
        <v>607</v>
      </c>
      <c r="B162" s="537"/>
      <c r="C162" s="537"/>
      <c r="D162" s="537"/>
      <c r="E162" s="538"/>
    </row>
    <row r="163" spans="1:5" x14ac:dyDescent="0.25">
      <c r="A163" s="542" t="s">
        <v>608</v>
      </c>
      <c r="B163" s="544" t="s">
        <v>18</v>
      </c>
      <c r="C163" s="544"/>
      <c r="D163" s="545" t="s">
        <v>19</v>
      </c>
      <c r="E163" s="546"/>
    </row>
    <row r="164" spans="1:5" s="7" customFormat="1" ht="47.25" customHeight="1" x14ac:dyDescent="0.25">
      <c r="A164" s="543"/>
      <c r="B164" s="269" t="s">
        <v>609</v>
      </c>
      <c r="C164" s="269" t="s">
        <v>610</v>
      </c>
      <c r="D164" s="270" t="s">
        <v>609</v>
      </c>
      <c r="E164" s="271" t="s">
        <v>610</v>
      </c>
    </row>
    <row r="165" spans="1:5" s="7" customFormat="1" ht="50.25" customHeight="1" thickBot="1" x14ac:dyDescent="0.3">
      <c r="A165" s="272" t="str">
        <f>F153</f>
        <v>DEBIL</v>
      </c>
      <c r="B165" s="273"/>
      <c r="C165" s="274" t="b">
        <f>IF(B165="Directamente",2,IF(B165="Indirectamente",1,IF(B165="No disminuye",0)))</f>
        <v>0</v>
      </c>
      <c r="D165" s="275"/>
      <c r="E165" s="276" t="b">
        <f>IF(D165="Directamente",2,IF(D165="Indirectamente",1,IF(D165="No disminuye",0)))</f>
        <v>0</v>
      </c>
    </row>
    <row r="169" spans="1:5" ht="15.75" thickBot="1" x14ac:dyDescent="0.3"/>
    <row r="170" spans="1:5" ht="44.25" customHeight="1" thickBot="1" x14ac:dyDescent="0.3">
      <c r="A170" s="547" t="s">
        <v>598</v>
      </c>
      <c r="B170" s="548"/>
      <c r="C170" s="548"/>
      <c r="D170" s="549"/>
    </row>
    <row r="171" spans="1:5" x14ac:dyDescent="0.25">
      <c r="A171" s="550" t="s">
        <v>206</v>
      </c>
      <c r="B171" s="551"/>
      <c r="C171" s="551"/>
      <c r="D171" s="552"/>
    </row>
    <row r="172" spans="1:5" ht="15.75" thickBot="1" x14ac:dyDescent="0.3">
      <c r="A172" s="553"/>
      <c r="B172" s="554"/>
      <c r="C172" s="554"/>
      <c r="D172" s="555"/>
    </row>
    <row r="173" spans="1:5" ht="57" customHeight="1" thickBot="1" x14ac:dyDescent="0.3">
      <c r="A173" s="556" t="str">
        <f>+'[1]MAPA DE RIESGOS'!J11</f>
        <v>Revisión de los soportes necesarios para la expedición de un Certificado de Registro Presupuestal, conforme a la circular interna de trámites internos financiera vigente y a la lista de chequeo solicitud registro presupuestal - código UAEOS-FO-GFI-03.</v>
      </c>
      <c r="B173" s="557"/>
      <c r="C173" s="557"/>
      <c r="D173" s="558"/>
    </row>
    <row r="174" spans="1:5" ht="48" thickBot="1" x14ac:dyDescent="0.3">
      <c r="A174" s="259" t="s">
        <v>190</v>
      </c>
      <c r="B174" s="260" t="s">
        <v>191</v>
      </c>
      <c r="C174" s="260" t="s">
        <v>192</v>
      </c>
      <c r="D174" s="261" t="s">
        <v>230</v>
      </c>
    </row>
    <row r="175" spans="1:5" ht="44.25" customHeight="1" x14ac:dyDescent="0.25">
      <c r="A175" s="559" t="s">
        <v>176</v>
      </c>
      <c r="B175" s="262" t="s">
        <v>181</v>
      </c>
      <c r="C175" s="263"/>
      <c r="D175" s="264" t="b">
        <f>IF(C175="Asignado",15,IF(C175="No ASignado",0))</f>
        <v>0</v>
      </c>
    </row>
    <row r="176" spans="1:5" ht="60.75" customHeight="1" x14ac:dyDescent="0.25">
      <c r="A176" s="560"/>
      <c r="B176" s="250" t="s">
        <v>182</v>
      </c>
      <c r="C176" s="252"/>
      <c r="D176" s="3" t="b">
        <f>IF(C176="Adecuado",15,IF(C176="Inadecuado",0))</f>
        <v>0</v>
      </c>
    </row>
    <row r="177" spans="1:7" ht="72" customHeight="1" x14ac:dyDescent="0.25">
      <c r="A177" s="76" t="s">
        <v>177</v>
      </c>
      <c r="B177" s="250" t="s">
        <v>187</v>
      </c>
      <c r="C177" s="252"/>
      <c r="D177" s="3" t="b">
        <f>IF(C177="OPORTUNA",15,IF(C177="INOPORTUNA",0))</f>
        <v>0</v>
      </c>
    </row>
    <row r="178" spans="1:7" ht="103.5" customHeight="1" x14ac:dyDescent="0.25">
      <c r="A178" s="76" t="s">
        <v>178</v>
      </c>
      <c r="B178" s="250" t="s">
        <v>193</v>
      </c>
      <c r="C178" s="67"/>
      <c r="D178" s="3" t="b">
        <f>IF(C178="PREVENIR",15,IF(C178="DETECTAR",10,IF(C178="NO ES UN CONTROL",0)))</f>
        <v>0</v>
      </c>
    </row>
    <row r="179" spans="1:7" ht="78.75" customHeight="1" thickBot="1" x14ac:dyDescent="0.3">
      <c r="A179" s="76" t="s">
        <v>195</v>
      </c>
      <c r="B179" s="250" t="s">
        <v>196</v>
      </c>
      <c r="C179" s="68"/>
      <c r="D179" s="3" t="b">
        <f>IF(C179="CONFIABLE",15,IF(C179="NO CONFIABLE",0))</f>
        <v>0</v>
      </c>
    </row>
    <row r="180" spans="1:7" ht="84.75" customHeight="1" x14ac:dyDescent="0.25">
      <c r="A180" s="95" t="s">
        <v>199</v>
      </c>
      <c r="B180" s="250" t="s">
        <v>200</v>
      </c>
      <c r="C180" s="251"/>
      <c r="D180" s="3" t="b">
        <f>IF(C180="SE INVESTIGAN Y RESUELVEN OPORTUNAMENTE",15,IF(C180="NO SE INVESTIGAN Y RESUELVEN OPORTUNAMENTE",0))</f>
        <v>0</v>
      </c>
      <c r="E180" s="561" t="s">
        <v>233</v>
      </c>
      <c r="F180" s="562"/>
    </row>
    <row r="181" spans="1:7" ht="70.5" customHeight="1" x14ac:dyDescent="0.25">
      <c r="A181" s="76" t="s">
        <v>203</v>
      </c>
      <c r="B181" s="250" t="s">
        <v>204</v>
      </c>
      <c r="C181" s="252"/>
      <c r="D181" s="3" t="b">
        <f>IF(C181="COMPLETA",10,IF(C181="INCOMPLETA",5,IF(C181="NO EXISTE",0)))</f>
        <v>0</v>
      </c>
      <c r="E181" s="563" t="s">
        <v>240</v>
      </c>
      <c r="F181" s="565" t="str">
        <f>IF(D182&gt;=96,"FUERTE",IF(D182&gt;=86,"MODERADO",IF(D182&lt;=85,"DEBIL")))</f>
        <v>DEBIL</v>
      </c>
    </row>
    <row r="182" spans="1:7" ht="21" thickBot="1" x14ac:dyDescent="0.3">
      <c r="A182" s="567" t="s">
        <v>239</v>
      </c>
      <c r="B182" s="568"/>
      <c r="C182" s="568"/>
      <c r="D182" s="265">
        <f>SUM(D175:D181)</f>
        <v>0</v>
      </c>
      <c r="E182" s="564"/>
      <c r="F182" s="566"/>
    </row>
    <row r="183" spans="1:7" x14ac:dyDescent="0.25">
      <c r="E183" s="70"/>
    </row>
    <row r="184" spans="1:7" ht="15.75" thickBot="1" x14ac:dyDescent="0.3">
      <c r="E184" s="70"/>
    </row>
    <row r="185" spans="1:7" ht="45.75" customHeight="1" thickBot="1" x14ac:dyDescent="0.3">
      <c r="A185" s="536" t="s">
        <v>604</v>
      </c>
      <c r="B185" s="537"/>
      <c r="C185" s="537"/>
      <c r="D185" s="537"/>
      <c r="E185" s="538"/>
    </row>
    <row r="186" spans="1:7" ht="45" customHeight="1" thickBot="1" x14ac:dyDescent="0.3">
      <c r="A186" s="266" t="s">
        <v>605</v>
      </c>
      <c r="B186" s="539" t="s">
        <v>606</v>
      </c>
      <c r="C186" s="539"/>
      <c r="D186" s="539"/>
      <c r="E186" s="540"/>
    </row>
    <row r="187" spans="1:7" ht="57" customHeight="1" x14ac:dyDescent="0.25">
      <c r="A187" s="267"/>
      <c r="B187" s="541" t="b">
        <f>IF(A187="FUERTE","EL CONTROL SE EJECUTA DE MANERA CONSISTENTE POR PARTE DEL RESPONSABLE",IF(A187="MODERADO","EL CONTROL SE EJECUTA ALGUNAS VECES POR PARTE DEL RESPONSABLE",IF(A187="DEBIL","EL CONTROL NO SE EJECUTA POR PARTE DEL RESPONSABLE")))</f>
        <v>0</v>
      </c>
      <c r="C187" s="541"/>
      <c r="D187" s="541"/>
      <c r="E187" s="541"/>
      <c r="F187" s="268"/>
      <c r="G187" s="268"/>
    </row>
    <row r="189" spans="1:7" ht="15.75" thickBot="1" x14ac:dyDescent="0.3"/>
    <row r="190" spans="1:7" ht="44.25" customHeight="1" thickBot="1" x14ac:dyDescent="0.3">
      <c r="A190" s="536" t="s">
        <v>607</v>
      </c>
      <c r="B190" s="537"/>
      <c r="C190" s="537"/>
      <c r="D190" s="537"/>
      <c r="E190" s="538"/>
    </row>
    <row r="191" spans="1:7" x14ac:dyDescent="0.25">
      <c r="A191" s="542" t="s">
        <v>608</v>
      </c>
      <c r="B191" s="544" t="s">
        <v>18</v>
      </c>
      <c r="C191" s="544"/>
      <c r="D191" s="545" t="s">
        <v>19</v>
      </c>
      <c r="E191" s="546"/>
    </row>
    <row r="192" spans="1:7" s="7" customFormat="1" ht="47.25" customHeight="1" x14ac:dyDescent="0.25">
      <c r="A192" s="543"/>
      <c r="B192" s="269" t="s">
        <v>609</v>
      </c>
      <c r="C192" s="269" t="s">
        <v>610</v>
      </c>
      <c r="D192" s="270" t="s">
        <v>609</v>
      </c>
      <c r="E192" s="271" t="s">
        <v>610</v>
      </c>
    </row>
    <row r="193" spans="1:6" s="7" customFormat="1" ht="50.25" customHeight="1" thickBot="1" x14ac:dyDescent="0.3">
      <c r="A193" s="272" t="str">
        <f>F181</f>
        <v>DEBIL</v>
      </c>
      <c r="B193" s="273"/>
      <c r="C193" s="274" t="b">
        <f>IF(B193="Directamente",2,IF(B193="Indirectamente",1,IF(B193="No disminuye",0)))</f>
        <v>0</v>
      </c>
      <c r="D193" s="275"/>
      <c r="E193" s="276" t="b">
        <f>IF(D193="Directamente",2,IF(D193="Indirectamente",1,IF(D193="No disminuye",0)))</f>
        <v>0</v>
      </c>
    </row>
    <row r="197" spans="1:6" ht="15.75" thickBot="1" x14ac:dyDescent="0.3"/>
    <row r="198" spans="1:6" ht="44.25" customHeight="1" thickBot="1" x14ac:dyDescent="0.3">
      <c r="A198" s="547" t="s">
        <v>598</v>
      </c>
      <c r="B198" s="548"/>
      <c r="C198" s="548"/>
      <c r="D198" s="549"/>
    </row>
    <row r="199" spans="1:6" x14ac:dyDescent="0.25">
      <c r="A199" s="550" t="s">
        <v>206</v>
      </c>
      <c r="B199" s="551"/>
      <c r="C199" s="551"/>
      <c r="D199" s="552"/>
    </row>
    <row r="200" spans="1:6" ht="15.75" thickBot="1" x14ac:dyDescent="0.3">
      <c r="A200" s="553"/>
      <c r="B200" s="554"/>
      <c r="C200" s="554"/>
      <c r="D200" s="555"/>
    </row>
    <row r="201" spans="1:6" ht="57" customHeight="1" thickBot="1" x14ac:dyDescent="0.3">
      <c r="A201" s="556" t="str">
        <f>+'[1]MAPA DE RIESGOS'!J12</f>
        <v xml:space="preserve">Analizar la consistencia de los saldos del balance teniendo en cuenta la naturaleza de las cuentas y los soportes correspondientes. </v>
      </c>
      <c r="B201" s="557"/>
      <c r="C201" s="557"/>
      <c r="D201" s="558"/>
    </row>
    <row r="202" spans="1:6" ht="48" thickBot="1" x14ac:dyDescent="0.3">
      <c r="A202" s="259" t="s">
        <v>190</v>
      </c>
      <c r="B202" s="260" t="s">
        <v>191</v>
      </c>
      <c r="C202" s="260" t="s">
        <v>192</v>
      </c>
      <c r="D202" s="261" t="s">
        <v>230</v>
      </c>
    </row>
    <row r="203" spans="1:6" ht="44.25" customHeight="1" x14ac:dyDescent="0.25">
      <c r="A203" s="559" t="s">
        <v>176</v>
      </c>
      <c r="B203" s="262" t="s">
        <v>181</v>
      </c>
      <c r="C203" s="263" t="s">
        <v>599</v>
      </c>
      <c r="D203" s="264">
        <f>IF(C203="Asignado",15,IF(C203="No ASignado",0))</f>
        <v>15</v>
      </c>
    </row>
    <row r="204" spans="1:6" ht="60.75" customHeight="1" x14ac:dyDescent="0.25">
      <c r="A204" s="560"/>
      <c r="B204" s="250" t="s">
        <v>182</v>
      </c>
      <c r="C204" s="252" t="s">
        <v>600</v>
      </c>
      <c r="D204" s="3">
        <f>IF(C204="Adecuado",15,IF(C204="Inadecuado",0))</f>
        <v>15</v>
      </c>
    </row>
    <row r="205" spans="1:6" ht="72" customHeight="1" x14ac:dyDescent="0.25">
      <c r="A205" s="76" t="s">
        <v>177</v>
      </c>
      <c r="B205" s="250" t="s">
        <v>187</v>
      </c>
      <c r="C205" s="252" t="s">
        <v>601</v>
      </c>
      <c r="D205" s="3">
        <f>IF(C205="OPORTUNA",15,IF(C205="INOPORTUNA",0))</f>
        <v>15</v>
      </c>
    </row>
    <row r="206" spans="1:6" ht="103.5" customHeight="1" x14ac:dyDescent="0.25">
      <c r="A206" s="76" t="s">
        <v>178</v>
      </c>
      <c r="B206" s="250" t="s">
        <v>193</v>
      </c>
      <c r="C206" s="67" t="s">
        <v>450</v>
      </c>
      <c r="D206" s="3">
        <f>IF(C206="PREVENIR",15,IF(C206="DETECTAR",10,IF(C206="NO ES UN CONTROL",0)))</f>
        <v>15</v>
      </c>
    </row>
    <row r="207" spans="1:6" ht="78.75" customHeight="1" thickBot="1" x14ac:dyDescent="0.3">
      <c r="A207" s="76" t="s">
        <v>195</v>
      </c>
      <c r="B207" s="250" t="s">
        <v>196</v>
      </c>
      <c r="C207" s="68" t="s">
        <v>602</v>
      </c>
      <c r="D207" s="3">
        <f>IF(C207="CONFIABLE",15,IF(C207="NO CONFIABLE",0))</f>
        <v>15</v>
      </c>
    </row>
    <row r="208" spans="1:6" ht="84.75" customHeight="1" x14ac:dyDescent="0.25">
      <c r="A208" s="95" t="s">
        <v>199</v>
      </c>
      <c r="B208" s="250" t="s">
        <v>200</v>
      </c>
      <c r="C208" s="251" t="s">
        <v>603</v>
      </c>
      <c r="D208" s="3">
        <f>IF(C208="SE INVESTIGAN Y RESUELVEN OPORTUNAMENTE",15,IF(C208="NO SE INVESTIGAN Y RESUELVEN OPORTUNAMENTE",0))</f>
        <v>15</v>
      </c>
      <c r="E208" s="561" t="s">
        <v>233</v>
      </c>
      <c r="F208" s="562"/>
    </row>
    <row r="209" spans="1:7" ht="70.5" customHeight="1" x14ac:dyDescent="0.25">
      <c r="A209" s="76" t="s">
        <v>203</v>
      </c>
      <c r="B209" s="250" t="s">
        <v>204</v>
      </c>
      <c r="C209" s="252" t="s">
        <v>180</v>
      </c>
      <c r="D209" s="3">
        <f>IF(C209="COMPLETA",10,IF(C209="INCOMPLETA",5,IF(C209="NO EXISTE",0)))</f>
        <v>10</v>
      </c>
      <c r="E209" s="563" t="s">
        <v>240</v>
      </c>
      <c r="F209" s="565" t="str">
        <f>IF(D210&gt;=96,"FUERTE",IF(D210&gt;=86,"MODERADO",IF(D210&lt;=85,"DEBIL")))</f>
        <v>FUERTE</v>
      </c>
    </row>
    <row r="210" spans="1:7" ht="21" thickBot="1" x14ac:dyDescent="0.3">
      <c r="A210" s="567" t="s">
        <v>239</v>
      </c>
      <c r="B210" s="568"/>
      <c r="C210" s="568"/>
      <c r="D210" s="265">
        <f>SUM(D203:D209)</f>
        <v>100</v>
      </c>
      <c r="E210" s="564"/>
      <c r="F210" s="566"/>
    </row>
    <row r="211" spans="1:7" x14ac:dyDescent="0.25">
      <c r="E211" s="70"/>
    </row>
    <row r="212" spans="1:7" ht="15.75" thickBot="1" x14ac:dyDescent="0.3">
      <c r="E212" s="70"/>
    </row>
    <row r="213" spans="1:7" ht="45.75" customHeight="1" thickBot="1" x14ac:dyDescent="0.3">
      <c r="A213" s="536" t="s">
        <v>604</v>
      </c>
      <c r="B213" s="537"/>
      <c r="C213" s="537"/>
      <c r="D213" s="537"/>
      <c r="E213" s="538"/>
    </row>
    <row r="214" spans="1:7" ht="45" customHeight="1" thickBot="1" x14ac:dyDescent="0.3">
      <c r="A214" s="266" t="s">
        <v>605</v>
      </c>
      <c r="B214" s="539" t="s">
        <v>606</v>
      </c>
      <c r="C214" s="539"/>
      <c r="D214" s="539"/>
      <c r="E214" s="540"/>
    </row>
    <row r="215" spans="1:7" ht="57" customHeight="1" x14ac:dyDescent="0.25">
      <c r="A215" s="267"/>
      <c r="B215" s="541" t="b">
        <f>IF(A215="FUERTE","EL CONTROL SE EJECUTA DE MANERA CONSISTENTE POR PARTE DEL RESPONSABLE",IF(A215="MODERADO","EL CONTROL SE EJECUTA ALGUNAS VECES POR PARTE DEL RESPONSABLE",IF(A215="DEBIL","EL CONTROL NO SE EJECUTA POR PARTE DEL RESPONSABLE")))</f>
        <v>0</v>
      </c>
      <c r="C215" s="541"/>
      <c r="D215" s="541"/>
      <c r="E215" s="541"/>
      <c r="F215" s="268"/>
      <c r="G215" s="268"/>
    </row>
    <row r="217" spans="1:7" ht="15.75" thickBot="1" x14ac:dyDescent="0.3"/>
    <row r="218" spans="1:7" ht="44.25" customHeight="1" thickBot="1" x14ac:dyDescent="0.3">
      <c r="A218" s="536" t="s">
        <v>607</v>
      </c>
      <c r="B218" s="537"/>
      <c r="C218" s="537"/>
      <c r="D218" s="537"/>
      <c r="E218" s="538"/>
    </row>
    <row r="219" spans="1:7" x14ac:dyDescent="0.25">
      <c r="A219" s="542" t="s">
        <v>608</v>
      </c>
      <c r="B219" s="544" t="s">
        <v>18</v>
      </c>
      <c r="C219" s="544"/>
      <c r="D219" s="545" t="s">
        <v>19</v>
      </c>
      <c r="E219" s="546"/>
    </row>
    <row r="220" spans="1:7" s="7" customFormat="1" ht="47.25" customHeight="1" x14ac:dyDescent="0.25">
      <c r="A220" s="543"/>
      <c r="B220" s="269" t="s">
        <v>609</v>
      </c>
      <c r="C220" s="269" t="s">
        <v>610</v>
      </c>
      <c r="D220" s="270" t="s">
        <v>609</v>
      </c>
      <c r="E220" s="271" t="s">
        <v>610</v>
      </c>
    </row>
    <row r="221" spans="1:7" s="7" customFormat="1" ht="50.25" customHeight="1" thickBot="1" x14ac:dyDescent="0.3">
      <c r="A221" s="272" t="str">
        <f>F209</f>
        <v>FUERTE</v>
      </c>
      <c r="B221" s="273"/>
      <c r="C221" s="274" t="b">
        <f>IF(B221="Directamente",2,IF(B221="Indirectamente",1,IF(B221="No disminuye",0)))</f>
        <v>0</v>
      </c>
      <c r="D221" s="275"/>
      <c r="E221" s="276" t="b">
        <f>IF(D221="Directamente",2,IF(D221="Indirectamente",1,IF(D221="No disminuye",0)))</f>
        <v>0</v>
      </c>
    </row>
    <row r="225" spans="1:6" ht="15.75" thickBot="1" x14ac:dyDescent="0.3"/>
    <row r="226" spans="1:6" ht="44.25" customHeight="1" thickBot="1" x14ac:dyDescent="0.3">
      <c r="A226" s="547" t="s">
        <v>598</v>
      </c>
      <c r="B226" s="548"/>
      <c r="C226" s="548"/>
      <c r="D226" s="549"/>
    </row>
    <row r="227" spans="1:6" x14ac:dyDescent="0.25">
      <c r="A227" s="550" t="s">
        <v>206</v>
      </c>
      <c r="B227" s="551"/>
      <c r="C227" s="551"/>
      <c r="D227" s="552"/>
    </row>
    <row r="228" spans="1:6" ht="15.75" thickBot="1" x14ac:dyDescent="0.3">
      <c r="A228" s="553"/>
      <c r="B228" s="554"/>
      <c r="C228" s="554"/>
      <c r="D228" s="555"/>
    </row>
    <row r="229" spans="1:6" ht="57" customHeight="1" thickBot="1" x14ac:dyDescent="0.3">
      <c r="A229" s="556" t="str">
        <f>+'[1]MAPA DE RIESGOS'!J13</f>
        <v>Existe un contratista profesional especializado, quien es el encargo de verificar los auxiliares del balance para realizar los ajutes pertinentes dentro del mes que se esta cerrando.</v>
      </c>
      <c r="B229" s="557"/>
      <c r="C229" s="557"/>
      <c r="D229" s="558"/>
    </row>
    <row r="230" spans="1:6" ht="48" thickBot="1" x14ac:dyDescent="0.3">
      <c r="A230" s="259" t="s">
        <v>190</v>
      </c>
      <c r="B230" s="260" t="s">
        <v>191</v>
      </c>
      <c r="C230" s="260" t="s">
        <v>192</v>
      </c>
      <c r="D230" s="261" t="s">
        <v>230</v>
      </c>
    </row>
    <row r="231" spans="1:6" ht="44.25" customHeight="1" x14ac:dyDescent="0.25">
      <c r="A231" s="559" t="s">
        <v>176</v>
      </c>
      <c r="B231" s="262" t="s">
        <v>181</v>
      </c>
      <c r="C231" s="263" t="s">
        <v>599</v>
      </c>
      <c r="D231" s="264">
        <f>IF(C231="Asignado",15,IF(C231="No ASignado",0))</f>
        <v>15</v>
      </c>
    </row>
    <row r="232" spans="1:6" ht="60.75" customHeight="1" x14ac:dyDescent="0.25">
      <c r="A232" s="560"/>
      <c r="B232" s="250" t="s">
        <v>182</v>
      </c>
      <c r="C232" s="252" t="s">
        <v>600</v>
      </c>
      <c r="D232" s="3">
        <f>IF(C232="Adecuado",15,IF(C232="Inadecuado",0))</f>
        <v>15</v>
      </c>
    </row>
    <row r="233" spans="1:6" ht="72" customHeight="1" x14ac:dyDescent="0.25">
      <c r="A233" s="76" t="s">
        <v>177</v>
      </c>
      <c r="B233" s="250" t="s">
        <v>187</v>
      </c>
      <c r="C233" s="252" t="s">
        <v>601</v>
      </c>
      <c r="D233" s="3">
        <f>IF(C233="OPORTUNA",15,IF(C233="INOPORTUNA",0))</f>
        <v>15</v>
      </c>
    </row>
    <row r="234" spans="1:6" ht="103.5" customHeight="1" x14ac:dyDescent="0.25">
      <c r="A234" s="76" t="s">
        <v>178</v>
      </c>
      <c r="B234" s="250" t="s">
        <v>193</v>
      </c>
      <c r="C234" s="67" t="s">
        <v>450</v>
      </c>
      <c r="D234" s="3">
        <f>IF(C234="PREVENIR",15,IF(C234="DETECTAR",10,IF(C234="NO ES UN CONTROL",0)))</f>
        <v>15</v>
      </c>
    </row>
    <row r="235" spans="1:6" ht="78.75" customHeight="1" thickBot="1" x14ac:dyDescent="0.3">
      <c r="A235" s="76" t="s">
        <v>195</v>
      </c>
      <c r="B235" s="250" t="s">
        <v>196</v>
      </c>
      <c r="C235" s="68" t="s">
        <v>602</v>
      </c>
      <c r="D235" s="3">
        <f>IF(C235="CONFIABLE",15,IF(C235="NO CONFIABLE",0))</f>
        <v>15</v>
      </c>
    </row>
    <row r="236" spans="1:6" ht="84.75" customHeight="1" x14ac:dyDescent="0.25">
      <c r="A236" s="95" t="s">
        <v>199</v>
      </c>
      <c r="B236" s="250" t="s">
        <v>200</v>
      </c>
      <c r="C236" s="251" t="s">
        <v>603</v>
      </c>
      <c r="D236" s="3">
        <f>IF(C236="SE INVESTIGAN Y RESUELVEN OPORTUNAMENTE",15,IF(C236="NO SE INVESTIGAN Y RESUELVEN OPORTUNAMENTE",0))</f>
        <v>15</v>
      </c>
      <c r="E236" s="561" t="s">
        <v>233</v>
      </c>
      <c r="F236" s="562"/>
    </row>
    <row r="237" spans="1:6" ht="70.5" customHeight="1" x14ac:dyDescent="0.25">
      <c r="A237" s="76" t="s">
        <v>203</v>
      </c>
      <c r="B237" s="250" t="s">
        <v>204</v>
      </c>
      <c r="C237" s="252" t="s">
        <v>180</v>
      </c>
      <c r="D237" s="3">
        <f>IF(C237="COMPLETA",10,IF(C237="INCOMPLETA",5,IF(C237="NO EXISTE",0)))</f>
        <v>10</v>
      </c>
      <c r="E237" s="563" t="s">
        <v>240</v>
      </c>
      <c r="F237" s="565" t="str">
        <f>IF(D238&gt;=96,"FUERTE",IF(D238&gt;=86,"MODERADO",IF(D238&lt;=85,"DEBIL")))</f>
        <v>FUERTE</v>
      </c>
    </row>
    <row r="238" spans="1:6" ht="21" thickBot="1" x14ac:dyDescent="0.3">
      <c r="A238" s="567" t="s">
        <v>239</v>
      </c>
      <c r="B238" s="568"/>
      <c r="C238" s="568"/>
      <c r="D238" s="265">
        <f>SUM(D231:D237)</f>
        <v>100</v>
      </c>
      <c r="E238" s="564"/>
      <c r="F238" s="566"/>
    </row>
    <row r="239" spans="1:6" x14ac:dyDescent="0.25">
      <c r="E239" s="70"/>
    </row>
    <row r="240" spans="1:6" ht="15.75" thickBot="1" x14ac:dyDescent="0.3">
      <c r="E240" s="70"/>
    </row>
    <row r="241" spans="1:7" ht="45.75" customHeight="1" thickBot="1" x14ac:dyDescent="0.3">
      <c r="A241" s="536" t="s">
        <v>604</v>
      </c>
      <c r="B241" s="537"/>
      <c r="C241" s="537"/>
      <c r="D241" s="537"/>
      <c r="E241" s="538"/>
    </row>
    <row r="242" spans="1:7" ht="45" customHeight="1" thickBot="1" x14ac:dyDescent="0.3">
      <c r="A242" s="266" t="s">
        <v>605</v>
      </c>
      <c r="B242" s="539" t="s">
        <v>606</v>
      </c>
      <c r="C242" s="539"/>
      <c r="D242" s="539"/>
      <c r="E242" s="540"/>
    </row>
    <row r="243" spans="1:7" ht="57" customHeight="1" x14ac:dyDescent="0.25">
      <c r="A243" s="267"/>
      <c r="B243" s="541" t="b">
        <f>IF(A243="FUERTE","EL CONTROL SE EJECUTA DE MANERA CONSISTENTE POR PARTE DEL RESPONSABLE",IF(A243="MODERADO","EL CONTROL SE EJECUTA ALGUNAS VECES POR PARTE DEL RESPONSABLE",IF(A243="DEBIL","EL CONTROL NO SE EJECUTA POR PARTE DEL RESPONSABLE")))</f>
        <v>0</v>
      </c>
      <c r="C243" s="541"/>
      <c r="D243" s="541"/>
      <c r="E243" s="541"/>
      <c r="F243" s="268"/>
      <c r="G243" s="268"/>
    </row>
    <row r="245" spans="1:7" ht="15.75" thickBot="1" x14ac:dyDescent="0.3"/>
    <row r="246" spans="1:7" ht="44.25" customHeight="1" thickBot="1" x14ac:dyDescent="0.3">
      <c r="A246" s="536" t="s">
        <v>607</v>
      </c>
      <c r="B246" s="537"/>
      <c r="C246" s="537"/>
      <c r="D246" s="537"/>
      <c r="E246" s="538"/>
    </row>
    <row r="247" spans="1:7" x14ac:dyDescent="0.25">
      <c r="A247" s="542" t="s">
        <v>608</v>
      </c>
      <c r="B247" s="544" t="s">
        <v>18</v>
      </c>
      <c r="C247" s="544"/>
      <c r="D247" s="545" t="s">
        <v>19</v>
      </c>
      <c r="E247" s="546"/>
    </row>
    <row r="248" spans="1:7" s="7" customFormat="1" ht="47.25" customHeight="1" x14ac:dyDescent="0.25">
      <c r="A248" s="543"/>
      <c r="B248" s="269" t="s">
        <v>609</v>
      </c>
      <c r="C248" s="269" t="s">
        <v>610</v>
      </c>
      <c r="D248" s="270" t="s">
        <v>609</v>
      </c>
      <c r="E248" s="271" t="s">
        <v>610</v>
      </c>
    </row>
    <row r="249" spans="1:7" s="7" customFormat="1" ht="50.25" customHeight="1" thickBot="1" x14ac:dyDescent="0.3">
      <c r="A249" s="272" t="str">
        <f>F237</f>
        <v>FUERTE</v>
      </c>
      <c r="B249" s="273"/>
      <c r="C249" s="274" t="b">
        <f>IF(B249="Directamente",2,IF(B249="Indirectamente",1,IF(B249="No disminuye",0)))</f>
        <v>0</v>
      </c>
      <c r="D249" s="275"/>
      <c r="E249" s="276" t="b">
        <f>IF(D249="Directamente",2,IF(D249="Indirectamente",1,IF(D249="No disminuye",0)))</f>
        <v>0</v>
      </c>
    </row>
    <row r="253" spans="1:7" ht="15.75" thickBot="1" x14ac:dyDescent="0.3"/>
    <row r="254" spans="1:7" ht="44.25" customHeight="1" thickBot="1" x14ac:dyDescent="0.3">
      <c r="A254" s="547" t="s">
        <v>598</v>
      </c>
      <c r="B254" s="548"/>
      <c r="C254" s="548"/>
      <c r="D254" s="549"/>
    </row>
    <row r="255" spans="1:7" x14ac:dyDescent="0.25">
      <c r="A255" s="550" t="s">
        <v>206</v>
      </c>
      <c r="B255" s="551"/>
      <c r="C255" s="551"/>
      <c r="D255" s="552"/>
    </row>
    <row r="256" spans="1:7" ht="15.75" thickBot="1" x14ac:dyDescent="0.3">
      <c r="A256" s="553"/>
      <c r="B256" s="554"/>
      <c r="C256" s="554"/>
      <c r="D256" s="555"/>
    </row>
    <row r="257" spans="1:7" ht="57" customHeight="1" thickBot="1" x14ac:dyDescent="0.3">
      <c r="A257" s="556" t="str">
        <f>+'[1]MAPA DE RIESGOS'!J14</f>
        <v>Verificar y reclasificar saldos negativos y que no correspondan con la dinámica de las cuentas afectadas, por medio de reportes de SIIF Nación.</v>
      </c>
      <c r="B257" s="557"/>
      <c r="C257" s="557"/>
      <c r="D257" s="558"/>
    </row>
    <row r="258" spans="1:7" ht="48" thickBot="1" x14ac:dyDescent="0.3">
      <c r="A258" s="259" t="s">
        <v>190</v>
      </c>
      <c r="B258" s="260" t="s">
        <v>191</v>
      </c>
      <c r="C258" s="260" t="s">
        <v>192</v>
      </c>
      <c r="D258" s="261" t="s">
        <v>230</v>
      </c>
    </row>
    <row r="259" spans="1:7" ht="44.25" customHeight="1" x14ac:dyDescent="0.25">
      <c r="A259" s="559" t="s">
        <v>176</v>
      </c>
      <c r="B259" s="262" t="s">
        <v>181</v>
      </c>
      <c r="C259" s="263" t="s">
        <v>599</v>
      </c>
      <c r="D259" s="264">
        <f>IF(C259="Asignado",15,IF(C259="No ASignado",0))</f>
        <v>15</v>
      </c>
    </row>
    <row r="260" spans="1:7" ht="60.75" customHeight="1" x14ac:dyDescent="0.25">
      <c r="A260" s="560"/>
      <c r="B260" s="250" t="s">
        <v>182</v>
      </c>
      <c r="C260" s="252" t="s">
        <v>600</v>
      </c>
      <c r="D260" s="3">
        <f>IF(C260="Adecuado",15,IF(C260="Inadecuado",0))</f>
        <v>15</v>
      </c>
    </row>
    <row r="261" spans="1:7" ht="72" customHeight="1" x14ac:dyDescent="0.25">
      <c r="A261" s="76" t="s">
        <v>177</v>
      </c>
      <c r="B261" s="250" t="s">
        <v>187</v>
      </c>
      <c r="C261" s="252" t="s">
        <v>601</v>
      </c>
      <c r="D261" s="3">
        <f>IF(C261="OPORTUNA",15,IF(C261="INOPORTUNA",0))</f>
        <v>15</v>
      </c>
    </row>
    <row r="262" spans="1:7" ht="103.5" customHeight="1" x14ac:dyDescent="0.25">
      <c r="A262" s="76" t="s">
        <v>178</v>
      </c>
      <c r="B262" s="250" t="s">
        <v>193</v>
      </c>
      <c r="C262" s="67" t="s">
        <v>450</v>
      </c>
      <c r="D262" s="3">
        <f>IF(C262="PREVENIR",15,IF(C262="DETECTAR",10,IF(C262="NO ES UN CONTROL",0)))</f>
        <v>15</v>
      </c>
    </row>
    <row r="263" spans="1:7" ht="78.75" customHeight="1" thickBot="1" x14ac:dyDescent="0.3">
      <c r="A263" s="76" t="s">
        <v>195</v>
      </c>
      <c r="B263" s="250" t="s">
        <v>196</v>
      </c>
      <c r="C263" s="68" t="s">
        <v>602</v>
      </c>
      <c r="D263" s="3">
        <f>IF(C263="CONFIABLE",15,IF(C263="NO CONFIABLE",0))</f>
        <v>15</v>
      </c>
    </row>
    <row r="264" spans="1:7" ht="84.75" customHeight="1" x14ac:dyDescent="0.25">
      <c r="A264" s="95" t="s">
        <v>199</v>
      </c>
      <c r="B264" s="250" t="s">
        <v>200</v>
      </c>
      <c r="C264" s="251" t="s">
        <v>603</v>
      </c>
      <c r="D264" s="3">
        <f>IF(C264="SE INVESTIGAN Y RESUELVEN OPORTUNAMENTE",15,IF(C264="NO SE INVESTIGAN Y RESUELVEN OPORTUNAMENTE",0))</f>
        <v>15</v>
      </c>
      <c r="E264" s="561" t="s">
        <v>233</v>
      </c>
      <c r="F264" s="562"/>
    </row>
    <row r="265" spans="1:7" ht="70.5" customHeight="1" x14ac:dyDescent="0.25">
      <c r="A265" s="76" t="s">
        <v>203</v>
      </c>
      <c r="B265" s="250" t="s">
        <v>204</v>
      </c>
      <c r="C265" s="252" t="s">
        <v>180</v>
      </c>
      <c r="D265" s="3">
        <f>IF(C265="COMPLETA",10,IF(C265="INCOMPLETA",5,IF(C265="NO EXISTE",0)))</f>
        <v>10</v>
      </c>
      <c r="E265" s="563" t="s">
        <v>240</v>
      </c>
      <c r="F265" s="565" t="str">
        <f>IF(D266&gt;=96,"FUERTE",IF(D266&gt;=86,"MODERADO",IF(D266&lt;=85,"DEBIL")))</f>
        <v>FUERTE</v>
      </c>
    </row>
    <row r="266" spans="1:7" ht="21" thickBot="1" x14ac:dyDescent="0.3">
      <c r="A266" s="567" t="s">
        <v>239</v>
      </c>
      <c r="B266" s="568"/>
      <c r="C266" s="568"/>
      <c r="D266" s="265">
        <f>SUM(D259:D265)</f>
        <v>100</v>
      </c>
      <c r="E266" s="564"/>
      <c r="F266" s="566"/>
    </row>
    <row r="267" spans="1:7" x14ac:dyDescent="0.25">
      <c r="E267" s="70"/>
    </row>
    <row r="268" spans="1:7" ht="15.75" thickBot="1" x14ac:dyDescent="0.3">
      <c r="E268" s="70"/>
    </row>
    <row r="269" spans="1:7" ht="45.75" customHeight="1" thickBot="1" x14ac:dyDescent="0.3">
      <c r="A269" s="536" t="s">
        <v>604</v>
      </c>
      <c r="B269" s="537"/>
      <c r="C269" s="537"/>
      <c r="D269" s="537"/>
      <c r="E269" s="538"/>
    </row>
    <row r="270" spans="1:7" ht="45" customHeight="1" thickBot="1" x14ac:dyDescent="0.3">
      <c r="A270" s="266" t="s">
        <v>605</v>
      </c>
      <c r="B270" s="539" t="s">
        <v>606</v>
      </c>
      <c r="C270" s="539"/>
      <c r="D270" s="539"/>
      <c r="E270" s="540"/>
    </row>
    <row r="271" spans="1:7" ht="57" customHeight="1" x14ac:dyDescent="0.25">
      <c r="A271" s="267"/>
      <c r="B271" s="541" t="b">
        <f>IF(A271="FUERTE","EL CONTROL SE EJECUTA DE MANERA CONSISTENTE POR PARTE DEL RESPONSABLE",IF(A271="MODERADO","EL CONTROL SE EJECUTA ALGUNAS VECES POR PARTE DEL RESPONSABLE",IF(A271="DEBIL","EL CONTROL NO SE EJECUTA POR PARTE DEL RESPONSABLE")))</f>
        <v>0</v>
      </c>
      <c r="C271" s="541"/>
      <c r="D271" s="541"/>
      <c r="E271" s="541"/>
      <c r="F271" s="268"/>
      <c r="G271" s="268"/>
    </row>
    <row r="273" spans="1:5" ht="15.75" thickBot="1" x14ac:dyDescent="0.3"/>
    <row r="274" spans="1:5" ht="44.25" customHeight="1" thickBot="1" x14ac:dyDescent="0.3">
      <c r="A274" s="536" t="s">
        <v>607</v>
      </c>
      <c r="B274" s="537"/>
      <c r="C274" s="537"/>
      <c r="D274" s="537"/>
      <c r="E274" s="538"/>
    </row>
    <row r="275" spans="1:5" x14ac:dyDescent="0.25">
      <c r="A275" s="542" t="s">
        <v>608</v>
      </c>
      <c r="B275" s="544" t="s">
        <v>18</v>
      </c>
      <c r="C275" s="544"/>
      <c r="D275" s="545" t="s">
        <v>19</v>
      </c>
      <c r="E275" s="546"/>
    </row>
    <row r="276" spans="1:5" s="7" customFormat="1" ht="47.25" customHeight="1" x14ac:dyDescent="0.25">
      <c r="A276" s="543"/>
      <c r="B276" s="269" t="s">
        <v>609</v>
      </c>
      <c r="C276" s="269" t="s">
        <v>610</v>
      </c>
      <c r="D276" s="270" t="s">
        <v>609</v>
      </c>
      <c r="E276" s="271" t="s">
        <v>610</v>
      </c>
    </row>
    <row r="277" spans="1:5" s="7" customFormat="1" ht="50.25" customHeight="1" thickBot="1" x14ac:dyDescent="0.3">
      <c r="A277" s="272" t="str">
        <f>F265</f>
        <v>FUERTE</v>
      </c>
      <c r="B277" s="273"/>
      <c r="C277" s="274" t="b">
        <f>IF(B277="Directamente",2,IF(B277="Indirectamente",1,IF(B277="No disminuye",0)))</f>
        <v>0</v>
      </c>
      <c r="D277" s="275"/>
      <c r="E277" s="276" t="b">
        <f>IF(D277="Directamente",2,IF(D277="Indirectamente",1,IF(D277="No disminuye",0)))</f>
        <v>0</v>
      </c>
    </row>
    <row r="281" spans="1:5" ht="15.75" thickBot="1" x14ac:dyDescent="0.3"/>
    <row r="282" spans="1:5" ht="44.25" customHeight="1" thickBot="1" x14ac:dyDescent="0.3">
      <c r="A282" s="547" t="s">
        <v>598</v>
      </c>
      <c r="B282" s="548"/>
      <c r="C282" s="548"/>
      <c r="D282" s="549"/>
    </row>
    <row r="283" spans="1:5" x14ac:dyDescent="0.25">
      <c r="A283" s="550" t="s">
        <v>206</v>
      </c>
      <c r="B283" s="551"/>
      <c r="C283" s="551"/>
      <c r="D283" s="552"/>
    </row>
    <row r="284" spans="1:5" ht="15.75" thickBot="1" x14ac:dyDescent="0.3">
      <c r="A284" s="553"/>
      <c r="B284" s="554"/>
      <c r="C284" s="554"/>
      <c r="D284" s="555"/>
    </row>
    <row r="285" spans="1:5" ht="57" customHeight="1" thickBot="1" x14ac:dyDescent="0.3">
      <c r="A285" s="556" t="str">
        <f>+'[1]MAPA DE RIESGOS'!J15</f>
        <v>Elaboración de conciliaciones y matríz de cumplimiento de acuerdo a las fechas establecidas por la Contaduria General de la Nacion.</v>
      </c>
      <c r="B285" s="557"/>
      <c r="C285" s="557"/>
      <c r="D285" s="558"/>
    </row>
    <row r="286" spans="1:5" ht="48" thickBot="1" x14ac:dyDescent="0.3">
      <c r="A286" s="259" t="s">
        <v>190</v>
      </c>
      <c r="B286" s="260" t="s">
        <v>191</v>
      </c>
      <c r="C286" s="260" t="s">
        <v>192</v>
      </c>
      <c r="D286" s="261" t="s">
        <v>230</v>
      </c>
    </row>
    <row r="287" spans="1:5" ht="44.25" customHeight="1" x14ac:dyDescent="0.25">
      <c r="A287" s="559" t="s">
        <v>176</v>
      </c>
      <c r="B287" s="262" t="s">
        <v>181</v>
      </c>
      <c r="C287" s="263" t="s">
        <v>599</v>
      </c>
      <c r="D287" s="264">
        <f>IF(C287="Asignado",15,IF(C287="No ASignado",0))</f>
        <v>15</v>
      </c>
    </row>
    <row r="288" spans="1:5" ht="60.75" customHeight="1" x14ac:dyDescent="0.25">
      <c r="A288" s="560"/>
      <c r="B288" s="250" t="s">
        <v>182</v>
      </c>
      <c r="C288" s="252" t="s">
        <v>600</v>
      </c>
      <c r="D288" s="3">
        <f>IF(C288="Adecuado",15,IF(C288="Inadecuado",0))</f>
        <v>15</v>
      </c>
    </row>
    <row r="289" spans="1:7" ht="72" customHeight="1" x14ac:dyDescent="0.25">
      <c r="A289" s="76" t="s">
        <v>177</v>
      </c>
      <c r="B289" s="250" t="s">
        <v>187</v>
      </c>
      <c r="C289" s="252" t="s">
        <v>601</v>
      </c>
      <c r="D289" s="3">
        <f>IF(C289="OPORTUNA",15,IF(C289="INOPORTUNA",0))</f>
        <v>15</v>
      </c>
    </row>
    <row r="290" spans="1:7" ht="103.5" customHeight="1" x14ac:dyDescent="0.25">
      <c r="A290" s="76" t="s">
        <v>178</v>
      </c>
      <c r="B290" s="250" t="s">
        <v>193</v>
      </c>
      <c r="C290" s="67" t="s">
        <v>450</v>
      </c>
      <c r="D290" s="3">
        <f>IF(C290="PREVENIR",15,IF(C290="DETECTAR",10,IF(C290="NO ES UN CONTROL",0)))</f>
        <v>15</v>
      </c>
    </row>
    <row r="291" spans="1:7" ht="78.75" customHeight="1" thickBot="1" x14ac:dyDescent="0.3">
      <c r="A291" s="76" t="s">
        <v>195</v>
      </c>
      <c r="B291" s="250" t="s">
        <v>196</v>
      </c>
      <c r="C291" s="68" t="s">
        <v>602</v>
      </c>
      <c r="D291" s="3">
        <f>IF(C291="CONFIABLE",15,IF(C291="NO CONFIABLE",0))</f>
        <v>15</v>
      </c>
    </row>
    <row r="292" spans="1:7" ht="84.75" customHeight="1" x14ac:dyDescent="0.25">
      <c r="A292" s="95" t="s">
        <v>199</v>
      </c>
      <c r="B292" s="250" t="s">
        <v>200</v>
      </c>
      <c r="C292" s="251" t="s">
        <v>603</v>
      </c>
      <c r="D292" s="3">
        <f>IF(C292="SE INVESTIGAN Y RESUELVEN OPORTUNAMENTE",15,IF(C292="NO SE INVESTIGAN Y RESUELVEN OPORTUNAMENTE",0))</f>
        <v>15</v>
      </c>
      <c r="E292" s="561" t="s">
        <v>233</v>
      </c>
      <c r="F292" s="562"/>
    </row>
    <row r="293" spans="1:7" ht="70.5" customHeight="1" x14ac:dyDescent="0.25">
      <c r="A293" s="76" t="s">
        <v>203</v>
      </c>
      <c r="B293" s="250" t="s">
        <v>204</v>
      </c>
      <c r="C293" s="252" t="s">
        <v>180</v>
      </c>
      <c r="D293" s="3">
        <f>IF(C293="COMPLETA",10,IF(C293="INCOMPLETA",5,IF(C293="NO EXISTE",0)))</f>
        <v>10</v>
      </c>
      <c r="E293" s="563" t="s">
        <v>240</v>
      </c>
      <c r="F293" s="565" t="str">
        <f>IF(D294&gt;=96,"FUERTE",IF(D294&gt;=86,"MODERADO",IF(D294&lt;=85,"DEBIL")))</f>
        <v>FUERTE</v>
      </c>
    </row>
    <row r="294" spans="1:7" ht="21" thickBot="1" x14ac:dyDescent="0.3">
      <c r="A294" s="567" t="s">
        <v>239</v>
      </c>
      <c r="B294" s="568"/>
      <c r="C294" s="568"/>
      <c r="D294" s="265">
        <f>SUM(D287:D293)</f>
        <v>100</v>
      </c>
      <c r="E294" s="564"/>
      <c r="F294" s="566"/>
    </row>
    <row r="295" spans="1:7" x14ac:dyDescent="0.25">
      <c r="E295" s="70"/>
    </row>
    <row r="296" spans="1:7" ht="15.75" thickBot="1" x14ac:dyDescent="0.3">
      <c r="E296" s="70"/>
    </row>
    <row r="297" spans="1:7" ht="45.75" customHeight="1" thickBot="1" x14ac:dyDescent="0.3">
      <c r="A297" s="536" t="s">
        <v>604</v>
      </c>
      <c r="B297" s="537"/>
      <c r="C297" s="537"/>
      <c r="D297" s="537"/>
      <c r="E297" s="538"/>
    </row>
    <row r="298" spans="1:7" ht="45" customHeight="1" thickBot="1" x14ac:dyDescent="0.3">
      <c r="A298" s="266" t="s">
        <v>605</v>
      </c>
      <c r="B298" s="539" t="s">
        <v>606</v>
      </c>
      <c r="C298" s="539"/>
      <c r="D298" s="539"/>
      <c r="E298" s="540"/>
    </row>
    <row r="299" spans="1:7" ht="57" customHeight="1" x14ac:dyDescent="0.25">
      <c r="A299" s="267"/>
      <c r="B299" s="541" t="b">
        <f>IF(A299="FUERTE","EL CONTROL SE EJECUTA DE MANERA CONSISTENTE POR PARTE DEL RESPONSABLE",IF(A299="MODERADO","EL CONTROL SE EJECUTA ALGUNAS VECES POR PARTE DEL RESPONSABLE",IF(A299="DEBIL","EL CONTROL NO SE EJECUTA POR PARTE DEL RESPONSABLE")))</f>
        <v>0</v>
      </c>
      <c r="C299" s="541"/>
      <c r="D299" s="541"/>
      <c r="E299" s="541"/>
      <c r="F299" s="268"/>
      <c r="G299" s="268"/>
    </row>
    <row r="301" spans="1:7" ht="15.75" thickBot="1" x14ac:dyDescent="0.3"/>
    <row r="302" spans="1:7" ht="44.25" customHeight="1" thickBot="1" x14ac:dyDescent="0.3">
      <c r="A302" s="536" t="s">
        <v>607</v>
      </c>
      <c r="B302" s="537"/>
      <c r="C302" s="537"/>
      <c r="D302" s="537"/>
      <c r="E302" s="538"/>
    </row>
    <row r="303" spans="1:7" x14ac:dyDescent="0.25">
      <c r="A303" s="542" t="s">
        <v>608</v>
      </c>
      <c r="B303" s="544" t="s">
        <v>18</v>
      </c>
      <c r="C303" s="544"/>
      <c r="D303" s="545" t="s">
        <v>19</v>
      </c>
      <c r="E303" s="546"/>
    </row>
    <row r="304" spans="1:7" s="7" customFormat="1" ht="47.25" customHeight="1" x14ac:dyDescent="0.25">
      <c r="A304" s="543"/>
      <c r="B304" s="269" t="s">
        <v>609</v>
      </c>
      <c r="C304" s="269" t="s">
        <v>610</v>
      </c>
      <c r="D304" s="270" t="s">
        <v>609</v>
      </c>
      <c r="E304" s="271" t="s">
        <v>610</v>
      </c>
    </row>
    <row r="305" spans="1:6" s="7" customFormat="1" ht="50.25" customHeight="1" thickBot="1" x14ac:dyDescent="0.3">
      <c r="A305" s="272" t="str">
        <f>F293</f>
        <v>FUERTE</v>
      </c>
      <c r="B305" s="273"/>
      <c r="C305" s="274" t="b">
        <f>IF(B305="Directamente",2,IF(B305="Indirectamente",1,IF(B305="No disminuye",0)))</f>
        <v>0</v>
      </c>
      <c r="D305" s="275"/>
      <c r="E305" s="276" t="b">
        <f>IF(D305="Directamente",2,IF(D305="Indirectamente",1,IF(D305="No disminuye",0)))</f>
        <v>0</v>
      </c>
    </row>
    <row r="309" spans="1:6" ht="15.75" thickBot="1" x14ac:dyDescent="0.3"/>
    <row r="310" spans="1:6" ht="44.25" customHeight="1" thickBot="1" x14ac:dyDescent="0.3">
      <c r="A310" s="547" t="s">
        <v>598</v>
      </c>
      <c r="B310" s="548"/>
      <c r="C310" s="548"/>
      <c r="D310" s="549"/>
    </row>
    <row r="311" spans="1:6" x14ac:dyDescent="0.25">
      <c r="A311" s="550" t="s">
        <v>206</v>
      </c>
      <c r="B311" s="551"/>
      <c r="C311" s="551"/>
      <c r="D311" s="552"/>
    </row>
    <row r="312" spans="1:6" ht="15.75" thickBot="1" x14ac:dyDescent="0.3">
      <c r="A312" s="553"/>
      <c r="B312" s="554"/>
      <c r="C312" s="554"/>
      <c r="D312" s="555"/>
    </row>
    <row r="313" spans="1:6" ht="57" customHeight="1" thickBot="1" x14ac:dyDescent="0.3">
      <c r="A313" s="556" t="str">
        <f>+'[1]MAPA DE RIESGOS'!J16</f>
        <v>Para reservar PAC sobre compromisos de Rezago Presupuestal, es necesario remitir los documento requeridos según la lista  de chequeo de pagos - código UAEOS-FO-GFI-02.</v>
      </c>
      <c r="B313" s="557"/>
      <c r="C313" s="557"/>
      <c r="D313" s="558"/>
    </row>
    <row r="314" spans="1:6" ht="48" thickBot="1" x14ac:dyDescent="0.3">
      <c r="A314" s="259" t="s">
        <v>190</v>
      </c>
      <c r="B314" s="260" t="s">
        <v>191</v>
      </c>
      <c r="C314" s="260" t="s">
        <v>192</v>
      </c>
      <c r="D314" s="261" t="s">
        <v>230</v>
      </c>
    </row>
    <row r="315" spans="1:6" ht="44.25" customHeight="1" x14ac:dyDescent="0.25">
      <c r="A315" s="559" t="s">
        <v>176</v>
      </c>
      <c r="B315" s="262" t="s">
        <v>181</v>
      </c>
      <c r="C315" s="263" t="s">
        <v>599</v>
      </c>
      <c r="D315" s="264">
        <f>IF(C315="Asignado",15,IF(C315="No ASignado",0))</f>
        <v>15</v>
      </c>
    </row>
    <row r="316" spans="1:6" ht="60.75" customHeight="1" x14ac:dyDescent="0.25">
      <c r="A316" s="560"/>
      <c r="B316" s="250" t="s">
        <v>182</v>
      </c>
      <c r="C316" s="252" t="s">
        <v>600</v>
      </c>
      <c r="D316" s="3">
        <f>IF(C316="Adecuado",15,IF(C316="Inadecuado",0))</f>
        <v>15</v>
      </c>
    </row>
    <row r="317" spans="1:6" ht="72" customHeight="1" x14ac:dyDescent="0.25">
      <c r="A317" s="76" t="s">
        <v>177</v>
      </c>
      <c r="B317" s="250" t="s">
        <v>187</v>
      </c>
      <c r="C317" s="252" t="s">
        <v>601</v>
      </c>
      <c r="D317" s="3">
        <f>IF(C317="OPORTUNA",15,IF(C317="INOPORTUNA",0))</f>
        <v>15</v>
      </c>
    </row>
    <row r="318" spans="1:6" ht="103.5" customHeight="1" x14ac:dyDescent="0.25">
      <c r="A318" s="76" t="s">
        <v>178</v>
      </c>
      <c r="B318" s="250" t="s">
        <v>193</v>
      </c>
      <c r="C318" s="67" t="s">
        <v>450</v>
      </c>
      <c r="D318" s="3">
        <f>IF(C318="PREVENIR",15,IF(C318="DETECTAR",10,IF(C318="NO ES UN CONTROL",0)))</f>
        <v>15</v>
      </c>
    </row>
    <row r="319" spans="1:6" ht="78.75" customHeight="1" thickBot="1" x14ac:dyDescent="0.3">
      <c r="A319" s="76" t="s">
        <v>195</v>
      </c>
      <c r="B319" s="250" t="s">
        <v>196</v>
      </c>
      <c r="C319" s="68" t="s">
        <v>602</v>
      </c>
      <c r="D319" s="3">
        <f>IF(C319="CONFIABLE",15,IF(C319="NO CONFIABLE",0))</f>
        <v>15</v>
      </c>
    </row>
    <row r="320" spans="1:6" ht="84.75" customHeight="1" x14ac:dyDescent="0.25">
      <c r="A320" s="95" t="s">
        <v>199</v>
      </c>
      <c r="B320" s="250" t="s">
        <v>200</v>
      </c>
      <c r="C320" s="251" t="s">
        <v>611</v>
      </c>
      <c r="D320" s="3">
        <f>IF(C320="SE INVESTIGAN Y RESUELVEN OPORTUNAMENTE",15,IF(C320="NO SE INVESTIGAN Y RESUELVEN OPORTUNAMENTE",0))</f>
        <v>0</v>
      </c>
      <c r="E320" s="561" t="s">
        <v>233</v>
      </c>
      <c r="F320" s="562"/>
    </row>
    <row r="321" spans="1:7" ht="70.5" customHeight="1" x14ac:dyDescent="0.25">
      <c r="A321" s="76" t="s">
        <v>203</v>
      </c>
      <c r="B321" s="250" t="s">
        <v>204</v>
      </c>
      <c r="C321" s="252" t="s">
        <v>180</v>
      </c>
      <c r="D321" s="3">
        <f>IF(C321="COMPLETA",10,IF(C321="INCOMPLETA",5,IF(C321="NO EXISTE",0)))</f>
        <v>10</v>
      </c>
      <c r="E321" s="563" t="s">
        <v>240</v>
      </c>
      <c r="F321" s="565" t="str">
        <f>IF(D322&gt;=96,"FUERTE",IF(D322&gt;=86,"MODERADO",IF(D322&lt;=85,"DEBIL")))</f>
        <v>DEBIL</v>
      </c>
    </row>
    <row r="322" spans="1:7" ht="21" thickBot="1" x14ac:dyDescent="0.3">
      <c r="A322" s="567" t="s">
        <v>239</v>
      </c>
      <c r="B322" s="568"/>
      <c r="C322" s="568"/>
      <c r="D322" s="265">
        <f>SUM(D315:D321)</f>
        <v>85</v>
      </c>
      <c r="E322" s="564"/>
      <c r="F322" s="566"/>
    </row>
    <row r="323" spans="1:7" x14ac:dyDescent="0.25">
      <c r="E323" s="70"/>
    </row>
    <row r="324" spans="1:7" ht="15.75" thickBot="1" x14ac:dyDescent="0.3">
      <c r="E324" s="70"/>
    </row>
    <row r="325" spans="1:7" ht="45.75" customHeight="1" thickBot="1" x14ac:dyDescent="0.3">
      <c r="A325" s="536" t="s">
        <v>604</v>
      </c>
      <c r="B325" s="537"/>
      <c r="C325" s="537"/>
      <c r="D325" s="537"/>
      <c r="E325" s="538"/>
    </row>
    <row r="326" spans="1:7" ht="45" customHeight="1" thickBot="1" x14ac:dyDescent="0.3">
      <c r="A326" s="266" t="s">
        <v>605</v>
      </c>
      <c r="B326" s="539" t="s">
        <v>606</v>
      </c>
      <c r="C326" s="539"/>
      <c r="D326" s="539"/>
      <c r="E326" s="540"/>
    </row>
    <row r="327" spans="1:7" ht="57" customHeight="1" x14ac:dyDescent="0.25">
      <c r="A327" s="267"/>
      <c r="B327" s="541" t="b">
        <f>IF(A327="FUERTE","EL CONTROL SE EJECUTA DE MANERA CONSISTENTE POR PARTE DEL RESPONSABLE",IF(A327="MODERADO","EL CONTROL SE EJECUTA ALGUNAS VECES POR PARTE DEL RESPONSABLE",IF(A327="DEBIL","EL CONTROL NO SE EJECUTA POR PARTE DEL RESPONSABLE")))</f>
        <v>0</v>
      </c>
      <c r="C327" s="541"/>
      <c r="D327" s="541"/>
      <c r="E327" s="541"/>
      <c r="F327" s="268"/>
      <c r="G327" s="268"/>
    </row>
    <row r="329" spans="1:7" ht="15.75" thickBot="1" x14ac:dyDescent="0.3"/>
    <row r="330" spans="1:7" ht="44.25" customHeight="1" thickBot="1" x14ac:dyDescent="0.3">
      <c r="A330" s="536" t="s">
        <v>607</v>
      </c>
      <c r="B330" s="537"/>
      <c r="C330" s="537"/>
      <c r="D330" s="537"/>
      <c r="E330" s="538"/>
    </row>
    <row r="331" spans="1:7" x14ac:dyDescent="0.25">
      <c r="A331" s="542" t="s">
        <v>608</v>
      </c>
      <c r="B331" s="544" t="s">
        <v>18</v>
      </c>
      <c r="C331" s="544"/>
      <c r="D331" s="545" t="s">
        <v>19</v>
      </c>
      <c r="E331" s="546"/>
    </row>
    <row r="332" spans="1:7" s="7" customFormat="1" ht="47.25" customHeight="1" x14ac:dyDescent="0.25">
      <c r="A332" s="543"/>
      <c r="B332" s="269" t="s">
        <v>609</v>
      </c>
      <c r="C332" s="269" t="s">
        <v>610</v>
      </c>
      <c r="D332" s="270" t="s">
        <v>609</v>
      </c>
      <c r="E332" s="271" t="s">
        <v>610</v>
      </c>
    </row>
    <row r="333" spans="1:7" s="7" customFormat="1" ht="50.25" customHeight="1" thickBot="1" x14ac:dyDescent="0.3">
      <c r="A333" s="272" t="str">
        <f>F321</f>
        <v>DEBIL</v>
      </c>
      <c r="B333" s="273"/>
      <c r="C333" s="274" t="b">
        <f>IF(B333="Directamente",2,IF(B333="Indirectamente",1,IF(B333="No disminuye",0)))</f>
        <v>0</v>
      </c>
      <c r="D333" s="275"/>
      <c r="E333" s="276" t="b">
        <f>IF(D333="Directamente",2,IF(D333="Indirectamente",1,IF(D333="No disminuye",0)))</f>
        <v>0</v>
      </c>
    </row>
    <row r="337" spans="1:6" ht="15.75" thickBot="1" x14ac:dyDescent="0.3"/>
    <row r="338" spans="1:6" ht="44.25" customHeight="1" thickBot="1" x14ac:dyDescent="0.3">
      <c r="A338" s="547" t="s">
        <v>598</v>
      </c>
      <c r="B338" s="548"/>
      <c r="C338" s="548"/>
      <c r="D338" s="549"/>
    </row>
    <row r="339" spans="1:6" x14ac:dyDescent="0.25">
      <c r="A339" s="550" t="s">
        <v>206</v>
      </c>
      <c r="B339" s="551"/>
      <c r="C339" s="551"/>
      <c r="D339" s="552"/>
    </row>
    <row r="340" spans="1:6" ht="15.75" thickBot="1" x14ac:dyDescent="0.3">
      <c r="A340" s="553"/>
      <c r="B340" s="554"/>
      <c r="C340" s="554"/>
      <c r="D340" s="555"/>
    </row>
    <row r="341" spans="1:6" ht="57" customHeight="1" thickBot="1" x14ac:dyDescent="0.3">
      <c r="A341" s="556" t="str">
        <f>+'[1]MAPA DE RIESGOS'!J17</f>
        <v>Para reservar PAC sobre compromisos de vigencia actual es necesario relacionar en el formato y la fecha  establecida, los datos requeridos, donde se menciona el RP y expedido.</v>
      </c>
      <c r="B341" s="557"/>
      <c r="C341" s="557"/>
      <c r="D341" s="558"/>
    </row>
    <row r="342" spans="1:6" ht="48" thickBot="1" x14ac:dyDescent="0.3">
      <c r="A342" s="259" t="s">
        <v>190</v>
      </c>
      <c r="B342" s="260" t="s">
        <v>191</v>
      </c>
      <c r="C342" s="260" t="s">
        <v>192</v>
      </c>
      <c r="D342" s="261" t="s">
        <v>230</v>
      </c>
    </row>
    <row r="343" spans="1:6" ht="44.25" customHeight="1" x14ac:dyDescent="0.25">
      <c r="A343" s="559" t="s">
        <v>176</v>
      </c>
      <c r="B343" s="262" t="s">
        <v>181</v>
      </c>
      <c r="C343" s="263" t="s">
        <v>599</v>
      </c>
      <c r="D343" s="264">
        <f>IF(C343="Asignado",15,IF(C343="No ASignado",0))</f>
        <v>15</v>
      </c>
    </row>
    <row r="344" spans="1:6" ht="60.75" customHeight="1" x14ac:dyDescent="0.25">
      <c r="A344" s="560"/>
      <c r="B344" s="250" t="s">
        <v>182</v>
      </c>
      <c r="C344" s="252" t="s">
        <v>600</v>
      </c>
      <c r="D344" s="3">
        <f>IF(C344="Adecuado",15,IF(C344="Inadecuado",0))</f>
        <v>15</v>
      </c>
    </row>
    <row r="345" spans="1:6" ht="72" customHeight="1" x14ac:dyDescent="0.25">
      <c r="A345" s="76" t="s">
        <v>177</v>
      </c>
      <c r="B345" s="250" t="s">
        <v>187</v>
      </c>
      <c r="C345" s="252" t="s">
        <v>601</v>
      </c>
      <c r="D345" s="3">
        <f>IF(C345="OPORTUNA",15,IF(C345="INOPORTUNA",0))</f>
        <v>15</v>
      </c>
    </row>
    <row r="346" spans="1:6" ht="103.5" customHeight="1" x14ac:dyDescent="0.25">
      <c r="A346" s="76" t="s">
        <v>178</v>
      </c>
      <c r="B346" s="250" t="s">
        <v>193</v>
      </c>
      <c r="C346" s="67" t="s">
        <v>450</v>
      </c>
      <c r="D346" s="3">
        <f>IF(C346="PREVENIR",15,IF(C346="DETECTAR",10,IF(C346="NO ES UN CONTROL",0)))</f>
        <v>15</v>
      </c>
    </row>
    <row r="347" spans="1:6" ht="78.75" customHeight="1" thickBot="1" x14ac:dyDescent="0.3">
      <c r="A347" s="76" t="s">
        <v>195</v>
      </c>
      <c r="B347" s="250" t="s">
        <v>196</v>
      </c>
      <c r="C347" s="68" t="s">
        <v>602</v>
      </c>
      <c r="D347" s="3">
        <f>IF(C347="CONFIABLE",15,IF(C347="NO CONFIABLE",0))</f>
        <v>15</v>
      </c>
    </row>
    <row r="348" spans="1:6" ht="84.75" customHeight="1" x14ac:dyDescent="0.25">
      <c r="A348" s="95" t="s">
        <v>199</v>
      </c>
      <c r="B348" s="250" t="s">
        <v>200</v>
      </c>
      <c r="C348" s="251" t="s">
        <v>611</v>
      </c>
      <c r="D348" s="3">
        <f>IF(C348="SE INVESTIGAN Y RESUELVEN OPORTUNAMENTE",15,IF(C348="NO SE INVESTIGAN Y RESUELVEN OPORTUNAMENTE",0))</f>
        <v>0</v>
      </c>
      <c r="E348" s="561" t="s">
        <v>233</v>
      </c>
      <c r="F348" s="562"/>
    </row>
    <row r="349" spans="1:6" ht="70.5" customHeight="1" x14ac:dyDescent="0.25">
      <c r="A349" s="76" t="s">
        <v>203</v>
      </c>
      <c r="B349" s="250" t="s">
        <v>204</v>
      </c>
      <c r="C349" s="252" t="s">
        <v>180</v>
      </c>
      <c r="D349" s="3">
        <f>IF(C349="COMPLETA",10,IF(C349="INCOMPLETA",5,IF(C349="NO EXISTE",0)))</f>
        <v>10</v>
      </c>
      <c r="E349" s="563" t="s">
        <v>240</v>
      </c>
      <c r="F349" s="565" t="str">
        <f>IF(D350&gt;=96,"FUERTE",IF(D350&gt;=86,"MODERADO",IF(D350&lt;=85,"DEBIL")))</f>
        <v>DEBIL</v>
      </c>
    </row>
    <row r="350" spans="1:6" ht="21" thickBot="1" x14ac:dyDescent="0.3">
      <c r="A350" s="567" t="s">
        <v>239</v>
      </c>
      <c r="B350" s="568"/>
      <c r="C350" s="568"/>
      <c r="D350" s="265">
        <f>SUM(D343:D349)</f>
        <v>85</v>
      </c>
      <c r="E350" s="564"/>
      <c r="F350" s="566"/>
    </row>
    <row r="351" spans="1:6" x14ac:dyDescent="0.25">
      <c r="E351" s="70"/>
    </row>
    <row r="352" spans="1:6" ht="15.75" thickBot="1" x14ac:dyDescent="0.3">
      <c r="E352" s="70"/>
    </row>
    <row r="353" spans="1:7" ht="45.75" customHeight="1" thickBot="1" x14ac:dyDescent="0.3">
      <c r="A353" s="536" t="s">
        <v>604</v>
      </c>
      <c r="B353" s="537"/>
      <c r="C353" s="537"/>
      <c r="D353" s="537"/>
      <c r="E353" s="538"/>
    </row>
    <row r="354" spans="1:7" ht="45" customHeight="1" thickBot="1" x14ac:dyDescent="0.3">
      <c r="A354" s="266" t="s">
        <v>605</v>
      </c>
      <c r="B354" s="539" t="s">
        <v>606</v>
      </c>
      <c r="C354" s="539"/>
      <c r="D354" s="539"/>
      <c r="E354" s="540"/>
    </row>
    <row r="355" spans="1:7" ht="57" customHeight="1" x14ac:dyDescent="0.25">
      <c r="A355" s="267"/>
      <c r="B355" s="541" t="b">
        <f>IF(A355="FUERTE","EL CONTROL SE EJECUTA DE MANERA CONSISTENTE POR PARTE DEL RESPONSABLE",IF(A355="MODERADO","EL CONTROL SE EJECUTA ALGUNAS VECES POR PARTE DEL RESPONSABLE",IF(A355="DEBIL","EL CONTROL NO SE EJECUTA POR PARTE DEL RESPONSABLE")))</f>
        <v>0</v>
      </c>
      <c r="C355" s="541"/>
      <c r="D355" s="541"/>
      <c r="E355" s="541"/>
      <c r="F355" s="268"/>
      <c r="G355" s="268"/>
    </row>
    <row r="357" spans="1:7" ht="15.75" thickBot="1" x14ac:dyDescent="0.3"/>
    <row r="358" spans="1:7" ht="44.25" customHeight="1" thickBot="1" x14ac:dyDescent="0.3">
      <c r="A358" s="536" t="s">
        <v>607</v>
      </c>
      <c r="B358" s="537"/>
      <c r="C358" s="537"/>
      <c r="D358" s="537"/>
      <c r="E358" s="538"/>
    </row>
    <row r="359" spans="1:7" x14ac:dyDescent="0.25">
      <c r="A359" s="542" t="s">
        <v>608</v>
      </c>
      <c r="B359" s="544" t="s">
        <v>18</v>
      </c>
      <c r="C359" s="544"/>
      <c r="D359" s="545" t="s">
        <v>19</v>
      </c>
      <c r="E359" s="546"/>
    </row>
    <row r="360" spans="1:7" s="7" customFormat="1" ht="47.25" customHeight="1" x14ac:dyDescent="0.25">
      <c r="A360" s="543"/>
      <c r="B360" s="269" t="s">
        <v>609</v>
      </c>
      <c r="C360" s="269" t="s">
        <v>610</v>
      </c>
      <c r="D360" s="270" t="s">
        <v>609</v>
      </c>
      <c r="E360" s="271" t="s">
        <v>610</v>
      </c>
    </row>
    <row r="361" spans="1:7" s="7" customFormat="1" ht="50.25" customHeight="1" thickBot="1" x14ac:dyDescent="0.3">
      <c r="A361" s="272" t="str">
        <f>F349</f>
        <v>DEBIL</v>
      </c>
      <c r="B361" s="273"/>
      <c r="C361" s="274" t="b">
        <f>IF(B361="Directamente",2,IF(B361="Indirectamente",1,IF(B361="No disminuye",0)))</f>
        <v>0</v>
      </c>
      <c r="D361" s="275"/>
      <c r="E361" s="276" t="b">
        <f>IF(D361="Directamente",2,IF(D361="Indirectamente",1,IF(D361="No disminuye",0)))</f>
        <v>0</v>
      </c>
    </row>
    <row r="365" spans="1:7" ht="15.75" thickBot="1" x14ac:dyDescent="0.3"/>
    <row r="366" spans="1:7" ht="44.25" customHeight="1" thickBot="1" x14ac:dyDescent="0.3">
      <c r="A366" s="547" t="s">
        <v>598</v>
      </c>
      <c r="B366" s="548"/>
      <c r="C366" s="548"/>
      <c r="D366" s="549"/>
    </row>
    <row r="367" spans="1:7" x14ac:dyDescent="0.25">
      <c r="A367" s="550" t="s">
        <v>206</v>
      </c>
      <c r="B367" s="551"/>
      <c r="C367" s="551"/>
      <c r="D367" s="552"/>
    </row>
    <row r="368" spans="1:7" ht="15.75" thickBot="1" x14ac:dyDescent="0.3">
      <c r="A368" s="553"/>
      <c r="B368" s="554"/>
      <c r="C368" s="554"/>
      <c r="D368" s="555"/>
    </row>
    <row r="369" spans="1:7" ht="57" customHeight="1" thickBot="1" x14ac:dyDescent="0.3">
      <c r="A369" s="556" t="str">
        <f>+'[1]MAPA DE RIESGOS'!J18</f>
        <v>Recordacion de PAC semanal por parte del funcionario encargado de la Tesoreria de la entidad, para que los supervisores tengan presente los pagos que corresponden al mes.</v>
      </c>
      <c r="B369" s="557"/>
      <c r="C369" s="557"/>
      <c r="D369" s="558"/>
    </row>
    <row r="370" spans="1:7" ht="48" thickBot="1" x14ac:dyDescent="0.3">
      <c r="A370" s="259" t="s">
        <v>190</v>
      </c>
      <c r="B370" s="260" t="s">
        <v>191</v>
      </c>
      <c r="C370" s="260" t="s">
        <v>192</v>
      </c>
      <c r="D370" s="261" t="s">
        <v>230</v>
      </c>
    </row>
    <row r="371" spans="1:7" ht="44.25" customHeight="1" x14ac:dyDescent="0.25">
      <c r="A371" s="559" t="s">
        <v>176</v>
      </c>
      <c r="B371" s="262" t="s">
        <v>181</v>
      </c>
      <c r="C371" s="263" t="s">
        <v>599</v>
      </c>
      <c r="D371" s="264">
        <f>IF(C371="Asignado",15,IF(C371="No ASignado",0))</f>
        <v>15</v>
      </c>
    </row>
    <row r="372" spans="1:7" ht="60.75" customHeight="1" x14ac:dyDescent="0.25">
      <c r="A372" s="560"/>
      <c r="B372" s="250" t="s">
        <v>182</v>
      </c>
      <c r="C372" s="252" t="s">
        <v>600</v>
      </c>
      <c r="D372" s="3">
        <f>IF(C372="Adecuado",15,IF(C372="Inadecuado",0))</f>
        <v>15</v>
      </c>
    </row>
    <row r="373" spans="1:7" ht="72" customHeight="1" x14ac:dyDescent="0.25">
      <c r="A373" s="76" t="s">
        <v>177</v>
      </c>
      <c r="B373" s="250" t="s">
        <v>187</v>
      </c>
      <c r="C373" s="252" t="s">
        <v>601</v>
      </c>
      <c r="D373" s="3">
        <f>IF(C373="OPORTUNA",15,IF(C373="INOPORTUNA",0))</f>
        <v>15</v>
      </c>
    </row>
    <row r="374" spans="1:7" ht="103.5" customHeight="1" x14ac:dyDescent="0.25">
      <c r="A374" s="76" t="s">
        <v>178</v>
      </c>
      <c r="B374" s="250" t="s">
        <v>193</v>
      </c>
      <c r="C374" s="67" t="s">
        <v>450</v>
      </c>
      <c r="D374" s="3">
        <f>IF(C374="PREVENIR",15,IF(C374="DETECTAR",10,IF(C374="NO ES UN CONTROL",0)))</f>
        <v>15</v>
      </c>
    </row>
    <row r="375" spans="1:7" ht="78.75" customHeight="1" thickBot="1" x14ac:dyDescent="0.3">
      <c r="A375" s="76" t="s">
        <v>195</v>
      </c>
      <c r="B375" s="250" t="s">
        <v>196</v>
      </c>
      <c r="C375" s="68" t="s">
        <v>602</v>
      </c>
      <c r="D375" s="3">
        <f>IF(C375="CONFIABLE",15,IF(C375="NO CONFIABLE",0))</f>
        <v>15</v>
      </c>
    </row>
    <row r="376" spans="1:7" ht="84.75" customHeight="1" x14ac:dyDescent="0.25">
      <c r="A376" s="95" t="s">
        <v>199</v>
      </c>
      <c r="B376" s="250" t="s">
        <v>200</v>
      </c>
      <c r="C376" s="251" t="s">
        <v>603</v>
      </c>
      <c r="D376" s="3">
        <f>IF(C376="SE INVESTIGAN Y RESUELVEN OPORTUNAMENTE",15,IF(C376="NO SE INVESTIGAN Y RESUELVEN OPORTUNAMENTE",0))</f>
        <v>15</v>
      </c>
      <c r="E376" s="561" t="s">
        <v>233</v>
      </c>
      <c r="F376" s="562"/>
    </row>
    <row r="377" spans="1:7" ht="70.5" customHeight="1" x14ac:dyDescent="0.25">
      <c r="A377" s="76" t="s">
        <v>203</v>
      </c>
      <c r="B377" s="250" t="s">
        <v>204</v>
      </c>
      <c r="C377" s="252" t="s">
        <v>180</v>
      </c>
      <c r="D377" s="3">
        <f>IF(C377="COMPLETA",10,IF(C377="INCOMPLETA",5,IF(C377="NO EXISTE",0)))</f>
        <v>10</v>
      </c>
      <c r="E377" s="563" t="s">
        <v>240</v>
      </c>
      <c r="F377" s="565" t="str">
        <f>IF(D378&gt;=96,"FUERTE",IF(D378&gt;=86,"MODERADO",IF(D378&lt;=85,"DEBIL")))</f>
        <v>FUERTE</v>
      </c>
    </row>
    <row r="378" spans="1:7" ht="21" thickBot="1" x14ac:dyDescent="0.3">
      <c r="A378" s="567" t="s">
        <v>239</v>
      </c>
      <c r="B378" s="568"/>
      <c r="C378" s="568"/>
      <c r="D378" s="265">
        <f>SUM(D371:D377)</f>
        <v>100</v>
      </c>
      <c r="E378" s="564"/>
      <c r="F378" s="566"/>
    </row>
    <row r="379" spans="1:7" x14ac:dyDescent="0.25">
      <c r="E379" s="70"/>
    </row>
    <row r="380" spans="1:7" ht="15.75" thickBot="1" x14ac:dyDescent="0.3">
      <c r="E380" s="70"/>
    </row>
    <row r="381" spans="1:7" ht="45.75" customHeight="1" thickBot="1" x14ac:dyDescent="0.3">
      <c r="A381" s="536" t="s">
        <v>604</v>
      </c>
      <c r="B381" s="537"/>
      <c r="C381" s="537"/>
      <c r="D381" s="537"/>
      <c r="E381" s="538"/>
    </row>
    <row r="382" spans="1:7" ht="45" customHeight="1" thickBot="1" x14ac:dyDescent="0.3">
      <c r="A382" s="266" t="s">
        <v>605</v>
      </c>
      <c r="B382" s="539" t="s">
        <v>606</v>
      </c>
      <c r="C382" s="539"/>
      <c r="D382" s="539"/>
      <c r="E382" s="540"/>
    </row>
    <row r="383" spans="1:7" ht="57" customHeight="1" x14ac:dyDescent="0.25">
      <c r="A383" s="267"/>
      <c r="B383" s="541" t="b">
        <f>IF(A383="FUERTE","EL CONTROL SE EJECUTA DE MANERA CONSISTENTE POR PARTE DEL RESPONSABLE",IF(A383="MODERADO","EL CONTROL SE EJECUTA ALGUNAS VECES POR PARTE DEL RESPONSABLE",IF(A383="DEBIL","EL CONTROL NO SE EJECUTA POR PARTE DEL RESPONSABLE")))</f>
        <v>0</v>
      </c>
      <c r="C383" s="541"/>
      <c r="D383" s="541"/>
      <c r="E383" s="541"/>
      <c r="F383" s="268"/>
      <c r="G383" s="268"/>
    </row>
    <row r="385" spans="1:5" ht="15.75" thickBot="1" x14ac:dyDescent="0.3"/>
    <row r="386" spans="1:5" ht="44.25" customHeight="1" thickBot="1" x14ac:dyDescent="0.3">
      <c r="A386" s="536" t="s">
        <v>607</v>
      </c>
      <c r="B386" s="537"/>
      <c r="C386" s="537"/>
      <c r="D386" s="537"/>
      <c r="E386" s="538"/>
    </row>
    <row r="387" spans="1:5" x14ac:dyDescent="0.25">
      <c r="A387" s="542" t="s">
        <v>608</v>
      </c>
      <c r="B387" s="544" t="s">
        <v>18</v>
      </c>
      <c r="C387" s="544"/>
      <c r="D387" s="545" t="s">
        <v>19</v>
      </c>
      <c r="E387" s="546"/>
    </row>
    <row r="388" spans="1:5" s="7" customFormat="1" ht="47.25" customHeight="1" x14ac:dyDescent="0.25">
      <c r="A388" s="543"/>
      <c r="B388" s="269" t="s">
        <v>609</v>
      </c>
      <c r="C388" s="269" t="s">
        <v>610</v>
      </c>
      <c r="D388" s="270" t="s">
        <v>609</v>
      </c>
      <c r="E388" s="271" t="s">
        <v>610</v>
      </c>
    </row>
    <row r="389" spans="1:5" s="7" customFormat="1" ht="50.25" customHeight="1" thickBot="1" x14ac:dyDescent="0.3">
      <c r="A389" s="272" t="str">
        <f>F377</f>
        <v>FUERTE</v>
      </c>
      <c r="B389" s="273"/>
      <c r="C389" s="274" t="b">
        <f>IF(B389="Directamente",2,IF(B389="Indirectamente",1,IF(B389="No disminuye",0)))</f>
        <v>0</v>
      </c>
      <c r="D389" s="275"/>
      <c r="E389" s="276" t="b">
        <f>IF(D389="Directamente",2,IF(D389="Indirectamente",1,IF(D389="No disminuye",0)))</f>
        <v>0</v>
      </c>
    </row>
    <row r="393" spans="1:5" ht="15.75" thickBot="1" x14ac:dyDescent="0.3"/>
    <row r="394" spans="1:5" ht="44.25" customHeight="1" thickBot="1" x14ac:dyDescent="0.3">
      <c r="A394" s="547" t="s">
        <v>598</v>
      </c>
      <c r="B394" s="548"/>
      <c r="C394" s="548"/>
      <c r="D394" s="549"/>
    </row>
    <row r="395" spans="1:5" x14ac:dyDescent="0.25">
      <c r="A395" s="550" t="s">
        <v>206</v>
      </c>
      <c r="B395" s="551"/>
      <c r="C395" s="551"/>
      <c r="D395" s="552"/>
    </row>
    <row r="396" spans="1:5" ht="15.75" thickBot="1" x14ac:dyDescent="0.3">
      <c r="A396" s="553"/>
      <c r="B396" s="554"/>
      <c r="C396" s="554"/>
      <c r="D396" s="555"/>
    </row>
    <row r="397" spans="1:5" ht="57" customHeight="1" thickBot="1" x14ac:dyDescent="0.3">
      <c r="A397" s="556" t="str">
        <f>+'[1]MAPA DE RIESGOS'!J19</f>
        <v>Identificar actividades puntos de control en las actividades de reporte de los procedimientos del proceso.</v>
      </c>
      <c r="B397" s="557"/>
      <c r="C397" s="557"/>
      <c r="D397" s="558"/>
    </row>
    <row r="398" spans="1:5" ht="48" thickBot="1" x14ac:dyDescent="0.3">
      <c r="A398" s="259" t="s">
        <v>190</v>
      </c>
      <c r="B398" s="260" t="s">
        <v>191</v>
      </c>
      <c r="C398" s="260" t="s">
        <v>192</v>
      </c>
      <c r="D398" s="261" t="s">
        <v>230</v>
      </c>
    </row>
    <row r="399" spans="1:5" ht="44.25" customHeight="1" x14ac:dyDescent="0.25">
      <c r="A399" s="559" t="s">
        <v>176</v>
      </c>
      <c r="B399" s="262" t="s">
        <v>181</v>
      </c>
      <c r="C399" s="263"/>
      <c r="D399" s="264" t="b">
        <f>IF(C399="Asignado",15,IF(C399="No ASignado",0))</f>
        <v>0</v>
      </c>
    </row>
    <row r="400" spans="1:5" ht="60.75" customHeight="1" x14ac:dyDescent="0.25">
      <c r="A400" s="560"/>
      <c r="B400" s="250" t="s">
        <v>182</v>
      </c>
      <c r="C400" s="252"/>
      <c r="D400" s="3" t="b">
        <f>IF(C400="Adecuado",15,IF(C400="Inadecuado",0))</f>
        <v>0</v>
      </c>
    </row>
    <row r="401" spans="1:7" ht="72" customHeight="1" x14ac:dyDescent="0.25">
      <c r="A401" s="76" t="s">
        <v>177</v>
      </c>
      <c r="B401" s="250" t="s">
        <v>187</v>
      </c>
      <c r="C401" s="252"/>
      <c r="D401" s="3" t="b">
        <f>IF(C401="OPORTUNA",15,IF(C401="INOPORTUNA",0))</f>
        <v>0</v>
      </c>
    </row>
    <row r="402" spans="1:7" ht="103.5" customHeight="1" x14ac:dyDescent="0.25">
      <c r="A402" s="76" t="s">
        <v>178</v>
      </c>
      <c r="B402" s="250" t="s">
        <v>193</v>
      </c>
      <c r="C402" s="67"/>
      <c r="D402" s="3" t="b">
        <f>IF(C402="PREVENIR",15,IF(C402="DETECTAR",10,IF(C402="NO ES UN CONTROL",0)))</f>
        <v>0</v>
      </c>
    </row>
    <row r="403" spans="1:7" ht="78.75" customHeight="1" thickBot="1" x14ac:dyDescent="0.3">
      <c r="A403" s="76" t="s">
        <v>195</v>
      </c>
      <c r="B403" s="250" t="s">
        <v>196</v>
      </c>
      <c r="C403" s="68"/>
      <c r="D403" s="3" t="b">
        <f>IF(C403="CONFIABLE",15,IF(C403="NO CONFIABLE",0))</f>
        <v>0</v>
      </c>
    </row>
    <row r="404" spans="1:7" ht="84.75" customHeight="1" x14ac:dyDescent="0.25">
      <c r="A404" s="95" t="s">
        <v>199</v>
      </c>
      <c r="B404" s="250" t="s">
        <v>200</v>
      </c>
      <c r="C404" s="251"/>
      <c r="D404" s="3" t="b">
        <f>IF(C404="SE INVESTIGAN Y RESUELVEN OPORTUNAMENTE",15,IF(C404="NO SE INVESTIGAN Y RESUELVEN OPORTUNAMENTE",0))</f>
        <v>0</v>
      </c>
      <c r="E404" s="561" t="s">
        <v>233</v>
      </c>
      <c r="F404" s="562"/>
    </row>
    <row r="405" spans="1:7" ht="70.5" customHeight="1" x14ac:dyDescent="0.25">
      <c r="A405" s="76" t="s">
        <v>203</v>
      </c>
      <c r="B405" s="250" t="s">
        <v>204</v>
      </c>
      <c r="C405" s="252"/>
      <c r="D405" s="3" t="b">
        <f>IF(C405="COMPLETA",10,IF(C405="INCOMPLETA",5,IF(C405="NO EXISTE",0)))</f>
        <v>0</v>
      </c>
      <c r="E405" s="563" t="s">
        <v>240</v>
      </c>
      <c r="F405" s="565" t="str">
        <f>IF(D406&gt;=96,"FUERTE",IF(D406&gt;=86,"MODERADO",IF(D406&lt;=85,"DEBIL")))</f>
        <v>DEBIL</v>
      </c>
    </row>
    <row r="406" spans="1:7" ht="21" thickBot="1" x14ac:dyDescent="0.3">
      <c r="A406" s="567" t="s">
        <v>239</v>
      </c>
      <c r="B406" s="568"/>
      <c r="C406" s="568"/>
      <c r="D406" s="265">
        <f>SUM(D399:D405)</f>
        <v>0</v>
      </c>
      <c r="E406" s="564"/>
      <c r="F406" s="566"/>
    </row>
    <row r="407" spans="1:7" x14ac:dyDescent="0.25">
      <c r="E407" s="70"/>
    </row>
    <row r="408" spans="1:7" ht="15.75" thickBot="1" x14ac:dyDescent="0.3">
      <c r="E408" s="70"/>
    </row>
    <row r="409" spans="1:7" ht="45.75" customHeight="1" thickBot="1" x14ac:dyDescent="0.3">
      <c r="A409" s="536" t="s">
        <v>604</v>
      </c>
      <c r="B409" s="537"/>
      <c r="C409" s="537"/>
      <c r="D409" s="537"/>
      <c r="E409" s="538"/>
    </row>
    <row r="410" spans="1:7" ht="45" customHeight="1" thickBot="1" x14ac:dyDescent="0.3">
      <c r="A410" s="266" t="s">
        <v>605</v>
      </c>
      <c r="B410" s="539" t="s">
        <v>606</v>
      </c>
      <c r="C410" s="539"/>
      <c r="D410" s="539"/>
      <c r="E410" s="540"/>
    </row>
    <row r="411" spans="1:7" ht="57" customHeight="1" x14ac:dyDescent="0.25">
      <c r="A411" s="267"/>
      <c r="B411" s="541" t="b">
        <f>IF(A411="FUERTE","EL CONTROL SE EJECUTA DE MANERA CONSISTENTE POR PARTE DEL RESPONSABLE",IF(A411="MODERADO","EL CONTROL SE EJECUTA ALGUNAS VECES POR PARTE DEL RESPONSABLE",IF(A411="DEBIL","EL CONTROL NO SE EJECUTA POR PARTE DEL RESPONSABLE")))</f>
        <v>0</v>
      </c>
      <c r="C411" s="541"/>
      <c r="D411" s="541"/>
      <c r="E411" s="541"/>
      <c r="F411" s="268"/>
      <c r="G411" s="268"/>
    </row>
    <row r="413" spans="1:7" ht="15.75" thickBot="1" x14ac:dyDescent="0.3"/>
    <row r="414" spans="1:7" ht="44.25" customHeight="1" thickBot="1" x14ac:dyDescent="0.3">
      <c r="A414" s="536" t="s">
        <v>607</v>
      </c>
      <c r="B414" s="537"/>
      <c r="C414" s="537"/>
      <c r="D414" s="537"/>
      <c r="E414" s="538"/>
    </row>
    <row r="415" spans="1:7" x14ac:dyDescent="0.25">
      <c r="A415" s="542" t="s">
        <v>608</v>
      </c>
      <c r="B415" s="544" t="s">
        <v>18</v>
      </c>
      <c r="C415" s="544"/>
      <c r="D415" s="545" t="s">
        <v>19</v>
      </c>
      <c r="E415" s="546"/>
    </row>
    <row r="416" spans="1:7" s="7" customFormat="1" ht="47.25" customHeight="1" x14ac:dyDescent="0.25">
      <c r="A416" s="543"/>
      <c r="B416" s="269" t="s">
        <v>609</v>
      </c>
      <c r="C416" s="269" t="s">
        <v>610</v>
      </c>
      <c r="D416" s="270" t="s">
        <v>609</v>
      </c>
      <c r="E416" s="271" t="s">
        <v>610</v>
      </c>
    </row>
    <row r="417" spans="1:6" s="7" customFormat="1" ht="50.25" customHeight="1" thickBot="1" x14ac:dyDescent="0.3">
      <c r="A417" s="272" t="str">
        <f>F405</f>
        <v>DEBIL</v>
      </c>
      <c r="B417" s="273"/>
      <c r="C417" s="274" t="b">
        <f>IF(B417="Directamente",2,IF(B417="Indirectamente",1,IF(B417="No disminuye",0)))</f>
        <v>0</v>
      </c>
      <c r="D417" s="275"/>
      <c r="E417" s="276" t="b">
        <f>IF(D417="Directamente",2,IF(D417="Indirectamente",1,IF(D417="No disminuye",0)))</f>
        <v>0</v>
      </c>
    </row>
    <row r="421" spans="1:6" ht="15.75" thickBot="1" x14ac:dyDescent="0.3"/>
    <row r="422" spans="1:6" ht="44.25" customHeight="1" thickBot="1" x14ac:dyDescent="0.3">
      <c r="A422" s="547" t="s">
        <v>598</v>
      </c>
      <c r="B422" s="548"/>
      <c r="C422" s="548"/>
      <c r="D422" s="549"/>
    </row>
    <row r="423" spans="1:6" x14ac:dyDescent="0.25">
      <c r="A423" s="550" t="s">
        <v>206</v>
      </c>
      <c r="B423" s="551"/>
      <c r="C423" s="551"/>
      <c r="D423" s="552"/>
    </row>
    <row r="424" spans="1:6" ht="15.75" thickBot="1" x14ac:dyDescent="0.3">
      <c r="A424" s="553"/>
      <c r="B424" s="554"/>
      <c r="C424" s="554"/>
      <c r="D424" s="555"/>
    </row>
    <row r="425" spans="1:6" ht="57" customHeight="1" thickBot="1" x14ac:dyDescent="0.3">
      <c r="A425" s="556" t="str">
        <f>+'[1]MAPA DE RIESGOS'!J20</f>
        <v>Capacitación constante en los lineamientos y cambios por parte de los organismos competentes, Ministerio de Hacienda, Contaduría General de la Nación, DIAN, Secretaria de Hacienda Distrital.</v>
      </c>
      <c r="B425" s="557"/>
      <c r="C425" s="557"/>
      <c r="D425" s="558"/>
    </row>
    <row r="426" spans="1:6" ht="48" thickBot="1" x14ac:dyDescent="0.3">
      <c r="A426" s="259" t="s">
        <v>190</v>
      </c>
      <c r="B426" s="260" t="s">
        <v>191</v>
      </c>
      <c r="C426" s="260" t="s">
        <v>192</v>
      </c>
      <c r="D426" s="261" t="s">
        <v>230</v>
      </c>
    </row>
    <row r="427" spans="1:6" ht="44.25" customHeight="1" x14ac:dyDescent="0.25">
      <c r="A427" s="559" t="s">
        <v>176</v>
      </c>
      <c r="B427" s="262" t="s">
        <v>181</v>
      </c>
      <c r="C427" s="263"/>
      <c r="D427" s="264" t="b">
        <f>IF(C427="Asignado",15,IF(C427="No ASignado",0))</f>
        <v>0</v>
      </c>
    </row>
    <row r="428" spans="1:6" ht="60.75" customHeight="1" x14ac:dyDescent="0.25">
      <c r="A428" s="560"/>
      <c r="B428" s="250" t="s">
        <v>182</v>
      </c>
      <c r="C428" s="252"/>
      <c r="D428" s="3" t="b">
        <f>IF(C428="Adecuado",15,IF(C428="Inadecuado",0))</f>
        <v>0</v>
      </c>
    </row>
    <row r="429" spans="1:6" ht="72" customHeight="1" x14ac:dyDescent="0.25">
      <c r="A429" s="76" t="s">
        <v>177</v>
      </c>
      <c r="B429" s="250" t="s">
        <v>187</v>
      </c>
      <c r="C429" s="252"/>
      <c r="D429" s="3" t="b">
        <f>IF(C429="OPORTUNA",15,IF(C429="INOPORTUNA",0))</f>
        <v>0</v>
      </c>
    </row>
    <row r="430" spans="1:6" ht="103.5" customHeight="1" x14ac:dyDescent="0.25">
      <c r="A430" s="76" t="s">
        <v>178</v>
      </c>
      <c r="B430" s="250" t="s">
        <v>193</v>
      </c>
      <c r="C430" s="67"/>
      <c r="D430" s="3" t="b">
        <f>IF(C430="PREVENIR",15,IF(C430="DETECTAR",10,IF(C430="NO ES UN CONTROL",0)))</f>
        <v>0</v>
      </c>
    </row>
    <row r="431" spans="1:6" ht="78.75" customHeight="1" thickBot="1" x14ac:dyDescent="0.3">
      <c r="A431" s="76" t="s">
        <v>195</v>
      </c>
      <c r="B431" s="250" t="s">
        <v>196</v>
      </c>
      <c r="C431" s="68"/>
      <c r="D431" s="3" t="b">
        <f>IF(C431="CONFIABLE",15,IF(C431="NO CONFIABLE",0))</f>
        <v>0</v>
      </c>
    </row>
    <row r="432" spans="1:6" ht="84.75" customHeight="1" x14ac:dyDescent="0.25">
      <c r="A432" s="95" t="s">
        <v>199</v>
      </c>
      <c r="B432" s="250" t="s">
        <v>200</v>
      </c>
      <c r="C432" s="251"/>
      <c r="D432" s="3" t="b">
        <f>IF(C432="SE INVESTIGAN Y RESUELVEN OPORTUNAMENTE",15,IF(C432="NO SE INVESTIGAN Y RESUELVEN OPORTUNAMENTE",0))</f>
        <v>0</v>
      </c>
      <c r="E432" s="561" t="s">
        <v>233</v>
      </c>
      <c r="F432" s="562"/>
    </row>
    <row r="433" spans="1:7" ht="70.5" customHeight="1" x14ac:dyDescent="0.25">
      <c r="A433" s="76" t="s">
        <v>203</v>
      </c>
      <c r="B433" s="250" t="s">
        <v>204</v>
      </c>
      <c r="C433" s="252"/>
      <c r="D433" s="3" t="b">
        <f>IF(C433="COMPLETA",10,IF(C433="INCOMPLETA",5,IF(C433="NO EXISTE",0)))</f>
        <v>0</v>
      </c>
      <c r="E433" s="563" t="s">
        <v>240</v>
      </c>
      <c r="F433" s="565" t="str">
        <f>IF(D434&gt;=96,"FUERTE",IF(D434&gt;=86,"MODERADO",IF(D434&lt;=85,"DEBIL")))</f>
        <v>DEBIL</v>
      </c>
    </row>
    <row r="434" spans="1:7" ht="21" thickBot="1" x14ac:dyDescent="0.3">
      <c r="A434" s="567" t="s">
        <v>239</v>
      </c>
      <c r="B434" s="568"/>
      <c r="C434" s="568"/>
      <c r="D434" s="265">
        <f>SUM(D427:D433)</f>
        <v>0</v>
      </c>
      <c r="E434" s="564"/>
      <c r="F434" s="566"/>
    </row>
    <row r="435" spans="1:7" x14ac:dyDescent="0.25">
      <c r="E435" s="70"/>
    </row>
    <row r="436" spans="1:7" ht="15.75" thickBot="1" x14ac:dyDescent="0.3">
      <c r="E436" s="70"/>
    </row>
    <row r="437" spans="1:7" ht="45.75" customHeight="1" thickBot="1" x14ac:dyDescent="0.3">
      <c r="A437" s="536" t="s">
        <v>604</v>
      </c>
      <c r="B437" s="537"/>
      <c r="C437" s="537"/>
      <c r="D437" s="537"/>
      <c r="E437" s="538"/>
    </row>
    <row r="438" spans="1:7" ht="45" customHeight="1" thickBot="1" x14ac:dyDescent="0.3">
      <c r="A438" s="266" t="s">
        <v>605</v>
      </c>
      <c r="B438" s="539" t="s">
        <v>606</v>
      </c>
      <c r="C438" s="539"/>
      <c r="D438" s="539"/>
      <c r="E438" s="540"/>
    </row>
    <row r="439" spans="1:7" ht="57" customHeight="1" x14ac:dyDescent="0.25">
      <c r="A439" s="267"/>
      <c r="B439" s="541" t="b">
        <f>IF(A439="FUERTE","EL CONTROL SE EJECUTA DE MANERA CONSISTENTE POR PARTE DEL RESPONSABLE",IF(A439="MODERADO","EL CONTROL SE EJECUTA ALGUNAS VECES POR PARTE DEL RESPONSABLE",IF(A439="DEBIL","EL CONTROL NO SE EJECUTA POR PARTE DEL RESPONSABLE")))</f>
        <v>0</v>
      </c>
      <c r="C439" s="541"/>
      <c r="D439" s="541"/>
      <c r="E439" s="541"/>
      <c r="F439" s="268"/>
      <c r="G439" s="268"/>
    </row>
    <row r="441" spans="1:7" ht="15.75" thickBot="1" x14ac:dyDescent="0.3"/>
    <row r="442" spans="1:7" ht="44.25" customHeight="1" thickBot="1" x14ac:dyDescent="0.3">
      <c r="A442" s="536" t="s">
        <v>607</v>
      </c>
      <c r="B442" s="537"/>
      <c r="C442" s="537"/>
      <c r="D442" s="537"/>
      <c r="E442" s="538"/>
    </row>
    <row r="443" spans="1:7" x14ac:dyDescent="0.25">
      <c r="A443" s="542" t="s">
        <v>608</v>
      </c>
      <c r="B443" s="544" t="s">
        <v>18</v>
      </c>
      <c r="C443" s="544"/>
      <c r="D443" s="545" t="s">
        <v>19</v>
      </c>
      <c r="E443" s="546"/>
    </row>
    <row r="444" spans="1:7" s="7" customFormat="1" ht="47.25" customHeight="1" x14ac:dyDescent="0.25">
      <c r="A444" s="543"/>
      <c r="B444" s="269" t="s">
        <v>609</v>
      </c>
      <c r="C444" s="269" t="s">
        <v>610</v>
      </c>
      <c r="D444" s="270" t="s">
        <v>609</v>
      </c>
      <c r="E444" s="271" t="s">
        <v>610</v>
      </c>
    </row>
    <row r="445" spans="1:7" s="7" customFormat="1" ht="50.25" customHeight="1" thickBot="1" x14ac:dyDescent="0.3">
      <c r="A445" s="272" t="str">
        <f>F433</f>
        <v>DEBIL</v>
      </c>
      <c r="B445" s="273"/>
      <c r="C445" s="274" t="b">
        <f>IF(B445="Directamente",2,IF(B445="Indirectamente",1,IF(B445="No disminuye",0)))</f>
        <v>0</v>
      </c>
      <c r="D445" s="275"/>
      <c r="E445" s="276" t="b">
        <f>IF(D445="Directamente",2,IF(D445="Indirectamente",1,IF(D445="No disminuye",0)))</f>
        <v>0</v>
      </c>
    </row>
    <row r="449" spans="1:6" ht="15.75" thickBot="1" x14ac:dyDescent="0.3"/>
    <row r="450" spans="1:6" ht="44.25" customHeight="1" thickBot="1" x14ac:dyDescent="0.3">
      <c r="A450" s="547" t="s">
        <v>598</v>
      </c>
      <c r="B450" s="548"/>
      <c r="C450" s="548"/>
      <c r="D450" s="549"/>
    </row>
    <row r="451" spans="1:6" x14ac:dyDescent="0.25">
      <c r="A451" s="550" t="s">
        <v>206</v>
      </c>
      <c r="B451" s="551"/>
      <c r="C451" s="551"/>
      <c r="D451" s="552"/>
    </row>
    <row r="452" spans="1:6" ht="15.75" thickBot="1" x14ac:dyDescent="0.3">
      <c r="A452" s="553"/>
      <c r="B452" s="554"/>
      <c r="C452" s="554"/>
      <c r="D452" s="555"/>
    </row>
    <row r="453" spans="1:6" ht="57" customHeight="1" thickBot="1" x14ac:dyDescent="0.3">
      <c r="A453" s="556"/>
      <c r="B453" s="557"/>
      <c r="C453" s="557"/>
      <c r="D453" s="558"/>
    </row>
    <row r="454" spans="1:6" ht="48" thickBot="1" x14ac:dyDescent="0.3">
      <c r="A454" s="259" t="s">
        <v>190</v>
      </c>
      <c r="B454" s="260" t="s">
        <v>191</v>
      </c>
      <c r="C454" s="260" t="s">
        <v>192</v>
      </c>
      <c r="D454" s="261" t="s">
        <v>230</v>
      </c>
    </row>
    <row r="455" spans="1:6" ht="44.25" customHeight="1" x14ac:dyDescent="0.25">
      <c r="A455" s="559" t="s">
        <v>176</v>
      </c>
      <c r="B455" s="262" t="s">
        <v>181</v>
      </c>
      <c r="C455" s="263"/>
      <c r="D455" s="264" t="b">
        <f>IF(C455="Asignado",15,IF(C455="No ASignado",0))</f>
        <v>0</v>
      </c>
    </row>
    <row r="456" spans="1:6" ht="60.75" customHeight="1" x14ac:dyDescent="0.25">
      <c r="A456" s="560"/>
      <c r="B456" s="250" t="s">
        <v>182</v>
      </c>
      <c r="C456" s="252"/>
      <c r="D456" s="3" t="b">
        <f>IF(C456="Adecuado",15,IF(C456="Inadecuado",0))</f>
        <v>0</v>
      </c>
    </row>
    <row r="457" spans="1:6" ht="72" customHeight="1" x14ac:dyDescent="0.25">
      <c r="A457" s="76" t="s">
        <v>177</v>
      </c>
      <c r="B457" s="250" t="s">
        <v>187</v>
      </c>
      <c r="C457" s="252"/>
      <c r="D457" s="3" t="b">
        <f>IF(C457="OPORTUNA",15,IF(C457="INOPORTUNA",0))</f>
        <v>0</v>
      </c>
    </row>
    <row r="458" spans="1:6" ht="103.5" customHeight="1" x14ac:dyDescent="0.25">
      <c r="A458" s="76" t="s">
        <v>178</v>
      </c>
      <c r="B458" s="250" t="s">
        <v>193</v>
      </c>
      <c r="C458" s="67"/>
      <c r="D458" s="3" t="b">
        <f>IF(C458="PREVENIR",15,IF(C458="DETECTAR",10,IF(C458="NO ES UN CONTROL",0)))</f>
        <v>0</v>
      </c>
    </row>
    <row r="459" spans="1:6" ht="78.75" customHeight="1" thickBot="1" x14ac:dyDescent="0.3">
      <c r="A459" s="76" t="s">
        <v>195</v>
      </c>
      <c r="B459" s="250" t="s">
        <v>196</v>
      </c>
      <c r="C459" s="68"/>
      <c r="D459" s="3" t="b">
        <f>IF(C459="CONFIABLE",15,IF(C459="NO CONFIABLE",0))</f>
        <v>0</v>
      </c>
    </row>
    <row r="460" spans="1:6" ht="84.75" customHeight="1" x14ac:dyDescent="0.25">
      <c r="A460" s="95" t="s">
        <v>199</v>
      </c>
      <c r="B460" s="250" t="s">
        <v>200</v>
      </c>
      <c r="C460" s="251"/>
      <c r="D460" s="3" t="b">
        <f>IF(C460="SE INVESTIGAN Y RESUELVEN OPORTUNAMENTE",15,IF(C460="NO SE INVESTIGAN Y RESUELVEN OPORTUNAMENTE",0))</f>
        <v>0</v>
      </c>
      <c r="E460" s="561" t="s">
        <v>233</v>
      </c>
      <c r="F460" s="562"/>
    </row>
    <row r="461" spans="1:6" ht="70.5" customHeight="1" x14ac:dyDescent="0.25">
      <c r="A461" s="76" t="s">
        <v>203</v>
      </c>
      <c r="B461" s="250" t="s">
        <v>204</v>
      </c>
      <c r="C461" s="252"/>
      <c r="D461" s="3" t="b">
        <f>IF(C461="COMPLETA",10,IF(C461="INCOMPLETA",5,IF(C461="NO EXISTE",0)))</f>
        <v>0</v>
      </c>
      <c r="E461" s="563" t="s">
        <v>240</v>
      </c>
      <c r="F461" s="565" t="str">
        <f>IF(D462&gt;=96,"FUERTE",IF(D462&gt;=86,"MODERADO",IF(D462&lt;=85,"DEBIL")))</f>
        <v>DEBIL</v>
      </c>
    </row>
    <row r="462" spans="1:6" ht="21" thickBot="1" x14ac:dyDescent="0.3">
      <c r="A462" s="567" t="s">
        <v>239</v>
      </c>
      <c r="B462" s="568"/>
      <c r="C462" s="568"/>
      <c r="D462" s="265">
        <f>SUM(D455:D461)</f>
        <v>0</v>
      </c>
      <c r="E462" s="564"/>
      <c r="F462" s="566"/>
    </row>
    <row r="463" spans="1:6" x14ac:dyDescent="0.25">
      <c r="E463" s="70"/>
    </row>
    <row r="464" spans="1:6" ht="15.75" thickBot="1" x14ac:dyDescent="0.3">
      <c r="E464" s="70"/>
    </row>
    <row r="465" spans="1:7" ht="45.75" customHeight="1" thickBot="1" x14ac:dyDescent="0.3">
      <c r="A465" s="536" t="s">
        <v>604</v>
      </c>
      <c r="B465" s="537"/>
      <c r="C465" s="537"/>
      <c r="D465" s="537"/>
      <c r="E465" s="538"/>
    </row>
    <row r="466" spans="1:7" ht="45" customHeight="1" thickBot="1" x14ac:dyDescent="0.3">
      <c r="A466" s="266" t="s">
        <v>605</v>
      </c>
      <c r="B466" s="539" t="s">
        <v>606</v>
      </c>
      <c r="C466" s="539"/>
      <c r="D466" s="539"/>
      <c r="E466" s="540"/>
    </row>
    <row r="467" spans="1:7" ht="57" customHeight="1" x14ac:dyDescent="0.25">
      <c r="A467" s="267"/>
      <c r="B467" s="541" t="b">
        <f>IF(A467="FUERTE","EL CONTROL SE EJECUTA DE MANERA CONSISTENTE POR PARTE DEL RESPONSABLE",IF(A467="MODERADO","EL CONTROL SE EJECUTA ALGUNAS VECES POR PARTE DEL RESPONSABLE",IF(A467="DEBIL","EL CONTROL NO SE EJECUTA POR PARTE DEL RESPONSABLE")))</f>
        <v>0</v>
      </c>
      <c r="C467" s="541"/>
      <c r="D467" s="541"/>
      <c r="E467" s="541"/>
      <c r="F467" s="268"/>
      <c r="G467" s="268"/>
    </row>
    <row r="469" spans="1:7" ht="15.75" thickBot="1" x14ac:dyDescent="0.3"/>
    <row r="470" spans="1:7" ht="44.25" customHeight="1" thickBot="1" x14ac:dyDescent="0.3">
      <c r="A470" s="536" t="s">
        <v>607</v>
      </c>
      <c r="B470" s="537"/>
      <c r="C470" s="537"/>
      <c r="D470" s="537"/>
      <c r="E470" s="538"/>
    </row>
    <row r="471" spans="1:7" x14ac:dyDescent="0.25">
      <c r="A471" s="542" t="s">
        <v>608</v>
      </c>
      <c r="B471" s="544" t="s">
        <v>18</v>
      </c>
      <c r="C471" s="544"/>
      <c r="D471" s="545" t="s">
        <v>19</v>
      </c>
      <c r="E471" s="546"/>
    </row>
    <row r="472" spans="1:7" s="7" customFormat="1" ht="47.25" customHeight="1" x14ac:dyDescent="0.25">
      <c r="A472" s="543"/>
      <c r="B472" s="269" t="s">
        <v>609</v>
      </c>
      <c r="C472" s="269" t="s">
        <v>610</v>
      </c>
      <c r="D472" s="270" t="s">
        <v>609</v>
      </c>
      <c r="E472" s="271" t="s">
        <v>610</v>
      </c>
    </row>
    <row r="473" spans="1:7" s="7" customFormat="1" ht="50.25" customHeight="1" thickBot="1" x14ac:dyDescent="0.3">
      <c r="A473" s="272" t="str">
        <f>F461</f>
        <v>DEBIL</v>
      </c>
      <c r="B473" s="273"/>
      <c r="C473" s="274" t="b">
        <f>IF(B473="Directamente",2,IF(B473="Indirectamente",1,IF(B473="No disminuye",0)))</f>
        <v>0</v>
      </c>
      <c r="D473" s="275"/>
      <c r="E473" s="276" t="b">
        <f>IF(D473="Directamente",2,IF(D473="Indirectamente",1,IF(D473="No disminuye",0)))</f>
        <v>0</v>
      </c>
    </row>
    <row r="1224" spans="1:15" ht="15.75" customHeight="1" x14ac:dyDescent="0.25">
      <c r="A1224" s="278"/>
      <c r="B1224" s="278"/>
      <c r="C1224" s="278"/>
      <c r="D1224" s="278"/>
      <c r="E1224" s="278"/>
      <c r="F1224" s="278"/>
      <c r="G1224" s="278"/>
      <c r="H1224" s="278"/>
      <c r="I1224" s="278"/>
      <c r="J1224" s="278"/>
      <c r="K1224" s="278"/>
      <c r="L1224" s="278"/>
      <c r="M1224" s="278"/>
      <c r="N1224" s="278"/>
      <c r="O1224" s="278"/>
    </row>
    <row r="1227" spans="1:15" ht="14.45" hidden="1" x14ac:dyDescent="0.3">
      <c r="B1227" t="s">
        <v>329</v>
      </c>
      <c r="C1227" t="s">
        <v>599</v>
      </c>
      <c r="F1227" t="s">
        <v>235</v>
      </c>
      <c r="G1227" t="s">
        <v>612</v>
      </c>
    </row>
    <row r="1228" spans="1:15" ht="14.45" hidden="1" x14ac:dyDescent="0.3">
      <c r="C1228" t="s">
        <v>613</v>
      </c>
      <c r="F1228" t="s">
        <v>152</v>
      </c>
      <c r="G1228" t="s">
        <v>614</v>
      </c>
    </row>
    <row r="1229" spans="1:15" ht="14.45" hidden="1" x14ac:dyDescent="0.3">
      <c r="F1229" t="s">
        <v>234</v>
      </c>
      <c r="G1229" t="s">
        <v>615</v>
      </c>
    </row>
    <row r="1230" spans="1:15" ht="14.45" hidden="1" x14ac:dyDescent="0.3">
      <c r="B1230" t="s">
        <v>330</v>
      </c>
      <c r="C1230" t="s">
        <v>600</v>
      </c>
    </row>
    <row r="1231" spans="1:15" ht="14.45" hidden="1" x14ac:dyDescent="0.3">
      <c r="C1231" t="s">
        <v>186</v>
      </c>
    </row>
    <row r="1232" spans="1:15" ht="14.45" hidden="1" x14ac:dyDescent="0.3"/>
    <row r="1233" spans="2:3" ht="14.45" hidden="1" x14ac:dyDescent="0.3">
      <c r="B1233">
        <v>2</v>
      </c>
      <c r="C1233" t="s">
        <v>601</v>
      </c>
    </row>
    <row r="1234" spans="2:3" ht="14.45" hidden="1" x14ac:dyDescent="0.3">
      <c r="C1234" t="s">
        <v>189</v>
      </c>
    </row>
    <row r="1235" spans="2:3" ht="14.45" hidden="1" x14ac:dyDescent="0.3"/>
    <row r="1236" spans="2:3" ht="14.45" hidden="1" x14ac:dyDescent="0.3">
      <c r="B1236">
        <v>3</v>
      </c>
      <c r="C1236" t="s">
        <v>450</v>
      </c>
    </row>
    <row r="1237" spans="2:3" ht="14.45" hidden="1" x14ac:dyDescent="0.3">
      <c r="C1237" t="s">
        <v>616</v>
      </c>
    </row>
    <row r="1238" spans="2:3" ht="14.45" hidden="1" x14ac:dyDescent="0.3">
      <c r="C1238" t="s">
        <v>179</v>
      </c>
    </row>
    <row r="1239" spans="2:3" ht="14.45" hidden="1" x14ac:dyDescent="0.3"/>
    <row r="1240" spans="2:3" ht="14.45" hidden="1" x14ac:dyDescent="0.3">
      <c r="B1240">
        <v>4</v>
      </c>
      <c r="C1240" t="s">
        <v>602</v>
      </c>
    </row>
    <row r="1241" spans="2:3" ht="14.45" hidden="1" x14ac:dyDescent="0.3">
      <c r="C1241" t="s">
        <v>198</v>
      </c>
    </row>
    <row r="1242" spans="2:3" ht="14.45" hidden="1" x14ac:dyDescent="0.3"/>
    <row r="1243" spans="2:3" ht="14.45" hidden="1" x14ac:dyDescent="0.3">
      <c r="B1243">
        <v>5</v>
      </c>
      <c r="C1243" t="s">
        <v>603</v>
      </c>
    </row>
    <row r="1244" spans="2:3" ht="14.45" hidden="1" x14ac:dyDescent="0.3">
      <c r="C1244" t="s">
        <v>611</v>
      </c>
    </row>
    <row r="1245" spans="2:3" ht="14.45" hidden="1" x14ac:dyDescent="0.3"/>
    <row r="1246" spans="2:3" ht="14.45" hidden="1" x14ac:dyDescent="0.3">
      <c r="B1246">
        <v>6</v>
      </c>
      <c r="C1246" t="s">
        <v>180</v>
      </c>
    </row>
    <row r="1247" spans="2:3" ht="14.45" hidden="1" x14ac:dyDescent="0.3">
      <c r="C1247" t="s">
        <v>617</v>
      </c>
    </row>
    <row r="1248" spans="2:3" ht="14.45" hidden="1" x14ac:dyDescent="0.3">
      <c r="C1248" t="s">
        <v>618</v>
      </c>
    </row>
    <row r="1249" spans="1:3" ht="14.45" hidden="1" x14ac:dyDescent="0.3"/>
    <row r="1250" spans="1:3" ht="14.45" hidden="1" x14ac:dyDescent="0.3"/>
    <row r="1251" spans="1:3" ht="14.45" hidden="1" x14ac:dyDescent="0.3"/>
    <row r="1252" spans="1:3" ht="14.45" hidden="1" x14ac:dyDescent="0.3">
      <c r="B1252" t="s">
        <v>18</v>
      </c>
      <c r="C1252" t="s">
        <v>619</v>
      </c>
    </row>
    <row r="1253" spans="1:3" ht="14.45" hidden="1" x14ac:dyDescent="0.3">
      <c r="C1253" t="s">
        <v>620</v>
      </c>
    </row>
    <row r="1254" spans="1:3" ht="14.45" hidden="1" x14ac:dyDescent="0.3"/>
    <row r="1255" spans="1:3" ht="14.45" hidden="1" x14ac:dyDescent="0.3">
      <c r="B1255" t="s">
        <v>19</v>
      </c>
      <c r="C1255" t="s">
        <v>619</v>
      </c>
    </row>
    <row r="1256" spans="1:3" ht="14.45" hidden="1" x14ac:dyDescent="0.3">
      <c r="C1256" t="s">
        <v>621</v>
      </c>
    </row>
    <row r="1257" spans="1:3" ht="14.45" hidden="1" x14ac:dyDescent="0.3">
      <c r="C1257" t="s">
        <v>620</v>
      </c>
    </row>
    <row r="1258" spans="1:3" ht="14.45" hidden="1" x14ac:dyDescent="0.3">
      <c r="A1258" t="s">
        <v>234</v>
      </c>
    </row>
    <row r="1259" spans="1:3" ht="14.45" hidden="1" x14ac:dyDescent="0.3">
      <c r="A1259" t="s">
        <v>152</v>
      </c>
    </row>
    <row r="1260" spans="1:3" ht="14.45" hidden="1" x14ac:dyDescent="0.3">
      <c r="A1260" t="s">
        <v>235</v>
      </c>
    </row>
    <row r="1261" spans="1:3" ht="14.45" hidden="1" x14ac:dyDescent="0.3"/>
  </sheetData>
  <mergeCells count="255">
    <mergeCell ref="A465:E465"/>
    <mergeCell ref="B466:E466"/>
    <mergeCell ref="B467:E467"/>
    <mergeCell ref="A470:E470"/>
    <mergeCell ref="A471:A472"/>
    <mergeCell ref="B471:C471"/>
    <mergeCell ref="D471:E471"/>
    <mergeCell ref="A450:D450"/>
    <mergeCell ref="A451:D452"/>
    <mergeCell ref="A453:D453"/>
    <mergeCell ref="A455:A456"/>
    <mergeCell ref="E460:F460"/>
    <mergeCell ref="E461:E462"/>
    <mergeCell ref="F461:F462"/>
    <mergeCell ref="A462:C462"/>
    <mergeCell ref="A437:E437"/>
    <mergeCell ref="B438:E438"/>
    <mergeCell ref="B439:E439"/>
    <mergeCell ref="A442:E442"/>
    <mergeCell ref="A443:A444"/>
    <mergeCell ref="B443:C443"/>
    <mergeCell ref="D443:E443"/>
    <mergeCell ref="A422:D422"/>
    <mergeCell ref="A423:D424"/>
    <mergeCell ref="A425:D425"/>
    <mergeCell ref="A427:A428"/>
    <mergeCell ref="E432:F432"/>
    <mergeCell ref="E433:E434"/>
    <mergeCell ref="F433:F434"/>
    <mergeCell ref="A434:C434"/>
    <mergeCell ref="A409:E409"/>
    <mergeCell ref="B410:E410"/>
    <mergeCell ref="B411:E411"/>
    <mergeCell ref="A414:E414"/>
    <mergeCell ref="A415:A416"/>
    <mergeCell ref="B415:C415"/>
    <mergeCell ref="D415:E415"/>
    <mergeCell ref="A394:D394"/>
    <mergeCell ref="A395:D396"/>
    <mergeCell ref="A397:D397"/>
    <mergeCell ref="A399:A400"/>
    <mergeCell ref="E404:F404"/>
    <mergeCell ref="E405:E406"/>
    <mergeCell ref="F405:F406"/>
    <mergeCell ref="A406:C406"/>
    <mergeCell ref="A381:E381"/>
    <mergeCell ref="B382:E382"/>
    <mergeCell ref="B383:E383"/>
    <mergeCell ref="A386:E386"/>
    <mergeCell ref="A387:A388"/>
    <mergeCell ref="B387:C387"/>
    <mergeCell ref="D387:E387"/>
    <mergeCell ref="A366:D366"/>
    <mergeCell ref="A367:D368"/>
    <mergeCell ref="A369:D369"/>
    <mergeCell ref="A371:A372"/>
    <mergeCell ref="E376:F376"/>
    <mergeCell ref="E377:E378"/>
    <mergeCell ref="F377:F378"/>
    <mergeCell ref="A378:C378"/>
    <mergeCell ref="A353:E353"/>
    <mergeCell ref="B354:E354"/>
    <mergeCell ref="B355:E355"/>
    <mergeCell ref="A358:E358"/>
    <mergeCell ref="A359:A360"/>
    <mergeCell ref="B359:C359"/>
    <mergeCell ref="D359:E359"/>
    <mergeCell ref="A338:D338"/>
    <mergeCell ref="A339:D340"/>
    <mergeCell ref="A341:D341"/>
    <mergeCell ref="A343:A344"/>
    <mergeCell ref="E348:F348"/>
    <mergeCell ref="E349:E350"/>
    <mergeCell ref="F349:F350"/>
    <mergeCell ref="A350:C350"/>
    <mergeCell ref="A325:E325"/>
    <mergeCell ref="B326:E326"/>
    <mergeCell ref="B327:E327"/>
    <mergeCell ref="A330:E330"/>
    <mergeCell ref="A331:A332"/>
    <mergeCell ref="B331:C331"/>
    <mergeCell ref="D331:E331"/>
    <mergeCell ref="A310:D310"/>
    <mergeCell ref="A311:D312"/>
    <mergeCell ref="A313:D313"/>
    <mergeCell ref="A315:A316"/>
    <mergeCell ref="E320:F320"/>
    <mergeCell ref="E321:E322"/>
    <mergeCell ref="F321:F322"/>
    <mergeCell ref="A322:C322"/>
    <mergeCell ref="A297:E297"/>
    <mergeCell ref="B298:E298"/>
    <mergeCell ref="B299:E299"/>
    <mergeCell ref="A302:E302"/>
    <mergeCell ref="A303:A304"/>
    <mergeCell ref="B303:C303"/>
    <mergeCell ref="D303:E303"/>
    <mergeCell ref="A282:D282"/>
    <mergeCell ref="A283:D284"/>
    <mergeCell ref="A285:D285"/>
    <mergeCell ref="A287:A288"/>
    <mergeCell ref="E292:F292"/>
    <mergeCell ref="E293:E294"/>
    <mergeCell ref="F293:F294"/>
    <mergeCell ref="A294:C294"/>
    <mergeCell ref="A269:E269"/>
    <mergeCell ref="B270:E270"/>
    <mergeCell ref="B271:E271"/>
    <mergeCell ref="A274:E274"/>
    <mergeCell ref="A275:A276"/>
    <mergeCell ref="B275:C275"/>
    <mergeCell ref="D275:E275"/>
    <mergeCell ref="A254:D254"/>
    <mergeCell ref="A255:D256"/>
    <mergeCell ref="A257:D257"/>
    <mergeCell ref="A259:A260"/>
    <mergeCell ref="E264:F264"/>
    <mergeCell ref="E265:E266"/>
    <mergeCell ref="F265:F266"/>
    <mergeCell ref="A266:C266"/>
    <mergeCell ref="A241:E241"/>
    <mergeCell ref="B242:E242"/>
    <mergeCell ref="B243:E243"/>
    <mergeCell ref="A246:E246"/>
    <mergeCell ref="A247:A248"/>
    <mergeCell ref="B247:C247"/>
    <mergeCell ref="D247:E247"/>
    <mergeCell ref="A226:D226"/>
    <mergeCell ref="A227:D228"/>
    <mergeCell ref="A229:D229"/>
    <mergeCell ref="A231:A232"/>
    <mergeCell ref="E236:F236"/>
    <mergeCell ref="E237:E238"/>
    <mergeCell ref="F237:F238"/>
    <mergeCell ref="A238:C238"/>
    <mergeCell ref="A213:E213"/>
    <mergeCell ref="B214:E214"/>
    <mergeCell ref="B215:E215"/>
    <mergeCell ref="A218:E218"/>
    <mergeCell ref="A219:A220"/>
    <mergeCell ref="B219:C219"/>
    <mergeCell ref="D219:E219"/>
    <mergeCell ref="A198:D198"/>
    <mergeCell ref="A199:D200"/>
    <mergeCell ref="A201:D201"/>
    <mergeCell ref="A203:A204"/>
    <mergeCell ref="E208:F208"/>
    <mergeCell ref="E209:E210"/>
    <mergeCell ref="F209:F210"/>
    <mergeCell ref="A210:C210"/>
    <mergeCell ref="A185:E185"/>
    <mergeCell ref="B186:E186"/>
    <mergeCell ref="B187:E187"/>
    <mergeCell ref="A190:E190"/>
    <mergeCell ref="A191:A192"/>
    <mergeCell ref="B191:C191"/>
    <mergeCell ref="D191:E191"/>
    <mergeCell ref="A170:D170"/>
    <mergeCell ref="A171:D172"/>
    <mergeCell ref="A173:D173"/>
    <mergeCell ref="A175:A176"/>
    <mergeCell ref="E180:F180"/>
    <mergeCell ref="E181:E182"/>
    <mergeCell ref="F181:F182"/>
    <mergeCell ref="A182:C182"/>
    <mergeCell ref="A157:E157"/>
    <mergeCell ref="B158:E158"/>
    <mergeCell ref="B159:E159"/>
    <mergeCell ref="A162:E162"/>
    <mergeCell ref="A163:A164"/>
    <mergeCell ref="B163:C163"/>
    <mergeCell ref="D163:E163"/>
    <mergeCell ref="A142:D142"/>
    <mergeCell ref="A143:D144"/>
    <mergeCell ref="A145:D145"/>
    <mergeCell ref="A147:A148"/>
    <mergeCell ref="E152:F152"/>
    <mergeCell ref="E153:E154"/>
    <mergeCell ref="F153:F154"/>
    <mergeCell ref="A154:C154"/>
    <mergeCell ref="A129:E129"/>
    <mergeCell ref="B130:E130"/>
    <mergeCell ref="B131:E131"/>
    <mergeCell ref="A134:E134"/>
    <mergeCell ref="A135:A136"/>
    <mergeCell ref="B135:C135"/>
    <mergeCell ref="D135:E135"/>
    <mergeCell ref="A114:D114"/>
    <mergeCell ref="A115:D116"/>
    <mergeCell ref="A117:D117"/>
    <mergeCell ref="A119:A120"/>
    <mergeCell ref="E124:F124"/>
    <mergeCell ref="E125:E126"/>
    <mergeCell ref="F125:F126"/>
    <mergeCell ref="A126:C126"/>
    <mergeCell ref="A101:E101"/>
    <mergeCell ref="B102:E102"/>
    <mergeCell ref="B103:E103"/>
    <mergeCell ref="A106:E106"/>
    <mergeCell ref="A107:A108"/>
    <mergeCell ref="B107:C107"/>
    <mergeCell ref="D107:E107"/>
    <mergeCell ref="A86:D86"/>
    <mergeCell ref="A87:D88"/>
    <mergeCell ref="A89:D89"/>
    <mergeCell ref="A91:A92"/>
    <mergeCell ref="E96:F96"/>
    <mergeCell ref="E97:E98"/>
    <mergeCell ref="F97:F98"/>
    <mergeCell ref="A98:C98"/>
    <mergeCell ref="A73:E73"/>
    <mergeCell ref="B74:E74"/>
    <mergeCell ref="B75:E75"/>
    <mergeCell ref="A78:E78"/>
    <mergeCell ref="A79:A80"/>
    <mergeCell ref="B79:C79"/>
    <mergeCell ref="D79:E79"/>
    <mergeCell ref="A58:D58"/>
    <mergeCell ref="A59:D60"/>
    <mergeCell ref="A61:D61"/>
    <mergeCell ref="A63:A64"/>
    <mergeCell ref="E68:F68"/>
    <mergeCell ref="E69:E70"/>
    <mergeCell ref="F69:F70"/>
    <mergeCell ref="A70:C70"/>
    <mergeCell ref="A45:E45"/>
    <mergeCell ref="B46:E46"/>
    <mergeCell ref="B47:E47"/>
    <mergeCell ref="A50:E50"/>
    <mergeCell ref="A51:A52"/>
    <mergeCell ref="B51:C51"/>
    <mergeCell ref="D51:E51"/>
    <mergeCell ref="A30:D30"/>
    <mergeCell ref="A31:D32"/>
    <mergeCell ref="A33:D33"/>
    <mergeCell ref="A35:A36"/>
    <mergeCell ref="E40:F40"/>
    <mergeCell ref="E41:E42"/>
    <mergeCell ref="F41:F42"/>
    <mergeCell ref="A42:C42"/>
    <mergeCell ref="A16:E16"/>
    <mergeCell ref="B17:E17"/>
    <mergeCell ref="B18:E18"/>
    <mergeCell ref="A21:E21"/>
    <mergeCell ref="A22:A23"/>
    <mergeCell ref="B22:C22"/>
    <mergeCell ref="D22:E22"/>
    <mergeCell ref="A1:D1"/>
    <mergeCell ref="A2:D3"/>
    <mergeCell ref="A4:D4"/>
    <mergeCell ref="A6:A7"/>
    <mergeCell ref="E11:F11"/>
    <mergeCell ref="E12:E13"/>
    <mergeCell ref="F12:F13"/>
    <mergeCell ref="A13:C13"/>
  </mergeCells>
  <conditionalFormatting sqref="D13">
    <cfRule type="cellIs" dxfId="1398" priority="113" operator="between">
      <formula>96</formula>
      <formula>100</formula>
    </cfRule>
    <cfRule type="cellIs" dxfId="1397" priority="114" operator="between">
      <formula>86</formula>
      <formula>95</formula>
    </cfRule>
    <cfRule type="cellIs" dxfId="1396" priority="115" operator="between">
      <formula>0</formula>
      <formula>85</formula>
    </cfRule>
  </conditionalFormatting>
  <conditionalFormatting sqref="F12:F13">
    <cfRule type="colorScale" priority="116">
      <colorScale>
        <cfvo type="num" val="$F$1227"/>
        <cfvo type="num" val="$F$1228"/>
        <cfvo type="num" val="$F$1229"/>
        <color rgb="FFF8696B"/>
        <color rgb="FFFFEB84"/>
        <color rgb="FF63BE7B"/>
      </colorScale>
    </cfRule>
    <cfRule type="colorScale" priority="117">
      <colorScale>
        <cfvo type="formula" val="$F$1227"/>
        <cfvo type="formula" val="$F$1228"/>
        <cfvo type="formula" val="$F$1229"/>
        <color rgb="FFF8696B"/>
        <color rgb="FFFFEB84"/>
        <color rgb="FF63BE7B"/>
      </colorScale>
    </cfRule>
    <cfRule type="colorScale" priority="118">
      <colorScale>
        <cfvo type="min"/>
        <cfvo type="percentile" val="50"/>
        <cfvo type="max"/>
        <color rgb="FFF8696B"/>
        <color rgb="FFFFEB84"/>
        <color rgb="FF63BE7B"/>
      </colorScale>
    </cfRule>
    <cfRule type="colorScale" priority="119">
      <colorScale>
        <cfvo type="num" val="$F$1227"/>
        <cfvo type="percentile" val="50"/>
        <cfvo type="max"/>
        <color rgb="FFF8696B"/>
        <color rgb="FFFFEB84"/>
        <color rgb="FF63BE7B"/>
      </colorScale>
    </cfRule>
  </conditionalFormatting>
  <conditionalFormatting sqref="D42">
    <cfRule type="cellIs" dxfId="1395" priority="106" operator="between">
      <formula>96</formula>
      <formula>100</formula>
    </cfRule>
    <cfRule type="cellIs" dxfId="1394" priority="107" operator="between">
      <formula>86</formula>
      <formula>95</formula>
    </cfRule>
    <cfRule type="cellIs" dxfId="1393" priority="108" operator="between">
      <formula>0</formula>
      <formula>85</formula>
    </cfRule>
  </conditionalFormatting>
  <conditionalFormatting sqref="F41:F42">
    <cfRule type="colorScale" priority="109">
      <colorScale>
        <cfvo type="num" val="$F$1227"/>
        <cfvo type="num" val="$F$1228"/>
        <cfvo type="num" val="$F$1229"/>
        <color rgb="FFF8696B"/>
        <color rgb="FFFFEB84"/>
        <color rgb="FF63BE7B"/>
      </colorScale>
    </cfRule>
    <cfRule type="colorScale" priority="110">
      <colorScale>
        <cfvo type="formula" val="$F$1227"/>
        <cfvo type="formula" val="$F$1228"/>
        <cfvo type="formula" val="$F$1229"/>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num" val="$F$1227"/>
        <cfvo type="percentile" val="50"/>
        <cfvo type="max"/>
        <color rgb="FFF8696B"/>
        <color rgb="FFFFEB84"/>
        <color rgb="FF63BE7B"/>
      </colorScale>
    </cfRule>
  </conditionalFormatting>
  <conditionalFormatting sqref="D70">
    <cfRule type="cellIs" dxfId="1392" priority="99" operator="between">
      <formula>96</formula>
      <formula>100</formula>
    </cfRule>
    <cfRule type="cellIs" dxfId="1391" priority="100" operator="between">
      <formula>86</formula>
      <formula>95</formula>
    </cfRule>
    <cfRule type="cellIs" dxfId="1390" priority="101" operator="between">
      <formula>0</formula>
      <formula>85</formula>
    </cfRule>
  </conditionalFormatting>
  <conditionalFormatting sqref="F69:F70">
    <cfRule type="colorScale" priority="102">
      <colorScale>
        <cfvo type="num" val="$F$1227"/>
        <cfvo type="num" val="$F$1228"/>
        <cfvo type="num" val="$F$1229"/>
        <color rgb="FFF8696B"/>
        <color rgb="FFFFEB84"/>
        <color rgb="FF63BE7B"/>
      </colorScale>
    </cfRule>
    <cfRule type="colorScale" priority="103">
      <colorScale>
        <cfvo type="formula" val="$F$1227"/>
        <cfvo type="formula" val="$F$1228"/>
        <cfvo type="formula" val="$F$1229"/>
        <color rgb="FFF8696B"/>
        <color rgb="FFFFEB84"/>
        <color rgb="FF63BE7B"/>
      </colorScale>
    </cfRule>
    <cfRule type="colorScale" priority="104">
      <colorScale>
        <cfvo type="min"/>
        <cfvo type="percentile" val="50"/>
        <cfvo type="max"/>
        <color rgb="FFF8696B"/>
        <color rgb="FFFFEB84"/>
        <color rgb="FF63BE7B"/>
      </colorScale>
    </cfRule>
    <cfRule type="colorScale" priority="105">
      <colorScale>
        <cfvo type="num" val="$F$1227"/>
        <cfvo type="percentile" val="50"/>
        <cfvo type="max"/>
        <color rgb="FFF8696B"/>
        <color rgb="FFFFEB84"/>
        <color rgb="FF63BE7B"/>
      </colorScale>
    </cfRule>
  </conditionalFormatting>
  <conditionalFormatting sqref="D98">
    <cfRule type="cellIs" dxfId="1389" priority="92" operator="between">
      <formula>96</formula>
      <formula>100</formula>
    </cfRule>
    <cfRule type="cellIs" dxfId="1388" priority="93" operator="between">
      <formula>86</formula>
      <formula>95</formula>
    </cfRule>
    <cfRule type="cellIs" dxfId="1387" priority="94" operator="between">
      <formula>0</formula>
      <formula>85</formula>
    </cfRule>
  </conditionalFormatting>
  <conditionalFormatting sqref="F97:F98">
    <cfRule type="colorScale" priority="95">
      <colorScale>
        <cfvo type="num" val="$F$1227"/>
        <cfvo type="num" val="$F$1228"/>
        <cfvo type="num" val="$F$1229"/>
        <color rgb="FFF8696B"/>
        <color rgb="FFFFEB84"/>
        <color rgb="FF63BE7B"/>
      </colorScale>
    </cfRule>
    <cfRule type="colorScale" priority="96">
      <colorScale>
        <cfvo type="formula" val="$F$1227"/>
        <cfvo type="formula" val="$F$1228"/>
        <cfvo type="formula" val="$F$1229"/>
        <color rgb="FFF8696B"/>
        <color rgb="FFFFEB84"/>
        <color rgb="FF63BE7B"/>
      </colorScale>
    </cfRule>
    <cfRule type="colorScale" priority="97">
      <colorScale>
        <cfvo type="min"/>
        <cfvo type="percentile" val="50"/>
        <cfvo type="max"/>
        <color rgb="FFF8696B"/>
        <color rgb="FFFFEB84"/>
        <color rgb="FF63BE7B"/>
      </colorScale>
    </cfRule>
    <cfRule type="colorScale" priority="98">
      <colorScale>
        <cfvo type="num" val="$F$1227"/>
        <cfvo type="percentile" val="50"/>
        <cfvo type="max"/>
        <color rgb="FFF8696B"/>
        <color rgb="FFFFEB84"/>
        <color rgb="FF63BE7B"/>
      </colorScale>
    </cfRule>
  </conditionalFormatting>
  <conditionalFormatting sqref="D126">
    <cfRule type="cellIs" dxfId="1386" priority="85" operator="between">
      <formula>96</formula>
      <formula>100</formula>
    </cfRule>
    <cfRule type="cellIs" dxfId="1385" priority="86" operator="between">
      <formula>86</formula>
      <formula>95</formula>
    </cfRule>
    <cfRule type="cellIs" dxfId="1384" priority="87" operator="between">
      <formula>0</formula>
      <formula>85</formula>
    </cfRule>
  </conditionalFormatting>
  <conditionalFormatting sqref="F125:F126">
    <cfRule type="colorScale" priority="88">
      <colorScale>
        <cfvo type="num" val="$F$1227"/>
        <cfvo type="num" val="$F$1228"/>
        <cfvo type="num" val="$F$1229"/>
        <color rgb="FFF8696B"/>
        <color rgb="FFFFEB84"/>
        <color rgb="FF63BE7B"/>
      </colorScale>
    </cfRule>
    <cfRule type="colorScale" priority="89">
      <colorScale>
        <cfvo type="formula" val="$F$1227"/>
        <cfvo type="formula" val="$F$1228"/>
        <cfvo type="formula" val="$F$1229"/>
        <color rgb="FFF8696B"/>
        <color rgb="FFFFEB84"/>
        <color rgb="FF63BE7B"/>
      </colorScale>
    </cfRule>
    <cfRule type="colorScale" priority="90">
      <colorScale>
        <cfvo type="min"/>
        <cfvo type="percentile" val="50"/>
        <cfvo type="max"/>
        <color rgb="FFF8696B"/>
        <color rgb="FFFFEB84"/>
        <color rgb="FF63BE7B"/>
      </colorScale>
    </cfRule>
    <cfRule type="colorScale" priority="91">
      <colorScale>
        <cfvo type="num" val="$F$1227"/>
        <cfvo type="percentile" val="50"/>
        <cfvo type="max"/>
        <color rgb="FFF8696B"/>
        <color rgb="FFFFEB84"/>
        <color rgb="FF63BE7B"/>
      </colorScale>
    </cfRule>
  </conditionalFormatting>
  <conditionalFormatting sqref="D154">
    <cfRule type="cellIs" dxfId="1383" priority="78" operator="between">
      <formula>96</formula>
      <formula>100</formula>
    </cfRule>
    <cfRule type="cellIs" dxfId="1382" priority="79" operator="between">
      <formula>86</formula>
      <formula>95</formula>
    </cfRule>
    <cfRule type="cellIs" dxfId="1381" priority="80" operator="between">
      <formula>0</formula>
      <formula>85</formula>
    </cfRule>
  </conditionalFormatting>
  <conditionalFormatting sqref="F153:F154">
    <cfRule type="colorScale" priority="81">
      <colorScale>
        <cfvo type="num" val="$F$1227"/>
        <cfvo type="num" val="$F$1228"/>
        <cfvo type="num" val="$F$1229"/>
        <color rgb="FFF8696B"/>
        <color rgb="FFFFEB84"/>
        <color rgb="FF63BE7B"/>
      </colorScale>
    </cfRule>
    <cfRule type="colorScale" priority="82">
      <colorScale>
        <cfvo type="formula" val="$F$1227"/>
        <cfvo type="formula" val="$F$1228"/>
        <cfvo type="formula" val="$F$1229"/>
        <color rgb="FFF8696B"/>
        <color rgb="FFFFEB84"/>
        <color rgb="FF63BE7B"/>
      </colorScale>
    </cfRule>
    <cfRule type="colorScale" priority="83">
      <colorScale>
        <cfvo type="min"/>
        <cfvo type="percentile" val="50"/>
        <cfvo type="max"/>
        <color rgb="FFF8696B"/>
        <color rgb="FFFFEB84"/>
        <color rgb="FF63BE7B"/>
      </colorScale>
    </cfRule>
    <cfRule type="colorScale" priority="84">
      <colorScale>
        <cfvo type="num" val="$F$1227"/>
        <cfvo type="percentile" val="50"/>
        <cfvo type="max"/>
        <color rgb="FFF8696B"/>
        <color rgb="FFFFEB84"/>
        <color rgb="FF63BE7B"/>
      </colorScale>
    </cfRule>
  </conditionalFormatting>
  <conditionalFormatting sqref="D182">
    <cfRule type="cellIs" dxfId="1380" priority="71" operator="between">
      <formula>96</formula>
      <formula>100</formula>
    </cfRule>
    <cfRule type="cellIs" dxfId="1379" priority="72" operator="between">
      <formula>86</formula>
      <formula>95</formula>
    </cfRule>
    <cfRule type="cellIs" dxfId="1378" priority="73" operator="between">
      <formula>0</formula>
      <formula>85</formula>
    </cfRule>
  </conditionalFormatting>
  <conditionalFormatting sqref="F181:F182">
    <cfRule type="colorScale" priority="74">
      <colorScale>
        <cfvo type="num" val="$F$1227"/>
        <cfvo type="num" val="$F$1228"/>
        <cfvo type="num" val="$F$1229"/>
        <color rgb="FFF8696B"/>
        <color rgb="FFFFEB84"/>
        <color rgb="FF63BE7B"/>
      </colorScale>
    </cfRule>
    <cfRule type="colorScale" priority="75">
      <colorScale>
        <cfvo type="formula" val="$F$1227"/>
        <cfvo type="formula" val="$F$1228"/>
        <cfvo type="formula" val="$F$1229"/>
        <color rgb="FFF8696B"/>
        <color rgb="FFFFEB84"/>
        <color rgb="FF63BE7B"/>
      </colorScale>
    </cfRule>
    <cfRule type="colorScale" priority="76">
      <colorScale>
        <cfvo type="min"/>
        <cfvo type="percentile" val="50"/>
        <cfvo type="max"/>
        <color rgb="FFF8696B"/>
        <color rgb="FFFFEB84"/>
        <color rgb="FF63BE7B"/>
      </colorScale>
    </cfRule>
    <cfRule type="colorScale" priority="77">
      <colorScale>
        <cfvo type="num" val="$F$1227"/>
        <cfvo type="percentile" val="50"/>
        <cfvo type="max"/>
        <color rgb="FFF8696B"/>
        <color rgb="FFFFEB84"/>
        <color rgb="FF63BE7B"/>
      </colorScale>
    </cfRule>
  </conditionalFormatting>
  <conditionalFormatting sqref="D210">
    <cfRule type="cellIs" dxfId="1377" priority="64" operator="between">
      <formula>96</formula>
      <formula>100</formula>
    </cfRule>
    <cfRule type="cellIs" dxfId="1376" priority="65" operator="between">
      <formula>86</formula>
      <formula>95</formula>
    </cfRule>
    <cfRule type="cellIs" dxfId="1375" priority="66" operator="between">
      <formula>0</formula>
      <formula>85</formula>
    </cfRule>
  </conditionalFormatting>
  <conditionalFormatting sqref="F209:F210">
    <cfRule type="colorScale" priority="67">
      <colorScale>
        <cfvo type="num" val="$F$1227"/>
        <cfvo type="num" val="$F$1228"/>
        <cfvo type="num" val="$F$1229"/>
        <color rgb="FFF8696B"/>
        <color rgb="FFFFEB84"/>
        <color rgb="FF63BE7B"/>
      </colorScale>
    </cfRule>
    <cfRule type="colorScale" priority="68">
      <colorScale>
        <cfvo type="formula" val="$F$1227"/>
        <cfvo type="formula" val="$F$1228"/>
        <cfvo type="formula" val="$F$1229"/>
        <color rgb="FFF8696B"/>
        <color rgb="FFFFEB84"/>
        <color rgb="FF63BE7B"/>
      </colorScale>
    </cfRule>
    <cfRule type="colorScale" priority="69">
      <colorScale>
        <cfvo type="min"/>
        <cfvo type="percentile" val="50"/>
        <cfvo type="max"/>
        <color rgb="FFF8696B"/>
        <color rgb="FFFFEB84"/>
        <color rgb="FF63BE7B"/>
      </colorScale>
    </cfRule>
    <cfRule type="colorScale" priority="70">
      <colorScale>
        <cfvo type="num" val="$F$1227"/>
        <cfvo type="percentile" val="50"/>
        <cfvo type="max"/>
        <color rgb="FFF8696B"/>
        <color rgb="FFFFEB84"/>
        <color rgb="FF63BE7B"/>
      </colorScale>
    </cfRule>
  </conditionalFormatting>
  <conditionalFormatting sqref="D238">
    <cfRule type="cellIs" dxfId="1374" priority="57" operator="between">
      <formula>96</formula>
      <formula>100</formula>
    </cfRule>
    <cfRule type="cellIs" dxfId="1373" priority="58" operator="between">
      <formula>86</formula>
      <formula>95</formula>
    </cfRule>
    <cfRule type="cellIs" dxfId="1372" priority="59" operator="between">
      <formula>0</formula>
      <formula>85</formula>
    </cfRule>
  </conditionalFormatting>
  <conditionalFormatting sqref="F237:F238">
    <cfRule type="colorScale" priority="60">
      <colorScale>
        <cfvo type="num" val="$F$1227"/>
        <cfvo type="num" val="$F$1228"/>
        <cfvo type="num" val="$F$1229"/>
        <color rgb="FFF8696B"/>
        <color rgb="FFFFEB84"/>
        <color rgb="FF63BE7B"/>
      </colorScale>
    </cfRule>
    <cfRule type="colorScale" priority="61">
      <colorScale>
        <cfvo type="formula" val="$F$1227"/>
        <cfvo type="formula" val="$F$1228"/>
        <cfvo type="formula" val="$F$1229"/>
        <color rgb="FFF8696B"/>
        <color rgb="FFFFEB84"/>
        <color rgb="FF63BE7B"/>
      </colorScale>
    </cfRule>
    <cfRule type="colorScale" priority="62">
      <colorScale>
        <cfvo type="min"/>
        <cfvo type="percentile" val="50"/>
        <cfvo type="max"/>
        <color rgb="FFF8696B"/>
        <color rgb="FFFFEB84"/>
        <color rgb="FF63BE7B"/>
      </colorScale>
    </cfRule>
    <cfRule type="colorScale" priority="63">
      <colorScale>
        <cfvo type="num" val="$F$1227"/>
        <cfvo type="percentile" val="50"/>
        <cfvo type="max"/>
        <color rgb="FFF8696B"/>
        <color rgb="FFFFEB84"/>
        <color rgb="FF63BE7B"/>
      </colorScale>
    </cfRule>
  </conditionalFormatting>
  <conditionalFormatting sqref="D266">
    <cfRule type="cellIs" dxfId="1371" priority="50" operator="between">
      <formula>96</formula>
      <formula>100</formula>
    </cfRule>
    <cfRule type="cellIs" dxfId="1370" priority="51" operator="between">
      <formula>86</formula>
      <formula>95</formula>
    </cfRule>
    <cfRule type="cellIs" dxfId="1369" priority="52" operator="between">
      <formula>0</formula>
      <formula>85</formula>
    </cfRule>
  </conditionalFormatting>
  <conditionalFormatting sqref="F265:F266">
    <cfRule type="colorScale" priority="53">
      <colorScale>
        <cfvo type="num" val="$F$1227"/>
        <cfvo type="num" val="$F$1228"/>
        <cfvo type="num" val="$F$1229"/>
        <color rgb="FFF8696B"/>
        <color rgb="FFFFEB84"/>
        <color rgb="FF63BE7B"/>
      </colorScale>
    </cfRule>
    <cfRule type="colorScale" priority="54">
      <colorScale>
        <cfvo type="formula" val="$F$1227"/>
        <cfvo type="formula" val="$F$1228"/>
        <cfvo type="formula" val="$F$1229"/>
        <color rgb="FFF8696B"/>
        <color rgb="FFFFEB84"/>
        <color rgb="FF63BE7B"/>
      </colorScale>
    </cfRule>
    <cfRule type="colorScale" priority="55">
      <colorScale>
        <cfvo type="min"/>
        <cfvo type="percentile" val="50"/>
        <cfvo type="max"/>
        <color rgb="FFF8696B"/>
        <color rgb="FFFFEB84"/>
        <color rgb="FF63BE7B"/>
      </colorScale>
    </cfRule>
    <cfRule type="colorScale" priority="56">
      <colorScale>
        <cfvo type="num" val="$F$1227"/>
        <cfvo type="percentile" val="50"/>
        <cfvo type="max"/>
        <color rgb="FFF8696B"/>
        <color rgb="FFFFEB84"/>
        <color rgb="FF63BE7B"/>
      </colorScale>
    </cfRule>
  </conditionalFormatting>
  <conditionalFormatting sqref="D294">
    <cfRule type="cellIs" dxfId="1368" priority="43" operator="between">
      <formula>96</formula>
      <formula>100</formula>
    </cfRule>
    <cfRule type="cellIs" dxfId="1367" priority="44" operator="between">
      <formula>86</formula>
      <formula>95</formula>
    </cfRule>
    <cfRule type="cellIs" dxfId="1366" priority="45" operator="between">
      <formula>0</formula>
      <formula>85</formula>
    </cfRule>
  </conditionalFormatting>
  <conditionalFormatting sqref="F293:F294">
    <cfRule type="colorScale" priority="46">
      <colorScale>
        <cfvo type="num" val="$F$1227"/>
        <cfvo type="num" val="$F$1228"/>
        <cfvo type="num" val="$F$1229"/>
        <color rgb="FFF8696B"/>
        <color rgb="FFFFEB84"/>
        <color rgb="FF63BE7B"/>
      </colorScale>
    </cfRule>
    <cfRule type="colorScale" priority="47">
      <colorScale>
        <cfvo type="formula" val="$F$1227"/>
        <cfvo type="formula" val="$F$1228"/>
        <cfvo type="formula" val="$F$1229"/>
        <color rgb="FFF8696B"/>
        <color rgb="FFFFEB84"/>
        <color rgb="FF63BE7B"/>
      </colorScale>
    </cfRule>
    <cfRule type="colorScale" priority="48">
      <colorScale>
        <cfvo type="min"/>
        <cfvo type="percentile" val="50"/>
        <cfvo type="max"/>
        <color rgb="FFF8696B"/>
        <color rgb="FFFFEB84"/>
        <color rgb="FF63BE7B"/>
      </colorScale>
    </cfRule>
    <cfRule type="colorScale" priority="49">
      <colorScale>
        <cfvo type="num" val="$F$1227"/>
        <cfvo type="percentile" val="50"/>
        <cfvo type="max"/>
        <color rgb="FFF8696B"/>
        <color rgb="FFFFEB84"/>
        <color rgb="FF63BE7B"/>
      </colorScale>
    </cfRule>
  </conditionalFormatting>
  <conditionalFormatting sqref="D322">
    <cfRule type="cellIs" dxfId="1365" priority="36" operator="between">
      <formula>96</formula>
      <formula>100</formula>
    </cfRule>
    <cfRule type="cellIs" dxfId="1364" priority="37" operator="between">
      <formula>86</formula>
      <formula>95</formula>
    </cfRule>
    <cfRule type="cellIs" dxfId="1363" priority="38" operator="between">
      <formula>0</formula>
      <formula>85</formula>
    </cfRule>
  </conditionalFormatting>
  <conditionalFormatting sqref="F321:F322">
    <cfRule type="colorScale" priority="39">
      <colorScale>
        <cfvo type="num" val="$F$1227"/>
        <cfvo type="num" val="$F$1228"/>
        <cfvo type="num" val="$F$1229"/>
        <color rgb="FFF8696B"/>
        <color rgb="FFFFEB84"/>
        <color rgb="FF63BE7B"/>
      </colorScale>
    </cfRule>
    <cfRule type="colorScale" priority="40">
      <colorScale>
        <cfvo type="formula" val="$F$1227"/>
        <cfvo type="formula" val="$F$1228"/>
        <cfvo type="formula" val="$F$1229"/>
        <color rgb="FFF8696B"/>
        <color rgb="FFFFEB84"/>
        <color rgb="FF63BE7B"/>
      </colorScale>
    </cfRule>
    <cfRule type="colorScale" priority="41">
      <colorScale>
        <cfvo type="min"/>
        <cfvo type="percentile" val="50"/>
        <cfvo type="max"/>
        <color rgb="FFF8696B"/>
        <color rgb="FFFFEB84"/>
        <color rgb="FF63BE7B"/>
      </colorScale>
    </cfRule>
    <cfRule type="colorScale" priority="42">
      <colorScale>
        <cfvo type="num" val="$F$1227"/>
        <cfvo type="percentile" val="50"/>
        <cfvo type="max"/>
        <color rgb="FFF8696B"/>
        <color rgb="FFFFEB84"/>
        <color rgb="FF63BE7B"/>
      </colorScale>
    </cfRule>
  </conditionalFormatting>
  <conditionalFormatting sqref="D350">
    <cfRule type="cellIs" dxfId="1362" priority="29" operator="between">
      <formula>96</formula>
      <formula>100</formula>
    </cfRule>
    <cfRule type="cellIs" dxfId="1361" priority="30" operator="between">
      <formula>86</formula>
      <formula>95</formula>
    </cfRule>
    <cfRule type="cellIs" dxfId="1360" priority="31" operator="between">
      <formula>0</formula>
      <formula>85</formula>
    </cfRule>
  </conditionalFormatting>
  <conditionalFormatting sqref="F349:F350">
    <cfRule type="colorScale" priority="32">
      <colorScale>
        <cfvo type="num" val="$F$1227"/>
        <cfvo type="num" val="$F$1228"/>
        <cfvo type="num" val="$F$1229"/>
        <color rgb="FFF8696B"/>
        <color rgb="FFFFEB84"/>
        <color rgb="FF63BE7B"/>
      </colorScale>
    </cfRule>
    <cfRule type="colorScale" priority="33">
      <colorScale>
        <cfvo type="formula" val="$F$1227"/>
        <cfvo type="formula" val="$F$1228"/>
        <cfvo type="formula" val="$F$1229"/>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227"/>
        <cfvo type="percentile" val="50"/>
        <cfvo type="max"/>
        <color rgb="FFF8696B"/>
        <color rgb="FFFFEB84"/>
        <color rgb="FF63BE7B"/>
      </colorScale>
    </cfRule>
  </conditionalFormatting>
  <conditionalFormatting sqref="D378">
    <cfRule type="cellIs" dxfId="1359" priority="22" operator="between">
      <formula>96</formula>
      <formula>100</formula>
    </cfRule>
    <cfRule type="cellIs" dxfId="1358" priority="23" operator="between">
      <formula>86</formula>
      <formula>95</formula>
    </cfRule>
    <cfRule type="cellIs" dxfId="1357" priority="24" operator="between">
      <formula>0</formula>
      <formula>85</formula>
    </cfRule>
  </conditionalFormatting>
  <conditionalFormatting sqref="F377:F378">
    <cfRule type="colorScale" priority="25">
      <colorScale>
        <cfvo type="num" val="$F$1227"/>
        <cfvo type="num" val="$F$1228"/>
        <cfvo type="num" val="$F$1229"/>
        <color rgb="FFF8696B"/>
        <color rgb="FFFFEB84"/>
        <color rgb="FF63BE7B"/>
      </colorScale>
    </cfRule>
    <cfRule type="colorScale" priority="26">
      <colorScale>
        <cfvo type="formula" val="$F$1227"/>
        <cfvo type="formula" val="$F$1228"/>
        <cfvo type="formula" val="$F$1229"/>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227"/>
        <cfvo type="percentile" val="50"/>
        <cfvo type="max"/>
        <color rgb="FFF8696B"/>
        <color rgb="FFFFEB84"/>
        <color rgb="FF63BE7B"/>
      </colorScale>
    </cfRule>
  </conditionalFormatting>
  <conditionalFormatting sqref="D406">
    <cfRule type="cellIs" dxfId="1356" priority="15" operator="between">
      <formula>96</formula>
      <formula>100</formula>
    </cfRule>
    <cfRule type="cellIs" dxfId="1355" priority="16" operator="between">
      <formula>86</formula>
      <formula>95</formula>
    </cfRule>
    <cfRule type="cellIs" dxfId="1354" priority="17" operator="between">
      <formula>0</formula>
      <formula>85</formula>
    </cfRule>
  </conditionalFormatting>
  <conditionalFormatting sqref="F405:F406">
    <cfRule type="colorScale" priority="18">
      <colorScale>
        <cfvo type="num" val="$F$1227"/>
        <cfvo type="num" val="$F$1228"/>
        <cfvo type="num" val="$F$1229"/>
        <color rgb="FFF8696B"/>
        <color rgb="FFFFEB84"/>
        <color rgb="FF63BE7B"/>
      </colorScale>
    </cfRule>
    <cfRule type="colorScale" priority="19">
      <colorScale>
        <cfvo type="formula" val="$F$1227"/>
        <cfvo type="formula" val="$F$1228"/>
        <cfvo type="formula" val="$F$1229"/>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227"/>
        <cfvo type="percentile" val="50"/>
        <cfvo type="max"/>
        <color rgb="FFF8696B"/>
        <color rgb="FFFFEB84"/>
        <color rgb="FF63BE7B"/>
      </colorScale>
    </cfRule>
  </conditionalFormatting>
  <conditionalFormatting sqref="D434">
    <cfRule type="cellIs" dxfId="1353" priority="8" operator="between">
      <formula>96</formula>
      <formula>100</formula>
    </cfRule>
    <cfRule type="cellIs" dxfId="1352" priority="9" operator="between">
      <formula>86</formula>
      <formula>95</formula>
    </cfRule>
    <cfRule type="cellIs" dxfId="1351" priority="10" operator="between">
      <formula>0</formula>
      <formula>85</formula>
    </cfRule>
  </conditionalFormatting>
  <conditionalFormatting sqref="F433:F434">
    <cfRule type="colorScale" priority="11">
      <colorScale>
        <cfvo type="num" val="$F$1227"/>
        <cfvo type="num" val="$F$1228"/>
        <cfvo type="num" val="$F$1229"/>
        <color rgb="FFF8696B"/>
        <color rgb="FFFFEB84"/>
        <color rgb="FF63BE7B"/>
      </colorScale>
    </cfRule>
    <cfRule type="colorScale" priority="12">
      <colorScale>
        <cfvo type="formula" val="$F$1227"/>
        <cfvo type="formula" val="$F$1228"/>
        <cfvo type="formula" val="$F$1229"/>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227"/>
        <cfvo type="percentile" val="50"/>
        <cfvo type="max"/>
        <color rgb="FFF8696B"/>
        <color rgb="FFFFEB84"/>
        <color rgb="FF63BE7B"/>
      </colorScale>
    </cfRule>
  </conditionalFormatting>
  <conditionalFormatting sqref="D462">
    <cfRule type="cellIs" dxfId="1350" priority="1" operator="between">
      <formula>96</formula>
      <formula>100</formula>
    </cfRule>
    <cfRule type="cellIs" dxfId="1349" priority="2" operator="between">
      <formula>86</formula>
      <formula>95</formula>
    </cfRule>
    <cfRule type="cellIs" dxfId="1348" priority="3" operator="between">
      <formula>0</formula>
      <formula>85</formula>
    </cfRule>
  </conditionalFormatting>
  <conditionalFormatting sqref="F461:F462">
    <cfRule type="colorScale" priority="4">
      <colorScale>
        <cfvo type="num" val="$F$1227"/>
        <cfvo type="num" val="$F$1228"/>
        <cfvo type="num" val="$F$1229"/>
        <color rgb="FFF8696B"/>
        <color rgb="FFFFEB84"/>
        <color rgb="FF63BE7B"/>
      </colorScale>
    </cfRule>
    <cfRule type="colorScale" priority="5">
      <colorScale>
        <cfvo type="formula" val="$F$1227"/>
        <cfvo type="formula" val="$F$1228"/>
        <cfvo type="formula" val="$F$1229"/>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227"/>
        <cfvo type="percentile" val="50"/>
        <cfvo type="max"/>
        <color rgb="FFF8696B"/>
        <color rgb="FFFFEB84"/>
        <color rgb="FF63BE7B"/>
      </colorScale>
    </cfRule>
  </conditionalFormatting>
  <dataValidations count="10">
    <dataValidation type="list" allowBlank="1" showInputMessage="1" showErrorMessage="1" sqref="C6 C35 C63 C91 C119 C147 C175 C203 C231 C259 C287 C315 C343 C371 C399 C427 C455" xr:uid="{00000000-0002-0000-0700-000000000000}">
      <formula1>$C$1227:$C$1228</formula1>
    </dataValidation>
    <dataValidation type="list" allowBlank="1" showInputMessage="1" showErrorMessage="1" sqref="C7 C36 C64 C92 C120 C148 C176 C204 C232 C260 C288 C316 C344 C372 C400 C428 C456" xr:uid="{00000000-0002-0000-0700-000001000000}">
      <formula1>$C$1230:$C$1231</formula1>
    </dataValidation>
    <dataValidation type="list" allowBlank="1" showInputMessage="1" showErrorMessage="1" sqref="C8 C37 C65 C93 C121 C149 C177 C205 C233 C261 C289 C317 C345 C373 C401 C429 C457" xr:uid="{00000000-0002-0000-0700-000002000000}">
      <formula1>$C$1233:$C$1234</formula1>
    </dataValidation>
    <dataValidation type="list" allowBlank="1" showInputMessage="1" showErrorMessage="1" sqref="C9 C38 C66 C94 C122 C150 C178 C206 C234 C262 C290 C318 C346 C374 C402 C430 C458" xr:uid="{00000000-0002-0000-0700-000003000000}">
      <formula1>$C$1236:$C$1238</formula1>
    </dataValidation>
    <dataValidation type="list" allowBlank="1" showInputMessage="1" showErrorMessage="1" sqref="C10 C39 C67 C95 C123 C151 C179 C207 C235 C263 C291 C319 C347 C375 C403 C431 C459" xr:uid="{00000000-0002-0000-0700-000004000000}">
      <formula1>$C$1240:$C$1241</formula1>
    </dataValidation>
    <dataValidation type="list" allowBlank="1" showInputMessage="1" showErrorMessage="1" sqref="C11 C40 C68 C96 C124 C152 C180 C208 C236 C264 C292 C320 C348 C376 C404 C432 C460" xr:uid="{00000000-0002-0000-0700-000005000000}">
      <formula1>$C$1243:$C$1244</formula1>
    </dataValidation>
    <dataValidation type="list" allowBlank="1" showInputMessage="1" showErrorMessage="1" sqref="C12 C41 C69 C97 C125 C153 C181 C209 C237 C265 C293 C321 C349 C377 C405 C433 C461" xr:uid="{00000000-0002-0000-0700-000006000000}">
      <formula1>$C$1246:$C$1248</formula1>
    </dataValidation>
    <dataValidation type="list" allowBlank="1" showInputMessage="1" showErrorMessage="1" sqref="B24 B53 B81 B109 B137 B165 B193 B221 B249 B277 B305 B333 B361 B389 B417 B445 B473" xr:uid="{00000000-0002-0000-0700-000007000000}">
      <formula1>$C$1252:$C$1253</formula1>
    </dataValidation>
    <dataValidation type="list" allowBlank="1" showInputMessage="1" showErrorMessage="1" sqref="D24 D53 D81 D109 D137 D165 D193 D221 D249 D277 D305 D333 D361 D389 D417 D445 D473" xr:uid="{00000000-0002-0000-0700-000008000000}">
      <formula1>$C$1255:$C$1257</formula1>
    </dataValidation>
    <dataValidation type="list" allowBlank="1" showInputMessage="1" showErrorMessage="1" sqref="A18 A47 A75 A103 A131 A159 A187 A215 A243 A271 A299 A327 A355 A383 A411 A439 A467" xr:uid="{00000000-0002-0000-0700-000009000000}">
      <formula1>$A$1258:$A$1260</formula1>
    </dataValidation>
  </dataValidations>
  <pageMargins left="0.7" right="0.7" top="0.75" bottom="0.75" header="0.3" footer="0.3"/>
  <pageSetup paperSize="15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X837"/>
  <sheetViews>
    <sheetView tabSelected="1" topLeftCell="I183" zoomScale="80" zoomScaleNormal="80" workbookViewId="0">
      <selection activeCell="U26" sqref="U26"/>
    </sheetView>
  </sheetViews>
  <sheetFormatPr baseColWidth="10" defaultColWidth="11.42578125" defaultRowHeight="11.25" x14ac:dyDescent="0.25"/>
  <cols>
    <col min="1" max="1" width="21.5703125" style="154" customWidth="1"/>
    <col min="2" max="2" width="9.28515625" style="150" customWidth="1"/>
    <col min="3" max="3" width="21.42578125" style="150" customWidth="1"/>
    <col min="4" max="4" width="13.140625" style="155" customWidth="1"/>
    <col min="5" max="5" width="28" style="150" customWidth="1"/>
    <col min="6" max="6" width="25.42578125" style="150" customWidth="1"/>
    <col min="7" max="8" width="14.7109375" style="150" customWidth="1"/>
    <col min="9" max="9" width="15.140625" style="150" customWidth="1"/>
    <col min="10" max="10" width="32.5703125" style="150" customWidth="1"/>
    <col min="11" max="11" width="13.5703125" style="150" customWidth="1"/>
    <col min="12" max="12" width="15.28515625" style="150" customWidth="1"/>
    <col min="13" max="13" width="14.140625" style="150" customWidth="1"/>
    <col min="14" max="14" width="12.5703125" style="150" customWidth="1"/>
    <col min="15" max="15" width="13" style="150" customWidth="1"/>
    <col min="16" max="16" width="12.85546875" style="155" customWidth="1"/>
    <col min="17" max="17" width="28.42578125" style="150" customWidth="1"/>
    <col min="18" max="18" width="22.28515625" style="150" customWidth="1"/>
    <col min="19" max="19" width="14.7109375" style="150" customWidth="1"/>
    <col min="20" max="20" width="25.42578125" style="150" customWidth="1"/>
    <col min="21" max="21" width="29.85546875" style="150" customWidth="1"/>
    <col min="22" max="22" width="15.140625" style="150" customWidth="1"/>
    <col min="23" max="23" width="10.28515625" style="150" customWidth="1"/>
    <col min="24" max="24" width="29.5703125" style="150" customWidth="1"/>
    <col min="25" max="49" width="11.42578125" style="150"/>
    <col min="50" max="50" width="31.140625" style="150" customWidth="1"/>
    <col min="51" max="16384" width="11.42578125" style="150"/>
  </cols>
  <sheetData>
    <row r="1" spans="1:24" ht="79.5" customHeight="1" x14ac:dyDescent="0.25">
      <c r="A1" s="581"/>
      <c r="B1" s="581"/>
      <c r="C1" s="581"/>
      <c r="D1" s="581"/>
      <c r="E1" s="581"/>
      <c r="F1" s="581"/>
      <c r="G1" s="581"/>
      <c r="H1" s="581"/>
      <c r="I1" s="581"/>
      <c r="J1" s="679" t="s">
        <v>769</v>
      </c>
      <c r="K1" s="679"/>
      <c r="L1" s="679"/>
      <c r="M1" s="679"/>
      <c r="N1" s="679"/>
      <c r="O1" s="679"/>
      <c r="P1" s="679"/>
      <c r="Q1" s="679"/>
      <c r="R1" s="679"/>
      <c r="S1" s="679"/>
      <c r="T1" s="679"/>
      <c r="U1" s="679"/>
      <c r="V1" s="679"/>
      <c r="W1" s="679"/>
      <c r="X1" s="16"/>
    </row>
    <row r="2" spans="1:24" ht="19.5" customHeight="1" thickBot="1" x14ac:dyDescent="0.3">
      <c r="A2" s="584" t="s">
        <v>114</v>
      </c>
      <c r="B2" s="584"/>
      <c r="C2" s="584"/>
      <c r="D2" s="584"/>
      <c r="E2" s="584"/>
      <c r="F2" s="584"/>
      <c r="G2" s="584"/>
      <c r="H2" s="584"/>
      <c r="I2" s="584"/>
      <c r="J2" s="584" t="s">
        <v>105</v>
      </c>
      <c r="K2" s="584"/>
      <c r="L2" s="584"/>
      <c r="M2" s="584"/>
      <c r="N2" s="584"/>
      <c r="O2" s="584"/>
      <c r="P2" s="584"/>
      <c r="Q2" s="584"/>
      <c r="R2" s="584"/>
      <c r="S2" s="351"/>
      <c r="T2" s="584" t="s">
        <v>115</v>
      </c>
      <c r="U2" s="584"/>
      <c r="V2" s="584"/>
      <c r="W2" s="584"/>
      <c r="X2" s="151"/>
    </row>
    <row r="3" spans="1:24" ht="22.5" customHeight="1" x14ac:dyDescent="0.25">
      <c r="A3" s="680" t="s">
        <v>84</v>
      </c>
      <c r="B3" s="676" t="s">
        <v>87</v>
      </c>
      <c r="C3" s="676" t="s">
        <v>0</v>
      </c>
      <c r="D3" s="682" t="s">
        <v>162</v>
      </c>
      <c r="E3" s="676" t="s">
        <v>157</v>
      </c>
      <c r="F3" s="676" t="s">
        <v>163</v>
      </c>
      <c r="G3" s="676" t="s">
        <v>1</v>
      </c>
      <c r="H3" s="676"/>
      <c r="I3" s="676" t="s">
        <v>8</v>
      </c>
      <c r="J3" s="676" t="s">
        <v>4</v>
      </c>
      <c r="K3" s="676" t="s">
        <v>385</v>
      </c>
      <c r="L3" s="676" t="s">
        <v>250</v>
      </c>
      <c r="M3" s="676" t="s">
        <v>5</v>
      </c>
      <c r="N3" s="676"/>
      <c r="O3" s="676" t="s">
        <v>164</v>
      </c>
      <c r="P3" s="676" t="s">
        <v>6</v>
      </c>
      <c r="Q3" s="676" t="s">
        <v>165</v>
      </c>
      <c r="R3" s="676" t="s">
        <v>166</v>
      </c>
      <c r="S3" s="676" t="s">
        <v>167</v>
      </c>
      <c r="T3" s="676" t="s">
        <v>7</v>
      </c>
      <c r="U3" s="684" t="s">
        <v>85</v>
      </c>
      <c r="V3" s="684" t="s">
        <v>104</v>
      </c>
      <c r="W3" s="684" t="s">
        <v>103</v>
      </c>
      <c r="X3" s="674" t="s">
        <v>107</v>
      </c>
    </row>
    <row r="4" spans="1:24" ht="22.5" customHeight="1" thickBot="1" x14ac:dyDescent="0.3">
      <c r="A4" s="681"/>
      <c r="B4" s="677"/>
      <c r="C4" s="677"/>
      <c r="D4" s="683"/>
      <c r="E4" s="677"/>
      <c r="F4" s="677"/>
      <c r="G4" s="353" t="s">
        <v>2</v>
      </c>
      <c r="H4" s="353" t="s">
        <v>3</v>
      </c>
      <c r="I4" s="677"/>
      <c r="J4" s="677"/>
      <c r="K4" s="677"/>
      <c r="L4" s="677"/>
      <c r="M4" s="353" t="s">
        <v>2</v>
      </c>
      <c r="N4" s="353" t="s">
        <v>3</v>
      </c>
      <c r="O4" s="677"/>
      <c r="P4" s="677"/>
      <c r="Q4" s="677"/>
      <c r="R4" s="677"/>
      <c r="S4" s="677"/>
      <c r="T4" s="677"/>
      <c r="U4" s="685"/>
      <c r="V4" s="685"/>
      <c r="W4" s="685"/>
      <c r="X4" s="675"/>
    </row>
    <row r="5" spans="1:24" ht="69.75" customHeight="1" x14ac:dyDescent="0.25">
      <c r="A5" s="624" t="s">
        <v>101</v>
      </c>
      <c r="B5" s="647" t="s">
        <v>49</v>
      </c>
      <c r="C5" s="623" t="s">
        <v>564</v>
      </c>
      <c r="D5" s="622" t="s">
        <v>84</v>
      </c>
      <c r="E5" s="293" t="s">
        <v>992</v>
      </c>
      <c r="F5" s="345" t="s">
        <v>622</v>
      </c>
      <c r="G5" s="621" t="s">
        <v>117</v>
      </c>
      <c r="H5" s="621" t="s">
        <v>31</v>
      </c>
      <c r="I5" s="621" t="s">
        <v>37</v>
      </c>
      <c r="J5" s="468" t="s">
        <v>755</v>
      </c>
      <c r="K5" s="469" t="s">
        <v>220</v>
      </c>
      <c r="L5" s="472" t="s">
        <v>172</v>
      </c>
      <c r="M5" s="621" t="s">
        <v>117</v>
      </c>
      <c r="N5" s="621" t="s">
        <v>29</v>
      </c>
      <c r="O5" s="621" t="s">
        <v>35</v>
      </c>
      <c r="P5" s="621" t="s">
        <v>34</v>
      </c>
      <c r="Q5" s="767" t="s">
        <v>993</v>
      </c>
      <c r="R5" s="678" t="s">
        <v>129</v>
      </c>
      <c r="S5" s="478" t="s">
        <v>172</v>
      </c>
      <c r="T5" s="470" t="s">
        <v>994</v>
      </c>
      <c r="U5" s="474"/>
      <c r="V5" s="482">
        <v>44377</v>
      </c>
      <c r="W5" s="479"/>
      <c r="X5" s="477"/>
    </row>
    <row r="6" spans="1:24" ht="69" customHeight="1" x14ac:dyDescent="0.25">
      <c r="A6" s="580"/>
      <c r="B6" s="581"/>
      <c r="C6" s="582"/>
      <c r="D6" s="575"/>
      <c r="E6" s="582" t="s">
        <v>995</v>
      </c>
      <c r="F6" s="582" t="s">
        <v>996</v>
      </c>
      <c r="G6" s="574"/>
      <c r="H6" s="574"/>
      <c r="I6" s="574"/>
      <c r="J6" s="485" t="s">
        <v>997</v>
      </c>
      <c r="K6" s="467" t="s">
        <v>220</v>
      </c>
      <c r="L6" s="473" t="s">
        <v>170</v>
      </c>
      <c r="M6" s="574"/>
      <c r="N6" s="574"/>
      <c r="O6" s="574"/>
      <c r="P6" s="574"/>
      <c r="Q6" s="768" t="s">
        <v>998</v>
      </c>
      <c r="R6" s="605"/>
      <c r="S6" s="480" t="s">
        <v>170</v>
      </c>
      <c r="T6" s="463" t="s">
        <v>999</v>
      </c>
      <c r="U6" s="475"/>
      <c r="V6" s="464">
        <v>44377</v>
      </c>
      <c r="W6" s="465"/>
      <c r="X6" s="471"/>
    </row>
    <row r="7" spans="1:24" ht="48.75" customHeight="1" x14ac:dyDescent="0.25">
      <c r="A7" s="580"/>
      <c r="B7" s="581"/>
      <c r="C7" s="582"/>
      <c r="D7" s="575"/>
      <c r="E7" s="582"/>
      <c r="F7" s="582"/>
      <c r="G7" s="574"/>
      <c r="H7" s="574"/>
      <c r="I7" s="574"/>
      <c r="J7" s="486" t="s">
        <v>389</v>
      </c>
      <c r="K7" s="467" t="s">
        <v>220</v>
      </c>
      <c r="L7" s="473" t="s">
        <v>168</v>
      </c>
      <c r="M7" s="574"/>
      <c r="N7" s="574"/>
      <c r="O7" s="574"/>
      <c r="P7" s="574"/>
      <c r="Q7" s="768" t="s">
        <v>390</v>
      </c>
      <c r="R7" s="605"/>
      <c r="S7" s="480" t="s">
        <v>168</v>
      </c>
      <c r="T7" s="481" t="s">
        <v>751</v>
      </c>
      <c r="U7" s="475"/>
      <c r="V7" s="464">
        <v>44377</v>
      </c>
      <c r="W7" s="465"/>
      <c r="X7" s="466"/>
    </row>
    <row r="8" spans="1:24" ht="61.5" customHeight="1" x14ac:dyDescent="0.25">
      <c r="A8" s="580"/>
      <c r="B8" s="581"/>
      <c r="C8" s="582"/>
      <c r="D8" s="575"/>
      <c r="E8" s="453" t="s">
        <v>623</v>
      </c>
      <c r="F8" s="453" t="s">
        <v>1022</v>
      </c>
      <c r="G8" s="574"/>
      <c r="H8" s="574"/>
      <c r="I8" s="574"/>
      <c r="J8" s="476" t="s">
        <v>401</v>
      </c>
      <c r="K8" s="467" t="s">
        <v>220</v>
      </c>
      <c r="L8" s="473" t="s">
        <v>168</v>
      </c>
      <c r="M8" s="574"/>
      <c r="N8" s="574"/>
      <c r="O8" s="574"/>
      <c r="P8" s="574"/>
      <c r="Q8" s="766" t="s">
        <v>748</v>
      </c>
      <c r="R8" s="605"/>
      <c r="S8" s="480" t="s">
        <v>168</v>
      </c>
      <c r="T8" s="463" t="s">
        <v>1023</v>
      </c>
      <c r="U8" s="475"/>
      <c r="V8" s="464">
        <v>44377</v>
      </c>
      <c r="W8" s="465"/>
      <c r="X8" s="471"/>
    </row>
    <row r="9" spans="1:24" ht="52.5" customHeight="1" x14ac:dyDescent="0.25">
      <c r="A9" s="580" t="s">
        <v>101</v>
      </c>
      <c r="B9" s="581" t="s">
        <v>50</v>
      </c>
      <c r="C9" s="582" t="s">
        <v>402</v>
      </c>
      <c r="D9" s="575" t="s">
        <v>84</v>
      </c>
      <c r="E9" s="582" t="str">
        <f>'[2]DESCRIPCIÓN RIESGOS'!E10</f>
        <v>Desinteres por la gestión del riesgo.</v>
      </c>
      <c r="F9" s="582" t="str">
        <f>'[2]DESCRIPCIÓN RIESGOS'!F10</f>
        <v>Mayor probabilidad de ocurrencia de los riesgos.</v>
      </c>
      <c r="G9" s="574" t="s">
        <v>117</v>
      </c>
      <c r="H9" s="574" t="s">
        <v>31</v>
      </c>
      <c r="I9" s="574" t="s">
        <v>37</v>
      </c>
      <c r="J9" s="332" t="s">
        <v>624</v>
      </c>
      <c r="K9" s="285" t="s">
        <v>219</v>
      </c>
      <c r="L9" s="324" t="s">
        <v>172</v>
      </c>
      <c r="M9" s="574" t="s">
        <v>117</v>
      </c>
      <c r="N9" s="574" t="s">
        <v>29</v>
      </c>
      <c r="O9" s="574" t="s">
        <v>35</v>
      </c>
      <c r="P9" s="574" t="s">
        <v>34</v>
      </c>
      <c r="Q9" s="6" t="s">
        <v>1024</v>
      </c>
      <c r="R9" s="577" t="s">
        <v>129</v>
      </c>
      <c r="S9" s="367" t="s">
        <v>172</v>
      </c>
      <c r="T9" s="6" t="s">
        <v>1000</v>
      </c>
      <c r="U9" s="336"/>
      <c r="V9" s="230">
        <v>44377</v>
      </c>
      <c r="W9" s="231"/>
      <c r="X9" s="321"/>
    </row>
    <row r="10" spans="1:24" ht="50.25" customHeight="1" x14ac:dyDescent="0.25">
      <c r="A10" s="580"/>
      <c r="B10" s="581"/>
      <c r="C10" s="582"/>
      <c r="D10" s="575"/>
      <c r="E10" s="582"/>
      <c r="F10" s="582"/>
      <c r="G10" s="574"/>
      <c r="H10" s="574"/>
      <c r="I10" s="574"/>
      <c r="J10" s="6" t="s">
        <v>1001</v>
      </c>
      <c r="K10" s="285" t="s">
        <v>219</v>
      </c>
      <c r="L10" s="324" t="s">
        <v>172</v>
      </c>
      <c r="M10" s="574"/>
      <c r="N10" s="574"/>
      <c r="O10" s="574"/>
      <c r="P10" s="574"/>
      <c r="Q10" s="6" t="s">
        <v>1002</v>
      </c>
      <c r="R10" s="577"/>
      <c r="S10" s="367" t="s">
        <v>172</v>
      </c>
      <c r="T10" s="6" t="s">
        <v>760</v>
      </c>
      <c r="U10" s="336"/>
      <c r="V10" s="230">
        <v>44377</v>
      </c>
      <c r="W10" s="231"/>
      <c r="X10" s="321"/>
    </row>
    <row r="11" spans="1:24" ht="48" customHeight="1" x14ac:dyDescent="0.25">
      <c r="A11" s="580"/>
      <c r="B11" s="581"/>
      <c r="C11" s="582"/>
      <c r="D11" s="575"/>
      <c r="E11" s="582"/>
      <c r="F11" s="582"/>
      <c r="G11" s="574"/>
      <c r="H11" s="574"/>
      <c r="I11" s="574"/>
      <c r="J11" s="332" t="s">
        <v>391</v>
      </c>
      <c r="K11" s="285" t="s">
        <v>219</v>
      </c>
      <c r="L11" s="324" t="s">
        <v>172</v>
      </c>
      <c r="M11" s="574"/>
      <c r="N11" s="574"/>
      <c r="O11" s="574"/>
      <c r="P11" s="574"/>
      <c r="Q11" s="6" t="s">
        <v>1003</v>
      </c>
      <c r="R11" s="577"/>
      <c r="S11" s="367" t="s">
        <v>172</v>
      </c>
      <c r="T11" s="6" t="s">
        <v>761</v>
      </c>
      <c r="U11" s="336"/>
      <c r="V11" s="230">
        <v>44377</v>
      </c>
      <c r="W11" s="231"/>
      <c r="X11" s="321"/>
    </row>
    <row r="12" spans="1:24" ht="61.5" customHeight="1" x14ac:dyDescent="0.25">
      <c r="A12" s="580"/>
      <c r="B12" s="581"/>
      <c r="C12" s="582"/>
      <c r="D12" s="575"/>
      <c r="E12" s="582" t="str">
        <f>'[2]DESCRIPCIÓN RIESGOS'!E11</f>
        <v>Falta de compromiso de los lideres de proceso para la construccion del mapa de riesgos de proceso.</v>
      </c>
      <c r="F12" s="582" t="str">
        <f>'[2]DESCRIPCIÓN RIESGOS'!F11</f>
        <v>No identificación de causas, controles y consecuencias de la ocurrencia de riesgos.</v>
      </c>
      <c r="G12" s="574"/>
      <c r="H12" s="574"/>
      <c r="I12" s="574"/>
      <c r="J12" s="332" t="s">
        <v>749</v>
      </c>
      <c r="K12" s="285" t="s">
        <v>220</v>
      </c>
      <c r="L12" s="324" t="s">
        <v>172</v>
      </c>
      <c r="M12" s="574"/>
      <c r="N12" s="574"/>
      <c r="O12" s="574"/>
      <c r="P12" s="574"/>
      <c r="Q12" s="368" t="s">
        <v>750</v>
      </c>
      <c r="R12" s="577"/>
      <c r="S12" s="367" t="s">
        <v>172</v>
      </c>
      <c r="T12" s="6" t="s">
        <v>762</v>
      </c>
      <c r="U12" s="336"/>
      <c r="V12" s="230">
        <v>44377</v>
      </c>
      <c r="W12" s="231"/>
      <c r="X12" s="321"/>
    </row>
    <row r="13" spans="1:24" ht="61.5" customHeight="1" x14ac:dyDescent="0.25">
      <c r="A13" s="580"/>
      <c r="B13" s="581"/>
      <c r="C13" s="582"/>
      <c r="D13" s="575"/>
      <c r="E13" s="582"/>
      <c r="F13" s="582"/>
      <c r="G13" s="574"/>
      <c r="H13" s="574"/>
      <c r="I13" s="574"/>
      <c r="J13" s="332" t="s">
        <v>392</v>
      </c>
      <c r="K13" s="285" t="s">
        <v>220</v>
      </c>
      <c r="L13" s="324" t="s">
        <v>170</v>
      </c>
      <c r="M13" s="574"/>
      <c r="N13" s="574"/>
      <c r="O13" s="574"/>
      <c r="P13" s="574"/>
      <c r="Q13" s="6" t="s">
        <v>392</v>
      </c>
      <c r="R13" s="577"/>
      <c r="S13" s="367" t="s">
        <v>168</v>
      </c>
      <c r="T13" s="6" t="s">
        <v>752</v>
      </c>
      <c r="U13" s="336"/>
      <c r="V13" s="230">
        <v>44377</v>
      </c>
      <c r="W13" s="231"/>
      <c r="X13" s="321"/>
    </row>
    <row r="14" spans="1:24" ht="61.5" customHeight="1" thickBot="1" x14ac:dyDescent="0.3">
      <c r="A14" s="602"/>
      <c r="B14" s="590"/>
      <c r="C14" s="587"/>
      <c r="D14" s="592"/>
      <c r="E14" s="587"/>
      <c r="F14" s="587"/>
      <c r="G14" s="591"/>
      <c r="H14" s="591"/>
      <c r="I14" s="591"/>
      <c r="J14" s="343" t="s">
        <v>565</v>
      </c>
      <c r="K14" s="286" t="s">
        <v>220</v>
      </c>
      <c r="L14" s="331" t="s">
        <v>170</v>
      </c>
      <c r="M14" s="591"/>
      <c r="N14" s="591"/>
      <c r="O14" s="591"/>
      <c r="P14" s="591"/>
      <c r="Q14" s="144" t="s">
        <v>625</v>
      </c>
      <c r="R14" s="593"/>
      <c r="S14" s="369" t="s">
        <v>172</v>
      </c>
      <c r="T14" s="144" t="s">
        <v>1004</v>
      </c>
      <c r="U14" s="337"/>
      <c r="V14" s="232">
        <v>44377</v>
      </c>
      <c r="W14" s="233"/>
      <c r="X14" s="322"/>
    </row>
    <row r="15" spans="1:24" ht="101.25" hidden="1" customHeight="1" thickBot="1" x14ac:dyDescent="0.3">
      <c r="A15" s="673" t="s">
        <v>388</v>
      </c>
      <c r="B15" s="647" t="s">
        <v>417</v>
      </c>
      <c r="C15" s="623" t="s">
        <v>429</v>
      </c>
      <c r="D15" s="622" t="s">
        <v>84</v>
      </c>
      <c r="E15" s="335" t="s">
        <v>571</v>
      </c>
      <c r="F15" s="335" t="s">
        <v>753</v>
      </c>
      <c r="G15" s="621" t="s">
        <v>25</v>
      </c>
      <c r="H15" s="621" t="s">
        <v>30</v>
      </c>
      <c r="I15" s="621" t="s">
        <v>37</v>
      </c>
      <c r="J15" s="293" t="s">
        <v>1005</v>
      </c>
      <c r="K15" s="295" t="s">
        <v>219</v>
      </c>
      <c r="L15" s="323" t="s">
        <v>171</v>
      </c>
      <c r="M15" s="621" t="s">
        <v>117</v>
      </c>
      <c r="N15" s="621" t="s">
        <v>29</v>
      </c>
      <c r="O15" s="621" t="s">
        <v>35</v>
      </c>
      <c r="P15" s="329" t="s">
        <v>118</v>
      </c>
      <c r="Q15" s="335" t="s">
        <v>1006</v>
      </c>
      <c r="R15" s="335" t="s">
        <v>418</v>
      </c>
      <c r="S15" s="366" t="s">
        <v>170</v>
      </c>
      <c r="T15" s="301" t="s">
        <v>100</v>
      </c>
      <c r="U15" s="370"/>
      <c r="V15" s="371">
        <v>44012</v>
      </c>
      <c r="W15" s="372"/>
      <c r="X15" s="357"/>
    </row>
    <row r="16" spans="1:24" ht="71.25" hidden="1" customHeight="1" x14ac:dyDescent="0.25">
      <c r="A16" s="671"/>
      <c r="B16" s="581"/>
      <c r="C16" s="582"/>
      <c r="D16" s="575"/>
      <c r="E16" s="336" t="s">
        <v>1007</v>
      </c>
      <c r="F16" s="336" t="s">
        <v>419</v>
      </c>
      <c r="G16" s="574"/>
      <c r="H16" s="574"/>
      <c r="I16" s="574"/>
      <c r="J16" s="336" t="s">
        <v>1008</v>
      </c>
      <c r="K16" s="285" t="s">
        <v>220</v>
      </c>
      <c r="L16" s="324" t="s">
        <v>171</v>
      </c>
      <c r="M16" s="574"/>
      <c r="N16" s="574"/>
      <c r="O16" s="574"/>
      <c r="P16" s="319" t="s">
        <v>118</v>
      </c>
      <c r="Q16" s="336" t="s">
        <v>1009</v>
      </c>
      <c r="R16" s="336" t="s">
        <v>420</v>
      </c>
      <c r="S16" s="367" t="s">
        <v>170</v>
      </c>
      <c r="T16" s="319" t="s">
        <v>42</v>
      </c>
      <c r="U16" s="131"/>
      <c r="V16" s="281">
        <v>44012</v>
      </c>
      <c r="W16" s="152"/>
      <c r="X16" s="321"/>
    </row>
    <row r="17" spans="1:24" ht="98.25" hidden="1" customHeight="1" x14ac:dyDescent="0.25">
      <c r="A17" s="671"/>
      <c r="B17" s="581"/>
      <c r="C17" s="582"/>
      <c r="D17" s="575"/>
      <c r="E17" s="336" t="s">
        <v>572</v>
      </c>
      <c r="F17" s="336" t="s">
        <v>421</v>
      </c>
      <c r="G17" s="574"/>
      <c r="H17" s="574"/>
      <c r="I17" s="574"/>
      <c r="J17" s="336" t="s">
        <v>1010</v>
      </c>
      <c r="K17" s="285" t="s">
        <v>219</v>
      </c>
      <c r="L17" s="324" t="s">
        <v>168</v>
      </c>
      <c r="M17" s="574"/>
      <c r="N17" s="574"/>
      <c r="O17" s="574"/>
      <c r="P17" s="319" t="s">
        <v>118</v>
      </c>
      <c r="Q17" s="336" t="s">
        <v>1011</v>
      </c>
      <c r="R17" s="336" t="s">
        <v>420</v>
      </c>
      <c r="S17" s="367" t="s">
        <v>170</v>
      </c>
      <c r="T17" s="319" t="s">
        <v>42</v>
      </c>
      <c r="U17" s="131"/>
      <c r="V17" s="281">
        <v>44012</v>
      </c>
      <c r="W17" s="152"/>
      <c r="X17" s="321"/>
    </row>
    <row r="18" spans="1:24" ht="107.25" hidden="1" customHeight="1" x14ac:dyDescent="0.25">
      <c r="A18" s="671" t="s">
        <v>388</v>
      </c>
      <c r="B18" s="581" t="s">
        <v>51</v>
      </c>
      <c r="C18" s="582" t="s">
        <v>430</v>
      </c>
      <c r="D18" s="575" t="s">
        <v>84</v>
      </c>
      <c r="E18" s="336" t="s">
        <v>1012</v>
      </c>
      <c r="F18" s="582" t="s">
        <v>422</v>
      </c>
      <c r="G18" s="574" t="s">
        <v>26</v>
      </c>
      <c r="H18" s="574" t="s">
        <v>31</v>
      </c>
      <c r="I18" s="574" t="s">
        <v>38</v>
      </c>
      <c r="J18" s="131" t="s">
        <v>1013</v>
      </c>
      <c r="K18" s="285" t="s">
        <v>220</v>
      </c>
      <c r="L18" s="324" t="s">
        <v>170</v>
      </c>
      <c r="M18" s="574" t="s">
        <v>24</v>
      </c>
      <c r="N18" s="574" t="s">
        <v>29</v>
      </c>
      <c r="O18" s="574" t="s">
        <v>35</v>
      </c>
      <c r="P18" s="319" t="s">
        <v>118</v>
      </c>
      <c r="Q18" s="336" t="s">
        <v>1014</v>
      </c>
      <c r="R18" s="336" t="s">
        <v>423</v>
      </c>
      <c r="S18" s="367" t="s">
        <v>170</v>
      </c>
      <c r="T18" s="319" t="s">
        <v>42</v>
      </c>
      <c r="U18" s="131"/>
      <c r="V18" s="281">
        <v>44012</v>
      </c>
      <c r="W18" s="152"/>
      <c r="X18" s="239"/>
    </row>
    <row r="19" spans="1:24" ht="105" hidden="1" customHeight="1" x14ac:dyDescent="0.25">
      <c r="A19" s="671"/>
      <c r="B19" s="581"/>
      <c r="C19" s="582"/>
      <c r="D19" s="575"/>
      <c r="E19" s="336" t="s">
        <v>1015</v>
      </c>
      <c r="F19" s="582"/>
      <c r="G19" s="574"/>
      <c r="H19" s="574"/>
      <c r="I19" s="574"/>
      <c r="J19" s="131" t="s">
        <v>1016</v>
      </c>
      <c r="K19" s="285" t="s">
        <v>219</v>
      </c>
      <c r="L19" s="324" t="s">
        <v>171</v>
      </c>
      <c r="M19" s="574"/>
      <c r="N19" s="574"/>
      <c r="O19" s="574"/>
      <c r="P19" s="319" t="s">
        <v>118</v>
      </c>
      <c r="Q19" s="336" t="s">
        <v>1025</v>
      </c>
      <c r="R19" s="336" t="s">
        <v>420</v>
      </c>
      <c r="S19" s="367" t="s">
        <v>170</v>
      </c>
      <c r="T19" s="319" t="s">
        <v>42</v>
      </c>
      <c r="U19" s="131"/>
      <c r="V19" s="281">
        <v>44012</v>
      </c>
      <c r="W19" s="152"/>
      <c r="X19" s="321"/>
    </row>
    <row r="20" spans="1:24" ht="91.5" hidden="1" customHeight="1" x14ac:dyDescent="0.25">
      <c r="A20" s="671"/>
      <c r="B20" s="581"/>
      <c r="C20" s="582"/>
      <c r="D20" s="575"/>
      <c r="E20" s="336" t="s">
        <v>626</v>
      </c>
      <c r="F20" s="582"/>
      <c r="G20" s="574"/>
      <c r="H20" s="574"/>
      <c r="I20" s="574"/>
      <c r="J20" s="131" t="s">
        <v>1026</v>
      </c>
      <c r="K20" s="285" t="s">
        <v>220</v>
      </c>
      <c r="L20" s="324" t="s">
        <v>170</v>
      </c>
      <c r="M20" s="574"/>
      <c r="N20" s="574"/>
      <c r="O20" s="574"/>
      <c r="P20" s="319" t="s">
        <v>118</v>
      </c>
      <c r="Q20" s="336" t="s">
        <v>1027</v>
      </c>
      <c r="R20" s="336" t="s">
        <v>420</v>
      </c>
      <c r="S20" s="367" t="s">
        <v>170</v>
      </c>
      <c r="T20" s="319" t="s">
        <v>42</v>
      </c>
      <c r="U20" s="131"/>
      <c r="V20" s="281">
        <v>44012</v>
      </c>
      <c r="W20" s="152"/>
      <c r="X20" s="321"/>
    </row>
    <row r="21" spans="1:24" ht="91.5" hidden="1" customHeight="1" x14ac:dyDescent="0.25">
      <c r="A21" s="671" t="s">
        <v>388</v>
      </c>
      <c r="B21" s="581" t="s">
        <v>52</v>
      </c>
      <c r="C21" s="582" t="s">
        <v>431</v>
      </c>
      <c r="D21" s="575" t="s">
        <v>84</v>
      </c>
      <c r="E21" s="336" t="s">
        <v>1028</v>
      </c>
      <c r="F21" s="336" t="s">
        <v>424</v>
      </c>
      <c r="G21" s="574" t="s">
        <v>25</v>
      </c>
      <c r="H21" s="574" t="s">
        <v>30</v>
      </c>
      <c r="I21" s="574" t="s">
        <v>37</v>
      </c>
      <c r="J21" s="139" t="s">
        <v>1029</v>
      </c>
      <c r="K21" s="285" t="s">
        <v>219</v>
      </c>
      <c r="L21" s="324" t="s">
        <v>168</v>
      </c>
      <c r="M21" s="574" t="s">
        <v>117</v>
      </c>
      <c r="N21" s="574" t="s">
        <v>28</v>
      </c>
      <c r="O21" s="574" t="s">
        <v>35</v>
      </c>
      <c r="P21" s="319" t="s">
        <v>118</v>
      </c>
      <c r="Q21" s="336" t="s">
        <v>425</v>
      </c>
      <c r="R21" s="336" t="s">
        <v>418</v>
      </c>
      <c r="S21" s="367" t="s">
        <v>170</v>
      </c>
      <c r="T21" s="319" t="s">
        <v>42</v>
      </c>
      <c r="U21" s="131"/>
      <c r="V21" s="281">
        <v>44012</v>
      </c>
      <c r="W21" s="152"/>
      <c r="X21" s="321"/>
    </row>
    <row r="22" spans="1:24" ht="148.5" hidden="1" customHeight="1" x14ac:dyDescent="0.25">
      <c r="A22" s="671"/>
      <c r="B22" s="581"/>
      <c r="C22" s="582"/>
      <c r="D22" s="575"/>
      <c r="E22" s="336" t="s">
        <v>1030</v>
      </c>
      <c r="F22" s="336" t="s">
        <v>426</v>
      </c>
      <c r="G22" s="574"/>
      <c r="H22" s="574"/>
      <c r="I22" s="574"/>
      <c r="J22" s="131" t="s">
        <v>1031</v>
      </c>
      <c r="K22" s="285" t="s">
        <v>219</v>
      </c>
      <c r="L22" s="324" t="s">
        <v>171</v>
      </c>
      <c r="M22" s="574"/>
      <c r="N22" s="574"/>
      <c r="O22" s="574"/>
      <c r="P22" s="319" t="s">
        <v>118</v>
      </c>
      <c r="Q22" s="336" t="s">
        <v>1032</v>
      </c>
      <c r="R22" s="336" t="s">
        <v>420</v>
      </c>
      <c r="S22" s="367" t="s">
        <v>170</v>
      </c>
      <c r="T22" s="319" t="s">
        <v>42</v>
      </c>
      <c r="U22" s="131"/>
      <c r="V22" s="281">
        <v>44012</v>
      </c>
      <c r="W22" s="152"/>
      <c r="X22" s="321"/>
    </row>
    <row r="23" spans="1:24" ht="78" hidden="1" customHeight="1" x14ac:dyDescent="0.25">
      <c r="A23" s="672"/>
      <c r="B23" s="590"/>
      <c r="C23" s="587"/>
      <c r="D23" s="592"/>
      <c r="E23" s="337" t="s">
        <v>1033</v>
      </c>
      <c r="F23" s="337" t="s">
        <v>427</v>
      </c>
      <c r="G23" s="591"/>
      <c r="H23" s="591"/>
      <c r="I23" s="591"/>
      <c r="J23" s="149" t="s">
        <v>428</v>
      </c>
      <c r="K23" s="286" t="s">
        <v>220</v>
      </c>
      <c r="L23" s="331" t="s">
        <v>386</v>
      </c>
      <c r="M23" s="591"/>
      <c r="N23" s="591"/>
      <c r="O23" s="591"/>
      <c r="P23" s="320" t="s">
        <v>118</v>
      </c>
      <c r="Q23" s="337" t="s">
        <v>593</v>
      </c>
      <c r="R23" s="337" t="s">
        <v>420</v>
      </c>
      <c r="S23" s="369" t="s">
        <v>170</v>
      </c>
      <c r="T23" s="320" t="s">
        <v>42</v>
      </c>
      <c r="U23" s="149"/>
      <c r="V23" s="240">
        <v>44012</v>
      </c>
      <c r="W23" s="153"/>
      <c r="X23" s="322"/>
    </row>
    <row r="24" spans="1:24" ht="72.75" customHeight="1" x14ac:dyDescent="0.25">
      <c r="A24" s="603" t="s">
        <v>97</v>
      </c>
      <c r="B24" s="595" t="s">
        <v>108</v>
      </c>
      <c r="C24" s="596" t="s">
        <v>1034</v>
      </c>
      <c r="D24" s="597" t="s">
        <v>84</v>
      </c>
      <c r="E24" s="327" t="s">
        <v>1019</v>
      </c>
      <c r="F24" s="373" t="s">
        <v>408</v>
      </c>
      <c r="G24" s="573" t="s">
        <v>117</v>
      </c>
      <c r="H24" s="573" t="s">
        <v>31</v>
      </c>
      <c r="I24" s="573" t="s">
        <v>37</v>
      </c>
      <c r="J24" s="374" t="s">
        <v>1035</v>
      </c>
      <c r="K24" s="347" t="s">
        <v>219</v>
      </c>
      <c r="L24" s="318" t="s">
        <v>171</v>
      </c>
      <c r="M24" s="573" t="s">
        <v>117</v>
      </c>
      <c r="N24" s="573" t="s">
        <v>29</v>
      </c>
      <c r="O24" s="573" t="s">
        <v>35</v>
      </c>
      <c r="P24" s="597" t="s">
        <v>34</v>
      </c>
      <c r="Q24" s="327" t="s">
        <v>1036</v>
      </c>
      <c r="R24" s="668" t="s">
        <v>403</v>
      </c>
      <c r="S24" s="318" t="s">
        <v>172</v>
      </c>
      <c r="T24" s="597" t="s">
        <v>42</v>
      </c>
      <c r="U24" s="374"/>
      <c r="V24" s="229">
        <v>44377</v>
      </c>
      <c r="W24" s="595"/>
      <c r="X24" s="608"/>
    </row>
    <row r="25" spans="1:24" ht="54" customHeight="1" x14ac:dyDescent="0.25">
      <c r="A25" s="580"/>
      <c r="B25" s="581"/>
      <c r="C25" s="582"/>
      <c r="D25" s="575"/>
      <c r="E25" s="336" t="s">
        <v>409</v>
      </c>
      <c r="F25" s="336" t="s">
        <v>410</v>
      </c>
      <c r="G25" s="574"/>
      <c r="H25" s="574"/>
      <c r="I25" s="574"/>
      <c r="J25" s="283" t="s">
        <v>1017</v>
      </c>
      <c r="K25" s="285" t="s">
        <v>219</v>
      </c>
      <c r="L25" s="324" t="s">
        <v>171</v>
      </c>
      <c r="M25" s="574"/>
      <c r="N25" s="574"/>
      <c r="O25" s="574"/>
      <c r="P25" s="575"/>
      <c r="Q25" s="336" t="s">
        <v>1018</v>
      </c>
      <c r="R25" s="605"/>
      <c r="S25" s="324" t="s">
        <v>171</v>
      </c>
      <c r="T25" s="575"/>
      <c r="U25" s="283"/>
      <c r="V25" s="281">
        <v>44377</v>
      </c>
      <c r="W25" s="581"/>
      <c r="X25" s="604"/>
    </row>
    <row r="26" spans="1:24" ht="69" customHeight="1" x14ac:dyDescent="0.25">
      <c r="A26" s="580" t="s">
        <v>97</v>
      </c>
      <c r="B26" s="581" t="s">
        <v>566</v>
      </c>
      <c r="C26" s="582" t="s">
        <v>407</v>
      </c>
      <c r="D26" s="575" t="s">
        <v>84</v>
      </c>
      <c r="E26" s="336" t="s">
        <v>1019</v>
      </c>
      <c r="F26" s="336" t="s">
        <v>408</v>
      </c>
      <c r="G26" s="574" t="s">
        <v>117</v>
      </c>
      <c r="H26" s="574" t="s">
        <v>31</v>
      </c>
      <c r="I26" s="574" t="s">
        <v>37</v>
      </c>
      <c r="J26" s="283" t="s">
        <v>404</v>
      </c>
      <c r="K26" s="285" t="s">
        <v>219</v>
      </c>
      <c r="L26" s="324" t="s">
        <v>387</v>
      </c>
      <c r="M26" s="574" t="s">
        <v>117</v>
      </c>
      <c r="N26" s="574" t="s">
        <v>29</v>
      </c>
      <c r="O26" s="574" t="s">
        <v>35</v>
      </c>
      <c r="P26" s="575" t="s">
        <v>34</v>
      </c>
      <c r="Q26" s="332" t="s">
        <v>747</v>
      </c>
      <c r="R26" s="582" t="s">
        <v>405</v>
      </c>
      <c r="S26" s="324" t="s">
        <v>168</v>
      </c>
      <c r="T26" s="575" t="s">
        <v>42</v>
      </c>
      <c r="U26" s="283"/>
      <c r="V26" s="281">
        <v>44377</v>
      </c>
      <c r="W26" s="581"/>
      <c r="X26" s="604"/>
    </row>
    <row r="27" spans="1:24" ht="102.75" customHeight="1" thickBot="1" x14ac:dyDescent="0.3">
      <c r="A27" s="602"/>
      <c r="B27" s="590"/>
      <c r="C27" s="587"/>
      <c r="D27" s="592"/>
      <c r="E27" s="337" t="s">
        <v>409</v>
      </c>
      <c r="F27" s="337" t="s">
        <v>410</v>
      </c>
      <c r="G27" s="591"/>
      <c r="H27" s="591"/>
      <c r="I27" s="591"/>
      <c r="J27" s="134" t="s">
        <v>406</v>
      </c>
      <c r="K27" s="286" t="s">
        <v>219</v>
      </c>
      <c r="L27" s="331" t="s">
        <v>168</v>
      </c>
      <c r="M27" s="591"/>
      <c r="N27" s="591"/>
      <c r="O27" s="591"/>
      <c r="P27" s="592"/>
      <c r="Q27" s="343" t="s">
        <v>411</v>
      </c>
      <c r="R27" s="587"/>
      <c r="S27" s="331" t="s">
        <v>168</v>
      </c>
      <c r="T27" s="592"/>
      <c r="U27" s="134"/>
      <c r="V27" s="240">
        <v>44377</v>
      </c>
      <c r="W27" s="590"/>
      <c r="X27" s="653"/>
    </row>
    <row r="28" spans="1:24" ht="71.25" customHeight="1" x14ac:dyDescent="0.25">
      <c r="A28" s="603" t="s">
        <v>102</v>
      </c>
      <c r="B28" s="618" t="s">
        <v>567</v>
      </c>
      <c r="C28" s="596" t="s">
        <v>568</v>
      </c>
      <c r="D28" s="597" t="s">
        <v>84</v>
      </c>
      <c r="E28" s="327" t="s">
        <v>862</v>
      </c>
      <c r="F28" s="596" t="s">
        <v>863</v>
      </c>
      <c r="G28" s="573" t="s">
        <v>117</v>
      </c>
      <c r="H28" s="573" t="s">
        <v>30</v>
      </c>
      <c r="I28" s="573" t="s">
        <v>36</v>
      </c>
      <c r="J28" s="327" t="s">
        <v>763</v>
      </c>
      <c r="K28" s="347" t="s">
        <v>219</v>
      </c>
      <c r="L28" s="318" t="s">
        <v>172</v>
      </c>
      <c r="M28" s="573" t="s">
        <v>117</v>
      </c>
      <c r="N28" s="573" t="s">
        <v>28</v>
      </c>
      <c r="O28" s="573" t="s">
        <v>35</v>
      </c>
      <c r="P28" s="573" t="s">
        <v>118</v>
      </c>
      <c r="Q28" s="344" t="s">
        <v>109</v>
      </c>
      <c r="R28" s="344" t="s">
        <v>83</v>
      </c>
      <c r="S28" s="318" t="s">
        <v>172</v>
      </c>
      <c r="T28" s="344" t="s">
        <v>864</v>
      </c>
      <c r="U28" s="327"/>
      <c r="V28" s="229">
        <v>44377</v>
      </c>
      <c r="W28" s="147"/>
      <c r="X28" s="137"/>
    </row>
    <row r="29" spans="1:24" ht="60" customHeight="1" x14ac:dyDescent="0.25">
      <c r="A29" s="580"/>
      <c r="B29" s="610"/>
      <c r="C29" s="582"/>
      <c r="D29" s="575"/>
      <c r="E29" s="336" t="s">
        <v>865</v>
      </c>
      <c r="F29" s="582"/>
      <c r="G29" s="574"/>
      <c r="H29" s="574"/>
      <c r="I29" s="574"/>
      <c r="J29" s="336" t="s">
        <v>764</v>
      </c>
      <c r="K29" s="285" t="s">
        <v>219</v>
      </c>
      <c r="L29" s="324" t="s">
        <v>172</v>
      </c>
      <c r="M29" s="574"/>
      <c r="N29" s="574"/>
      <c r="O29" s="574"/>
      <c r="P29" s="574"/>
      <c r="Q29" s="332" t="s">
        <v>866</v>
      </c>
      <c r="R29" s="332" t="s">
        <v>83</v>
      </c>
      <c r="S29" s="324" t="s">
        <v>172</v>
      </c>
      <c r="T29" s="332" t="s">
        <v>765</v>
      </c>
      <c r="U29" s="336"/>
      <c r="V29" s="281">
        <v>44377</v>
      </c>
      <c r="W29" s="16"/>
      <c r="X29" s="241"/>
    </row>
    <row r="30" spans="1:24" ht="53.25" customHeight="1" x14ac:dyDescent="0.25">
      <c r="A30" s="580" t="s">
        <v>102</v>
      </c>
      <c r="B30" s="610" t="s">
        <v>143</v>
      </c>
      <c r="C30" s="582" t="s">
        <v>127</v>
      </c>
      <c r="D30" s="575" t="s">
        <v>84</v>
      </c>
      <c r="E30" s="582" t="s">
        <v>867</v>
      </c>
      <c r="F30" s="582" t="s">
        <v>868</v>
      </c>
      <c r="G30" s="574" t="s">
        <v>117</v>
      </c>
      <c r="H30" s="574" t="s">
        <v>30</v>
      </c>
      <c r="I30" s="574" t="s">
        <v>36</v>
      </c>
      <c r="J30" s="283" t="s">
        <v>393</v>
      </c>
      <c r="K30" s="285" t="s">
        <v>219</v>
      </c>
      <c r="L30" s="324" t="s">
        <v>172</v>
      </c>
      <c r="M30" s="574" t="s">
        <v>117</v>
      </c>
      <c r="N30" s="574" t="s">
        <v>28</v>
      </c>
      <c r="O30" s="574" t="s">
        <v>35</v>
      </c>
      <c r="P30" s="574" t="s">
        <v>118</v>
      </c>
      <c r="Q30" s="769" t="s">
        <v>869</v>
      </c>
      <c r="R30" s="769" t="s">
        <v>83</v>
      </c>
      <c r="S30" s="770" t="s">
        <v>171</v>
      </c>
      <c r="T30" s="332" t="s">
        <v>766</v>
      </c>
      <c r="U30" s="336"/>
      <c r="V30" s="281">
        <v>44377</v>
      </c>
      <c r="W30" s="16"/>
      <c r="X30" s="242"/>
    </row>
    <row r="31" spans="1:24" ht="53.25" customHeight="1" x14ac:dyDescent="0.25">
      <c r="A31" s="580"/>
      <c r="B31" s="610"/>
      <c r="C31" s="582"/>
      <c r="D31" s="575"/>
      <c r="E31" s="582"/>
      <c r="F31" s="582"/>
      <c r="G31" s="574"/>
      <c r="H31" s="574"/>
      <c r="I31" s="574"/>
      <c r="J31" s="336" t="s">
        <v>870</v>
      </c>
      <c r="K31" s="285" t="s">
        <v>219</v>
      </c>
      <c r="L31" s="324" t="s">
        <v>171</v>
      </c>
      <c r="M31" s="574"/>
      <c r="N31" s="574"/>
      <c r="O31" s="574"/>
      <c r="P31" s="574"/>
      <c r="Q31" s="769" t="s">
        <v>871</v>
      </c>
      <c r="R31" s="769" t="s">
        <v>83</v>
      </c>
      <c r="S31" s="770" t="s">
        <v>169</v>
      </c>
      <c r="T31" s="332" t="s">
        <v>872</v>
      </c>
      <c r="U31" s="336"/>
      <c r="V31" s="281">
        <v>44377</v>
      </c>
      <c r="W31" s="16"/>
      <c r="X31" s="239"/>
    </row>
    <row r="32" spans="1:24" ht="40.5" customHeight="1" x14ac:dyDescent="0.25">
      <c r="A32" s="580" t="s">
        <v>102</v>
      </c>
      <c r="B32" s="610" t="s">
        <v>144</v>
      </c>
      <c r="C32" s="582" t="s">
        <v>110</v>
      </c>
      <c r="D32" s="575" t="s">
        <v>84</v>
      </c>
      <c r="E32" s="582" t="s">
        <v>873</v>
      </c>
      <c r="F32" s="582" t="s">
        <v>874</v>
      </c>
      <c r="G32" s="574" t="s">
        <v>117</v>
      </c>
      <c r="H32" s="574" t="s">
        <v>30</v>
      </c>
      <c r="I32" s="574" t="s">
        <v>36</v>
      </c>
      <c r="J32" s="332" t="s">
        <v>875</v>
      </c>
      <c r="K32" s="285" t="s">
        <v>219</v>
      </c>
      <c r="L32" s="324" t="s">
        <v>168</v>
      </c>
      <c r="M32" s="670" t="s">
        <v>117</v>
      </c>
      <c r="N32" s="574" t="s">
        <v>28</v>
      </c>
      <c r="O32" s="574" t="s">
        <v>35</v>
      </c>
      <c r="P32" s="574" t="s">
        <v>128</v>
      </c>
      <c r="Q32" s="769" t="s">
        <v>876</v>
      </c>
      <c r="R32" s="769" t="s">
        <v>1053</v>
      </c>
      <c r="S32" s="770" t="s">
        <v>168</v>
      </c>
      <c r="T32" s="332" t="s">
        <v>877</v>
      </c>
      <c r="U32" s="375"/>
      <c r="V32" s="281">
        <v>44377</v>
      </c>
      <c r="W32" s="16"/>
      <c r="X32" s="239"/>
    </row>
    <row r="33" spans="1:24" ht="44.25" customHeight="1" x14ac:dyDescent="0.25">
      <c r="A33" s="580"/>
      <c r="B33" s="610"/>
      <c r="C33" s="582"/>
      <c r="D33" s="575"/>
      <c r="E33" s="582"/>
      <c r="F33" s="582"/>
      <c r="G33" s="574"/>
      <c r="H33" s="574"/>
      <c r="I33" s="574"/>
      <c r="J33" s="332" t="s">
        <v>394</v>
      </c>
      <c r="K33" s="285" t="s">
        <v>220</v>
      </c>
      <c r="L33" s="324" t="s">
        <v>171</v>
      </c>
      <c r="M33" s="670"/>
      <c r="N33" s="574"/>
      <c r="O33" s="574"/>
      <c r="P33" s="574"/>
      <c r="Q33" s="769" t="s">
        <v>878</v>
      </c>
      <c r="R33" s="769" t="s">
        <v>83</v>
      </c>
      <c r="S33" s="770" t="s">
        <v>171</v>
      </c>
      <c r="T33" s="332" t="s">
        <v>627</v>
      </c>
      <c r="U33" s="336"/>
      <c r="V33" s="281">
        <v>44377</v>
      </c>
      <c r="W33" s="16"/>
      <c r="X33" s="242"/>
    </row>
    <row r="34" spans="1:24" s="135" customFormat="1" ht="109.5" customHeight="1" x14ac:dyDescent="0.25">
      <c r="A34" s="360" t="s">
        <v>90</v>
      </c>
      <c r="B34" s="361" t="s">
        <v>70</v>
      </c>
      <c r="C34" s="457" t="s">
        <v>1045</v>
      </c>
      <c r="D34" s="325" t="s">
        <v>84</v>
      </c>
      <c r="E34" s="344" t="s">
        <v>1046</v>
      </c>
      <c r="F34" s="344" t="s">
        <v>1047</v>
      </c>
      <c r="G34" s="141" t="s">
        <v>25</v>
      </c>
      <c r="H34" s="344" t="s">
        <v>29</v>
      </c>
      <c r="I34" s="344" t="s">
        <v>36</v>
      </c>
      <c r="J34" s="296" t="s">
        <v>1048</v>
      </c>
      <c r="K34" s="347" t="s">
        <v>219</v>
      </c>
      <c r="L34" s="318" t="s">
        <v>172</v>
      </c>
      <c r="M34" s="344" t="s">
        <v>117</v>
      </c>
      <c r="N34" s="344" t="s">
        <v>29</v>
      </c>
      <c r="O34" s="344" t="s">
        <v>35</v>
      </c>
      <c r="P34" s="325" t="s">
        <v>34</v>
      </c>
      <c r="Q34" s="771" t="s">
        <v>1049</v>
      </c>
      <c r="R34" s="772" t="s">
        <v>629</v>
      </c>
      <c r="S34" s="773" t="s">
        <v>172</v>
      </c>
      <c r="T34" s="376" t="s">
        <v>1050</v>
      </c>
      <c r="U34" s="376"/>
      <c r="V34" s="281">
        <v>44377</v>
      </c>
      <c r="W34" s="136"/>
      <c r="X34" s="243"/>
    </row>
    <row r="35" spans="1:24" s="135" customFormat="1" ht="96.75" customHeight="1" x14ac:dyDescent="0.25">
      <c r="A35" s="456" t="s">
        <v>90</v>
      </c>
      <c r="B35" s="461" t="s">
        <v>71</v>
      </c>
      <c r="C35" s="475" t="s">
        <v>879</v>
      </c>
      <c r="D35" s="455" t="s">
        <v>84</v>
      </c>
      <c r="E35" s="332" t="s">
        <v>395</v>
      </c>
      <c r="F35" s="332" t="s">
        <v>398</v>
      </c>
      <c r="G35" s="473" t="s">
        <v>24</v>
      </c>
      <c r="H35" s="473" t="s">
        <v>30</v>
      </c>
      <c r="I35" s="473" t="s">
        <v>36</v>
      </c>
      <c r="J35" s="279" t="s">
        <v>880</v>
      </c>
      <c r="K35" s="285" t="s">
        <v>219</v>
      </c>
      <c r="L35" s="324" t="s">
        <v>171</v>
      </c>
      <c r="M35" s="473" t="s">
        <v>117</v>
      </c>
      <c r="N35" s="473" t="s">
        <v>29</v>
      </c>
      <c r="O35" s="473" t="s">
        <v>35</v>
      </c>
      <c r="P35" s="319" t="s">
        <v>118</v>
      </c>
      <c r="Q35" s="280" t="s">
        <v>881</v>
      </c>
      <c r="R35" s="279" t="s">
        <v>629</v>
      </c>
      <c r="S35" s="324" t="s">
        <v>171</v>
      </c>
      <c r="T35" s="279" t="s">
        <v>1051</v>
      </c>
      <c r="U35" s="279"/>
      <c r="V35" s="281">
        <v>44377</v>
      </c>
      <c r="W35" s="138"/>
      <c r="X35" s="239"/>
    </row>
    <row r="36" spans="1:24" s="135" customFormat="1" ht="105" customHeight="1" thickBot="1" x14ac:dyDescent="0.3">
      <c r="A36" s="338" t="s">
        <v>90</v>
      </c>
      <c r="B36" s="342" t="s">
        <v>72</v>
      </c>
      <c r="C36" s="337" t="s">
        <v>397</v>
      </c>
      <c r="D36" s="320" t="s">
        <v>84</v>
      </c>
      <c r="E36" s="343" t="s">
        <v>399</v>
      </c>
      <c r="F36" s="343" t="s">
        <v>779</v>
      </c>
      <c r="G36" s="343" t="s">
        <v>25</v>
      </c>
      <c r="H36" s="343" t="s">
        <v>29</v>
      </c>
      <c r="I36" s="343" t="s">
        <v>36</v>
      </c>
      <c r="J36" s="377" t="s">
        <v>628</v>
      </c>
      <c r="K36" s="286" t="s">
        <v>219</v>
      </c>
      <c r="L36" s="331" t="s">
        <v>171</v>
      </c>
      <c r="M36" s="343" t="s">
        <v>25</v>
      </c>
      <c r="N36" s="343" t="s">
        <v>29</v>
      </c>
      <c r="O36" s="343" t="s">
        <v>36</v>
      </c>
      <c r="P36" s="320" t="s">
        <v>118</v>
      </c>
      <c r="Q36" s="378" t="s">
        <v>1052</v>
      </c>
      <c r="R36" s="377" t="s">
        <v>396</v>
      </c>
      <c r="S36" s="331" t="s">
        <v>172</v>
      </c>
      <c r="T36" s="377" t="s">
        <v>780</v>
      </c>
      <c r="U36" s="379"/>
      <c r="V36" s="281">
        <v>44377</v>
      </c>
      <c r="W36" s="148"/>
      <c r="X36" s="244"/>
    </row>
    <row r="37" spans="1:24" s="135" customFormat="1" ht="77.25" customHeight="1" x14ac:dyDescent="0.25">
      <c r="A37" s="459" t="s">
        <v>260</v>
      </c>
      <c r="B37" s="462" t="s">
        <v>261</v>
      </c>
      <c r="C37" s="457" t="s">
        <v>415</v>
      </c>
      <c r="D37" s="458" t="s">
        <v>84</v>
      </c>
      <c r="E37" s="327" t="s">
        <v>1037</v>
      </c>
      <c r="F37" s="327" t="s">
        <v>1038</v>
      </c>
      <c r="G37" s="387" t="s">
        <v>25</v>
      </c>
      <c r="H37" s="387" t="s">
        <v>30</v>
      </c>
      <c r="I37" s="387" t="s">
        <v>37</v>
      </c>
      <c r="J37" s="327" t="s">
        <v>413</v>
      </c>
      <c r="K37" s="347" t="s">
        <v>219</v>
      </c>
      <c r="L37" s="318" t="s">
        <v>785</v>
      </c>
      <c r="M37" s="454" t="s">
        <v>117</v>
      </c>
      <c r="N37" s="454" t="s">
        <v>28</v>
      </c>
      <c r="O37" s="454" t="s">
        <v>35</v>
      </c>
      <c r="P37" s="327" t="s">
        <v>118</v>
      </c>
      <c r="Q37" s="460" t="s">
        <v>630</v>
      </c>
      <c r="R37" s="475" t="s">
        <v>412</v>
      </c>
      <c r="S37" s="473" t="s">
        <v>168</v>
      </c>
      <c r="T37" s="460" t="s">
        <v>1039</v>
      </c>
      <c r="U37" s="344"/>
      <c r="V37" s="281">
        <v>44377</v>
      </c>
      <c r="W37" s="136"/>
      <c r="X37" s="245"/>
    </row>
    <row r="38" spans="1:24" s="135" customFormat="1" ht="111.75" customHeight="1" x14ac:dyDescent="0.25">
      <c r="A38" s="333" t="s">
        <v>260</v>
      </c>
      <c r="B38" s="341" t="s">
        <v>262</v>
      </c>
      <c r="C38" s="336" t="s">
        <v>416</v>
      </c>
      <c r="D38" s="336" t="s">
        <v>84</v>
      </c>
      <c r="E38" s="336" t="s">
        <v>1041</v>
      </c>
      <c r="F38" s="336" t="s">
        <v>1040</v>
      </c>
      <c r="G38" s="332" t="s">
        <v>26</v>
      </c>
      <c r="H38" s="4" t="s">
        <v>30</v>
      </c>
      <c r="I38" s="4" t="s">
        <v>37</v>
      </c>
      <c r="J38" s="475" t="s">
        <v>1042</v>
      </c>
      <c r="K38" s="285" t="s">
        <v>219</v>
      </c>
      <c r="L38" s="324" t="s">
        <v>168</v>
      </c>
      <c r="M38" s="332" t="s">
        <v>117</v>
      </c>
      <c r="N38" s="4" t="s">
        <v>28</v>
      </c>
      <c r="O38" s="4" t="s">
        <v>35</v>
      </c>
      <c r="P38" s="336" t="s">
        <v>118</v>
      </c>
      <c r="Q38" s="460" t="s">
        <v>1043</v>
      </c>
      <c r="R38" s="336" t="s">
        <v>414</v>
      </c>
      <c r="S38" s="324" t="s">
        <v>400</v>
      </c>
      <c r="T38" s="475" t="s">
        <v>1044</v>
      </c>
      <c r="U38" s="332"/>
      <c r="V38" s="281">
        <v>44377</v>
      </c>
      <c r="W38" s="138"/>
      <c r="X38" s="246"/>
    </row>
    <row r="39" spans="1:24" ht="52.5" customHeight="1" x14ac:dyDescent="0.25">
      <c r="A39" s="603" t="s">
        <v>93</v>
      </c>
      <c r="B39" s="595" t="s">
        <v>63</v>
      </c>
      <c r="C39" s="668" t="s">
        <v>882</v>
      </c>
      <c r="D39" s="597" t="s">
        <v>84</v>
      </c>
      <c r="E39" s="327" t="s">
        <v>432</v>
      </c>
      <c r="F39" s="327" t="s">
        <v>433</v>
      </c>
      <c r="G39" s="573" t="s">
        <v>117</v>
      </c>
      <c r="H39" s="573" t="s">
        <v>28</v>
      </c>
      <c r="I39" s="573" t="s">
        <v>35</v>
      </c>
      <c r="J39" s="380" t="s">
        <v>434</v>
      </c>
      <c r="K39" s="347" t="s">
        <v>219</v>
      </c>
      <c r="L39" s="318" t="s">
        <v>387</v>
      </c>
      <c r="M39" s="573" t="s">
        <v>117</v>
      </c>
      <c r="N39" s="573" t="s">
        <v>28</v>
      </c>
      <c r="O39" s="573" t="s">
        <v>35</v>
      </c>
      <c r="P39" s="318" t="s">
        <v>34</v>
      </c>
      <c r="Q39" s="344" t="s">
        <v>883</v>
      </c>
      <c r="R39" s="381" t="s">
        <v>86</v>
      </c>
      <c r="S39" s="318" t="s">
        <v>168</v>
      </c>
      <c r="T39" s="381" t="s">
        <v>884</v>
      </c>
      <c r="U39" s="327"/>
      <c r="V39" s="281">
        <v>44377</v>
      </c>
      <c r="W39" s="147"/>
      <c r="X39" s="664"/>
    </row>
    <row r="40" spans="1:24" ht="69.75" customHeight="1" x14ac:dyDescent="0.25">
      <c r="A40" s="580"/>
      <c r="B40" s="581"/>
      <c r="C40" s="605"/>
      <c r="D40" s="575"/>
      <c r="E40" s="336" t="s">
        <v>435</v>
      </c>
      <c r="F40" s="336" t="s">
        <v>436</v>
      </c>
      <c r="G40" s="574"/>
      <c r="H40" s="574"/>
      <c r="I40" s="574"/>
      <c r="J40" s="6" t="s">
        <v>437</v>
      </c>
      <c r="K40" s="285" t="s">
        <v>219</v>
      </c>
      <c r="L40" s="324" t="s">
        <v>387</v>
      </c>
      <c r="M40" s="574"/>
      <c r="N40" s="574"/>
      <c r="O40" s="574"/>
      <c r="P40" s="324" t="s">
        <v>34</v>
      </c>
      <c r="Q40" s="332" t="s">
        <v>883</v>
      </c>
      <c r="R40" s="367" t="s">
        <v>86</v>
      </c>
      <c r="S40" s="324" t="s">
        <v>168</v>
      </c>
      <c r="T40" s="367" t="s">
        <v>884</v>
      </c>
      <c r="U40" s="336"/>
      <c r="V40" s="281">
        <v>44377</v>
      </c>
      <c r="W40" s="16"/>
      <c r="X40" s="665"/>
    </row>
    <row r="41" spans="1:24" ht="53.25" customHeight="1" x14ac:dyDescent="0.25">
      <c r="A41" s="580"/>
      <c r="B41" s="581"/>
      <c r="C41" s="605"/>
      <c r="D41" s="575"/>
      <c r="E41" s="336"/>
      <c r="F41" s="336"/>
      <c r="G41" s="574"/>
      <c r="H41" s="574"/>
      <c r="I41" s="574"/>
      <c r="J41" s="6" t="s">
        <v>438</v>
      </c>
      <c r="K41" s="285" t="s">
        <v>219</v>
      </c>
      <c r="L41" s="324" t="s">
        <v>387</v>
      </c>
      <c r="M41" s="574"/>
      <c r="N41" s="574"/>
      <c r="O41" s="574"/>
      <c r="P41" s="324" t="s">
        <v>34</v>
      </c>
      <c r="Q41" s="332" t="s">
        <v>883</v>
      </c>
      <c r="R41" s="367" t="s">
        <v>439</v>
      </c>
      <c r="S41" s="324" t="s">
        <v>168</v>
      </c>
      <c r="T41" s="367" t="s">
        <v>440</v>
      </c>
      <c r="U41" s="336"/>
      <c r="V41" s="281">
        <v>44377</v>
      </c>
      <c r="W41" s="16"/>
      <c r="X41" s="665"/>
    </row>
    <row r="42" spans="1:24" ht="65.25" customHeight="1" x14ac:dyDescent="0.25">
      <c r="A42" s="580"/>
      <c r="B42" s="581"/>
      <c r="C42" s="605"/>
      <c r="D42" s="575"/>
      <c r="E42" s="336"/>
      <c r="F42" s="336"/>
      <c r="G42" s="574"/>
      <c r="H42" s="574"/>
      <c r="I42" s="574"/>
      <c r="J42" s="140" t="s">
        <v>885</v>
      </c>
      <c r="K42" s="285" t="s">
        <v>219</v>
      </c>
      <c r="L42" s="324" t="s">
        <v>168</v>
      </c>
      <c r="M42" s="574"/>
      <c r="N42" s="574"/>
      <c r="O42" s="574"/>
      <c r="P42" s="324" t="s">
        <v>34</v>
      </c>
      <c r="Q42" s="332" t="s">
        <v>596</v>
      </c>
      <c r="R42" s="367" t="s">
        <v>86</v>
      </c>
      <c r="S42" s="324" t="s">
        <v>168</v>
      </c>
      <c r="T42" s="367" t="s">
        <v>440</v>
      </c>
      <c r="U42" s="336"/>
      <c r="V42" s="281">
        <v>44377</v>
      </c>
      <c r="W42" s="16"/>
      <c r="X42" s="665"/>
    </row>
    <row r="43" spans="1:24" ht="35.25" customHeight="1" x14ac:dyDescent="0.25">
      <c r="A43" s="580" t="s">
        <v>93</v>
      </c>
      <c r="B43" s="581" t="s">
        <v>64</v>
      </c>
      <c r="C43" s="605" t="s">
        <v>441</v>
      </c>
      <c r="D43" s="575" t="s">
        <v>84</v>
      </c>
      <c r="E43" s="336" t="s">
        <v>631</v>
      </c>
      <c r="F43" s="336" t="s">
        <v>442</v>
      </c>
      <c r="G43" s="574" t="s">
        <v>117</v>
      </c>
      <c r="H43" s="574" t="s">
        <v>28</v>
      </c>
      <c r="I43" s="574" t="s">
        <v>35</v>
      </c>
      <c r="J43" s="140" t="s">
        <v>443</v>
      </c>
      <c r="K43" s="285" t="s">
        <v>219</v>
      </c>
      <c r="L43" s="324" t="s">
        <v>168</v>
      </c>
      <c r="M43" s="574" t="s">
        <v>117</v>
      </c>
      <c r="N43" s="574" t="s">
        <v>28</v>
      </c>
      <c r="O43" s="574" t="s">
        <v>35</v>
      </c>
      <c r="P43" s="574" t="s">
        <v>34</v>
      </c>
      <c r="Q43" s="605" t="s">
        <v>444</v>
      </c>
      <c r="R43" s="367" t="s">
        <v>86</v>
      </c>
      <c r="S43" s="324" t="s">
        <v>168</v>
      </c>
      <c r="T43" s="605" t="s">
        <v>595</v>
      </c>
      <c r="U43" s="336"/>
      <c r="V43" s="281">
        <v>44377</v>
      </c>
      <c r="W43" s="16"/>
      <c r="X43" s="665"/>
    </row>
    <row r="44" spans="1:24" ht="58.5" customHeight="1" x14ac:dyDescent="0.25">
      <c r="A44" s="580"/>
      <c r="B44" s="581"/>
      <c r="C44" s="605"/>
      <c r="D44" s="575"/>
      <c r="E44" s="582" t="s">
        <v>632</v>
      </c>
      <c r="F44" s="582" t="s">
        <v>445</v>
      </c>
      <c r="G44" s="574"/>
      <c r="H44" s="574"/>
      <c r="I44" s="574"/>
      <c r="J44" s="6" t="s">
        <v>446</v>
      </c>
      <c r="K44" s="285" t="s">
        <v>219</v>
      </c>
      <c r="L44" s="324" t="s">
        <v>168</v>
      </c>
      <c r="M44" s="574"/>
      <c r="N44" s="574"/>
      <c r="O44" s="574"/>
      <c r="P44" s="574"/>
      <c r="Q44" s="605"/>
      <c r="R44" s="367" t="s">
        <v>86</v>
      </c>
      <c r="S44" s="324" t="s">
        <v>168</v>
      </c>
      <c r="T44" s="605"/>
      <c r="U44" s="336"/>
      <c r="V44" s="281">
        <v>44377</v>
      </c>
      <c r="W44" s="16"/>
      <c r="X44" s="665"/>
    </row>
    <row r="45" spans="1:24" ht="49.5" customHeight="1" thickBot="1" x14ac:dyDescent="0.3">
      <c r="A45" s="602"/>
      <c r="B45" s="590"/>
      <c r="C45" s="667"/>
      <c r="D45" s="592"/>
      <c r="E45" s="587"/>
      <c r="F45" s="587"/>
      <c r="G45" s="591"/>
      <c r="H45" s="591"/>
      <c r="I45" s="591"/>
      <c r="J45" s="144" t="s">
        <v>447</v>
      </c>
      <c r="K45" s="286" t="s">
        <v>219</v>
      </c>
      <c r="L45" s="331" t="s">
        <v>168</v>
      </c>
      <c r="M45" s="591"/>
      <c r="N45" s="591"/>
      <c r="O45" s="591"/>
      <c r="P45" s="591"/>
      <c r="Q45" s="667"/>
      <c r="R45" s="382" t="s">
        <v>148</v>
      </c>
      <c r="S45" s="331" t="s">
        <v>168</v>
      </c>
      <c r="T45" s="667"/>
      <c r="U45" s="18"/>
      <c r="V45" s="281">
        <v>44377</v>
      </c>
      <c r="W45" s="146"/>
      <c r="X45" s="669"/>
    </row>
    <row r="46" spans="1:24" ht="66.75" customHeight="1" x14ac:dyDescent="0.25">
      <c r="A46" s="603" t="s">
        <v>88</v>
      </c>
      <c r="B46" s="618" t="s">
        <v>78</v>
      </c>
      <c r="C46" s="666" t="s">
        <v>886</v>
      </c>
      <c r="D46" s="597" t="s">
        <v>84</v>
      </c>
      <c r="E46" s="383" t="s">
        <v>454</v>
      </c>
      <c r="F46" s="383" t="s">
        <v>460</v>
      </c>
      <c r="G46" s="573" t="s">
        <v>117</v>
      </c>
      <c r="H46" s="573" t="s">
        <v>28</v>
      </c>
      <c r="I46" s="573" t="s">
        <v>35</v>
      </c>
      <c r="J46" s="609" t="s">
        <v>887</v>
      </c>
      <c r="K46" s="347" t="s">
        <v>219</v>
      </c>
      <c r="L46" s="573" t="s">
        <v>386</v>
      </c>
      <c r="M46" s="573" t="s">
        <v>117</v>
      </c>
      <c r="N46" s="573" t="s">
        <v>28</v>
      </c>
      <c r="O46" s="573" t="s">
        <v>35</v>
      </c>
      <c r="P46" s="597" t="s">
        <v>34</v>
      </c>
      <c r="Q46" s="609" t="s">
        <v>888</v>
      </c>
      <c r="R46" s="609" t="s">
        <v>112</v>
      </c>
      <c r="S46" s="573" t="s">
        <v>171</v>
      </c>
      <c r="T46" s="597" t="s">
        <v>42</v>
      </c>
      <c r="U46" s="596"/>
      <c r="V46" s="281">
        <v>44377</v>
      </c>
      <c r="W46" s="595"/>
      <c r="X46" s="664"/>
    </row>
    <row r="47" spans="1:24" ht="49.5" customHeight="1" x14ac:dyDescent="0.25">
      <c r="A47" s="580"/>
      <c r="B47" s="610"/>
      <c r="C47" s="658"/>
      <c r="D47" s="575"/>
      <c r="E47" s="349" t="s">
        <v>455</v>
      </c>
      <c r="F47" s="349" t="s">
        <v>461</v>
      </c>
      <c r="G47" s="574"/>
      <c r="H47" s="574"/>
      <c r="I47" s="574"/>
      <c r="J47" s="578"/>
      <c r="K47" s="285" t="s">
        <v>219</v>
      </c>
      <c r="L47" s="574"/>
      <c r="M47" s="574"/>
      <c r="N47" s="574"/>
      <c r="O47" s="574"/>
      <c r="P47" s="575"/>
      <c r="Q47" s="578"/>
      <c r="R47" s="578"/>
      <c r="S47" s="574"/>
      <c r="T47" s="575"/>
      <c r="U47" s="582"/>
      <c r="V47" s="281">
        <v>44377</v>
      </c>
      <c r="W47" s="581"/>
      <c r="X47" s="665"/>
    </row>
    <row r="48" spans="1:24" ht="105" customHeight="1" x14ac:dyDescent="0.25">
      <c r="A48" s="580"/>
      <c r="B48" s="610"/>
      <c r="C48" s="658"/>
      <c r="D48" s="575"/>
      <c r="E48" s="349" t="s">
        <v>456</v>
      </c>
      <c r="F48" s="349" t="s">
        <v>462</v>
      </c>
      <c r="G48" s="574"/>
      <c r="H48" s="574"/>
      <c r="I48" s="574"/>
      <c r="J48" s="4" t="s">
        <v>448</v>
      </c>
      <c r="K48" s="285" t="s">
        <v>219</v>
      </c>
      <c r="L48" s="324" t="s">
        <v>387</v>
      </c>
      <c r="M48" s="574"/>
      <c r="N48" s="574"/>
      <c r="O48" s="574"/>
      <c r="P48" s="319" t="s">
        <v>34</v>
      </c>
      <c r="Q48" s="332" t="s">
        <v>889</v>
      </c>
      <c r="R48" s="324" t="s">
        <v>112</v>
      </c>
      <c r="S48" s="574" t="s">
        <v>171</v>
      </c>
      <c r="T48" s="575" t="s">
        <v>42</v>
      </c>
      <c r="U48" s="5"/>
      <c r="V48" s="281">
        <v>44377</v>
      </c>
      <c r="W48" s="581"/>
      <c r="X48" s="665"/>
    </row>
    <row r="49" spans="1:24" ht="102" customHeight="1" x14ac:dyDescent="0.25">
      <c r="A49" s="580"/>
      <c r="B49" s="610"/>
      <c r="C49" s="658"/>
      <c r="D49" s="575"/>
      <c r="E49" s="349" t="s">
        <v>457</v>
      </c>
      <c r="F49" s="384" t="s">
        <v>594</v>
      </c>
      <c r="G49" s="574"/>
      <c r="H49" s="574"/>
      <c r="I49" s="574"/>
      <c r="J49" s="4" t="s">
        <v>449</v>
      </c>
      <c r="K49" s="285" t="s">
        <v>219</v>
      </c>
      <c r="L49" s="324" t="s">
        <v>387</v>
      </c>
      <c r="M49" s="574"/>
      <c r="N49" s="574"/>
      <c r="O49" s="574"/>
      <c r="P49" s="319" t="s">
        <v>34</v>
      </c>
      <c r="Q49" s="332" t="s">
        <v>889</v>
      </c>
      <c r="R49" s="324" t="s">
        <v>112</v>
      </c>
      <c r="S49" s="574"/>
      <c r="T49" s="575"/>
      <c r="U49" s="5"/>
      <c r="V49" s="281">
        <v>44377</v>
      </c>
      <c r="W49" s="581"/>
      <c r="X49" s="665"/>
    </row>
    <row r="50" spans="1:24" ht="82.5" customHeight="1" x14ac:dyDescent="0.25">
      <c r="A50" s="580" t="s">
        <v>88</v>
      </c>
      <c r="B50" s="610" t="s">
        <v>79</v>
      </c>
      <c r="C50" s="658" t="s">
        <v>452</v>
      </c>
      <c r="D50" s="660" t="s">
        <v>84</v>
      </c>
      <c r="E50" s="349" t="s">
        <v>633</v>
      </c>
      <c r="F50" s="349" t="s">
        <v>890</v>
      </c>
      <c r="G50" s="574" t="s">
        <v>117</v>
      </c>
      <c r="H50" s="574" t="s">
        <v>28</v>
      </c>
      <c r="I50" s="574" t="s">
        <v>35</v>
      </c>
      <c r="J50" s="349" t="s">
        <v>891</v>
      </c>
      <c r="K50" s="285" t="s">
        <v>219</v>
      </c>
      <c r="L50" s="324" t="s">
        <v>387</v>
      </c>
      <c r="M50" s="574" t="s">
        <v>117</v>
      </c>
      <c r="N50" s="574" t="s">
        <v>28</v>
      </c>
      <c r="O50" s="574" t="s">
        <v>35</v>
      </c>
      <c r="P50" s="575" t="s">
        <v>34</v>
      </c>
      <c r="Q50" s="332" t="s">
        <v>892</v>
      </c>
      <c r="R50" s="6" t="s">
        <v>112</v>
      </c>
      <c r="S50" s="324" t="s">
        <v>171</v>
      </c>
      <c r="T50" s="319" t="s">
        <v>42</v>
      </c>
      <c r="U50" s="5"/>
      <c r="V50" s="281">
        <v>44377</v>
      </c>
      <c r="W50" s="581"/>
      <c r="X50" s="665"/>
    </row>
    <row r="51" spans="1:24" ht="82.5" customHeight="1" x14ac:dyDescent="0.25">
      <c r="A51" s="580"/>
      <c r="B51" s="610"/>
      <c r="C51" s="658"/>
      <c r="D51" s="660"/>
      <c r="E51" s="349" t="s">
        <v>634</v>
      </c>
      <c r="F51" s="349" t="s">
        <v>451</v>
      </c>
      <c r="G51" s="574"/>
      <c r="H51" s="574"/>
      <c r="I51" s="574"/>
      <c r="J51" s="349" t="s">
        <v>893</v>
      </c>
      <c r="K51" s="285" t="s">
        <v>219</v>
      </c>
      <c r="L51" s="324" t="s">
        <v>387</v>
      </c>
      <c r="M51" s="574"/>
      <c r="N51" s="574"/>
      <c r="O51" s="574"/>
      <c r="P51" s="575"/>
      <c r="Q51" s="332" t="s">
        <v>637</v>
      </c>
      <c r="R51" s="6" t="s">
        <v>112</v>
      </c>
      <c r="S51" s="324" t="s">
        <v>171</v>
      </c>
      <c r="T51" s="319" t="s">
        <v>42</v>
      </c>
      <c r="U51" s="5"/>
      <c r="V51" s="281">
        <v>44377</v>
      </c>
      <c r="W51" s="581"/>
      <c r="X51" s="665"/>
    </row>
    <row r="52" spans="1:24" ht="78.75" customHeight="1" x14ac:dyDescent="0.25">
      <c r="A52" s="580"/>
      <c r="B52" s="610"/>
      <c r="C52" s="658"/>
      <c r="D52" s="660"/>
      <c r="E52" s="349" t="s">
        <v>635</v>
      </c>
      <c r="F52" s="349" t="s">
        <v>451</v>
      </c>
      <c r="G52" s="574"/>
      <c r="H52" s="574"/>
      <c r="I52" s="574"/>
      <c r="J52" s="349" t="s">
        <v>894</v>
      </c>
      <c r="K52" s="285" t="s">
        <v>219</v>
      </c>
      <c r="L52" s="324" t="s">
        <v>387</v>
      </c>
      <c r="M52" s="574"/>
      <c r="N52" s="574"/>
      <c r="O52" s="574"/>
      <c r="P52" s="575"/>
      <c r="Q52" s="332" t="s">
        <v>638</v>
      </c>
      <c r="R52" s="6" t="s">
        <v>112</v>
      </c>
      <c r="S52" s="324" t="s">
        <v>171</v>
      </c>
      <c r="T52" s="319" t="s">
        <v>42</v>
      </c>
      <c r="U52" s="5"/>
      <c r="V52" s="281">
        <v>44377</v>
      </c>
      <c r="W52" s="581"/>
      <c r="X52" s="665"/>
    </row>
    <row r="53" spans="1:24" ht="57.75" customHeight="1" x14ac:dyDescent="0.25">
      <c r="A53" s="580" t="s">
        <v>88</v>
      </c>
      <c r="B53" s="581" t="s">
        <v>80</v>
      </c>
      <c r="C53" s="658" t="s">
        <v>453</v>
      </c>
      <c r="D53" s="660" t="s">
        <v>84</v>
      </c>
      <c r="E53" s="349" t="s">
        <v>458</v>
      </c>
      <c r="F53" s="349" t="s">
        <v>895</v>
      </c>
      <c r="G53" s="574" t="s">
        <v>24</v>
      </c>
      <c r="H53" s="574" t="s">
        <v>29</v>
      </c>
      <c r="I53" s="574" t="s">
        <v>35</v>
      </c>
      <c r="J53" s="662" t="s">
        <v>896</v>
      </c>
      <c r="K53" s="285" t="s">
        <v>219</v>
      </c>
      <c r="L53" s="574" t="s">
        <v>387</v>
      </c>
      <c r="M53" s="574" t="s">
        <v>117</v>
      </c>
      <c r="N53" s="574" t="s">
        <v>28</v>
      </c>
      <c r="O53" s="574" t="s">
        <v>35</v>
      </c>
      <c r="P53" s="575" t="s">
        <v>34</v>
      </c>
      <c r="Q53" s="332" t="s">
        <v>897</v>
      </c>
      <c r="R53" s="578" t="s">
        <v>112</v>
      </c>
      <c r="S53" s="574" t="s">
        <v>171</v>
      </c>
      <c r="T53" s="575" t="s">
        <v>42</v>
      </c>
      <c r="U53" s="5"/>
      <c r="V53" s="281">
        <v>44377</v>
      </c>
      <c r="W53" s="581"/>
      <c r="X53" s="604"/>
    </row>
    <row r="54" spans="1:24" ht="57.75" customHeight="1" thickBot="1" x14ac:dyDescent="0.3">
      <c r="A54" s="602"/>
      <c r="B54" s="590"/>
      <c r="C54" s="659"/>
      <c r="D54" s="661"/>
      <c r="E54" s="350" t="s">
        <v>459</v>
      </c>
      <c r="F54" s="350" t="s">
        <v>636</v>
      </c>
      <c r="G54" s="591"/>
      <c r="H54" s="591"/>
      <c r="I54" s="591"/>
      <c r="J54" s="663"/>
      <c r="K54" s="286" t="s">
        <v>219</v>
      </c>
      <c r="L54" s="591"/>
      <c r="M54" s="591"/>
      <c r="N54" s="591"/>
      <c r="O54" s="591"/>
      <c r="P54" s="592"/>
      <c r="Q54" s="343" t="s">
        <v>898</v>
      </c>
      <c r="R54" s="579"/>
      <c r="S54" s="591"/>
      <c r="T54" s="592"/>
      <c r="U54" s="18"/>
      <c r="V54" s="281">
        <v>44377</v>
      </c>
      <c r="W54" s="590"/>
      <c r="X54" s="653"/>
    </row>
    <row r="55" spans="1:24" ht="57" customHeight="1" x14ac:dyDescent="0.25">
      <c r="A55" s="603" t="s">
        <v>95</v>
      </c>
      <c r="B55" s="595" t="s">
        <v>56</v>
      </c>
      <c r="C55" s="657" t="s">
        <v>639</v>
      </c>
      <c r="D55" s="597" t="s">
        <v>84</v>
      </c>
      <c r="E55" s="327" t="s">
        <v>464</v>
      </c>
      <c r="F55" s="327" t="s">
        <v>640</v>
      </c>
      <c r="G55" s="573" t="s">
        <v>117</v>
      </c>
      <c r="H55" s="573" t="s">
        <v>30</v>
      </c>
      <c r="I55" s="573" t="s">
        <v>36</v>
      </c>
      <c r="J55" s="359" t="s">
        <v>899</v>
      </c>
      <c r="K55" s="347" t="s">
        <v>219</v>
      </c>
      <c r="L55" s="318" t="s">
        <v>171</v>
      </c>
      <c r="M55" s="573" t="s">
        <v>117</v>
      </c>
      <c r="N55" s="573" t="s">
        <v>28</v>
      </c>
      <c r="O55" s="573" t="s">
        <v>35</v>
      </c>
      <c r="P55" s="597" t="s">
        <v>118</v>
      </c>
      <c r="Q55" s="344" t="s">
        <v>900</v>
      </c>
      <c r="R55" s="348" t="s">
        <v>106</v>
      </c>
      <c r="S55" s="381" t="s">
        <v>168</v>
      </c>
      <c r="T55" s="318" t="s">
        <v>42</v>
      </c>
      <c r="U55" s="344"/>
      <c r="V55" s="281">
        <v>44377</v>
      </c>
      <c r="W55" s="147"/>
      <c r="X55" s="326"/>
    </row>
    <row r="56" spans="1:24" ht="69" customHeight="1" x14ac:dyDescent="0.25">
      <c r="A56" s="580"/>
      <c r="B56" s="581"/>
      <c r="C56" s="576"/>
      <c r="D56" s="575"/>
      <c r="E56" s="336" t="s">
        <v>465</v>
      </c>
      <c r="F56" s="133" t="s">
        <v>471</v>
      </c>
      <c r="G56" s="574"/>
      <c r="H56" s="574"/>
      <c r="I56" s="574"/>
      <c r="J56" s="346" t="s">
        <v>475</v>
      </c>
      <c r="K56" s="285" t="s">
        <v>219</v>
      </c>
      <c r="L56" s="324" t="s">
        <v>172</v>
      </c>
      <c r="M56" s="574"/>
      <c r="N56" s="574"/>
      <c r="O56" s="574"/>
      <c r="P56" s="575"/>
      <c r="Q56" s="332" t="s">
        <v>901</v>
      </c>
      <c r="R56" s="363" t="s">
        <v>695</v>
      </c>
      <c r="S56" s="367" t="s">
        <v>171</v>
      </c>
      <c r="T56" s="319" t="s">
        <v>42</v>
      </c>
      <c r="U56" s="332"/>
      <c r="V56" s="281">
        <v>44377</v>
      </c>
      <c r="W56" s="16"/>
      <c r="X56" s="321"/>
    </row>
    <row r="57" spans="1:24" ht="78.75" customHeight="1" x14ac:dyDescent="0.25">
      <c r="A57" s="580"/>
      <c r="B57" s="581"/>
      <c r="C57" s="576"/>
      <c r="D57" s="575"/>
      <c r="E57" s="336" t="s">
        <v>466</v>
      </c>
      <c r="F57" s="133" t="s">
        <v>641</v>
      </c>
      <c r="G57" s="574"/>
      <c r="H57" s="574"/>
      <c r="I57" s="574"/>
      <c r="J57" s="346" t="s">
        <v>475</v>
      </c>
      <c r="K57" s="285" t="s">
        <v>219</v>
      </c>
      <c r="L57" s="324" t="s">
        <v>171</v>
      </c>
      <c r="M57" s="574"/>
      <c r="N57" s="574"/>
      <c r="O57" s="574"/>
      <c r="P57" s="575"/>
      <c r="Q57" s="332" t="s">
        <v>642</v>
      </c>
      <c r="R57" s="363" t="s">
        <v>106</v>
      </c>
      <c r="S57" s="367" t="s">
        <v>171</v>
      </c>
      <c r="T57" s="319" t="s">
        <v>42</v>
      </c>
      <c r="U57" s="332"/>
      <c r="V57" s="281">
        <v>44377</v>
      </c>
      <c r="W57" s="16"/>
      <c r="X57" s="321"/>
    </row>
    <row r="58" spans="1:24" ht="131.25" customHeight="1" x14ac:dyDescent="0.25">
      <c r="A58" s="580" t="s">
        <v>95</v>
      </c>
      <c r="B58" s="610" t="s">
        <v>57</v>
      </c>
      <c r="C58" s="576" t="s">
        <v>149</v>
      </c>
      <c r="D58" s="575" t="s">
        <v>84</v>
      </c>
      <c r="E58" s="336" t="s">
        <v>467</v>
      </c>
      <c r="F58" s="133" t="s">
        <v>472</v>
      </c>
      <c r="G58" s="574" t="s">
        <v>117</v>
      </c>
      <c r="H58" s="574" t="s">
        <v>28</v>
      </c>
      <c r="I58" s="574" t="s">
        <v>35</v>
      </c>
      <c r="J58" s="346" t="s">
        <v>476</v>
      </c>
      <c r="K58" s="285" t="s">
        <v>219</v>
      </c>
      <c r="L58" s="324" t="s">
        <v>168</v>
      </c>
      <c r="M58" s="574" t="s">
        <v>117</v>
      </c>
      <c r="N58" s="574" t="s">
        <v>28</v>
      </c>
      <c r="O58" s="574" t="s">
        <v>35</v>
      </c>
      <c r="P58" s="575" t="s">
        <v>34</v>
      </c>
      <c r="Q58" s="332" t="s">
        <v>902</v>
      </c>
      <c r="R58" s="363" t="s">
        <v>106</v>
      </c>
      <c r="S58" s="367" t="s">
        <v>172</v>
      </c>
      <c r="T58" s="319" t="s">
        <v>42</v>
      </c>
      <c r="U58" s="332"/>
      <c r="V58" s="281">
        <v>44377</v>
      </c>
      <c r="W58" s="16"/>
      <c r="X58" s="330"/>
    </row>
    <row r="59" spans="1:24" ht="75.75" customHeight="1" x14ac:dyDescent="0.25">
      <c r="A59" s="580"/>
      <c r="B59" s="610"/>
      <c r="C59" s="576"/>
      <c r="D59" s="575"/>
      <c r="E59" s="5" t="s">
        <v>468</v>
      </c>
      <c r="F59" s="336" t="s">
        <v>473</v>
      </c>
      <c r="G59" s="574"/>
      <c r="H59" s="574"/>
      <c r="I59" s="574"/>
      <c r="J59" s="346" t="s">
        <v>477</v>
      </c>
      <c r="K59" s="285" t="s">
        <v>219</v>
      </c>
      <c r="L59" s="324" t="s">
        <v>168</v>
      </c>
      <c r="M59" s="574"/>
      <c r="N59" s="574"/>
      <c r="O59" s="574"/>
      <c r="P59" s="575"/>
      <c r="Q59" s="332" t="s">
        <v>903</v>
      </c>
      <c r="R59" s="363" t="s">
        <v>106</v>
      </c>
      <c r="S59" s="367" t="s">
        <v>168</v>
      </c>
      <c r="T59" s="319" t="s">
        <v>42</v>
      </c>
      <c r="U59" s="332"/>
      <c r="V59" s="281">
        <v>44377</v>
      </c>
      <c r="W59" s="16"/>
      <c r="X59" s="321"/>
    </row>
    <row r="60" spans="1:24" ht="149.25" customHeight="1" x14ac:dyDescent="0.25">
      <c r="A60" s="580" t="s">
        <v>95</v>
      </c>
      <c r="B60" s="610" t="s">
        <v>121</v>
      </c>
      <c r="C60" s="576" t="s">
        <v>643</v>
      </c>
      <c r="D60" s="575" t="s">
        <v>84</v>
      </c>
      <c r="E60" s="336" t="s">
        <v>644</v>
      </c>
      <c r="F60" s="336" t="s">
        <v>647</v>
      </c>
      <c r="G60" s="574" t="s">
        <v>24</v>
      </c>
      <c r="H60" s="574" t="s">
        <v>29</v>
      </c>
      <c r="I60" s="574" t="s">
        <v>35</v>
      </c>
      <c r="J60" s="346" t="s">
        <v>652</v>
      </c>
      <c r="K60" s="285" t="s">
        <v>219</v>
      </c>
      <c r="L60" s="324" t="s">
        <v>170</v>
      </c>
      <c r="M60" s="574" t="s">
        <v>117</v>
      </c>
      <c r="N60" s="574" t="s">
        <v>28</v>
      </c>
      <c r="O60" s="574" t="s">
        <v>35</v>
      </c>
      <c r="P60" s="575" t="s">
        <v>34</v>
      </c>
      <c r="Q60" s="142" t="s">
        <v>573</v>
      </c>
      <c r="R60" s="346" t="s">
        <v>106</v>
      </c>
      <c r="S60" s="367" t="s">
        <v>172</v>
      </c>
      <c r="T60" s="319" t="s">
        <v>42</v>
      </c>
      <c r="U60" s="332"/>
      <c r="V60" s="281">
        <v>44377</v>
      </c>
      <c r="W60" s="16"/>
      <c r="X60" s="321"/>
    </row>
    <row r="61" spans="1:24" ht="76.5" customHeight="1" x14ac:dyDescent="0.25">
      <c r="A61" s="580"/>
      <c r="B61" s="610"/>
      <c r="C61" s="576"/>
      <c r="D61" s="575"/>
      <c r="E61" s="336" t="s">
        <v>645</v>
      </c>
      <c r="F61" s="336" t="s">
        <v>648</v>
      </c>
      <c r="G61" s="574"/>
      <c r="H61" s="574"/>
      <c r="I61" s="574"/>
      <c r="J61" s="346" t="s">
        <v>904</v>
      </c>
      <c r="K61" s="285" t="s">
        <v>219</v>
      </c>
      <c r="L61" s="324" t="s">
        <v>168</v>
      </c>
      <c r="M61" s="574"/>
      <c r="N61" s="574"/>
      <c r="O61" s="574"/>
      <c r="P61" s="575"/>
      <c r="Q61" s="346" t="s">
        <v>905</v>
      </c>
      <c r="R61" s="346" t="s">
        <v>574</v>
      </c>
      <c r="S61" s="367" t="s">
        <v>168</v>
      </c>
      <c r="T61" s="319" t="s">
        <v>42</v>
      </c>
      <c r="U61" s="332"/>
      <c r="V61" s="281">
        <v>44377</v>
      </c>
      <c r="W61" s="16"/>
      <c r="X61" s="321"/>
    </row>
    <row r="62" spans="1:24" ht="56.25" customHeight="1" x14ac:dyDescent="0.25">
      <c r="A62" s="580"/>
      <c r="B62" s="610"/>
      <c r="C62" s="576"/>
      <c r="D62" s="575"/>
      <c r="E62" s="336" t="s">
        <v>646</v>
      </c>
      <c r="F62" s="336" t="s">
        <v>649</v>
      </c>
      <c r="G62" s="574"/>
      <c r="H62" s="574"/>
      <c r="I62" s="574"/>
      <c r="J62" s="576" t="s">
        <v>653</v>
      </c>
      <c r="K62" s="656" t="s">
        <v>221</v>
      </c>
      <c r="L62" s="574" t="s">
        <v>172</v>
      </c>
      <c r="M62" s="574"/>
      <c r="N62" s="574"/>
      <c r="O62" s="574"/>
      <c r="P62" s="575"/>
      <c r="Q62" s="576" t="s">
        <v>654</v>
      </c>
      <c r="R62" s="576" t="s">
        <v>574</v>
      </c>
      <c r="S62" s="577" t="s">
        <v>170</v>
      </c>
      <c r="T62" s="575" t="s">
        <v>42</v>
      </c>
      <c r="U62" s="572"/>
      <c r="V62" s="281">
        <v>44377</v>
      </c>
      <c r="W62" s="16"/>
      <c r="X62" s="321"/>
    </row>
    <row r="63" spans="1:24" ht="88.5" customHeight="1" x14ac:dyDescent="0.25">
      <c r="A63" s="580"/>
      <c r="B63" s="610"/>
      <c r="C63" s="576"/>
      <c r="D63" s="575"/>
      <c r="E63" s="336" t="s">
        <v>906</v>
      </c>
      <c r="F63" s="336" t="s">
        <v>650</v>
      </c>
      <c r="G63" s="574"/>
      <c r="H63" s="574"/>
      <c r="I63" s="574"/>
      <c r="J63" s="576"/>
      <c r="K63" s="656"/>
      <c r="L63" s="574"/>
      <c r="M63" s="574"/>
      <c r="N63" s="574"/>
      <c r="O63" s="574"/>
      <c r="P63" s="575"/>
      <c r="Q63" s="576"/>
      <c r="R63" s="576"/>
      <c r="S63" s="577"/>
      <c r="T63" s="575"/>
      <c r="U63" s="573"/>
      <c r="V63" s="281">
        <v>44377</v>
      </c>
      <c r="W63" s="16"/>
      <c r="X63" s="321"/>
    </row>
    <row r="64" spans="1:24" ht="96.75" customHeight="1" x14ac:dyDescent="0.25">
      <c r="A64" s="580"/>
      <c r="B64" s="610"/>
      <c r="C64" s="576"/>
      <c r="D64" s="575"/>
      <c r="E64" s="336" t="s">
        <v>907</v>
      </c>
      <c r="F64" s="336" t="s">
        <v>651</v>
      </c>
      <c r="G64" s="574"/>
      <c r="H64" s="574"/>
      <c r="I64" s="574"/>
      <c r="J64" s="346" t="s">
        <v>478</v>
      </c>
      <c r="K64" s="285" t="s">
        <v>219</v>
      </c>
      <c r="L64" s="324" t="s">
        <v>172</v>
      </c>
      <c r="M64" s="574"/>
      <c r="N64" s="574"/>
      <c r="O64" s="574"/>
      <c r="P64" s="575"/>
      <c r="Q64" s="332" t="s">
        <v>655</v>
      </c>
      <c r="R64" s="346" t="s">
        <v>574</v>
      </c>
      <c r="S64" s="367" t="s">
        <v>171</v>
      </c>
      <c r="T64" s="319" t="s">
        <v>42</v>
      </c>
      <c r="U64" s="332"/>
      <c r="V64" s="281">
        <v>44377</v>
      </c>
      <c r="W64" s="16"/>
      <c r="X64" s="321"/>
    </row>
    <row r="65" spans="1:24" ht="86.25" customHeight="1" x14ac:dyDescent="0.25">
      <c r="A65" s="580" t="s">
        <v>95</v>
      </c>
      <c r="B65" s="610" t="s">
        <v>122</v>
      </c>
      <c r="C65" s="576" t="s">
        <v>463</v>
      </c>
      <c r="D65" s="575" t="s">
        <v>84</v>
      </c>
      <c r="E65" s="336" t="s">
        <v>908</v>
      </c>
      <c r="F65" s="336" t="s">
        <v>657</v>
      </c>
      <c r="G65" s="574" t="s">
        <v>24</v>
      </c>
      <c r="H65" s="574" t="s">
        <v>29</v>
      </c>
      <c r="I65" s="574" t="s">
        <v>35</v>
      </c>
      <c r="J65" s="346" t="s">
        <v>479</v>
      </c>
      <c r="K65" s="285" t="s">
        <v>221</v>
      </c>
      <c r="L65" s="324" t="s">
        <v>172</v>
      </c>
      <c r="M65" s="574" t="s">
        <v>117</v>
      </c>
      <c r="N65" s="574" t="s">
        <v>28</v>
      </c>
      <c r="O65" s="574" t="s">
        <v>35</v>
      </c>
      <c r="P65" s="575" t="s">
        <v>118</v>
      </c>
      <c r="Q65" s="332" t="s">
        <v>660</v>
      </c>
      <c r="R65" s="332" t="s">
        <v>575</v>
      </c>
      <c r="S65" s="367" t="s">
        <v>168</v>
      </c>
      <c r="T65" s="319" t="s">
        <v>42</v>
      </c>
      <c r="U65" s="332"/>
      <c r="V65" s="281">
        <v>44377</v>
      </c>
      <c r="W65" s="16"/>
      <c r="X65" s="321"/>
    </row>
    <row r="66" spans="1:24" ht="111.75" customHeight="1" x14ac:dyDescent="0.25">
      <c r="A66" s="580"/>
      <c r="B66" s="610"/>
      <c r="C66" s="576"/>
      <c r="D66" s="575"/>
      <c r="E66" s="336" t="s">
        <v>909</v>
      </c>
      <c r="F66" s="336" t="s">
        <v>658</v>
      </c>
      <c r="G66" s="574"/>
      <c r="H66" s="574"/>
      <c r="I66" s="574"/>
      <c r="J66" s="346" t="s">
        <v>479</v>
      </c>
      <c r="K66" s="285" t="s">
        <v>219</v>
      </c>
      <c r="L66" s="324" t="s">
        <v>172</v>
      </c>
      <c r="M66" s="574"/>
      <c r="N66" s="574"/>
      <c r="O66" s="574"/>
      <c r="P66" s="575"/>
      <c r="Q66" s="332" t="s">
        <v>660</v>
      </c>
      <c r="R66" s="332" t="s">
        <v>575</v>
      </c>
      <c r="S66" s="367" t="s">
        <v>168</v>
      </c>
      <c r="T66" s="319" t="s">
        <v>42</v>
      </c>
      <c r="U66" s="332"/>
      <c r="V66" s="281">
        <v>44377</v>
      </c>
      <c r="W66" s="16"/>
      <c r="X66" s="321"/>
    </row>
    <row r="67" spans="1:24" ht="57.75" customHeight="1" x14ac:dyDescent="0.25">
      <c r="A67" s="580" t="s">
        <v>95</v>
      </c>
      <c r="B67" s="610" t="s">
        <v>123</v>
      </c>
      <c r="C67" s="576" t="s">
        <v>656</v>
      </c>
      <c r="D67" s="575" t="s">
        <v>84</v>
      </c>
      <c r="E67" s="336" t="s">
        <v>469</v>
      </c>
      <c r="F67" s="133" t="s">
        <v>659</v>
      </c>
      <c r="G67" s="574" t="s">
        <v>25</v>
      </c>
      <c r="H67" s="574" t="s">
        <v>28</v>
      </c>
      <c r="I67" s="574" t="s">
        <v>35</v>
      </c>
      <c r="J67" s="346" t="s">
        <v>910</v>
      </c>
      <c r="K67" s="285" t="s">
        <v>219</v>
      </c>
      <c r="L67" s="324" t="s">
        <v>170</v>
      </c>
      <c r="M67" s="574" t="s">
        <v>117</v>
      </c>
      <c r="N67" s="574" t="s">
        <v>28</v>
      </c>
      <c r="O67" s="574" t="s">
        <v>35</v>
      </c>
      <c r="P67" s="575" t="s">
        <v>34</v>
      </c>
      <c r="Q67" s="332" t="s">
        <v>82</v>
      </c>
      <c r="R67" s="578" t="s">
        <v>106</v>
      </c>
      <c r="S67" s="367" t="s">
        <v>170</v>
      </c>
      <c r="T67" s="319" t="s">
        <v>42</v>
      </c>
      <c r="U67" s="332"/>
      <c r="V67" s="281">
        <v>44377</v>
      </c>
      <c r="W67" s="16"/>
      <c r="X67" s="604"/>
    </row>
    <row r="68" spans="1:24" ht="39.75" customHeight="1" x14ac:dyDescent="0.25">
      <c r="A68" s="580"/>
      <c r="B68" s="610"/>
      <c r="C68" s="576"/>
      <c r="D68" s="575"/>
      <c r="E68" s="336" t="s">
        <v>470</v>
      </c>
      <c r="F68" s="336" t="s">
        <v>911</v>
      </c>
      <c r="G68" s="574"/>
      <c r="H68" s="574"/>
      <c r="I68" s="574"/>
      <c r="J68" s="346" t="s">
        <v>912</v>
      </c>
      <c r="K68" s="285" t="s">
        <v>219</v>
      </c>
      <c r="L68" s="324" t="s">
        <v>168</v>
      </c>
      <c r="M68" s="574"/>
      <c r="N68" s="574"/>
      <c r="O68" s="574"/>
      <c r="P68" s="575"/>
      <c r="Q68" s="578" t="s">
        <v>913</v>
      </c>
      <c r="R68" s="578"/>
      <c r="S68" s="577" t="s">
        <v>170</v>
      </c>
      <c r="T68" s="575" t="s">
        <v>42</v>
      </c>
      <c r="U68" s="578"/>
      <c r="V68" s="281">
        <v>44377</v>
      </c>
      <c r="W68" s="581"/>
      <c r="X68" s="604"/>
    </row>
    <row r="69" spans="1:24" ht="51.75" customHeight="1" thickBot="1" x14ac:dyDescent="0.3">
      <c r="A69" s="602"/>
      <c r="B69" s="654"/>
      <c r="C69" s="655"/>
      <c r="D69" s="592"/>
      <c r="E69" s="385" t="s">
        <v>914</v>
      </c>
      <c r="F69" s="385" t="s">
        <v>474</v>
      </c>
      <c r="G69" s="591"/>
      <c r="H69" s="591"/>
      <c r="I69" s="591"/>
      <c r="J69" s="365" t="s">
        <v>915</v>
      </c>
      <c r="K69" s="286" t="s">
        <v>219</v>
      </c>
      <c r="L69" s="331" t="s">
        <v>170</v>
      </c>
      <c r="M69" s="591"/>
      <c r="N69" s="591"/>
      <c r="O69" s="591"/>
      <c r="P69" s="592"/>
      <c r="Q69" s="579"/>
      <c r="R69" s="579"/>
      <c r="S69" s="593"/>
      <c r="T69" s="592"/>
      <c r="U69" s="579"/>
      <c r="V69" s="281">
        <v>44377</v>
      </c>
      <c r="W69" s="590"/>
      <c r="X69" s="653"/>
    </row>
    <row r="70" spans="1:24" ht="75.75" customHeight="1" x14ac:dyDescent="0.25">
      <c r="A70" s="624" t="s">
        <v>96</v>
      </c>
      <c r="B70" s="648" t="s">
        <v>55</v>
      </c>
      <c r="C70" s="651" t="s">
        <v>124</v>
      </c>
      <c r="D70" s="622" t="s">
        <v>84</v>
      </c>
      <c r="E70" s="335" t="s">
        <v>480</v>
      </c>
      <c r="F70" s="249" t="s">
        <v>481</v>
      </c>
      <c r="G70" s="621" t="s">
        <v>117</v>
      </c>
      <c r="H70" s="621" t="s">
        <v>28</v>
      </c>
      <c r="I70" s="621" t="s">
        <v>35</v>
      </c>
      <c r="J70" s="364" t="s">
        <v>482</v>
      </c>
      <c r="K70" s="295" t="s">
        <v>220</v>
      </c>
      <c r="L70" s="323" t="s">
        <v>172</v>
      </c>
      <c r="M70" s="621" t="s">
        <v>117</v>
      </c>
      <c r="N70" s="621" t="s">
        <v>28</v>
      </c>
      <c r="O70" s="621" t="s">
        <v>35</v>
      </c>
      <c r="P70" s="622" t="s">
        <v>34</v>
      </c>
      <c r="Q70" s="345" t="s">
        <v>667</v>
      </c>
      <c r="R70" s="345" t="s">
        <v>106</v>
      </c>
      <c r="S70" s="366" t="s">
        <v>171</v>
      </c>
      <c r="T70" s="362" t="s">
        <v>111</v>
      </c>
      <c r="U70" s="294"/>
      <c r="V70" s="281">
        <v>44377</v>
      </c>
      <c r="W70" s="284"/>
      <c r="X70" s="357"/>
    </row>
    <row r="71" spans="1:24" ht="89.25" customHeight="1" x14ac:dyDescent="0.25">
      <c r="A71" s="580"/>
      <c r="B71" s="649"/>
      <c r="C71" s="576"/>
      <c r="D71" s="575"/>
      <c r="E71" s="336" t="s">
        <v>483</v>
      </c>
      <c r="F71" s="5" t="s">
        <v>661</v>
      </c>
      <c r="G71" s="574"/>
      <c r="H71" s="574"/>
      <c r="I71" s="574"/>
      <c r="J71" s="346" t="s">
        <v>664</v>
      </c>
      <c r="K71" s="285" t="s">
        <v>219</v>
      </c>
      <c r="L71" s="324" t="s">
        <v>168</v>
      </c>
      <c r="M71" s="574"/>
      <c r="N71" s="574"/>
      <c r="O71" s="574"/>
      <c r="P71" s="575"/>
      <c r="Q71" s="332" t="s">
        <v>916</v>
      </c>
      <c r="R71" s="332" t="s">
        <v>106</v>
      </c>
      <c r="S71" s="367" t="s">
        <v>172</v>
      </c>
      <c r="T71" s="363" t="s">
        <v>42</v>
      </c>
      <c r="U71" s="283"/>
      <c r="V71" s="281">
        <v>44377</v>
      </c>
      <c r="W71" s="16"/>
      <c r="X71" s="234"/>
    </row>
    <row r="72" spans="1:24" ht="87.75" customHeight="1" x14ac:dyDescent="0.25">
      <c r="A72" s="580"/>
      <c r="B72" s="649"/>
      <c r="C72" s="576"/>
      <c r="D72" s="575"/>
      <c r="E72" s="5" t="s">
        <v>484</v>
      </c>
      <c r="F72" s="5" t="s">
        <v>487</v>
      </c>
      <c r="G72" s="574"/>
      <c r="H72" s="574"/>
      <c r="I72" s="574"/>
      <c r="J72" s="346" t="s">
        <v>665</v>
      </c>
      <c r="K72" s="285" t="s">
        <v>219</v>
      </c>
      <c r="L72" s="324" t="s">
        <v>168</v>
      </c>
      <c r="M72" s="574"/>
      <c r="N72" s="574"/>
      <c r="O72" s="574"/>
      <c r="P72" s="575"/>
      <c r="Q72" s="332" t="s">
        <v>485</v>
      </c>
      <c r="R72" s="332" t="s">
        <v>486</v>
      </c>
      <c r="S72" s="367" t="s">
        <v>172</v>
      </c>
      <c r="T72" s="363" t="s">
        <v>42</v>
      </c>
      <c r="U72" s="283"/>
      <c r="V72" s="281">
        <v>44377</v>
      </c>
      <c r="W72" s="16"/>
      <c r="X72" s="234"/>
    </row>
    <row r="73" spans="1:24" ht="78" customHeight="1" x14ac:dyDescent="0.25">
      <c r="A73" s="580"/>
      <c r="B73" s="649"/>
      <c r="C73" s="576"/>
      <c r="D73" s="575"/>
      <c r="E73" s="5" t="s">
        <v>662</v>
      </c>
      <c r="F73" s="5" t="s">
        <v>917</v>
      </c>
      <c r="G73" s="574"/>
      <c r="H73" s="574"/>
      <c r="I73" s="574"/>
      <c r="J73" s="346" t="s">
        <v>666</v>
      </c>
      <c r="K73" s="285" t="s">
        <v>219</v>
      </c>
      <c r="L73" s="324" t="s">
        <v>387</v>
      </c>
      <c r="M73" s="574"/>
      <c r="N73" s="574"/>
      <c r="O73" s="574"/>
      <c r="P73" s="575"/>
      <c r="Q73" s="332" t="s">
        <v>668</v>
      </c>
      <c r="R73" s="363" t="s">
        <v>486</v>
      </c>
      <c r="S73" s="367" t="s">
        <v>169</v>
      </c>
      <c r="T73" s="363" t="s">
        <v>42</v>
      </c>
      <c r="U73" s="283"/>
      <c r="V73" s="281">
        <v>44377</v>
      </c>
      <c r="W73" s="16"/>
      <c r="X73" s="234"/>
    </row>
    <row r="74" spans="1:24" ht="83.25" customHeight="1" thickBot="1" x14ac:dyDescent="0.3">
      <c r="A74" s="583"/>
      <c r="B74" s="650"/>
      <c r="C74" s="652"/>
      <c r="D74" s="586"/>
      <c r="E74" s="406" t="s">
        <v>663</v>
      </c>
      <c r="F74" s="444" t="s">
        <v>918</v>
      </c>
      <c r="G74" s="572"/>
      <c r="H74" s="572"/>
      <c r="I74" s="572"/>
      <c r="J74" s="445" t="s">
        <v>919</v>
      </c>
      <c r="K74" s="440" t="s">
        <v>219</v>
      </c>
      <c r="L74" s="441" t="s">
        <v>172</v>
      </c>
      <c r="M74" s="572"/>
      <c r="N74" s="572"/>
      <c r="O74" s="572"/>
      <c r="P74" s="586"/>
      <c r="Q74" s="412" t="s">
        <v>920</v>
      </c>
      <c r="R74" s="446" t="s">
        <v>486</v>
      </c>
      <c r="S74" s="442" t="s">
        <v>387</v>
      </c>
      <c r="T74" s="446" t="s">
        <v>42</v>
      </c>
      <c r="U74" s="447"/>
      <c r="V74" s="443">
        <v>44377</v>
      </c>
      <c r="W74" s="151"/>
      <c r="X74" s="448"/>
    </row>
    <row r="75" spans="1:24" ht="139.5" customHeight="1" x14ac:dyDescent="0.25">
      <c r="A75" s="624" t="s">
        <v>94</v>
      </c>
      <c r="B75" s="647" t="s">
        <v>58</v>
      </c>
      <c r="C75" s="623" t="s">
        <v>493</v>
      </c>
      <c r="D75" s="622" t="s">
        <v>84</v>
      </c>
      <c r="E75" s="417" t="s">
        <v>781</v>
      </c>
      <c r="F75" s="417" t="s">
        <v>921</v>
      </c>
      <c r="G75" s="621" t="s">
        <v>117</v>
      </c>
      <c r="H75" s="621" t="s">
        <v>28</v>
      </c>
      <c r="I75" s="621" t="s">
        <v>35</v>
      </c>
      <c r="J75" s="417" t="s">
        <v>922</v>
      </c>
      <c r="K75" s="295" t="s">
        <v>746</v>
      </c>
      <c r="L75" s="414" t="s">
        <v>785</v>
      </c>
      <c r="M75" s="621" t="s">
        <v>117</v>
      </c>
      <c r="N75" s="621" t="s">
        <v>28</v>
      </c>
      <c r="O75" s="621" t="s">
        <v>35</v>
      </c>
      <c r="P75" s="625" t="s">
        <v>34</v>
      </c>
      <c r="Q75" s="626" t="s">
        <v>82</v>
      </c>
      <c r="R75" s="345" t="s">
        <v>923</v>
      </c>
      <c r="S75" s="366" t="s">
        <v>387</v>
      </c>
      <c r="T75" s="415" t="s">
        <v>41</v>
      </c>
      <c r="U75" s="249"/>
      <c r="V75" s="371">
        <v>44377</v>
      </c>
      <c r="W75" s="284"/>
      <c r="X75" s="646"/>
    </row>
    <row r="76" spans="1:24" ht="112.5" customHeight="1" x14ac:dyDescent="0.25">
      <c r="A76" s="580"/>
      <c r="B76" s="581"/>
      <c r="C76" s="582"/>
      <c r="D76" s="575"/>
      <c r="E76" s="407" t="s">
        <v>924</v>
      </c>
      <c r="F76" s="582" t="s">
        <v>925</v>
      </c>
      <c r="G76" s="574"/>
      <c r="H76" s="574"/>
      <c r="I76" s="574"/>
      <c r="J76" s="407" t="s">
        <v>926</v>
      </c>
      <c r="K76" s="416" t="s">
        <v>746</v>
      </c>
      <c r="L76" s="409" t="s">
        <v>785</v>
      </c>
      <c r="M76" s="574"/>
      <c r="N76" s="574"/>
      <c r="O76" s="574"/>
      <c r="P76" s="610"/>
      <c r="Q76" s="578"/>
      <c r="R76" s="413" t="s">
        <v>923</v>
      </c>
      <c r="S76" s="411" t="s">
        <v>387</v>
      </c>
      <c r="T76" s="410" t="s">
        <v>41</v>
      </c>
      <c r="U76" s="5"/>
      <c r="V76" s="281">
        <v>44377</v>
      </c>
      <c r="W76" s="16"/>
      <c r="X76" s="604"/>
    </row>
    <row r="77" spans="1:24" ht="103.5" customHeight="1" x14ac:dyDescent="0.25">
      <c r="A77" s="580"/>
      <c r="B77" s="581"/>
      <c r="C77" s="582"/>
      <c r="D77" s="575"/>
      <c r="E77" s="407" t="s">
        <v>782</v>
      </c>
      <c r="F77" s="582"/>
      <c r="G77" s="574"/>
      <c r="H77" s="574"/>
      <c r="I77" s="574"/>
      <c r="J77" s="407" t="s">
        <v>784</v>
      </c>
      <c r="K77" s="416" t="s">
        <v>746</v>
      </c>
      <c r="L77" s="409" t="s">
        <v>785</v>
      </c>
      <c r="M77" s="574"/>
      <c r="N77" s="574"/>
      <c r="O77" s="574"/>
      <c r="P77" s="610"/>
      <c r="Q77" s="578"/>
      <c r="R77" s="413" t="s">
        <v>923</v>
      </c>
      <c r="S77" s="411" t="s">
        <v>387</v>
      </c>
      <c r="T77" s="410" t="s">
        <v>41</v>
      </c>
      <c r="U77" s="5"/>
      <c r="V77" s="281">
        <v>44377</v>
      </c>
      <c r="W77" s="16"/>
      <c r="X77" s="604"/>
    </row>
    <row r="78" spans="1:24" ht="150" customHeight="1" x14ac:dyDescent="0.25">
      <c r="A78" s="580"/>
      <c r="B78" s="581"/>
      <c r="C78" s="582"/>
      <c r="D78" s="575"/>
      <c r="E78" s="407" t="s">
        <v>783</v>
      </c>
      <c r="F78" s="582"/>
      <c r="G78" s="574"/>
      <c r="H78" s="574"/>
      <c r="I78" s="574"/>
      <c r="J78" s="407" t="s">
        <v>927</v>
      </c>
      <c r="K78" s="416" t="s">
        <v>220</v>
      </c>
      <c r="L78" s="409" t="s">
        <v>785</v>
      </c>
      <c r="M78" s="574"/>
      <c r="N78" s="574"/>
      <c r="O78" s="574"/>
      <c r="P78" s="610"/>
      <c r="Q78" s="578"/>
      <c r="R78" s="409" t="s">
        <v>923</v>
      </c>
      <c r="S78" s="411" t="s">
        <v>387</v>
      </c>
      <c r="T78" s="410" t="s">
        <v>41</v>
      </c>
      <c r="U78" s="5"/>
      <c r="V78" s="281">
        <v>44377</v>
      </c>
      <c r="W78" s="16"/>
      <c r="X78" s="604"/>
    </row>
    <row r="79" spans="1:24" ht="84.75" customHeight="1" x14ac:dyDescent="0.25">
      <c r="A79" s="580" t="s">
        <v>94</v>
      </c>
      <c r="B79" s="581" t="s">
        <v>59</v>
      </c>
      <c r="C79" s="582" t="s">
        <v>494</v>
      </c>
      <c r="D79" s="575" t="s">
        <v>84</v>
      </c>
      <c r="E79" s="407" t="s">
        <v>786</v>
      </c>
      <c r="F79" s="407" t="s">
        <v>787</v>
      </c>
      <c r="G79" s="574" t="s">
        <v>117</v>
      </c>
      <c r="H79" s="574" t="s">
        <v>28</v>
      </c>
      <c r="I79" s="574" t="s">
        <v>35</v>
      </c>
      <c r="J79" s="407" t="s">
        <v>928</v>
      </c>
      <c r="K79" s="416" t="s">
        <v>745</v>
      </c>
      <c r="L79" s="409" t="s">
        <v>785</v>
      </c>
      <c r="M79" s="574" t="s">
        <v>117</v>
      </c>
      <c r="N79" s="574" t="s">
        <v>28</v>
      </c>
      <c r="O79" s="574" t="s">
        <v>35</v>
      </c>
      <c r="P79" s="574" t="s">
        <v>34</v>
      </c>
      <c r="Q79" s="578" t="s">
        <v>82</v>
      </c>
      <c r="R79" s="413" t="s">
        <v>923</v>
      </c>
      <c r="S79" s="411" t="s">
        <v>387</v>
      </c>
      <c r="T79" s="410" t="s">
        <v>41</v>
      </c>
      <c r="U79" s="5"/>
      <c r="V79" s="281">
        <v>44377</v>
      </c>
      <c r="W79" s="16"/>
      <c r="X79" s="604"/>
    </row>
    <row r="80" spans="1:24" ht="104.25" customHeight="1" x14ac:dyDescent="0.25">
      <c r="A80" s="580"/>
      <c r="B80" s="581"/>
      <c r="C80" s="582"/>
      <c r="D80" s="575"/>
      <c r="E80" s="407" t="s">
        <v>929</v>
      </c>
      <c r="F80" s="407" t="s">
        <v>930</v>
      </c>
      <c r="G80" s="574"/>
      <c r="H80" s="574"/>
      <c r="I80" s="574"/>
      <c r="J80" s="407" t="s">
        <v>931</v>
      </c>
      <c r="K80" s="416" t="s">
        <v>746</v>
      </c>
      <c r="L80" s="409" t="s">
        <v>785</v>
      </c>
      <c r="M80" s="574"/>
      <c r="N80" s="574"/>
      <c r="O80" s="574"/>
      <c r="P80" s="574"/>
      <c r="Q80" s="578"/>
      <c r="R80" s="413" t="s">
        <v>923</v>
      </c>
      <c r="S80" s="411" t="s">
        <v>168</v>
      </c>
      <c r="T80" s="410" t="s">
        <v>41</v>
      </c>
      <c r="U80" s="5"/>
      <c r="V80" s="281">
        <v>44377</v>
      </c>
      <c r="W80" s="16"/>
      <c r="X80" s="604"/>
    </row>
    <row r="81" spans="1:24" ht="106.5" customHeight="1" x14ac:dyDescent="0.25">
      <c r="A81" s="580"/>
      <c r="B81" s="581"/>
      <c r="C81" s="582"/>
      <c r="D81" s="575"/>
      <c r="E81" s="407" t="s">
        <v>788</v>
      </c>
      <c r="F81" s="407" t="s">
        <v>932</v>
      </c>
      <c r="G81" s="574"/>
      <c r="H81" s="574"/>
      <c r="I81" s="574"/>
      <c r="J81" s="407" t="s">
        <v>933</v>
      </c>
      <c r="K81" s="416" t="s">
        <v>746</v>
      </c>
      <c r="L81" s="409" t="s">
        <v>785</v>
      </c>
      <c r="M81" s="574"/>
      <c r="N81" s="574"/>
      <c r="O81" s="574"/>
      <c r="P81" s="574"/>
      <c r="Q81" s="578"/>
      <c r="R81" s="413" t="s">
        <v>923</v>
      </c>
      <c r="S81" s="411" t="s">
        <v>387</v>
      </c>
      <c r="T81" s="410" t="s">
        <v>41</v>
      </c>
      <c r="U81" s="5"/>
      <c r="V81" s="281">
        <v>44377</v>
      </c>
      <c r="W81" s="16"/>
      <c r="X81" s="604"/>
    </row>
    <row r="82" spans="1:24" ht="105.75" customHeight="1" x14ac:dyDescent="0.25">
      <c r="A82" s="580" t="s">
        <v>94</v>
      </c>
      <c r="B82" s="581" t="s">
        <v>60</v>
      </c>
      <c r="C82" s="582" t="s">
        <v>495</v>
      </c>
      <c r="D82" s="575" t="s">
        <v>84</v>
      </c>
      <c r="E82" s="407" t="s">
        <v>496</v>
      </c>
      <c r="F82" s="575" t="s">
        <v>934</v>
      </c>
      <c r="G82" s="574" t="s">
        <v>117</v>
      </c>
      <c r="H82" s="574" t="s">
        <v>29</v>
      </c>
      <c r="I82" s="574" t="s">
        <v>35</v>
      </c>
      <c r="J82" s="282" t="s">
        <v>935</v>
      </c>
      <c r="K82" s="416" t="s">
        <v>219</v>
      </c>
      <c r="L82" s="409" t="s">
        <v>168</v>
      </c>
      <c r="M82" s="574" t="s">
        <v>117</v>
      </c>
      <c r="N82" s="574" t="s">
        <v>28</v>
      </c>
      <c r="O82" s="574" t="s">
        <v>35</v>
      </c>
      <c r="P82" s="574" t="s">
        <v>118</v>
      </c>
      <c r="Q82" s="407" t="s">
        <v>488</v>
      </c>
      <c r="R82" s="413" t="s">
        <v>936</v>
      </c>
      <c r="S82" s="411" t="s">
        <v>168</v>
      </c>
      <c r="T82" s="410" t="s">
        <v>41</v>
      </c>
      <c r="U82" s="5"/>
      <c r="V82" s="281">
        <v>44377</v>
      </c>
      <c r="W82" s="16"/>
      <c r="X82" s="604"/>
    </row>
    <row r="83" spans="1:24" ht="111.75" customHeight="1" x14ac:dyDescent="0.25">
      <c r="A83" s="580"/>
      <c r="B83" s="581"/>
      <c r="C83" s="582"/>
      <c r="D83" s="575"/>
      <c r="E83" s="5" t="s">
        <v>937</v>
      </c>
      <c r="F83" s="575"/>
      <c r="G83" s="574"/>
      <c r="H83" s="574"/>
      <c r="I83" s="574"/>
      <c r="J83" s="282" t="s">
        <v>791</v>
      </c>
      <c r="K83" s="416" t="s">
        <v>219</v>
      </c>
      <c r="L83" s="409" t="s">
        <v>168</v>
      </c>
      <c r="M83" s="574"/>
      <c r="N83" s="574"/>
      <c r="O83" s="574"/>
      <c r="P83" s="574"/>
      <c r="Q83" s="407" t="s">
        <v>489</v>
      </c>
      <c r="R83" s="413" t="s">
        <v>936</v>
      </c>
      <c r="S83" s="411" t="s">
        <v>168</v>
      </c>
      <c r="T83" s="410" t="s">
        <v>41</v>
      </c>
      <c r="U83" s="5"/>
      <c r="V83" s="281">
        <v>44377</v>
      </c>
      <c r="W83" s="16"/>
      <c r="X83" s="604"/>
    </row>
    <row r="84" spans="1:24" ht="120.75" customHeight="1" x14ac:dyDescent="0.25">
      <c r="A84" s="580"/>
      <c r="B84" s="581"/>
      <c r="C84" s="582"/>
      <c r="D84" s="575"/>
      <c r="E84" s="407" t="s">
        <v>938</v>
      </c>
      <c r="F84" s="407" t="s">
        <v>939</v>
      </c>
      <c r="G84" s="574"/>
      <c r="H84" s="574"/>
      <c r="I84" s="574"/>
      <c r="J84" s="282" t="s">
        <v>940</v>
      </c>
      <c r="K84" s="416" t="s">
        <v>219</v>
      </c>
      <c r="L84" s="409" t="s">
        <v>168</v>
      </c>
      <c r="M84" s="574"/>
      <c r="N84" s="574"/>
      <c r="O84" s="574"/>
      <c r="P84" s="574"/>
      <c r="Q84" s="407" t="s">
        <v>489</v>
      </c>
      <c r="R84" s="413" t="s">
        <v>936</v>
      </c>
      <c r="S84" s="411" t="s">
        <v>168</v>
      </c>
      <c r="T84" s="410" t="s">
        <v>41</v>
      </c>
      <c r="U84" s="5"/>
      <c r="V84" s="281">
        <v>44377</v>
      </c>
      <c r="W84" s="16"/>
      <c r="X84" s="604"/>
    </row>
    <row r="85" spans="1:24" ht="137.25" customHeight="1" x14ac:dyDescent="0.25">
      <c r="A85" s="580"/>
      <c r="B85" s="581"/>
      <c r="C85" s="582"/>
      <c r="D85" s="575"/>
      <c r="E85" s="407" t="s">
        <v>789</v>
      </c>
      <c r="F85" s="407" t="s">
        <v>790</v>
      </c>
      <c r="G85" s="574"/>
      <c r="H85" s="574"/>
      <c r="I85" s="574"/>
      <c r="J85" s="282" t="s">
        <v>941</v>
      </c>
      <c r="K85" s="416" t="s">
        <v>745</v>
      </c>
      <c r="L85" s="409" t="s">
        <v>168</v>
      </c>
      <c r="M85" s="574"/>
      <c r="N85" s="574"/>
      <c r="O85" s="574"/>
      <c r="P85" s="574"/>
      <c r="Q85" s="407" t="s">
        <v>489</v>
      </c>
      <c r="R85" s="413" t="s">
        <v>936</v>
      </c>
      <c r="S85" s="411" t="s">
        <v>168</v>
      </c>
      <c r="T85" s="410" t="s">
        <v>41</v>
      </c>
      <c r="U85" s="5"/>
      <c r="V85" s="281">
        <v>44377</v>
      </c>
      <c r="W85" s="16"/>
      <c r="X85" s="604"/>
    </row>
    <row r="86" spans="1:24" ht="73.5" customHeight="1" x14ac:dyDescent="0.25">
      <c r="A86" s="580" t="s">
        <v>94</v>
      </c>
      <c r="B86" s="581" t="s">
        <v>61</v>
      </c>
      <c r="C86" s="582" t="s">
        <v>40</v>
      </c>
      <c r="D86" s="575" t="s">
        <v>84</v>
      </c>
      <c r="E86" s="407" t="s">
        <v>942</v>
      </c>
      <c r="F86" s="407" t="s">
        <v>943</v>
      </c>
      <c r="G86" s="574" t="s">
        <v>25</v>
      </c>
      <c r="H86" s="574" t="s">
        <v>30</v>
      </c>
      <c r="I86" s="574" t="s">
        <v>36</v>
      </c>
      <c r="J86" s="407" t="s">
        <v>944</v>
      </c>
      <c r="K86" s="416" t="s">
        <v>220</v>
      </c>
      <c r="L86" s="409" t="s">
        <v>172</v>
      </c>
      <c r="M86" s="574" t="s">
        <v>24</v>
      </c>
      <c r="N86" s="574" t="s">
        <v>29</v>
      </c>
      <c r="O86" s="574" t="s">
        <v>35</v>
      </c>
      <c r="P86" s="574" t="s">
        <v>118</v>
      </c>
      <c r="Q86" s="407" t="s">
        <v>795</v>
      </c>
      <c r="R86" s="407" t="s">
        <v>490</v>
      </c>
      <c r="S86" s="411" t="s">
        <v>172</v>
      </c>
      <c r="T86" s="575" t="s">
        <v>491</v>
      </c>
      <c r="U86" s="5"/>
      <c r="V86" s="281">
        <v>44377</v>
      </c>
      <c r="W86" s="16"/>
      <c r="X86" s="604"/>
    </row>
    <row r="87" spans="1:24" ht="73.5" customHeight="1" x14ac:dyDescent="0.25">
      <c r="A87" s="580"/>
      <c r="B87" s="581"/>
      <c r="C87" s="582"/>
      <c r="D87" s="575"/>
      <c r="E87" s="407" t="s">
        <v>792</v>
      </c>
      <c r="F87" s="407" t="s">
        <v>497</v>
      </c>
      <c r="G87" s="574"/>
      <c r="H87" s="574"/>
      <c r="I87" s="574"/>
      <c r="J87" s="407" t="s">
        <v>945</v>
      </c>
      <c r="K87" s="416" t="s">
        <v>219</v>
      </c>
      <c r="L87" s="409" t="s">
        <v>168</v>
      </c>
      <c r="M87" s="574"/>
      <c r="N87" s="574"/>
      <c r="O87" s="574"/>
      <c r="P87" s="574"/>
      <c r="Q87" s="407" t="s">
        <v>946</v>
      </c>
      <c r="R87" s="407" t="s">
        <v>490</v>
      </c>
      <c r="S87" s="411" t="s">
        <v>168</v>
      </c>
      <c r="T87" s="575"/>
      <c r="U87" s="5"/>
      <c r="V87" s="281">
        <v>44377</v>
      </c>
      <c r="W87" s="16"/>
      <c r="X87" s="604"/>
    </row>
    <row r="88" spans="1:24" ht="73.5" customHeight="1" x14ac:dyDescent="0.25">
      <c r="A88" s="580"/>
      <c r="B88" s="581"/>
      <c r="C88" s="582"/>
      <c r="D88" s="575"/>
      <c r="E88" s="407" t="s">
        <v>793</v>
      </c>
      <c r="F88" s="407" t="s">
        <v>794</v>
      </c>
      <c r="G88" s="574"/>
      <c r="H88" s="574"/>
      <c r="I88" s="574"/>
      <c r="J88" s="407" t="s">
        <v>947</v>
      </c>
      <c r="K88" s="416" t="s">
        <v>219</v>
      </c>
      <c r="L88" s="409" t="s">
        <v>386</v>
      </c>
      <c r="M88" s="574"/>
      <c r="N88" s="574"/>
      <c r="O88" s="574"/>
      <c r="P88" s="574"/>
      <c r="Q88" s="407" t="s">
        <v>492</v>
      </c>
      <c r="R88" s="413" t="s">
        <v>490</v>
      </c>
      <c r="S88" s="411" t="s">
        <v>386</v>
      </c>
      <c r="T88" s="575"/>
      <c r="U88" s="5"/>
      <c r="V88" s="281">
        <v>44377</v>
      </c>
      <c r="W88" s="16"/>
      <c r="X88" s="604"/>
    </row>
    <row r="89" spans="1:24" ht="103.5" customHeight="1" x14ac:dyDescent="0.25">
      <c r="A89" s="580" t="s">
        <v>94</v>
      </c>
      <c r="B89" s="581" t="s">
        <v>62</v>
      </c>
      <c r="C89" s="582" t="s">
        <v>125</v>
      </c>
      <c r="D89" s="575" t="s">
        <v>84</v>
      </c>
      <c r="E89" s="407" t="s">
        <v>796</v>
      </c>
      <c r="F89" s="407" t="s">
        <v>948</v>
      </c>
      <c r="G89" s="574" t="s">
        <v>117</v>
      </c>
      <c r="H89" s="574" t="s">
        <v>30</v>
      </c>
      <c r="I89" s="574" t="s">
        <v>36</v>
      </c>
      <c r="J89" s="407" t="s">
        <v>949</v>
      </c>
      <c r="K89" s="416" t="s">
        <v>219</v>
      </c>
      <c r="L89" s="409" t="s">
        <v>169</v>
      </c>
      <c r="M89" s="574" t="s">
        <v>117</v>
      </c>
      <c r="N89" s="574" t="s">
        <v>28</v>
      </c>
      <c r="O89" s="574" t="s">
        <v>35</v>
      </c>
      <c r="P89" s="575" t="s">
        <v>34</v>
      </c>
      <c r="Q89" s="407" t="s">
        <v>82</v>
      </c>
      <c r="R89" s="413" t="s">
        <v>950</v>
      </c>
      <c r="S89" s="411" t="s">
        <v>171</v>
      </c>
      <c r="T89" s="410" t="s">
        <v>41</v>
      </c>
      <c r="U89" s="5"/>
      <c r="V89" s="281">
        <v>44377</v>
      </c>
      <c r="W89" s="16"/>
      <c r="X89" s="604"/>
    </row>
    <row r="90" spans="1:24" ht="144" customHeight="1" thickBot="1" x14ac:dyDescent="0.3">
      <c r="A90" s="580"/>
      <c r="B90" s="581"/>
      <c r="C90" s="582"/>
      <c r="D90" s="575"/>
      <c r="E90" s="407" t="s">
        <v>951</v>
      </c>
      <c r="F90" s="407" t="s">
        <v>952</v>
      </c>
      <c r="G90" s="574"/>
      <c r="H90" s="574"/>
      <c r="I90" s="574"/>
      <c r="J90" s="407" t="s">
        <v>953</v>
      </c>
      <c r="K90" s="416" t="s">
        <v>219</v>
      </c>
      <c r="L90" s="409" t="s">
        <v>171</v>
      </c>
      <c r="M90" s="574"/>
      <c r="N90" s="574"/>
      <c r="O90" s="574"/>
      <c r="P90" s="575"/>
      <c r="Q90" s="407" t="s">
        <v>954</v>
      </c>
      <c r="R90" s="413" t="s">
        <v>955</v>
      </c>
      <c r="S90" s="411" t="s">
        <v>171</v>
      </c>
      <c r="T90" s="410" t="s">
        <v>41</v>
      </c>
      <c r="U90" s="5"/>
      <c r="V90" s="281">
        <v>44377</v>
      </c>
      <c r="W90" s="16"/>
      <c r="X90" s="604"/>
    </row>
    <row r="91" spans="1:24" ht="113.25" customHeight="1" x14ac:dyDescent="0.25">
      <c r="A91" s="580" t="s">
        <v>94</v>
      </c>
      <c r="B91" s="581" t="s">
        <v>797</v>
      </c>
      <c r="C91" s="582" t="s">
        <v>956</v>
      </c>
      <c r="D91" s="575" t="s">
        <v>84</v>
      </c>
      <c r="E91" s="407" t="s">
        <v>943</v>
      </c>
      <c r="F91" s="582" t="s">
        <v>798</v>
      </c>
      <c r="G91" s="574" t="s">
        <v>117</v>
      </c>
      <c r="H91" s="574" t="s">
        <v>29</v>
      </c>
      <c r="I91" s="574" t="s">
        <v>35</v>
      </c>
      <c r="J91" s="407" t="s">
        <v>957</v>
      </c>
      <c r="K91" s="416" t="s">
        <v>219</v>
      </c>
      <c r="L91" s="450" t="s">
        <v>387</v>
      </c>
      <c r="M91" s="574" t="s">
        <v>117</v>
      </c>
      <c r="N91" s="574" t="s">
        <v>28</v>
      </c>
      <c r="O91" s="574" t="s">
        <v>35</v>
      </c>
      <c r="P91" s="575" t="s">
        <v>34</v>
      </c>
      <c r="Q91" s="407" t="s">
        <v>82</v>
      </c>
      <c r="R91" s="413" t="s">
        <v>950</v>
      </c>
      <c r="S91" s="411" t="s">
        <v>171</v>
      </c>
      <c r="T91" s="410" t="s">
        <v>41</v>
      </c>
      <c r="U91" s="5"/>
      <c r="V91" s="408">
        <v>44377</v>
      </c>
      <c r="W91" s="16"/>
      <c r="X91" s="604"/>
    </row>
    <row r="92" spans="1:24" ht="113.25" customHeight="1" thickBot="1" x14ac:dyDescent="0.3">
      <c r="A92" s="580"/>
      <c r="B92" s="581"/>
      <c r="C92" s="582"/>
      <c r="D92" s="575"/>
      <c r="E92" s="407" t="s">
        <v>958</v>
      </c>
      <c r="F92" s="582"/>
      <c r="G92" s="574"/>
      <c r="H92" s="574"/>
      <c r="I92" s="574"/>
      <c r="J92" s="407" t="s">
        <v>959</v>
      </c>
      <c r="K92" s="416" t="s">
        <v>219</v>
      </c>
      <c r="L92" s="355" t="s">
        <v>168</v>
      </c>
      <c r="M92" s="574"/>
      <c r="N92" s="574"/>
      <c r="O92" s="574"/>
      <c r="P92" s="575"/>
      <c r="Q92" s="407" t="s">
        <v>954</v>
      </c>
      <c r="R92" s="413" t="s">
        <v>955</v>
      </c>
      <c r="S92" s="411" t="s">
        <v>171</v>
      </c>
      <c r="T92" s="410" t="s">
        <v>41</v>
      </c>
      <c r="U92" s="5"/>
      <c r="V92" s="408">
        <v>44377</v>
      </c>
      <c r="W92" s="16"/>
      <c r="X92" s="604"/>
    </row>
    <row r="93" spans="1:24" ht="94.5" customHeight="1" x14ac:dyDescent="0.25">
      <c r="A93" s="580" t="s">
        <v>94</v>
      </c>
      <c r="B93" s="581" t="s">
        <v>799</v>
      </c>
      <c r="C93" s="582" t="s">
        <v>800</v>
      </c>
      <c r="D93" s="575" t="s">
        <v>84</v>
      </c>
      <c r="E93" s="407" t="s">
        <v>801</v>
      </c>
      <c r="F93" s="407" t="s">
        <v>802</v>
      </c>
      <c r="G93" s="574" t="s">
        <v>117</v>
      </c>
      <c r="H93" s="574" t="s">
        <v>29</v>
      </c>
      <c r="I93" s="574" t="s">
        <v>35</v>
      </c>
      <c r="J93" s="407" t="s">
        <v>960</v>
      </c>
      <c r="K93" s="416" t="s">
        <v>219</v>
      </c>
      <c r="L93" s="409" t="s">
        <v>168</v>
      </c>
      <c r="M93" s="574" t="s">
        <v>117</v>
      </c>
      <c r="N93" s="574" t="s">
        <v>28</v>
      </c>
      <c r="O93" s="574" t="s">
        <v>35</v>
      </c>
      <c r="P93" s="575" t="s">
        <v>34</v>
      </c>
      <c r="Q93" s="407" t="s">
        <v>82</v>
      </c>
      <c r="R93" s="413" t="s">
        <v>950</v>
      </c>
      <c r="S93" s="411" t="s">
        <v>171</v>
      </c>
      <c r="T93" s="410" t="s">
        <v>41</v>
      </c>
      <c r="U93" s="5"/>
      <c r="V93" s="408">
        <v>44377</v>
      </c>
      <c r="W93" s="16"/>
      <c r="X93" s="604"/>
    </row>
    <row r="94" spans="1:24" ht="94.5" customHeight="1" thickBot="1" x14ac:dyDescent="0.3">
      <c r="A94" s="583"/>
      <c r="B94" s="584"/>
      <c r="C94" s="585"/>
      <c r="D94" s="586"/>
      <c r="E94" s="437" t="s">
        <v>803</v>
      </c>
      <c r="F94" s="437" t="s">
        <v>804</v>
      </c>
      <c r="G94" s="572"/>
      <c r="H94" s="572"/>
      <c r="I94" s="572"/>
      <c r="J94" s="437" t="s">
        <v>961</v>
      </c>
      <c r="K94" s="440" t="s">
        <v>219</v>
      </c>
      <c r="L94" s="441" t="s">
        <v>171</v>
      </c>
      <c r="M94" s="572"/>
      <c r="N94" s="572"/>
      <c r="O94" s="572"/>
      <c r="P94" s="586"/>
      <c r="Q94" s="437" t="s">
        <v>954</v>
      </c>
      <c r="R94" s="439" t="s">
        <v>955</v>
      </c>
      <c r="S94" s="451" t="s">
        <v>171</v>
      </c>
      <c r="T94" s="438" t="s">
        <v>41</v>
      </c>
      <c r="U94" s="444"/>
      <c r="V94" s="452">
        <v>44377</v>
      </c>
      <c r="W94" s="151"/>
      <c r="X94" s="645"/>
    </row>
    <row r="95" spans="1:24" ht="47.25" customHeight="1" x14ac:dyDescent="0.25">
      <c r="A95" s="624" t="s">
        <v>89</v>
      </c>
      <c r="B95" s="625" t="s">
        <v>73</v>
      </c>
      <c r="C95" s="626" t="s">
        <v>498</v>
      </c>
      <c r="D95" s="622" t="s">
        <v>84</v>
      </c>
      <c r="E95" s="627" t="s">
        <v>499</v>
      </c>
      <c r="F95" s="420" t="s">
        <v>500</v>
      </c>
      <c r="G95" s="621" t="s">
        <v>26</v>
      </c>
      <c r="H95" s="621" t="s">
        <v>28</v>
      </c>
      <c r="I95" s="621" t="s">
        <v>36</v>
      </c>
      <c r="J95" s="628" t="s">
        <v>809</v>
      </c>
      <c r="K95" s="295" t="s">
        <v>219</v>
      </c>
      <c r="L95" s="633" t="s">
        <v>169</v>
      </c>
      <c r="M95" s="621" t="s">
        <v>24</v>
      </c>
      <c r="N95" s="621" t="s">
        <v>28</v>
      </c>
      <c r="O95" s="621" t="s">
        <v>35</v>
      </c>
      <c r="P95" s="622" t="s">
        <v>118</v>
      </c>
      <c r="Q95" s="636" t="s">
        <v>859</v>
      </c>
      <c r="R95" s="623" t="s">
        <v>113</v>
      </c>
      <c r="S95" s="640" t="s">
        <v>168</v>
      </c>
      <c r="T95" s="627" t="s">
        <v>861</v>
      </c>
      <c r="U95" s="420"/>
      <c r="V95" s="371">
        <v>44377</v>
      </c>
      <c r="W95" s="284"/>
      <c r="X95" s="449"/>
    </row>
    <row r="96" spans="1:24" ht="47.25" customHeight="1" x14ac:dyDescent="0.25">
      <c r="A96" s="603"/>
      <c r="B96" s="618"/>
      <c r="C96" s="609"/>
      <c r="D96" s="597"/>
      <c r="E96" s="619"/>
      <c r="F96" s="427" t="s">
        <v>808</v>
      </c>
      <c r="G96" s="573"/>
      <c r="H96" s="573"/>
      <c r="I96" s="573"/>
      <c r="J96" s="629"/>
      <c r="K96" s="347" t="s">
        <v>219</v>
      </c>
      <c r="L96" s="634"/>
      <c r="M96" s="573"/>
      <c r="N96" s="573"/>
      <c r="O96" s="573"/>
      <c r="P96" s="597"/>
      <c r="Q96" s="637"/>
      <c r="R96" s="596"/>
      <c r="S96" s="641"/>
      <c r="T96" s="619"/>
      <c r="U96" s="427"/>
      <c r="V96" s="229"/>
      <c r="W96" s="147"/>
      <c r="X96" s="428"/>
    </row>
    <row r="97" spans="1:24" ht="47.25" customHeight="1" x14ac:dyDescent="0.25">
      <c r="A97" s="603"/>
      <c r="B97" s="618"/>
      <c r="C97" s="609"/>
      <c r="D97" s="597"/>
      <c r="E97" s="597"/>
      <c r="F97" s="427" t="s">
        <v>806</v>
      </c>
      <c r="G97" s="573"/>
      <c r="H97" s="573"/>
      <c r="I97" s="573"/>
      <c r="J97" s="630"/>
      <c r="K97" s="347" t="s">
        <v>219</v>
      </c>
      <c r="L97" s="635"/>
      <c r="M97" s="573"/>
      <c r="N97" s="573"/>
      <c r="O97" s="573"/>
      <c r="P97" s="597"/>
      <c r="Q97" s="638"/>
      <c r="R97" s="596"/>
      <c r="S97" s="598"/>
      <c r="T97" s="597"/>
      <c r="U97" s="427"/>
      <c r="V97" s="229"/>
      <c r="W97" s="147"/>
      <c r="X97" s="428"/>
    </row>
    <row r="98" spans="1:24" ht="56.25" customHeight="1" x14ac:dyDescent="0.25">
      <c r="A98" s="580"/>
      <c r="B98" s="610"/>
      <c r="C98" s="578"/>
      <c r="D98" s="575"/>
      <c r="E98" s="421" t="s">
        <v>502</v>
      </c>
      <c r="F98" s="421" t="s">
        <v>503</v>
      </c>
      <c r="G98" s="574"/>
      <c r="H98" s="574"/>
      <c r="I98" s="574"/>
      <c r="J98" s="431" t="s">
        <v>810</v>
      </c>
      <c r="K98" s="347" t="s">
        <v>219</v>
      </c>
      <c r="L98" s="484" t="s">
        <v>171</v>
      </c>
      <c r="M98" s="574"/>
      <c r="N98" s="574"/>
      <c r="O98" s="574"/>
      <c r="P98" s="575"/>
      <c r="Q98" s="433" t="s">
        <v>858</v>
      </c>
      <c r="R98" s="582"/>
      <c r="S98" s="424" t="s">
        <v>172</v>
      </c>
      <c r="T98" s="422" t="s">
        <v>576</v>
      </c>
      <c r="U98" s="421"/>
      <c r="V98" s="281">
        <v>44377</v>
      </c>
      <c r="W98" s="16"/>
      <c r="X98" s="429"/>
    </row>
    <row r="99" spans="1:24" ht="48" customHeight="1" x14ac:dyDescent="0.25">
      <c r="A99" s="580"/>
      <c r="B99" s="610"/>
      <c r="C99" s="578"/>
      <c r="D99" s="575"/>
      <c r="E99" s="586" t="s">
        <v>504</v>
      </c>
      <c r="F99" s="421" t="s">
        <v>505</v>
      </c>
      <c r="G99" s="574"/>
      <c r="H99" s="574"/>
      <c r="I99" s="574"/>
      <c r="J99" s="631" t="s">
        <v>529</v>
      </c>
      <c r="K99" s="347" t="s">
        <v>219</v>
      </c>
      <c r="L99" s="572" t="s">
        <v>172</v>
      </c>
      <c r="M99" s="574"/>
      <c r="N99" s="574"/>
      <c r="O99" s="574"/>
      <c r="P99" s="575"/>
      <c r="Q99" s="639" t="s">
        <v>860</v>
      </c>
      <c r="R99" s="582"/>
      <c r="S99" s="642" t="s">
        <v>172</v>
      </c>
      <c r="T99" s="586" t="s">
        <v>42</v>
      </c>
      <c r="U99" s="421"/>
      <c r="V99" s="643">
        <v>44377</v>
      </c>
      <c r="W99" s="16"/>
      <c r="X99" s="429"/>
    </row>
    <row r="100" spans="1:24" ht="48" customHeight="1" x14ac:dyDescent="0.25">
      <c r="A100" s="580"/>
      <c r="B100" s="610"/>
      <c r="C100" s="578"/>
      <c r="D100" s="575"/>
      <c r="E100" s="619"/>
      <c r="F100" s="421" t="s">
        <v>805</v>
      </c>
      <c r="G100" s="574"/>
      <c r="H100" s="574"/>
      <c r="I100" s="574"/>
      <c r="J100" s="632"/>
      <c r="K100" s="347" t="s">
        <v>219</v>
      </c>
      <c r="L100" s="573"/>
      <c r="M100" s="574"/>
      <c r="N100" s="574"/>
      <c r="O100" s="574"/>
      <c r="P100" s="575"/>
      <c r="Q100" s="638"/>
      <c r="R100" s="582"/>
      <c r="S100" s="598"/>
      <c r="T100" s="597"/>
      <c r="U100" s="421"/>
      <c r="V100" s="644"/>
      <c r="W100" s="16"/>
      <c r="X100" s="429"/>
    </row>
    <row r="101" spans="1:24" ht="48" customHeight="1" x14ac:dyDescent="0.25">
      <c r="A101" s="580"/>
      <c r="B101" s="610"/>
      <c r="C101" s="578"/>
      <c r="D101" s="575"/>
      <c r="E101" s="597"/>
      <c r="F101" s="421" t="s">
        <v>806</v>
      </c>
      <c r="G101" s="574"/>
      <c r="H101" s="574"/>
      <c r="I101" s="574"/>
      <c r="J101" s="431" t="s">
        <v>811</v>
      </c>
      <c r="K101" s="347" t="s">
        <v>219</v>
      </c>
      <c r="L101" s="484" t="s">
        <v>387</v>
      </c>
      <c r="M101" s="574"/>
      <c r="N101" s="574"/>
      <c r="O101" s="574"/>
      <c r="P101" s="575"/>
      <c r="Q101" s="432" t="s">
        <v>501</v>
      </c>
      <c r="R101" s="582"/>
      <c r="S101" s="424" t="s">
        <v>168</v>
      </c>
      <c r="T101" s="422" t="s">
        <v>42</v>
      </c>
      <c r="U101" s="421"/>
      <c r="V101" s="281">
        <v>44377</v>
      </c>
      <c r="W101" s="16"/>
      <c r="X101" s="429"/>
    </row>
    <row r="102" spans="1:24" ht="53.25" customHeight="1" x14ac:dyDescent="0.25">
      <c r="A102" s="580"/>
      <c r="B102" s="610"/>
      <c r="C102" s="578"/>
      <c r="D102" s="575"/>
      <c r="E102" s="133" t="s">
        <v>506</v>
      </c>
      <c r="F102" s="5" t="s">
        <v>507</v>
      </c>
      <c r="G102" s="574"/>
      <c r="H102" s="574"/>
      <c r="I102" s="574"/>
      <c r="J102" s="431" t="s">
        <v>812</v>
      </c>
      <c r="K102" s="435" t="s">
        <v>219</v>
      </c>
      <c r="L102" s="484" t="s">
        <v>172</v>
      </c>
      <c r="M102" s="574"/>
      <c r="N102" s="574"/>
      <c r="O102" s="574"/>
      <c r="P102" s="575"/>
      <c r="Q102" s="433" t="s">
        <v>508</v>
      </c>
      <c r="R102" s="582"/>
      <c r="S102" s="424" t="s">
        <v>172</v>
      </c>
      <c r="T102" s="422" t="s">
        <v>578</v>
      </c>
      <c r="U102" s="386"/>
      <c r="V102" s="281">
        <v>44377</v>
      </c>
      <c r="W102" s="16"/>
      <c r="X102" s="429"/>
    </row>
    <row r="103" spans="1:24" ht="60.75" customHeight="1" x14ac:dyDescent="0.25">
      <c r="A103" s="580"/>
      <c r="B103" s="610"/>
      <c r="C103" s="578"/>
      <c r="D103" s="575"/>
      <c r="E103" s="5" t="s">
        <v>509</v>
      </c>
      <c r="F103" s="5" t="s">
        <v>807</v>
      </c>
      <c r="G103" s="574"/>
      <c r="H103" s="574"/>
      <c r="I103" s="574"/>
      <c r="J103" s="431" t="s">
        <v>813</v>
      </c>
      <c r="K103" s="435" t="s">
        <v>219</v>
      </c>
      <c r="L103" s="484" t="s">
        <v>172</v>
      </c>
      <c r="M103" s="574"/>
      <c r="N103" s="574"/>
      <c r="O103" s="574"/>
      <c r="P103" s="575"/>
      <c r="Q103" s="433" t="s">
        <v>510</v>
      </c>
      <c r="R103" s="582"/>
      <c r="S103" s="424" t="s">
        <v>172</v>
      </c>
      <c r="T103" s="422" t="s">
        <v>577</v>
      </c>
      <c r="U103" s="421"/>
      <c r="V103" s="281">
        <v>44377</v>
      </c>
      <c r="W103" s="16"/>
      <c r="X103" s="429"/>
    </row>
    <row r="104" spans="1:24" ht="40.5" customHeight="1" x14ac:dyDescent="0.25">
      <c r="A104" s="580" t="s">
        <v>89</v>
      </c>
      <c r="B104" s="610" t="s">
        <v>74</v>
      </c>
      <c r="C104" s="578" t="s">
        <v>511</v>
      </c>
      <c r="D104" s="575" t="s">
        <v>84</v>
      </c>
      <c r="E104" s="421" t="s">
        <v>512</v>
      </c>
      <c r="F104" s="421" t="s">
        <v>513</v>
      </c>
      <c r="G104" s="574" t="s">
        <v>26</v>
      </c>
      <c r="H104" s="574" t="s">
        <v>30</v>
      </c>
      <c r="I104" s="574" t="s">
        <v>36</v>
      </c>
      <c r="J104" s="431" t="s">
        <v>514</v>
      </c>
      <c r="K104" s="435" t="s">
        <v>219</v>
      </c>
      <c r="L104" s="484" t="s">
        <v>172</v>
      </c>
      <c r="M104" s="574" t="s">
        <v>25</v>
      </c>
      <c r="N104" s="574" t="s">
        <v>29</v>
      </c>
      <c r="O104" s="574" t="s">
        <v>36</v>
      </c>
      <c r="P104" s="575" t="s">
        <v>118</v>
      </c>
      <c r="Q104" s="431" t="s">
        <v>515</v>
      </c>
      <c r="R104" s="582" t="s">
        <v>113</v>
      </c>
      <c r="S104" s="419" t="s">
        <v>172</v>
      </c>
      <c r="T104" s="422" t="s">
        <v>754</v>
      </c>
      <c r="U104" s="421"/>
      <c r="V104" s="281">
        <v>44377</v>
      </c>
      <c r="W104" s="16"/>
      <c r="X104" s="429"/>
    </row>
    <row r="105" spans="1:24" ht="40.5" customHeight="1" x14ac:dyDescent="0.25">
      <c r="A105" s="580"/>
      <c r="B105" s="610"/>
      <c r="C105" s="578"/>
      <c r="D105" s="575"/>
      <c r="E105" s="421" t="s">
        <v>516</v>
      </c>
      <c r="F105" s="421" t="s">
        <v>517</v>
      </c>
      <c r="G105" s="574"/>
      <c r="H105" s="574"/>
      <c r="I105" s="574"/>
      <c r="J105" s="421" t="s">
        <v>518</v>
      </c>
      <c r="K105" s="435" t="s">
        <v>219</v>
      </c>
      <c r="L105" s="484" t="s">
        <v>172</v>
      </c>
      <c r="M105" s="574"/>
      <c r="N105" s="574"/>
      <c r="O105" s="574"/>
      <c r="P105" s="575"/>
      <c r="Q105" s="431" t="s">
        <v>519</v>
      </c>
      <c r="R105" s="582"/>
      <c r="S105" s="419" t="s">
        <v>172</v>
      </c>
      <c r="T105" s="422" t="s">
        <v>41</v>
      </c>
      <c r="U105" s="421"/>
      <c r="V105" s="281">
        <v>44377</v>
      </c>
      <c r="W105" s="16"/>
      <c r="X105" s="429"/>
    </row>
    <row r="106" spans="1:24" ht="40.5" customHeight="1" x14ac:dyDescent="0.25">
      <c r="A106" s="580"/>
      <c r="B106" s="610"/>
      <c r="C106" s="578"/>
      <c r="D106" s="575"/>
      <c r="E106" s="421" t="s">
        <v>520</v>
      </c>
      <c r="F106" s="421" t="s">
        <v>521</v>
      </c>
      <c r="G106" s="574"/>
      <c r="H106" s="574"/>
      <c r="I106" s="574"/>
      <c r="J106" s="421" t="s">
        <v>814</v>
      </c>
      <c r="K106" s="435" t="s">
        <v>219</v>
      </c>
      <c r="L106" s="484" t="s">
        <v>386</v>
      </c>
      <c r="M106" s="574"/>
      <c r="N106" s="574"/>
      <c r="O106" s="574"/>
      <c r="P106" s="575"/>
      <c r="Q106" s="431" t="s">
        <v>816</v>
      </c>
      <c r="R106" s="582"/>
      <c r="S106" s="419" t="s">
        <v>171</v>
      </c>
      <c r="T106" s="422" t="s">
        <v>41</v>
      </c>
      <c r="U106" s="421"/>
      <c r="V106" s="281">
        <v>44377</v>
      </c>
      <c r="W106" s="16"/>
      <c r="X106" s="429"/>
    </row>
    <row r="107" spans="1:24" ht="56.25" customHeight="1" x14ac:dyDescent="0.25">
      <c r="A107" s="580"/>
      <c r="B107" s="610"/>
      <c r="C107" s="578"/>
      <c r="D107" s="575"/>
      <c r="E107" s="422" t="s">
        <v>42</v>
      </c>
      <c r="F107" s="422" t="s">
        <v>42</v>
      </c>
      <c r="G107" s="574"/>
      <c r="H107" s="574"/>
      <c r="I107" s="574"/>
      <c r="J107" s="421" t="s">
        <v>522</v>
      </c>
      <c r="K107" s="435" t="s">
        <v>219</v>
      </c>
      <c r="L107" s="484" t="s">
        <v>172</v>
      </c>
      <c r="M107" s="574"/>
      <c r="N107" s="574"/>
      <c r="O107" s="574"/>
      <c r="P107" s="575"/>
      <c r="Q107" s="431" t="s">
        <v>817</v>
      </c>
      <c r="R107" s="582"/>
      <c r="S107" s="419" t="s">
        <v>172</v>
      </c>
      <c r="T107" s="422" t="s">
        <v>41</v>
      </c>
      <c r="U107" s="421"/>
      <c r="V107" s="281">
        <v>44377</v>
      </c>
      <c r="W107" s="16"/>
      <c r="X107" s="429"/>
    </row>
    <row r="108" spans="1:24" ht="51" customHeight="1" x14ac:dyDescent="0.25">
      <c r="A108" s="580"/>
      <c r="B108" s="610"/>
      <c r="C108" s="578"/>
      <c r="D108" s="575"/>
      <c r="E108" s="422" t="s">
        <v>42</v>
      </c>
      <c r="F108" s="422" t="s">
        <v>42</v>
      </c>
      <c r="G108" s="574"/>
      <c r="H108" s="574"/>
      <c r="I108" s="574"/>
      <c r="J108" s="421" t="s">
        <v>962</v>
      </c>
      <c r="K108" s="435" t="s">
        <v>219</v>
      </c>
      <c r="L108" s="484" t="s">
        <v>387</v>
      </c>
      <c r="M108" s="574"/>
      <c r="N108" s="574"/>
      <c r="O108" s="574"/>
      <c r="P108" s="575"/>
      <c r="Q108" s="431" t="s">
        <v>963</v>
      </c>
      <c r="R108" s="582"/>
      <c r="S108" s="419" t="s">
        <v>168</v>
      </c>
      <c r="T108" s="422" t="s">
        <v>819</v>
      </c>
      <c r="U108" s="421"/>
      <c r="V108" s="281">
        <v>44377</v>
      </c>
      <c r="W108" s="16"/>
      <c r="X108" s="429"/>
    </row>
    <row r="109" spans="1:24" ht="46.5" customHeight="1" x14ac:dyDescent="0.25">
      <c r="A109" s="580"/>
      <c r="B109" s="610"/>
      <c r="C109" s="578"/>
      <c r="D109" s="575"/>
      <c r="E109" s="422" t="s">
        <v>42</v>
      </c>
      <c r="F109" s="422" t="s">
        <v>42</v>
      </c>
      <c r="G109" s="574"/>
      <c r="H109" s="574"/>
      <c r="I109" s="574"/>
      <c r="J109" s="431" t="s">
        <v>815</v>
      </c>
      <c r="K109" s="435" t="s">
        <v>219</v>
      </c>
      <c r="L109" s="484" t="s">
        <v>172</v>
      </c>
      <c r="M109" s="574"/>
      <c r="N109" s="574"/>
      <c r="O109" s="574"/>
      <c r="P109" s="575"/>
      <c r="Q109" s="431" t="s">
        <v>818</v>
      </c>
      <c r="R109" s="582"/>
      <c r="S109" s="419" t="s">
        <v>172</v>
      </c>
      <c r="T109" s="422" t="s">
        <v>41</v>
      </c>
      <c r="U109" s="421"/>
      <c r="V109" s="281">
        <v>44377</v>
      </c>
      <c r="W109" s="16"/>
      <c r="X109" s="429"/>
    </row>
    <row r="110" spans="1:24" ht="44.25" customHeight="1" x14ac:dyDescent="0.25">
      <c r="A110" s="583" t="s">
        <v>89</v>
      </c>
      <c r="B110" s="616" t="s">
        <v>75</v>
      </c>
      <c r="C110" s="572" t="s">
        <v>523</v>
      </c>
      <c r="D110" s="586" t="s">
        <v>84</v>
      </c>
      <c r="E110" s="421" t="s">
        <v>524</v>
      </c>
      <c r="F110" s="5" t="s">
        <v>524</v>
      </c>
      <c r="G110" s="572" t="s">
        <v>25</v>
      </c>
      <c r="H110" s="572" t="s">
        <v>30</v>
      </c>
      <c r="I110" s="572" t="s">
        <v>37</v>
      </c>
      <c r="J110" s="4" t="s">
        <v>525</v>
      </c>
      <c r="K110" s="435" t="s">
        <v>219</v>
      </c>
      <c r="L110" s="484" t="s">
        <v>169</v>
      </c>
      <c r="M110" s="572" t="s">
        <v>117</v>
      </c>
      <c r="N110" s="572" t="s">
        <v>29</v>
      </c>
      <c r="O110" s="572" t="s">
        <v>35</v>
      </c>
      <c r="P110" s="572" t="s">
        <v>118</v>
      </c>
      <c r="Q110" s="431" t="s">
        <v>964</v>
      </c>
      <c r="R110" s="585" t="s">
        <v>113</v>
      </c>
      <c r="S110" s="419" t="s">
        <v>170</v>
      </c>
      <c r="T110" s="422" t="s">
        <v>42</v>
      </c>
      <c r="U110" s="421"/>
      <c r="V110" s="281">
        <v>44377</v>
      </c>
      <c r="W110" s="16"/>
      <c r="X110" s="429"/>
    </row>
    <row r="111" spans="1:24" ht="44.25" customHeight="1" x14ac:dyDescent="0.25">
      <c r="A111" s="615"/>
      <c r="B111" s="617"/>
      <c r="C111" s="607"/>
      <c r="D111" s="619"/>
      <c r="E111" s="421" t="s">
        <v>506</v>
      </c>
      <c r="F111" s="5" t="s">
        <v>506</v>
      </c>
      <c r="G111" s="607"/>
      <c r="H111" s="607"/>
      <c r="I111" s="607"/>
      <c r="J111" s="421" t="s">
        <v>526</v>
      </c>
      <c r="K111" s="435" t="s">
        <v>219</v>
      </c>
      <c r="L111" s="484" t="s">
        <v>386</v>
      </c>
      <c r="M111" s="607"/>
      <c r="N111" s="607"/>
      <c r="O111" s="607"/>
      <c r="P111" s="607"/>
      <c r="Q111" s="431" t="s">
        <v>827</v>
      </c>
      <c r="R111" s="620"/>
      <c r="S111" s="419" t="s">
        <v>170</v>
      </c>
      <c r="T111" s="422" t="s">
        <v>42</v>
      </c>
      <c r="U111" s="421"/>
      <c r="V111" s="281">
        <v>44377</v>
      </c>
      <c r="W111" s="16"/>
      <c r="X111" s="429"/>
    </row>
    <row r="112" spans="1:24" ht="44.25" customHeight="1" x14ac:dyDescent="0.25">
      <c r="A112" s="615"/>
      <c r="B112" s="617"/>
      <c r="C112" s="607"/>
      <c r="D112" s="619"/>
      <c r="E112" s="421" t="s">
        <v>527</v>
      </c>
      <c r="F112" s="421" t="s">
        <v>527</v>
      </c>
      <c r="G112" s="607"/>
      <c r="H112" s="607"/>
      <c r="I112" s="607"/>
      <c r="J112" s="421" t="s">
        <v>821</v>
      </c>
      <c r="K112" s="435" t="s">
        <v>219</v>
      </c>
      <c r="L112" s="484" t="s">
        <v>172</v>
      </c>
      <c r="M112" s="607"/>
      <c r="N112" s="607"/>
      <c r="O112" s="607"/>
      <c r="P112" s="607"/>
      <c r="Q112" s="433" t="s">
        <v>828</v>
      </c>
      <c r="R112" s="620"/>
      <c r="S112" s="419" t="s">
        <v>172</v>
      </c>
      <c r="T112" s="422" t="s">
        <v>42</v>
      </c>
      <c r="U112" s="421"/>
      <c r="V112" s="281">
        <v>44377</v>
      </c>
      <c r="W112" s="16"/>
      <c r="X112" s="429"/>
    </row>
    <row r="113" spans="1:24" ht="55.5" customHeight="1" x14ac:dyDescent="0.25">
      <c r="A113" s="615"/>
      <c r="B113" s="617"/>
      <c r="C113" s="607"/>
      <c r="D113" s="619"/>
      <c r="E113" s="421" t="s">
        <v>530</v>
      </c>
      <c r="F113" s="421" t="s">
        <v>530</v>
      </c>
      <c r="G113" s="607"/>
      <c r="H113" s="607"/>
      <c r="I113" s="607"/>
      <c r="J113" s="421" t="s">
        <v>822</v>
      </c>
      <c r="K113" s="435" t="s">
        <v>219</v>
      </c>
      <c r="L113" s="484" t="s">
        <v>172</v>
      </c>
      <c r="M113" s="607"/>
      <c r="N113" s="607"/>
      <c r="O113" s="607"/>
      <c r="P113" s="607"/>
      <c r="Q113" s="431" t="s">
        <v>829</v>
      </c>
      <c r="R113" s="620"/>
      <c r="S113" s="419" t="s">
        <v>172</v>
      </c>
      <c r="T113" s="422" t="s">
        <v>42</v>
      </c>
      <c r="U113" s="421"/>
      <c r="V113" s="281">
        <v>44377</v>
      </c>
      <c r="W113" s="16"/>
      <c r="X113" s="429"/>
    </row>
    <row r="114" spans="1:24" ht="74.25" customHeight="1" x14ac:dyDescent="0.25">
      <c r="A114" s="615"/>
      <c r="B114" s="617"/>
      <c r="C114" s="607"/>
      <c r="D114" s="619"/>
      <c r="E114" s="585" t="s">
        <v>820</v>
      </c>
      <c r="F114" s="585" t="s">
        <v>820</v>
      </c>
      <c r="G114" s="607"/>
      <c r="H114" s="607"/>
      <c r="I114" s="607"/>
      <c r="J114" s="421" t="s">
        <v>823</v>
      </c>
      <c r="K114" s="435" t="s">
        <v>219</v>
      </c>
      <c r="L114" s="484" t="s">
        <v>171</v>
      </c>
      <c r="M114" s="607"/>
      <c r="N114" s="607"/>
      <c r="O114" s="607"/>
      <c r="P114" s="607"/>
      <c r="Q114" s="431" t="s">
        <v>830</v>
      </c>
      <c r="R114" s="620"/>
      <c r="S114" s="419" t="s">
        <v>172</v>
      </c>
      <c r="T114" s="422" t="s">
        <v>42</v>
      </c>
      <c r="U114" s="421"/>
      <c r="V114" s="281"/>
      <c r="W114" s="16"/>
      <c r="X114" s="429"/>
    </row>
    <row r="115" spans="1:24" ht="55.5" customHeight="1" x14ac:dyDescent="0.25">
      <c r="A115" s="615"/>
      <c r="B115" s="617"/>
      <c r="C115" s="607"/>
      <c r="D115" s="619"/>
      <c r="E115" s="620"/>
      <c r="F115" s="620"/>
      <c r="G115" s="607"/>
      <c r="H115" s="607"/>
      <c r="I115" s="607"/>
      <c r="J115" s="421" t="s">
        <v>824</v>
      </c>
      <c r="K115" s="435" t="s">
        <v>219</v>
      </c>
      <c r="L115" s="484" t="s">
        <v>168</v>
      </c>
      <c r="M115" s="607"/>
      <c r="N115" s="607"/>
      <c r="O115" s="607"/>
      <c r="P115" s="607"/>
      <c r="Q115" s="431" t="s">
        <v>1020</v>
      </c>
      <c r="R115" s="620"/>
      <c r="S115" s="419" t="s">
        <v>168</v>
      </c>
      <c r="T115" s="422" t="s">
        <v>819</v>
      </c>
      <c r="U115" s="421"/>
      <c r="V115" s="281"/>
      <c r="W115" s="16"/>
      <c r="X115" s="429"/>
    </row>
    <row r="116" spans="1:24" ht="55.5" customHeight="1" x14ac:dyDescent="0.25">
      <c r="A116" s="615"/>
      <c r="B116" s="617"/>
      <c r="C116" s="607"/>
      <c r="D116" s="619"/>
      <c r="E116" s="620"/>
      <c r="F116" s="620"/>
      <c r="G116" s="607"/>
      <c r="H116" s="607"/>
      <c r="I116" s="607"/>
      <c r="J116" s="431" t="s">
        <v>825</v>
      </c>
      <c r="K116" s="435" t="s">
        <v>219</v>
      </c>
      <c r="L116" s="484" t="s">
        <v>168</v>
      </c>
      <c r="M116" s="607"/>
      <c r="N116" s="607"/>
      <c r="O116" s="607"/>
      <c r="P116" s="607"/>
      <c r="Q116" s="431" t="s">
        <v>831</v>
      </c>
      <c r="R116" s="620"/>
      <c r="S116" s="419" t="s">
        <v>170</v>
      </c>
      <c r="T116" s="422" t="s">
        <v>42</v>
      </c>
      <c r="U116" s="421"/>
      <c r="V116" s="281"/>
      <c r="W116" s="16"/>
      <c r="X116" s="429"/>
    </row>
    <row r="117" spans="1:24" ht="55.5" customHeight="1" x14ac:dyDescent="0.25">
      <c r="A117" s="603"/>
      <c r="B117" s="618"/>
      <c r="C117" s="573"/>
      <c r="D117" s="597"/>
      <c r="E117" s="596"/>
      <c r="F117" s="596"/>
      <c r="G117" s="573"/>
      <c r="H117" s="573"/>
      <c r="I117" s="573"/>
      <c r="J117" s="431" t="s">
        <v>826</v>
      </c>
      <c r="K117" s="435" t="s">
        <v>219</v>
      </c>
      <c r="L117" s="484" t="s">
        <v>172</v>
      </c>
      <c r="M117" s="573"/>
      <c r="N117" s="573"/>
      <c r="O117" s="573"/>
      <c r="P117" s="573"/>
      <c r="Q117" s="433" t="s">
        <v>832</v>
      </c>
      <c r="R117" s="596"/>
      <c r="S117" s="419" t="s">
        <v>172</v>
      </c>
      <c r="T117" s="422" t="s">
        <v>42</v>
      </c>
      <c r="U117" s="421"/>
      <c r="V117" s="281"/>
      <c r="W117" s="16"/>
      <c r="X117" s="429"/>
    </row>
    <row r="118" spans="1:24" ht="36.75" customHeight="1" x14ac:dyDescent="0.25">
      <c r="A118" s="580" t="s">
        <v>89</v>
      </c>
      <c r="B118" s="610" t="s">
        <v>76</v>
      </c>
      <c r="C118" s="578" t="s">
        <v>43</v>
      </c>
      <c r="D118" s="575" t="s">
        <v>84</v>
      </c>
      <c r="E118" s="373" t="s">
        <v>531</v>
      </c>
      <c r="F118" s="373" t="s">
        <v>532</v>
      </c>
      <c r="G118" s="574" t="s">
        <v>25</v>
      </c>
      <c r="H118" s="574" t="s">
        <v>30</v>
      </c>
      <c r="I118" s="574" t="s">
        <v>37</v>
      </c>
      <c r="J118" s="611" t="s">
        <v>835</v>
      </c>
      <c r="K118" s="613" t="s">
        <v>219</v>
      </c>
      <c r="L118" s="572" t="s">
        <v>172</v>
      </c>
      <c r="M118" s="574" t="s">
        <v>117</v>
      </c>
      <c r="N118" s="574" t="s">
        <v>28</v>
      </c>
      <c r="O118" s="574" t="s">
        <v>35</v>
      </c>
      <c r="P118" s="574" t="s">
        <v>118</v>
      </c>
      <c r="Q118" s="599" t="s">
        <v>838</v>
      </c>
      <c r="R118" s="575" t="s">
        <v>126</v>
      </c>
      <c r="S118" s="572" t="s">
        <v>172</v>
      </c>
      <c r="T118" s="586" t="s">
        <v>41</v>
      </c>
      <c r="U118" s="586"/>
      <c r="V118" s="281">
        <v>44377</v>
      </c>
      <c r="W118" s="584"/>
      <c r="X118" s="686"/>
    </row>
    <row r="119" spans="1:24" ht="36.75" customHeight="1" x14ac:dyDescent="0.25">
      <c r="A119" s="580"/>
      <c r="B119" s="610"/>
      <c r="C119" s="578"/>
      <c r="D119" s="575"/>
      <c r="E119" s="373" t="s">
        <v>533</v>
      </c>
      <c r="F119" s="427" t="s">
        <v>833</v>
      </c>
      <c r="G119" s="574"/>
      <c r="H119" s="574"/>
      <c r="I119" s="574"/>
      <c r="J119" s="612"/>
      <c r="K119" s="614"/>
      <c r="L119" s="573"/>
      <c r="M119" s="574"/>
      <c r="N119" s="574"/>
      <c r="O119" s="574"/>
      <c r="P119" s="574"/>
      <c r="Q119" s="609"/>
      <c r="R119" s="575"/>
      <c r="S119" s="573"/>
      <c r="T119" s="597"/>
      <c r="U119" s="597"/>
      <c r="V119" s="281">
        <v>44377</v>
      </c>
      <c r="W119" s="595"/>
      <c r="X119" s="687"/>
    </row>
    <row r="120" spans="1:24" ht="63" customHeight="1" x14ac:dyDescent="0.25">
      <c r="A120" s="580"/>
      <c r="B120" s="610"/>
      <c r="C120" s="578"/>
      <c r="D120" s="575"/>
      <c r="E120" s="373" t="s">
        <v>834</v>
      </c>
      <c r="F120" s="5" t="s">
        <v>833</v>
      </c>
      <c r="G120" s="574"/>
      <c r="H120" s="574"/>
      <c r="I120" s="574"/>
      <c r="J120" s="421" t="s">
        <v>836</v>
      </c>
      <c r="K120" s="435" t="s">
        <v>219</v>
      </c>
      <c r="L120" s="483" t="s">
        <v>171</v>
      </c>
      <c r="M120" s="574"/>
      <c r="N120" s="574"/>
      <c r="O120" s="574"/>
      <c r="P120" s="574"/>
      <c r="Q120" s="431" t="s">
        <v>519</v>
      </c>
      <c r="R120" s="575"/>
      <c r="S120" s="419" t="s">
        <v>171</v>
      </c>
      <c r="T120" s="422" t="s">
        <v>41</v>
      </c>
      <c r="U120" s="5"/>
      <c r="V120" s="281">
        <v>44377</v>
      </c>
      <c r="W120" s="16"/>
      <c r="X120" s="248"/>
    </row>
    <row r="121" spans="1:24" ht="57" customHeight="1" x14ac:dyDescent="0.25">
      <c r="A121" s="580"/>
      <c r="B121" s="610"/>
      <c r="C121" s="578"/>
      <c r="D121" s="575"/>
      <c r="E121" s="373" t="s">
        <v>506</v>
      </c>
      <c r="F121" s="427" t="s">
        <v>507</v>
      </c>
      <c r="G121" s="574"/>
      <c r="H121" s="574"/>
      <c r="I121" s="574"/>
      <c r="J121" s="143" t="s">
        <v>837</v>
      </c>
      <c r="K121" s="435" t="s">
        <v>219</v>
      </c>
      <c r="L121" s="483" t="s">
        <v>172</v>
      </c>
      <c r="M121" s="574"/>
      <c r="N121" s="574"/>
      <c r="O121" s="574"/>
      <c r="P121" s="574"/>
      <c r="Q121" s="427" t="s">
        <v>839</v>
      </c>
      <c r="R121" s="575"/>
      <c r="S121" s="419" t="s">
        <v>172</v>
      </c>
      <c r="T121" s="422" t="s">
        <v>41</v>
      </c>
      <c r="U121" s="5"/>
      <c r="V121" s="281">
        <v>44377</v>
      </c>
      <c r="W121" s="16"/>
      <c r="X121" s="248"/>
    </row>
    <row r="122" spans="1:24" ht="49.5" customHeight="1" x14ac:dyDescent="0.25">
      <c r="A122" s="580" t="s">
        <v>89</v>
      </c>
      <c r="B122" s="610" t="s">
        <v>77</v>
      </c>
      <c r="C122" s="578" t="s">
        <v>965</v>
      </c>
      <c r="D122" s="575" t="s">
        <v>84</v>
      </c>
      <c r="E122" s="421" t="s">
        <v>534</v>
      </c>
      <c r="F122" s="421" t="s">
        <v>535</v>
      </c>
      <c r="G122" s="574" t="s">
        <v>26</v>
      </c>
      <c r="H122" s="574" t="s">
        <v>30</v>
      </c>
      <c r="I122" s="574" t="s">
        <v>36</v>
      </c>
      <c r="J122" s="431" t="s">
        <v>842</v>
      </c>
      <c r="K122" s="435" t="s">
        <v>219</v>
      </c>
      <c r="L122" s="484" t="s">
        <v>387</v>
      </c>
      <c r="M122" s="574" t="s">
        <v>24</v>
      </c>
      <c r="N122" s="574" t="s">
        <v>28</v>
      </c>
      <c r="O122" s="574" t="s">
        <v>35</v>
      </c>
      <c r="P122" s="574" t="s">
        <v>118</v>
      </c>
      <c r="Q122" s="431" t="s">
        <v>843</v>
      </c>
      <c r="R122" s="575" t="s">
        <v>126</v>
      </c>
      <c r="S122" s="419" t="s">
        <v>168</v>
      </c>
      <c r="T122" s="422" t="s">
        <v>41</v>
      </c>
      <c r="U122" s="421"/>
      <c r="V122" s="281">
        <v>44377</v>
      </c>
      <c r="W122" s="16"/>
      <c r="X122" s="429"/>
    </row>
    <row r="123" spans="1:24" ht="49.5" customHeight="1" x14ac:dyDescent="0.25">
      <c r="A123" s="580"/>
      <c r="B123" s="610"/>
      <c r="C123" s="578"/>
      <c r="D123" s="575"/>
      <c r="E123" s="421" t="s">
        <v>840</v>
      </c>
      <c r="F123" s="421" t="s">
        <v>841</v>
      </c>
      <c r="G123" s="574"/>
      <c r="H123" s="574"/>
      <c r="I123" s="574"/>
      <c r="J123" s="421" t="s">
        <v>966</v>
      </c>
      <c r="K123" s="435" t="s">
        <v>219</v>
      </c>
      <c r="L123" s="484" t="s">
        <v>386</v>
      </c>
      <c r="M123" s="574"/>
      <c r="N123" s="574"/>
      <c r="O123" s="574"/>
      <c r="P123" s="574"/>
      <c r="Q123" s="431" t="s">
        <v>1021</v>
      </c>
      <c r="R123" s="575"/>
      <c r="S123" s="419" t="s">
        <v>168</v>
      </c>
      <c r="T123" s="422" t="s">
        <v>41</v>
      </c>
      <c r="U123" s="421"/>
      <c r="V123" s="281">
        <v>44377</v>
      </c>
      <c r="W123" s="16"/>
      <c r="X123" s="429"/>
    </row>
    <row r="124" spans="1:24" ht="49.5" customHeight="1" x14ac:dyDescent="0.25">
      <c r="A124" s="580"/>
      <c r="B124" s="610"/>
      <c r="C124" s="578"/>
      <c r="D124" s="575"/>
      <c r="E124" s="421" t="s">
        <v>536</v>
      </c>
      <c r="F124" s="421" t="s">
        <v>505</v>
      </c>
      <c r="G124" s="574"/>
      <c r="H124" s="574"/>
      <c r="I124" s="574"/>
      <c r="J124" s="421" t="s">
        <v>537</v>
      </c>
      <c r="K124" s="435" t="s">
        <v>219</v>
      </c>
      <c r="L124" s="484" t="s">
        <v>387</v>
      </c>
      <c r="M124" s="574"/>
      <c r="N124" s="574"/>
      <c r="O124" s="574"/>
      <c r="P124" s="574"/>
      <c r="Q124" s="431" t="s">
        <v>538</v>
      </c>
      <c r="R124" s="575"/>
      <c r="S124" s="419" t="s">
        <v>168</v>
      </c>
      <c r="T124" s="422" t="s">
        <v>41</v>
      </c>
      <c r="U124" s="421"/>
      <c r="V124" s="281">
        <v>44377</v>
      </c>
      <c r="W124" s="16"/>
      <c r="X124" s="429"/>
    </row>
    <row r="125" spans="1:24" ht="49.5" customHeight="1" x14ac:dyDescent="0.25">
      <c r="A125" s="580"/>
      <c r="B125" s="610"/>
      <c r="C125" s="578"/>
      <c r="D125" s="575"/>
      <c r="E125" s="421" t="s">
        <v>539</v>
      </c>
      <c r="F125" s="421" t="s">
        <v>540</v>
      </c>
      <c r="G125" s="574"/>
      <c r="H125" s="574"/>
      <c r="I125" s="574"/>
      <c r="J125" s="421" t="s">
        <v>541</v>
      </c>
      <c r="K125" s="435" t="s">
        <v>219</v>
      </c>
      <c r="L125" s="484" t="s">
        <v>172</v>
      </c>
      <c r="M125" s="574"/>
      <c r="N125" s="574"/>
      <c r="O125" s="574"/>
      <c r="P125" s="574"/>
      <c r="Q125" s="431" t="s">
        <v>844</v>
      </c>
      <c r="R125" s="575"/>
      <c r="S125" s="419" t="s">
        <v>168</v>
      </c>
      <c r="T125" s="422" t="s">
        <v>41</v>
      </c>
      <c r="U125" s="421"/>
      <c r="V125" s="281">
        <v>44377</v>
      </c>
      <c r="W125" s="16"/>
      <c r="X125" s="429"/>
    </row>
    <row r="126" spans="1:24" ht="49.5" customHeight="1" x14ac:dyDescent="0.25">
      <c r="A126" s="580"/>
      <c r="B126" s="610"/>
      <c r="C126" s="578"/>
      <c r="D126" s="575"/>
      <c r="E126" s="421" t="s">
        <v>542</v>
      </c>
      <c r="F126" s="421" t="s">
        <v>528</v>
      </c>
      <c r="G126" s="574"/>
      <c r="H126" s="574"/>
      <c r="I126" s="574"/>
      <c r="J126" s="5" t="s">
        <v>543</v>
      </c>
      <c r="K126" s="435" t="s">
        <v>219</v>
      </c>
      <c r="L126" s="483" t="s">
        <v>172</v>
      </c>
      <c r="M126" s="574"/>
      <c r="N126" s="574"/>
      <c r="O126" s="574"/>
      <c r="P126" s="574"/>
      <c r="Q126" s="431" t="s">
        <v>845</v>
      </c>
      <c r="R126" s="575"/>
      <c r="S126" s="419" t="s">
        <v>172</v>
      </c>
      <c r="T126" s="422" t="s">
        <v>41</v>
      </c>
      <c r="U126" s="431"/>
      <c r="V126" s="281">
        <v>44377</v>
      </c>
      <c r="W126" s="16"/>
      <c r="X126" s="429"/>
    </row>
    <row r="127" spans="1:24" ht="49.5" customHeight="1" x14ac:dyDescent="0.25">
      <c r="A127" s="580" t="s">
        <v>89</v>
      </c>
      <c r="B127" s="616" t="s">
        <v>846</v>
      </c>
      <c r="C127" s="578" t="s">
        <v>847</v>
      </c>
      <c r="D127" s="575" t="s">
        <v>84</v>
      </c>
      <c r="E127" s="585" t="s">
        <v>848</v>
      </c>
      <c r="F127" s="421" t="s">
        <v>805</v>
      </c>
      <c r="G127" s="572" t="s">
        <v>25</v>
      </c>
      <c r="H127" s="572" t="s">
        <v>30</v>
      </c>
      <c r="I127" s="572" t="s">
        <v>37</v>
      </c>
      <c r="J127" s="421" t="s">
        <v>852</v>
      </c>
      <c r="K127" s="435" t="s">
        <v>219</v>
      </c>
      <c r="L127" s="484" t="s">
        <v>171</v>
      </c>
      <c r="M127" s="572" t="s">
        <v>25</v>
      </c>
      <c r="N127" s="572" t="s">
        <v>29</v>
      </c>
      <c r="O127" s="572" t="s">
        <v>36</v>
      </c>
      <c r="P127" s="574" t="s">
        <v>118</v>
      </c>
      <c r="Q127" s="599" t="s">
        <v>857</v>
      </c>
      <c r="R127" s="575" t="s">
        <v>126</v>
      </c>
      <c r="S127" s="572" t="s">
        <v>170</v>
      </c>
      <c r="T127" s="586" t="s">
        <v>42</v>
      </c>
      <c r="U127" s="431"/>
      <c r="V127" s="281"/>
      <c r="W127" s="16"/>
      <c r="X127" s="429"/>
    </row>
    <row r="128" spans="1:24" ht="49.5" customHeight="1" x14ac:dyDescent="0.25">
      <c r="A128" s="580"/>
      <c r="B128" s="617"/>
      <c r="C128" s="578"/>
      <c r="D128" s="575"/>
      <c r="E128" s="620"/>
      <c r="F128" s="421" t="s">
        <v>849</v>
      </c>
      <c r="G128" s="607"/>
      <c r="H128" s="607"/>
      <c r="I128" s="607"/>
      <c r="J128" s="4" t="s">
        <v>853</v>
      </c>
      <c r="K128" s="435" t="s">
        <v>219</v>
      </c>
      <c r="L128" s="484" t="s">
        <v>172</v>
      </c>
      <c r="M128" s="607"/>
      <c r="N128" s="607"/>
      <c r="O128" s="607"/>
      <c r="P128" s="574"/>
      <c r="Q128" s="609"/>
      <c r="R128" s="575"/>
      <c r="S128" s="573"/>
      <c r="T128" s="597"/>
      <c r="U128" s="431"/>
      <c r="V128" s="281"/>
      <c r="W128" s="16"/>
      <c r="X128" s="429"/>
    </row>
    <row r="129" spans="1:24" ht="49.5" customHeight="1" x14ac:dyDescent="0.25">
      <c r="A129" s="580"/>
      <c r="B129" s="617"/>
      <c r="C129" s="578"/>
      <c r="D129" s="575"/>
      <c r="E129" s="620"/>
      <c r="F129" s="421" t="s">
        <v>850</v>
      </c>
      <c r="G129" s="607"/>
      <c r="H129" s="607"/>
      <c r="I129" s="607"/>
      <c r="J129" s="421" t="s">
        <v>854</v>
      </c>
      <c r="K129" s="435" t="s">
        <v>219</v>
      </c>
      <c r="L129" s="484" t="s">
        <v>168</v>
      </c>
      <c r="M129" s="607"/>
      <c r="N129" s="607"/>
      <c r="O129" s="607"/>
      <c r="P129" s="574"/>
      <c r="Q129" s="431" t="s">
        <v>1020</v>
      </c>
      <c r="R129" s="575"/>
      <c r="S129" s="419" t="s">
        <v>168</v>
      </c>
      <c r="T129" s="422" t="s">
        <v>819</v>
      </c>
      <c r="U129" s="431"/>
      <c r="V129" s="281"/>
      <c r="W129" s="16"/>
      <c r="X129" s="429"/>
    </row>
    <row r="130" spans="1:24" ht="49.5" customHeight="1" x14ac:dyDescent="0.25">
      <c r="A130" s="580"/>
      <c r="B130" s="617"/>
      <c r="C130" s="578"/>
      <c r="D130" s="575"/>
      <c r="E130" s="596"/>
      <c r="F130" s="421" t="s">
        <v>851</v>
      </c>
      <c r="G130" s="607"/>
      <c r="H130" s="607"/>
      <c r="I130" s="607"/>
      <c r="J130" s="431" t="s">
        <v>855</v>
      </c>
      <c r="K130" s="435" t="s">
        <v>219</v>
      </c>
      <c r="L130" s="484" t="s">
        <v>168</v>
      </c>
      <c r="M130" s="607"/>
      <c r="N130" s="607"/>
      <c r="O130" s="607"/>
      <c r="P130" s="574"/>
      <c r="Q130" s="431" t="s">
        <v>831</v>
      </c>
      <c r="R130" s="575"/>
      <c r="S130" s="419" t="s">
        <v>170</v>
      </c>
      <c r="T130" s="438" t="s">
        <v>42</v>
      </c>
      <c r="U130" s="431"/>
      <c r="V130" s="281"/>
      <c r="W130" s="16"/>
      <c r="X130" s="429"/>
    </row>
    <row r="131" spans="1:24" ht="49.5" customHeight="1" thickBot="1" x14ac:dyDescent="0.3">
      <c r="A131" s="602"/>
      <c r="B131" s="688"/>
      <c r="C131" s="579"/>
      <c r="D131" s="592"/>
      <c r="E131" s="425" t="s">
        <v>502</v>
      </c>
      <c r="F131" s="425" t="s">
        <v>503</v>
      </c>
      <c r="G131" s="689"/>
      <c r="H131" s="689"/>
      <c r="I131" s="689"/>
      <c r="J131" s="434" t="s">
        <v>856</v>
      </c>
      <c r="K131" s="286" t="s">
        <v>219</v>
      </c>
      <c r="L131" s="484" t="s">
        <v>171</v>
      </c>
      <c r="M131" s="689"/>
      <c r="N131" s="689"/>
      <c r="O131" s="689"/>
      <c r="P131" s="591"/>
      <c r="Q131" s="436" t="s">
        <v>858</v>
      </c>
      <c r="R131" s="592"/>
      <c r="S131" s="423" t="s">
        <v>172</v>
      </c>
      <c r="T131" s="426" t="s">
        <v>576</v>
      </c>
      <c r="U131" s="434"/>
      <c r="V131" s="240"/>
      <c r="W131" s="146"/>
      <c r="X131" s="430"/>
    </row>
    <row r="132" spans="1:24" ht="91.5" customHeight="1" x14ac:dyDescent="0.25">
      <c r="A132" s="603" t="s">
        <v>91</v>
      </c>
      <c r="B132" s="595" t="s">
        <v>67</v>
      </c>
      <c r="C132" s="596" t="s">
        <v>680</v>
      </c>
      <c r="D132" s="597" t="s">
        <v>84</v>
      </c>
      <c r="E132" s="327" t="s">
        <v>669</v>
      </c>
      <c r="F132" s="327" t="s">
        <v>670</v>
      </c>
      <c r="G132" s="573" t="s">
        <v>117</v>
      </c>
      <c r="H132" s="573" t="s">
        <v>30</v>
      </c>
      <c r="I132" s="609" t="s">
        <v>36</v>
      </c>
      <c r="J132" s="327" t="s">
        <v>967</v>
      </c>
      <c r="K132" s="347" t="s">
        <v>219</v>
      </c>
      <c r="L132" s="318" t="s">
        <v>681</v>
      </c>
      <c r="M132" s="573" t="s">
        <v>117</v>
      </c>
      <c r="N132" s="573" t="s">
        <v>28</v>
      </c>
      <c r="O132" s="573" t="s">
        <v>35</v>
      </c>
      <c r="P132" s="597" t="s">
        <v>33</v>
      </c>
      <c r="Q132" s="344" t="s">
        <v>682</v>
      </c>
      <c r="R132" s="344" t="s">
        <v>683</v>
      </c>
      <c r="S132" s="381" t="s">
        <v>171</v>
      </c>
      <c r="T132" s="344" t="s">
        <v>687</v>
      </c>
      <c r="U132" s="344"/>
      <c r="V132" s="229">
        <v>44377</v>
      </c>
      <c r="W132" s="147"/>
      <c r="X132" s="326"/>
    </row>
    <row r="133" spans="1:24" ht="57" customHeight="1" x14ac:dyDescent="0.25">
      <c r="A133" s="580"/>
      <c r="B133" s="581"/>
      <c r="C133" s="582"/>
      <c r="D133" s="575"/>
      <c r="E133" s="336" t="s">
        <v>671</v>
      </c>
      <c r="F133" s="336" t="s">
        <v>968</v>
      </c>
      <c r="G133" s="574"/>
      <c r="H133" s="574"/>
      <c r="I133" s="578"/>
      <c r="J133" s="336" t="s">
        <v>969</v>
      </c>
      <c r="K133" s="285" t="s">
        <v>219</v>
      </c>
      <c r="L133" s="324" t="s">
        <v>168</v>
      </c>
      <c r="M133" s="574"/>
      <c r="N133" s="574"/>
      <c r="O133" s="574"/>
      <c r="P133" s="575"/>
      <c r="Q133" s="332" t="s">
        <v>684</v>
      </c>
      <c r="R133" s="367" t="s">
        <v>685</v>
      </c>
      <c r="S133" s="367" t="s">
        <v>170</v>
      </c>
      <c r="T133" s="332" t="s">
        <v>970</v>
      </c>
      <c r="U133" s="332"/>
      <c r="V133" s="281">
        <v>44377</v>
      </c>
      <c r="W133" s="16"/>
      <c r="X133" s="330"/>
    </row>
    <row r="134" spans="1:24" ht="81.75" customHeight="1" x14ac:dyDescent="0.25">
      <c r="A134" s="580"/>
      <c r="B134" s="581"/>
      <c r="C134" s="582"/>
      <c r="D134" s="575"/>
      <c r="E134" s="336" t="s">
        <v>672</v>
      </c>
      <c r="F134" s="336" t="s">
        <v>673</v>
      </c>
      <c r="G134" s="574"/>
      <c r="H134" s="574"/>
      <c r="I134" s="578"/>
      <c r="J134" s="336" t="s">
        <v>971</v>
      </c>
      <c r="K134" s="285" t="s">
        <v>219</v>
      </c>
      <c r="L134" s="324" t="s">
        <v>168</v>
      </c>
      <c r="M134" s="574"/>
      <c r="N134" s="574"/>
      <c r="O134" s="574"/>
      <c r="P134" s="575"/>
      <c r="Q134" s="332" t="s">
        <v>686</v>
      </c>
      <c r="R134" s="367" t="s">
        <v>685</v>
      </c>
      <c r="S134" s="367" t="s">
        <v>171</v>
      </c>
      <c r="T134" s="332" t="s">
        <v>972</v>
      </c>
      <c r="U134" s="332"/>
      <c r="V134" s="281">
        <v>44377</v>
      </c>
      <c r="W134" s="16"/>
      <c r="X134" s="321"/>
    </row>
    <row r="135" spans="1:24" ht="108" customHeight="1" x14ac:dyDescent="0.25">
      <c r="A135" s="580" t="s">
        <v>91</v>
      </c>
      <c r="B135" s="581" t="s">
        <v>68</v>
      </c>
      <c r="C135" s="582" t="s">
        <v>674</v>
      </c>
      <c r="D135" s="575" t="s">
        <v>84</v>
      </c>
      <c r="E135" s="336" t="s">
        <v>973</v>
      </c>
      <c r="F135" s="336" t="s">
        <v>673</v>
      </c>
      <c r="G135" s="574" t="s">
        <v>117</v>
      </c>
      <c r="H135" s="574" t="s">
        <v>30</v>
      </c>
      <c r="I135" s="574" t="s">
        <v>36</v>
      </c>
      <c r="J135" s="336" t="s">
        <v>677</v>
      </c>
      <c r="K135" s="285" t="s">
        <v>219</v>
      </c>
      <c r="L135" s="324" t="s">
        <v>168</v>
      </c>
      <c r="M135" s="574" t="s">
        <v>117</v>
      </c>
      <c r="N135" s="574" t="s">
        <v>28</v>
      </c>
      <c r="O135" s="574" t="s">
        <v>35</v>
      </c>
      <c r="P135" s="575" t="s">
        <v>34</v>
      </c>
      <c r="Q135" s="332" t="s">
        <v>974</v>
      </c>
      <c r="R135" s="6" t="s">
        <v>688</v>
      </c>
      <c r="S135" s="324" t="s">
        <v>171</v>
      </c>
      <c r="T135" s="319" t="s">
        <v>42</v>
      </c>
      <c r="U135" s="332"/>
      <c r="V135" s="281">
        <v>44377</v>
      </c>
      <c r="W135" s="16"/>
      <c r="X135" s="321"/>
    </row>
    <row r="136" spans="1:24" ht="86.25" customHeight="1" x14ac:dyDescent="0.25">
      <c r="A136" s="580"/>
      <c r="B136" s="581"/>
      <c r="C136" s="582"/>
      <c r="D136" s="575"/>
      <c r="E136" s="336" t="s">
        <v>675</v>
      </c>
      <c r="F136" s="336" t="s">
        <v>676</v>
      </c>
      <c r="G136" s="574"/>
      <c r="H136" s="574"/>
      <c r="I136" s="574"/>
      <c r="J136" s="336" t="s">
        <v>975</v>
      </c>
      <c r="K136" s="285" t="s">
        <v>219</v>
      </c>
      <c r="L136" s="324" t="s">
        <v>172</v>
      </c>
      <c r="M136" s="574"/>
      <c r="N136" s="574"/>
      <c r="O136" s="574"/>
      <c r="P136" s="575"/>
      <c r="Q136" s="332" t="s">
        <v>689</v>
      </c>
      <c r="R136" s="6" t="s">
        <v>690</v>
      </c>
      <c r="S136" s="324" t="s">
        <v>171</v>
      </c>
      <c r="T136" s="336" t="s">
        <v>691</v>
      </c>
      <c r="U136" s="332"/>
      <c r="V136" s="281">
        <v>44377</v>
      </c>
      <c r="W136" s="16"/>
      <c r="X136" s="321"/>
    </row>
    <row r="137" spans="1:24" ht="143.25" customHeight="1" thickBot="1" x14ac:dyDescent="0.3">
      <c r="A137" s="338" t="s">
        <v>91</v>
      </c>
      <c r="B137" s="339" t="s">
        <v>69</v>
      </c>
      <c r="C137" s="337" t="s">
        <v>692</v>
      </c>
      <c r="D137" s="320" t="s">
        <v>84</v>
      </c>
      <c r="E137" s="337" t="s">
        <v>693</v>
      </c>
      <c r="F137" s="337" t="s">
        <v>694</v>
      </c>
      <c r="G137" s="331" t="s">
        <v>117</v>
      </c>
      <c r="H137" s="331" t="s">
        <v>30</v>
      </c>
      <c r="I137" s="17" t="s">
        <v>36</v>
      </c>
      <c r="J137" s="337" t="s">
        <v>678</v>
      </c>
      <c r="K137" s="286" t="s">
        <v>219</v>
      </c>
      <c r="L137" s="343" t="s">
        <v>679</v>
      </c>
      <c r="M137" s="331" t="s">
        <v>117</v>
      </c>
      <c r="N137" s="331" t="s">
        <v>28</v>
      </c>
      <c r="O137" s="331" t="s">
        <v>35</v>
      </c>
      <c r="P137" s="320" t="s">
        <v>33</v>
      </c>
      <c r="Q137" s="343" t="s">
        <v>976</v>
      </c>
      <c r="R137" s="369" t="s">
        <v>695</v>
      </c>
      <c r="S137" s="369" t="s">
        <v>171</v>
      </c>
      <c r="T137" s="337" t="s">
        <v>696</v>
      </c>
      <c r="U137" s="343"/>
      <c r="V137" s="281">
        <v>44377</v>
      </c>
      <c r="W137" s="146"/>
      <c r="X137" s="322"/>
    </row>
    <row r="138" spans="1:24" ht="114" customHeight="1" x14ac:dyDescent="0.25">
      <c r="A138" s="360" t="s">
        <v>92</v>
      </c>
      <c r="B138" s="352" t="s">
        <v>65</v>
      </c>
      <c r="C138" s="327" t="s">
        <v>697</v>
      </c>
      <c r="D138" s="325" t="s">
        <v>84</v>
      </c>
      <c r="E138" s="327" t="s">
        <v>698</v>
      </c>
      <c r="F138" s="325" t="s">
        <v>699</v>
      </c>
      <c r="G138" s="318" t="s">
        <v>117</v>
      </c>
      <c r="H138" s="318" t="s">
        <v>30</v>
      </c>
      <c r="I138" s="318" t="s">
        <v>36</v>
      </c>
      <c r="J138" s="344" t="s">
        <v>700</v>
      </c>
      <c r="K138" s="347" t="s">
        <v>219</v>
      </c>
      <c r="L138" s="344" t="s">
        <v>719</v>
      </c>
      <c r="M138" s="387" t="s">
        <v>117</v>
      </c>
      <c r="N138" s="318" t="s">
        <v>28</v>
      </c>
      <c r="O138" s="318" t="s">
        <v>35</v>
      </c>
      <c r="P138" s="325" t="s">
        <v>33</v>
      </c>
      <c r="Q138" s="344" t="s">
        <v>701</v>
      </c>
      <c r="R138" s="325" t="s">
        <v>81</v>
      </c>
      <c r="S138" s="381" t="s">
        <v>171</v>
      </c>
      <c r="T138" s="327" t="s">
        <v>977</v>
      </c>
      <c r="U138" s="327"/>
      <c r="V138" s="281">
        <v>44377</v>
      </c>
      <c r="W138" s="143"/>
      <c r="X138" s="326"/>
    </row>
    <row r="139" spans="1:24" ht="66" customHeight="1" x14ac:dyDescent="0.25">
      <c r="A139" s="580" t="s">
        <v>92</v>
      </c>
      <c r="B139" s="581" t="s">
        <v>66</v>
      </c>
      <c r="C139" s="582" t="s">
        <v>702</v>
      </c>
      <c r="D139" s="575" t="s">
        <v>84</v>
      </c>
      <c r="E139" s="336" t="s">
        <v>703</v>
      </c>
      <c r="F139" s="575" t="s">
        <v>699</v>
      </c>
      <c r="G139" s="574" t="s">
        <v>117</v>
      </c>
      <c r="H139" s="574" t="s">
        <v>30</v>
      </c>
      <c r="I139" s="574" t="s">
        <v>36</v>
      </c>
      <c r="J139" s="336" t="s">
        <v>706</v>
      </c>
      <c r="K139" s="285" t="s">
        <v>219</v>
      </c>
      <c r="L139" s="332" t="s">
        <v>719</v>
      </c>
      <c r="M139" s="574" t="s">
        <v>117</v>
      </c>
      <c r="N139" s="574" t="s">
        <v>28</v>
      </c>
      <c r="O139" s="574" t="s">
        <v>35</v>
      </c>
      <c r="P139" s="575" t="s">
        <v>33</v>
      </c>
      <c r="Q139" s="332" t="s">
        <v>708</v>
      </c>
      <c r="R139" s="319" t="s">
        <v>978</v>
      </c>
      <c r="S139" s="324" t="s">
        <v>171</v>
      </c>
      <c r="T139" s="319" t="s">
        <v>544</v>
      </c>
      <c r="U139" s="332"/>
      <c r="V139" s="281">
        <v>44377</v>
      </c>
      <c r="W139" s="5"/>
      <c r="X139" s="321"/>
    </row>
    <row r="140" spans="1:24" ht="89.25" customHeight="1" x14ac:dyDescent="0.25">
      <c r="A140" s="580"/>
      <c r="B140" s="581"/>
      <c r="C140" s="582"/>
      <c r="D140" s="575"/>
      <c r="E140" s="336" t="s">
        <v>704</v>
      </c>
      <c r="F140" s="575"/>
      <c r="G140" s="574"/>
      <c r="H140" s="574"/>
      <c r="I140" s="574"/>
      <c r="J140" s="336" t="s">
        <v>979</v>
      </c>
      <c r="K140" s="285" t="s">
        <v>219</v>
      </c>
      <c r="L140" s="332" t="s">
        <v>720</v>
      </c>
      <c r="M140" s="574"/>
      <c r="N140" s="574"/>
      <c r="O140" s="574"/>
      <c r="P140" s="575"/>
      <c r="Q140" s="332" t="s">
        <v>709</v>
      </c>
      <c r="R140" s="367" t="s">
        <v>695</v>
      </c>
      <c r="S140" s="324" t="s">
        <v>171</v>
      </c>
      <c r="T140" s="319" t="s">
        <v>545</v>
      </c>
      <c r="U140" s="5"/>
      <c r="V140" s="281">
        <v>44377</v>
      </c>
      <c r="W140" s="5"/>
      <c r="X140" s="321"/>
    </row>
    <row r="141" spans="1:24" ht="71.25" customHeight="1" x14ac:dyDescent="0.25">
      <c r="A141" s="580"/>
      <c r="B141" s="581"/>
      <c r="C141" s="582"/>
      <c r="D141" s="575"/>
      <c r="E141" s="336" t="s">
        <v>705</v>
      </c>
      <c r="F141" s="575"/>
      <c r="G141" s="574"/>
      <c r="H141" s="574"/>
      <c r="I141" s="574"/>
      <c r="J141" s="336" t="s">
        <v>707</v>
      </c>
      <c r="K141" s="285" t="s">
        <v>219</v>
      </c>
      <c r="L141" s="332" t="s">
        <v>720</v>
      </c>
      <c r="M141" s="574"/>
      <c r="N141" s="574"/>
      <c r="O141" s="574"/>
      <c r="P141" s="575"/>
      <c r="Q141" s="6" t="s">
        <v>710</v>
      </c>
      <c r="R141" s="367" t="s">
        <v>711</v>
      </c>
      <c r="S141" s="324" t="s">
        <v>171</v>
      </c>
      <c r="T141" s="319" t="s">
        <v>545</v>
      </c>
      <c r="U141" s="5"/>
      <c r="V141" s="281">
        <v>44377</v>
      </c>
      <c r="W141" s="5"/>
      <c r="X141" s="321"/>
    </row>
    <row r="142" spans="1:24" ht="71.25" customHeight="1" x14ac:dyDescent="0.25">
      <c r="A142" s="580" t="s">
        <v>92</v>
      </c>
      <c r="B142" s="581" t="s">
        <v>712</v>
      </c>
      <c r="C142" s="575" t="s">
        <v>980</v>
      </c>
      <c r="D142" s="575" t="s">
        <v>84</v>
      </c>
      <c r="E142" s="336" t="s">
        <v>713</v>
      </c>
      <c r="F142" s="319" t="s">
        <v>714</v>
      </c>
      <c r="G142" s="574" t="s">
        <v>117</v>
      </c>
      <c r="H142" s="574" t="s">
        <v>28</v>
      </c>
      <c r="I142" s="574" t="s">
        <v>35</v>
      </c>
      <c r="J142" s="336" t="s">
        <v>722</v>
      </c>
      <c r="K142" s="285" t="s">
        <v>219</v>
      </c>
      <c r="L142" s="324" t="s">
        <v>387</v>
      </c>
      <c r="M142" s="574" t="s">
        <v>117</v>
      </c>
      <c r="N142" s="574" t="s">
        <v>28</v>
      </c>
      <c r="O142" s="574" t="s">
        <v>35</v>
      </c>
      <c r="P142" s="575" t="s">
        <v>33</v>
      </c>
      <c r="Q142" s="332" t="s">
        <v>725</v>
      </c>
      <c r="R142" s="319" t="s">
        <v>726</v>
      </c>
      <c r="S142" s="367" t="s">
        <v>171</v>
      </c>
      <c r="T142" s="319" t="s">
        <v>544</v>
      </c>
      <c r="U142" s="5"/>
      <c r="V142" s="281">
        <v>44377</v>
      </c>
      <c r="W142" s="5"/>
      <c r="X142" s="321"/>
    </row>
    <row r="143" spans="1:24" ht="71.25" customHeight="1" x14ac:dyDescent="0.25">
      <c r="A143" s="580"/>
      <c r="B143" s="581"/>
      <c r="C143" s="575"/>
      <c r="D143" s="575"/>
      <c r="E143" s="336" t="s">
        <v>715</v>
      </c>
      <c r="F143" s="319" t="s">
        <v>716</v>
      </c>
      <c r="G143" s="574"/>
      <c r="H143" s="574"/>
      <c r="I143" s="574"/>
      <c r="J143" s="336" t="s">
        <v>723</v>
      </c>
      <c r="K143" s="285" t="s">
        <v>219</v>
      </c>
      <c r="L143" s="324" t="s">
        <v>387</v>
      </c>
      <c r="M143" s="574"/>
      <c r="N143" s="574"/>
      <c r="O143" s="574"/>
      <c r="P143" s="575"/>
      <c r="Q143" s="332" t="s">
        <v>727</v>
      </c>
      <c r="R143" s="319" t="s">
        <v>81</v>
      </c>
      <c r="S143" s="367" t="s">
        <v>171</v>
      </c>
      <c r="T143" s="319" t="s">
        <v>545</v>
      </c>
      <c r="U143" s="5"/>
      <c r="V143" s="281">
        <v>44377</v>
      </c>
      <c r="W143" s="5"/>
      <c r="X143" s="321"/>
    </row>
    <row r="144" spans="1:24" ht="71.25" customHeight="1" thickBot="1" x14ac:dyDescent="0.3">
      <c r="A144" s="602"/>
      <c r="B144" s="590"/>
      <c r="C144" s="592"/>
      <c r="D144" s="592"/>
      <c r="E144" s="337" t="s">
        <v>717</v>
      </c>
      <c r="F144" s="320" t="s">
        <v>718</v>
      </c>
      <c r="G144" s="591"/>
      <c r="H144" s="591"/>
      <c r="I144" s="591"/>
      <c r="J144" s="337" t="s">
        <v>724</v>
      </c>
      <c r="K144" s="286" t="s">
        <v>219</v>
      </c>
      <c r="L144" s="331" t="s">
        <v>387</v>
      </c>
      <c r="M144" s="591"/>
      <c r="N144" s="591"/>
      <c r="O144" s="591"/>
      <c r="P144" s="592"/>
      <c r="Q144" s="343" t="s">
        <v>981</v>
      </c>
      <c r="R144" s="320" t="s">
        <v>982</v>
      </c>
      <c r="S144" s="369" t="s">
        <v>171</v>
      </c>
      <c r="T144" s="320" t="s">
        <v>545</v>
      </c>
      <c r="U144" s="18"/>
      <c r="V144" s="240">
        <v>44377</v>
      </c>
      <c r="W144" s="18"/>
      <c r="X144" s="322"/>
    </row>
    <row r="145" spans="1:24" ht="94.5" customHeight="1" x14ac:dyDescent="0.25">
      <c r="A145" s="603" t="s">
        <v>98</v>
      </c>
      <c r="B145" s="595" t="s">
        <v>53</v>
      </c>
      <c r="C145" s="596" t="s">
        <v>731</v>
      </c>
      <c r="D145" s="597" t="s">
        <v>84</v>
      </c>
      <c r="E145" s="327" t="s">
        <v>728</v>
      </c>
      <c r="F145" s="327" t="s">
        <v>579</v>
      </c>
      <c r="G145" s="573" t="s">
        <v>117</v>
      </c>
      <c r="H145" s="573" t="s">
        <v>29</v>
      </c>
      <c r="I145" s="573" t="s">
        <v>35</v>
      </c>
      <c r="J145" s="327" t="s">
        <v>983</v>
      </c>
      <c r="K145" s="347" t="s">
        <v>219</v>
      </c>
      <c r="L145" s="318" t="s">
        <v>172</v>
      </c>
      <c r="M145" s="606" t="s">
        <v>117</v>
      </c>
      <c r="N145" s="606" t="s">
        <v>28</v>
      </c>
      <c r="O145" s="606" t="s">
        <v>35</v>
      </c>
      <c r="P145" s="325" t="s">
        <v>34</v>
      </c>
      <c r="Q145" s="327" t="s">
        <v>733</v>
      </c>
      <c r="R145" s="381" t="s">
        <v>734</v>
      </c>
      <c r="S145" s="381" t="s">
        <v>172</v>
      </c>
      <c r="T145" s="368" t="s">
        <v>984</v>
      </c>
      <c r="U145" s="401"/>
      <c r="V145" s="229">
        <v>44377</v>
      </c>
      <c r="W145" s="147"/>
      <c r="X145" s="608"/>
    </row>
    <row r="146" spans="1:24" ht="96.75" customHeight="1" x14ac:dyDescent="0.25">
      <c r="A146" s="580"/>
      <c r="B146" s="581"/>
      <c r="C146" s="582"/>
      <c r="D146" s="575"/>
      <c r="E146" s="336" t="s">
        <v>546</v>
      </c>
      <c r="F146" s="336" t="s">
        <v>729</v>
      </c>
      <c r="G146" s="574"/>
      <c r="H146" s="574"/>
      <c r="I146" s="574"/>
      <c r="J146" s="327" t="s">
        <v>985</v>
      </c>
      <c r="K146" s="285" t="s">
        <v>219</v>
      </c>
      <c r="L146" s="324" t="s">
        <v>172</v>
      </c>
      <c r="M146" s="607"/>
      <c r="N146" s="607"/>
      <c r="O146" s="607"/>
      <c r="P146" s="319" t="s">
        <v>34</v>
      </c>
      <c r="Q146" s="327" t="s">
        <v>733</v>
      </c>
      <c r="R146" s="367" t="s">
        <v>734</v>
      </c>
      <c r="S146" s="367" t="s">
        <v>172</v>
      </c>
      <c r="T146" s="6" t="s">
        <v>984</v>
      </c>
      <c r="U146" s="401"/>
      <c r="V146" s="281">
        <v>44377</v>
      </c>
      <c r="W146" s="16"/>
      <c r="X146" s="604"/>
    </row>
    <row r="147" spans="1:24" ht="81" customHeight="1" x14ac:dyDescent="0.25">
      <c r="A147" s="580"/>
      <c r="B147" s="581"/>
      <c r="C147" s="582"/>
      <c r="D147" s="575"/>
      <c r="E147" s="131" t="s">
        <v>771</v>
      </c>
      <c r="F147" s="336" t="s">
        <v>730</v>
      </c>
      <c r="G147" s="574"/>
      <c r="H147" s="574"/>
      <c r="I147" s="574"/>
      <c r="J147" s="404" t="s">
        <v>772</v>
      </c>
      <c r="K147" s="285" t="s">
        <v>219</v>
      </c>
      <c r="L147" s="324" t="s">
        <v>172</v>
      </c>
      <c r="M147" s="573"/>
      <c r="N147" s="573"/>
      <c r="O147" s="573"/>
      <c r="P147" s="319" t="s">
        <v>34</v>
      </c>
      <c r="Q147" s="131" t="s">
        <v>773</v>
      </c>
      <c r="R147" s="367" t="s">
        <v>734</v>
      </c>
      <c r="S147" s="367" t="s">
        <v>172</v>
      </c>
      <c r="T147" s="405" t="s">
        <v>774</v>
      </c>
      <c r="U147" s="402"/>
      <c r="V147" s="281">
        <v>44377</v>
      </c>
      <c r="W147" s="16"/>
      <c r="X147" s="604"/>
    </row>
    <row r="148" spans="1:24" ht="82.5" customHeight="1" x14ac:dyDescent="0.25">
      <c r="A148" s="580" t="s">
        <v>98</v>
      </c>
      <c r="B148" s="581" t="s">
        <v>54</v>
      </c>
      <c r="C148" s="582" t="s">
        <v>732</v>
      </c>
      <c r="D148" s="575" t="s">
        <v>84</v>
      </c>
      <c r="E148" s="336" t="s">
        <v>549</v>
      </c>
      <c r="F148" s="336" t="s">
        <v>569</v>
      </c>
      <c r="G148" s="574" t="s">
        <v>117</v>
      </c>
      <c r="H148" s="574" t="s">
        <v>29</v>
      </c>
      <c r="I148" s="574" t="s">
        <v>35</v>
      </c>
      <c r="J148" s="582" t="s">
        <v>570</v>
      </c>
      <c r="K148" s="285" t="s">
        <v>219</v>
      </c>
      <c r="L148" s="574" t="s">
        <v>172</v>
      </c>
      <c r="M148" s="574" t="s">
        <v>117</v>
      </c>
      <c r="N148" s="574" t="s">
        <v>28</v>
      </c>
      <c r="O148" s="574" t="s">
        <v>35</v>
      </c>
      <c r="P148" s="319" t="s">
        <v>34</v>
      </c>
      <c r="Q148" s="582" t="s">
        <v>733</v>
      </c>
      <c r="R148" s="367" t="s">
        <v>734</v>
      </c>
      <c r="S148" s="577" t="s">
        <v>172</v>
      </c>
      <c r="T148" s="605" t="s">
        <v>735</v>
      </c>
      <c r="U148" s="5"/>
      <c r="V148" s="281">
        <v>44377</v>
      </c>
      <c r="W148" s="334"/>
      <c r="X148" s="321"/>
    </row>
    <row r="149" spans="1:24" ht="91.5" customHeight="1" x14ac:dyDescent="0.25">
      <c r="A149" s="580"/>
      <c r="B149" s="581"/>
      <c r="C149" s="582"/>
      <c r="D149" s="575"/>
      <c r="E149" s="336" t="s">
        <v>550</v>
      </c>
      <c r="F149" s="336" t="s">
        <v>547</v>
      </c>
      <c r="G149" s="574"/>
      <c r="H149" s="574"/>
      <c r="I149" s="574"/>
      <c r="J149" s="582"/>
      <c r="K149" s="285" t="s">
        <v>219</v>
      </c>
      <c r="L149" s="574"/>
      <c r="M149" s="574"/>
      <c r="N149" s="574"/>
      <c r="O149" s="574"/>
      <c r="P149" s="319" t="s">
        <v>34</v>
      </c>
      <c r="Q149" s="582"/>
      <c r="R149" s="367" t="s">
        <v>734</v>
      </c>
      <c r="S149" s="577"/>
      <c r="T149" s="605"/>
      <c r="U149" s="5"/>
      <c r="V149" s="588">
        <v>44377</v>
      </c>
      <c r="W149" s="581"/>
      <c r="X149" s="604"/>
    </row>
    <row r="150" spans="1:24" ht="92.25" customHeight="1" x14ac:dyDescent="0.25">
      <c r="A150" s="580"/>
      <c r="B150" s="581"/>
      <c r="C150" s="582"/>
      <c r="D150" s="575"/>
      <c r="E150" s="336" t="s">
        <v>551</v>
      </c>
      <c r="F150" s="336" t="s">
        <v>548</v>
      </c>
      <c r="G150" s="574"/>
      <c r="H150" s="574"/>
      <c r="I150" s="574"/>
      <c r="J150" s="582"/>
      <c r="K150" s="285" t="s">
        <v>219</v>
      </c>
      <c r="L150" s="574"/>
      <c r="M150" s="574"/>
      <c r="N150" s="574"/>
      <c r="O150" s="574"/>
      <c r="P150" s="319" t="s">
        <v>34</v>
      </c>
      <c r="Q150" s="582"/>
      <c r="R150" s="367" t="s">
        <v>734</v>
      </c>
      <c r="S150" s="577"/>
      <c r="T150" s="605"/>
      <c r="U150" s="5"/>
      <c r="V150" s="588"/>
      <c r="W150" s="581"/>
      <c r="X150" s="604"/>
    </row>
    <row r="151" spans="1:24" ht="99" customHeight="1" x14ac:dyDescent="0.25">
      <c r="A151" s="580" t="s">
        <v>98</v>
      </c>
      <c r="B151" s="581" t="s">
        <v>116</v>
      </c>
      <c r="C151" s="582" t="s">
        <v>736</v>
      </c>
      <c r="D151" s="575" t="s">
        <v>84</v>
      </c>
      <c r="E151" s="336" t="s">
        <v>737</v>
      </c>
      <c r="F151" s="336" t="s">
        <v>552</v>
      </c>
      <c r="G151" s="574" t="s">
        <v>117</v>
      </c>
      <c r="H151" s="574" t="s">
        <v>29</v>
      </c>
      <c r="I151" s="574" t="s">
        <v>35</v>
      </c>
      <c r="J151" s="283" t="s">
        <v>776</v>
      </c>
      <c r="K151" s="285" t="s">
        <v>219</v>
      </c>
      <c r="L151" s="324" t="s">
        <v>172</v>
      </c>
      <c r="M151" s="574" t="s">
        <v>117</v>
      </c>
      <c r="N151" s="574" t="s">
        <v>28</v>
      </c>
      <c r="O151" s="574" t="s">
        <v>35</v>
      </c>
      <c r="P151" s="319" t="s">
        <v>34</v>
      </c>
      <c r="Q151" s="599" t="s">
        <v>777</v>
      </c>
      <c r="R151" s="367" t="s">
        <v>734</v>
      </c>
      <c r="S151" s="367" t="s">
        <v>172</v>
      </c>
      <c r="T151" s="585" t="s">
        <v>778</v>
      </c>
      <c r="U151" s="401"/>
      <c r="V151" s="340">
        <v>44377</v>
      </c>
      <c r="W151" s="16"/>
      <c r="X151" s="321"/>
    </row>
    <row r="152" spans="1:24" ht="96" customHeight="1" thickBot="1" x14ac:dyDescent="0.3">
      <c r="A152" s="602"/>
      <c r="B152" s="590"/>
      <c r="C152" s="587"/>
      <c r="D152" s="592"/>
      <c r="E152" s="337" t="s">
        <v>986</v>
      </c>
      <c r="F152" s="337" t="s">
        <v>553</v>
      </c>
      <c r="G152" s="591"/>
      <c r="H152" s="591"/>
      <c r="I152" s="591"/>
      <c r="J152" s="403" t="s">
        <v>775</v>
      </c>
      <c r="K152" s="286" t="s">
        <v>219</v>
      </c>
      <c r="L152" s="331" t="s">
        <v>172</v>
      </c>
      <c r="M152" s="591"/>
      <c r="N152" s="591"/>
      <c r="O152" s="591"/>
      <c r="P152" s="320" t="s">
        <v>34</v>
      </c>
      <c r="Q152" s="600"/>
      <c r="R152" s="369" t="s">
        <v>734</v>
      </c>
      <c r="S152" s="369" t="s">
        <v>172</v>
      </c>
      <c r="T152" s="601"/>
      <c r="U152" s="400"/>
      <c r="V152" s="145">
        <v>44377</v>
      </c>
      <c r="W152" s="320"/>
      <c r="X152" s="322"/>
    </row>
    <row r="153" spans="1:24" ht="96" customHeight="1" x14ac:dyDescent="0.25">
      <c r="A153" s="603" t="s">
        <v>99</v>
      </c>
      <c r="B153" s="595" t="s">
        <v>46</v>
      </c>
      <c r="C153" s="596" t="s">
        <v>249</v>
      </c>
      <c r="D153" s="597" t="s">
        <v>84</v>
      </c>
      <c r="E153" s="374" t="s">
        <v>559</v>
      </c>
      <c r="F153" s="327" t="s">
        <v>560</v>
      </c>
      <c r="G153" s="573" t="s">
        <v>24</v>
      </c>
      <c r="H153" s="573" t="s">
        <v>30</v>
      </c>
      <c r="I153" s="573" t="s">
        <v>36</v>
      </c>
      <c r="J153" s="327" t="s">
        <v>987</v>
      </c>
      <c r="K153" s="347" t="s">
        <v>219</v>
      </c>
      <c r="L153" s="318" t="s">
        <v>171</v>
      </c>
      <c r="M153" s="573" t="s">
        <v>117</v>
      </c>
      <c r="N153" s="573" t="s">
        <v>28</v>
      </c>
      <c r="O153" s="573" t="s">
        <v>35</v>
      </c>
      <c r="P153" s="573" t="s">
        <v>34</v>
      </c>
      <c r="Q153" s="596" t="s">
        <v>988</v>
      </c>
      <c r="R153" s="597" t="s">
        <v>251</v>
      </c>
      <c r="S153" s="598" t="s">
        <v>171</v>
      </c>
      <c r="T153" s="596" t="s">
        <v>554</v>
      </c>
      <c r="U153" s="143"/>
      <c r="V153" s="594">
        <v>44377</v>
      </c>
      <c r="W153" s="595"/>
      <c r="X153" s="326"/>
    </row>
    <row r="154" spans="1:24" ht="80.25" customHeight="1" x14ac:dyDescent="0.25">
      <c r="A154" s="580"/>
      <c r="B154" s="581"/>
      <c r="C154" s="582"/>
      <c r="D154" s="575"/>
      <c r="E154" s="283" t="s">
        <v>561</v>
      </c>
      <c r="F154" s="336" t="s">
        <v>562</v>
      </c>
      <c r="G154" s="574"/>
      <c r="H154" s="574"/>
      <c r="I154" s="574"/>
      <c r="J154" s="407" t="s">
        <v>767</v>
      </c>
      <c r="K154" s="285" t="s">
        <v>219</v>
      </c>
      <c r="L154" s="324" t="s">
        <v>171</v>
      </c>
      <c r="M154" s="574"/>
      <c r="N154" s="574"/>
      <c r="O154" s="574"/>
      <c r="P154" s="574"/>
      <c r="Q154" s="582"/>
      <c r="R154" s="575"/>
      <c r="S154" s="577"/>
      <c r="T154" s="582"/>
      <c r="U154" s="319"/>
      <c r="V154" s="588"/>
      <c r="W154" s="581"/>
      <c r="X154" s="321"/>
    </row>
    <row r="155" spans="1:24" ht="71.25" customHeight="1" x14ac:dyDescent="0.25">
      <c r="A155" s="580" t="s">
        <v>99</v>
      </c>
      <c r="B155" s="581" t="s">
        <v>47</v>
      </c>
      <c r="C155" s="582" t="s">
        <v>44</v>
      </c>
      <c r="D155" s="575" t="s">
        <v>84</v>
      </c>
      <c r="E155" s="582" t="s">
        <v>253</v>
      </c>
      <c r="F155" s="336" t="s">
        <v>738</v>
      </c>
      <c r="G155" s="574" t="s">
        <v>25</v>
      </c>
      <c r="H155" s="574" t="s">
        <v>30</v>
      </c>
      <c r="I155" s="574" t="s">
        <v>37</v>
      </c>
      <c r="J155" s="582" t="s">
        <v>740</v>
      </c>
      <c r="K155" s="285" t="s">
        <v>219</v>
      </c>
      <c r="L155" s="582" t="s">
        <v>255</v>
      </c>
      <c r="M155" s="574" t="s">
        <v>117</v>
      </c>
      <c r="N155" s="574" t="s">
        <v>28</v>
      </c>
      <c r="O155" s="574" t="s">
        <v>35</v>
      </c>
      <c r="P155" s="574" t="s">
        <v>34</v>
      </c>
      <c r="Q155" s="336" t="s">
        <v>741</v>
      </c>
      <c r="R155" s="336" t="s">
        <v>989</v>
      </c>
      <c r="S155" s="367" t="s">
        <v>171</v>
      </c>
      <c r="T155" s="582" t="s">
        <v>556</v>
      </c>
      <c r="U155" s="336"/>
      <c r="V155" s="340">
        <v>44377</v>
      </c>
      <c r="W155" s="16"/>
      <c r="X155" s="330"/>
    </row>
    <row r="156" spans="1:24" ht="85.5" customHeight="1" x14ac:dyDescent="0.25">
      <c r="A156" s="580"/>
      <c r="B156" s="581"/>
      <c r="C156" s="582"/>
      <c r="D156" s="575"/>
      <c r="E156" s="582"/>
      <c r="F156" s="336" t="s">
        <v>739</v>
      </c>
      <c r="G156" s="574"/>
      <c r="H156" s="574"/>
      <c r="I156" s="574"/>
      <c r="J156" s="582"/>
      <c r="K156" s="285" t="s">
        <v>219</v>
      </c>
      <c r="L156" s="582"/>
      <c r="M156" s="574"/>
      <c r="N156" s="574"/>
      <c r="O156" s="574"/>
      <c r="P156" s="574"/>
      <c r="Q156" s="336" t="s">
        <v>990</v>
      </c>
      <c r="R156" s="336" t="s">
        <v>742</v>
      </c>
      <c r="S156" s="367" t="s">
        <v>171</v>
      </c>
      <c r="T156" s="582"/>
      <c r="U156" s="336"/>
      <c r="V156" s="408">
        <v>44377</v>
      </c>
      <c r="W156" s="16"/>
      <c r="X156" s="330"/>
    </row>
    <row r="157" spans="1:24" ht="76.5" customHeight="1" x14ac:dyDescent="0.25">
      <c r="A157" s="580" t="s">
        <v>99</v>
      </c>
      <c r="B157" s="581" t="s">
        <v>48</v>
      </c>
      <c r="C157" s="582" t="s">
        <v>45</v>
      </c>
      <c r="D157" s="575" t="s">
        <v>84</v>
      </c>
      <c r="E157" s="336" t="s">
        <v>563</v>
      </c>
      <c r="F157" s="582" t="s">
        <v>259</v>
      </c>
      <c r="G157" s="574" t="s">
        <v>24</v>
      </c>
      <c r="H157" s="574" t="s">
        <v>31</v>
      </c>
      <c r="I157" s="574" t="s">
        <v>37</v>
      </c>
      <c r="J157" s="336" t="s">
        <v>557</v>
      </c>
      <c r="K157" s="285" t="s">
        <v>219</v>
      </c>
      <c r="L157" s="324" t="s">
        <v>168</v>
      </c>
      <c r="M157" s="574" t="s">
        <v>117</v>
      </c>
      <c r="N157" s="574" t="s">
        <v>29</v>
      </c>
      <c r="O157" s="574" t="s">
        <v>35</v>
      </c>
      <c r="P157" s="574" t="s">
        <v>34</v>
      </c>
      <c r="Q157" s="582" t="s">
        <v>991</v>
      </c>
      <c r="R157" s="575" t="s">
        <v>251</v>
      </c>
      <c r="S157" s="577" t="s">
        <v>171</v>
      </c>
      <c r="T157" s="582" t="s">
        <v>558</v>
      </c>
      <c r="U157" s="5"/>
      <c r="V157" s="588">
        <v>44377</v>
      </c>
      <c r="W157" s="581"/>
      <c r="X157" s="248"/>
    </row>
    <row r="158" spans="1:24" ht="77.25" customHeight="1" thickBot="1" x14ac:dyDescent="0.3">
      <c r="A158" s="602"/>
      <c r="B158" s="590"/>
      <c r="C158" s="587"/>
      <c r="D158" s="592"/>
      <c r="E158" s="337" t="s">
        <v>561</v>
      </c>
      <c r="F158" s="587"/>
      <c r="G158" s="591"/>
      <c r="H158" s="591"/>
      <c r="I158" s="591"/>
      <c r="J158" s="337" t="s">
        <v>555</v>
      </c>
      <c r="K158" s="286" t="s">
        <v>219</v>
      </c>
      <c r="L158" s="331" t="s">
        <v>172</v>
      </c>
      <c r="M158" s="591"/>
      <c r="N158" s="591"/>
      <c r="O158" s="591"/>
      <c r="P158" s="591"/>
      <c r="Q158" s="587"/>
      <c r="R158" s="592"/>
      <c r="S158" s="593"/>
      <c r="T158" s="587"/>
      <c r="U158" s="18"/>
      <c r="V158" s="589"/>
      <c r="W158" s="590"/>
      <c r="X158" s="322"/>
    </row>
    <row r="159" spans="1:24" ht="27.75" customHeight="1" thickBot="1" x14ac:dyDescent="0.3">
      <c r="A159" s="354"/>
      <c r="B159" s="298"/>
      <c r="C159" s="297"/>
      <c r="D159" s="355"/>
      <c r="E159" s="299"/>
      <c r="F159" s="299"/>
      <c r="G159" s="297"/>
      <c r="H159" s="300"/>
      <c r="I159" s="300"/>
      <c r="J159" s="328"/>
      <c r="K159" s="328"/>
      <c r="L159" s="356"/>
      <c r="M159" s="297"/>
      <c r="N159" s="297"/>
      <c r="O159" s="297"/>
      <c r="P159" s="356"/>
      <c r="Q159" s="356"/>
      <c r="R159" s="355"/>
      <c r="S159" s="388"/>
      <c r="T159" s="355"/>
      <c r="U159" s="328"/>
      <c r="V159" s="389"/>
      <c r="W159" s="389"/>
      <c r="X159" s="358"/>
    </row>
    <row r="160" spans="1:24" ht="20.25" customHeight="1" x14ac:dyDescent="0.25">
      <c r="B160" s="390"/>
      <c r="C160" s="391"/>
      <c r="D160" s="392"/>
      <c r="E160" s="391"/>
      <c r="F160" s="391"/>
      <c r="G160" s="393"/>
      <c r="H160" s="393"/>
      <c r="I160" s="393"/>
      <c r="J160" s="394"/>
      <c r="K160" s="394"/>
      <c r="L160" s="394"/>
      <c r="M160" s="394"/>
      <c r="N160" s="394"/>
      <c r="O160" s="394"/>
      <c r="P160" s="395"/>
      <c r="Q160" s="395"/>
      <c r="R160" s="395"/>
      <c r="S160" s="395"/>
      <c r="T160" s="395"/>
    </row>
    <row r="161" spans="1:20" ht="20.25" customHeight="1" x14ac:dyDescent="0.25">
      <c r="B161" s="390"/>
      <c r="C161" s="391"/>
      <c r="D161" s="392"/>
      <c r="E161" s="391"/>
      <c r="F161" s="391"/>
      <c r="G161" s="393"/>
      <c r="H161" s="393"/>
      <c r="I161" s="393"/>
      <c r="J161" s="394"/>
      <c r="K161" s="394"/>
      <c r="L161" s="394"/>
      <c r="M161" s="394"/>
      <c r="N161" s="394"/>
      <c r="O161" s="394"/>
      <c r="P161" s="395"/>
      <c r="Q161" s="156"/>
      <c r="R161" s="395"/>
      <c r="S161" s="395"/>
      <c r="T161" s="395"/>
    </row>
    <row r="162" spans="1:20" x14ac:dyDescent="0.25">
      <c r="G162" s="156"/>
      <c r="H162" s="156"/>
      <c r="I162" s="156"/>
      <c r="J162" s="156"/>
      <c r="K162" s="156"/>
      <c r="L162" s="156"/>
      <c r="M162" s="156"/>
      <c r="N162" s="156"/>
      <c r="O162" s="156"/>
      <c r="P162" s="157"/>
      <c r="Q162" s="156"/>
      <c r="R162" s="156"/>
      <c r="S162" s="156"/>
      <c r="T162" s="156"/>
    </row>
    <row r="163" spans="1:20" hidden="1" x14ac:dyDescent="0.25">
      <c r="A163" s="396"/>
      <c r="B163" s="397"/>
      <c r="C163" s="397"/>
      <c r="D163" s="398"/>
      <c r="E163" s="397"/>
      <c r="F163" s="397"/>
      <c r="G163" s="158"/>
      <c r="H163" s="158"/>
      <c r="I163" s="158"/>
      <c r="J163" s="158"/>
      <c r="K163" s="156"/>
      <c r="L163" s="156"/>
      <c r="M163" s="156"/>
      <c r="N163" s="156"/>
      <c r="O163" s="156"/>
      <c r="P163" s="157"/>
      <c r="Q163" s="165"/>
      <c r="R163" s="156"/>
      <c r="S163" s="156"/>
      <c r="T163" s="156"/>
    </row>
    <row r="164" spans="1:20" ht="22.5" hidden="1" x14ac:dyDescent="0.2">
      <c r="B164" s="159"/>
      <c r="C164" s="160" t="s">
        <v>155</v>
      </c>
      <c r="D164" s="161"/>
      <c r="E164" s="159"/>
      <c r="F164" s="159"/>
      <c r="G164" s="162" t="s">
        <v>18</v>
      </c>
      <c r="H164" s="163" t="s">
        <v>19</v>
      </c>
      <c r="I164" s="164"/>
      <c r="J164" s="165"/>
      <c r="K164" s="166" t="s">
        <v>385</v>
      </c>
      <c r="L164" s="166" t="s">
        <v>250</v>
      </c>
      <c r="M164" s="162" t="s">
        <v>18</v>
      </c>
      <c r="N164" s="162" t="s">
        <v>19</v>
      </c>
      <c r="O164" s="160"/>
      <c r="P164" s="162" t="s">
        <v>39</v>
      </c>
      <c r="Q164" s="156"/>
      <c r="R164" s="165" t="s">
        <v>167</v>
      </c>
      <c r="S164" s="165"/>
      <c r="T164" s="165"/>
    </row>
    <row r="165" spans="1:20" ht="15" hidden="1" x14ac:dyDescent="0.25">
      <c r="A165" s="150"/>
      <c r="C165" s="167" t="s">
        <v>84</v>
      </c>
      <c r="G165" s="168" t="s">
        <v>117</v>
      </c>
      <c r="H165" s="168" t="s">
        <v>28</v>
      </c>
      <c r="I165" s="169" t="s">
        <v>35</v>
      </c>
      <c r="J165" s="156"/>
      <c r="K165" s="287" t="s">
        <v>219</v>
      </c>
      <c r="L165" s="170" t="s">
        <v>172</v>
      </c>
      <c r="M165" s="168" t="s">
        <v>117</v>
      </c>
      <c r="N165" s="168" t="s">
        <v>28</v>
      </c>
      <c r="O165" s="156"/>
      <c r="P165" s="171" t="s">
        <v>34</v>
      </c>
      <c r="Q165" s="156"/>
      <c r="R165" s="172" t="s">
        <v>168</v>
      </c>
      <c r="S165" s="156"/>
      <c r="T165" s="156"/>
    </row>
    <row r="166" spans="1:20" ht="22.5" hidden="1" customHeight="1" x14ac:dyDescent="0.25">
      <c r="A166" s="150"/>
      <c r="C166" s="173" t="s">
        <v>156</v>
      </c>
      <c r="G166" s="174" t="s">
        <v>24</v>
      </c>
      <c r="H166" s="174" t="s">
        <v>29</v>
      </c>
      <c r="I166" s="175" t="s">
        <v>36</v>
      </c>
      <c r="J166" s="156"/>
      <c r="K166" s="288" t="s">
        <v>743</v>
      </c>
      <c r="L166" s="170" t="s">
        <v>171</v>
      </c>
      <c r="M166" s="174" t="s">
        <v>24</v>
      </c>
      <c r="N166" s="174" t="s">
        <v>29</v>
      </c>
      <c r="O166" s="156"/>
      <c r="P166" s="176" t="s">
        <v>118</v>
      </c>
      <c r="Q166" s="156"/>
      <c r="R166" s="177" t="s">
        <v>169</v>
      </c>
      <c r="S166" s="156"/>
      <c r="T166" s="156"/>
    </row>
    <row r="167" spans="1:20" ht="15" hidden="1" x14ac:dyDescent="0.25">
      <c r="A167" s="150"/>
      <c r="G167" s="178" t="s">
        <v>25</v>
      </c>
      <c r="H167" s="178" t="s">
        <v>30</v>
      </c>
      <c r="I167" s="179" t="s">
        <v>37</v>
      </c>
      <c r="J167" s="156"/>
      <c r="K167" s="288" t="s">
        <v>744</v>
      </c>
      <c r="L167" s="170" t="s">
        <v>768</v>
      </c>
      <c r="M167" s="178" t="s">
        <v>25</v>
      </c>
      <c r="N167" s="178" t="s">
        <v>30</v>
      </c>
      <c r="O167" s="156"/>
      <c r="P167" s="180" t="s">
        <v>119</v>
      </c>
      <c r="Q167" s="156"/>
      <c r="R167" s="158" t="s">
        <v>170</v>
      </c>
      <c r="S167" s="156"/>
      <c r="T167" s="156"/>
    </row>
    <row r="168" spans="1:20" ht="15" hidden="1" x14ac:dyDescent="0.25">
      <c r="A168" s="150"/>
      <c r="G168" s="181" t="s">
        <v>26</v>
      </c>
      <c r="H168" s="181" t="s">
        <v>31</v>
      </c>
      <c r="I168" s="182" t="s">
        <v>38</v>
      </c>
      <c r="J168" s="156"/>
      <c r="K168" s="289" t="s">
        <v>220</v>
      </c>
      <c r="L168" s="170" t="s">
        <v>170</v>
      </c>
      <c r="M168" s="181" t="s">
        <v>26</v>
      </c>
      <c r="N168" s="181" t="s">
        <v>31</v>
      </c>
      <c r="O168" s="156"/>
      <c r="P168" s="183" t="s">
        <v>120</v>
      </c>
      <c r="Q168" s="156"/>
      <c r="R168" s="184" t="s">
        <v>171</v>
      </c>
      <c r="S168" s="156"/>
      <c r="T168" s="156"/>
    </row>
    <row r="169" spans="1:20" ht="27" hidden="1" customHeight="1" x14ac:dyDescent="0.25">
      <c r="A169" s="150"/>
      <c r="G169" s="185" t="s">
        <v>27</v>
      </c>
      <c r="H169" s="185" t="s">
        <v>32</v>
      </c>
      <c r="I169" s="156"/>
      <c r="J169" s="156"/>
      <c r="K169" s="290" t="s">
        <v>221</v>
      </c>
      <c r="L169" s="170" t="s">
        <v>169</v>
      </c>
      <c r="M169" s="185" t="s">
        <v>27</v>
      </c>
      <c r="N169" s="185" t="s">
        <v>32</v>
      </c>
      <c r="O169" s="156"/>
      <c r="P169" s="157"/>
      <c r="Q169" s="156"/>
      <c r="R169" s="186" t="s">
        <v>172</v>
      </c>
      <c r="S169" s="156"/>
      <c r="T169" s="156"/>
    </row>
    <row r="170" spans="1:20" ht="20.25" hidden="1" customHeight="1" x14ac:dyDescent="0.25">
      <c r="A170" s="150"/>
      <c r="G170" s="399"/>
      <c r="H170" s="399"/>
      <c r="I170" s="156"/>
      <c r="J170" s="156"/>
      <c r="K170" s="291" t="s">
        <v>745</v>
      </c>
      <c r="L170" s="170" t="s">
        <v>168</v>
      </c>
      <c r="M170" s="399"/>
      <c r="N170" s="399"/>
      <c r="O170" s="156"/>
      <c r="P170" s="157"/>
      <c r="Q170" s="156"/>
      <c r="R170" s="186"/>
      <c r="S170" s="156"/>
      <c r="T170" s="156"/>
    </row>
    <row r="171" spans="1:20" ht="15" hidden="1" x14ac:dyDescent="0.25">
      <c r="A171" s="150"/>
      <c r="G171" s="156"/>
      <c r="H171" s="156"/>
      <c r="I171" s="156"/>
      <c r="J171" s="156"/>
      <c r="K171" s="292" t="s">
        <v>746</v>
      </c>
      <c r="L171" s="152" t="s">
        <v>400</v>
      </c>
      <c r="M171" s="156"/>
      <c r="N171" s="156"/>
      <c r="O171" s="156"/>
      <c r="P171" s="157"/>
      <c r="Q171" s="156"/>
      <c r="R171" s="156"/>
      <c r="S171" s="156"/>
      <c r="T171" s="156"/>
    </row>
    <row r="172" spans="1:20" hidden="1" x14ac:dyDescent="0.25">
      <c r="A172" s="150"/>
      <c r="G172" s="156"/>
      <c r="H172" s="156"/>
      <c r="I172" s="156"/>
      <c r="J172" s="156"/>
      <c r="K172" s="156"/>
      <c r="L172" s="170" t="s">
        <v>386</v>
      </c>
      <c r="M172" s="156"/>
      <c r="N172" s="156"/>
      <c r="O172" s="156"/>
      <c r="P172" s="157"/>
      <c r="Q172" s="156"/>
      <c r="R172" s="156"/>
      <c r="S172" s="156"/>
      <c r="T172" s="156"/>
    </row>
    <row r="173" spans="1:20" hidden="1" x14ac:dyDescent="0.25">
      <c r="A173" s="150"/>
      <c r="G173" s="156"/>
      <c r="H173" s="156"/>
      <c r="I173" s="156"/>
      <c r="J173" s="156"/>
      <c r="K173" s="156"/>
      <c r="L173" s="170" t="s">
        <v>387</v>
      </c>
      <c r="M173" s="156"/>
      <c r="N173" s="156"/>
      <c r="O173" s="156"/>
      <c r="P173" s="157"/>
      <c r="Q173" s="156"/>
      <c r="R173" s="156"/>
      <c r="S173" s="156"/>
      <c r="T173" s="156"/>
    </row>
    <row r="174" spans="1:20" ht="36.75" hidden="1" customHeight="1" x14ac:dyDescent="0.25">
      <c r="A174" s="150"/>
      <c r="G174" s="156"/>
      <c r="H174" s="156"/>
      <c r="I174" s="156"/>
      <c r="J174" s="156"/>
      <c r="K174" s="156"/>
      <c r="L174" s="418" t="s">
        <v>785</v>
      </c>
      <c r="M174" s="156"/>
      <c r="N174" s="156"/>
      <c r="O174" s="156"/>
      <c r="P174" s="157"/>
      <c r="Q174" s="156"/>
      <c r="R174" s="156"/>
      <c r="S174" s="156"/>
      <c r="T174" s="156"/>
    </row>
    <row r="175" spans="1:20" ht="42.75" hidden="1" customHeight="1" x14ac:dyDescent="0.25">
      <c r="A175" s="150"/>
      <c r="G175" s="156"/>
      <c r="H175" s="156"/>
      <c r="I175" s="156"/>
      <c r="J175" s="156"/>
      <c r="K175" s="156"/>
      <c r="L175" s="4" t="s">
        <v>681</v>
      </c>
      <c r="M175" s="156"/>
      <c r="N175" s="156"/>
      <c r="O175" s="156"/>
      <c r="P175" s="157"/>
      <c r="Q175" s="156"/>
      <c r="R175" s="156"/>
      <c r="S175" s="156"/>
      <c r="T175" s="156"/>
    </row>
    <row r="176" spans="1:20" ht="22.5" hidden="1" x14ac:dyDescent="0.25">
      <c r="A176" s="150"/>
      <c r="G176" s="156"/>
      <c r="H176" s="156"/>
      <c r="I176" s="156"/>
      <c r="J176" s="156"/>
      <c r="K176" s="156"/>
      <c r="L176" s="4" t="s">
        <v>679</v>
      </c>
      <c r="M176" s="156"/>
      <c r="N176" s="156"/>
      <c r="O176" s="156"/>
      <c r="P176" s="157"/>
      <c r="Q176" s="156"/>
      <c r="R176" s="156"/>
      <c r="S176" s="156"/>
      <c r="T176" s="156"/>
    </row>
    <row r="177" spans="1:20" ht="45" hidden="1" x14ac:dyDescent="0.25">
      <c r="A177" s="150"/>
      <c r="G177" s="156"/>
      <c r="H177" s="156"/>
      <c r="I177" s="156"/>
      <c r="J177" s="156"/>
      <c r="K177" s="156"/>
      <c r="L177" s="332" t="s">
        <v>719</v>
      </c>
      <c r="M177" s="156"/>
      <c r="N177" s="156"/>
      <c r="O177" s="156"/>
      <c r="P177" s="157"/>
      <c r="Q177" s="156"/>
      <c r="R177" s="156"/>
      <c r="S177" s="156"/>
      <c r="T177" s="156"/>
    </row>
    <row r="178" spans="1:20" ht="45" hidden="1" x14ac:dyDescent="0.25">
      <c r="A178" s="150"/>
      <c r="G178" s="156"/>
      <c r="H178" s="156"/>
      <c r="I178" s="156"/>
      <c r="J178" s="156"/>
      <c r="K178" s="156"/>
      <c r="L178" s="332" t="s">
        <v>720</v>
      </c>
      <c r="M178" s="156"/>
      <c r="N178" s="156"/>
      <c r="O178" s="156"/>
      <c r="P178" s="157"/>
      <c r="Q178" s="156"/>
      <c r="R178" s="156"/>
      <c r="S178" s="156"/>
      <c r="T178" s="156"/>
    </row>
    <row r="179" spans="1:20" ht="33.75" hidden="1" x14ac:dyDescent="0.25">
      <c r="A179" s="150"/>
      <c r="G179" s="156"/>
      <c r="H179" s="156"/>
      <c r="I179" s="156"/>
      <c r="J179" s="156"/>
      <c r="K179" s="156"/>
      <c r="L179" s="332" t="s">
        <v>721</v>
      </c>
      <c r="M179" s="156"/>
      <c r="N179" s="156"/>
      <c r="O179" s="156"/>
      <c r="P179" s="157"/>
      <c r="Q179" s="156"/>
      <c r="R179" s="156"/>
      <c r="S179" s="156"/>
      <c r="T179" s="156"/>
    </row>
    <row r="180" spans="1:20" x14ac:dyDescent="0.25">
      <c r="A180" s="150"/>
      <c r="G180" s="156"/>
      <c r="H180" s="156"/>
      <c r="I180" s="156"/>
      <c r="J180" s="156"/>
      <c r="K180" s="156"/>
      <c r="L180" s="156"/>
      <c r="M180" s="156"/>
      <c r="N180" s="156"/>
      <c r="O180" s="156"/>
      <c r="P180" s="157"/>
      <c r="Q180" s="156"/>
      <c r="R180" s="156"/>
      <c r="S180" s="156"/>
      <c r="T180" s="156"/>
    </row>
    <row r="181" spans="1:20" x14ac:dyDescent="0.25">
      <c r="A181" s="150"/>
      <c r="G181" s="156"/>
      <c r="H181" s="156"/>
      <c r="I181" s="156"/>
      <c r="J181" s="156"/>
      <c r="K181" s="156"/>
      <c r="L181" s="156"/>
      <c r="M181" s="156"/>
      <c r="N181" s="156"/>
      <c r="O181" s="156"/>
      <c r="P181" s="157"/>
      <c r="Q181" s="156"/>
      <c r="R181" s="156"/>
      <c r="S181" s="156"/>
      <c r="T181" s="156"/>
    </row>
    <row r="182" spans="1:20" x14ac:dyDescent="0.25">
      <c r="A182" s="150"/>
      <c r="D182" s="150"/>
      <c r="G182" s="156"/>
      <c r="H182" s="156"/>
      <c r="I182" s="156"/>
      <c r="J182" s="156"/>
      <c r="K182" s="156"/>
      <c r="L182" s="156"/>
      <c r="M182" s="156"/>
      <c r="N182" s="156"/>
      <c r="O182" s="156"/>
      <c r="P182" s="157"/>
      <c r="Q182" s="156"/>
      <c r="R182" s="156"/>
      <c r="S182" s="156"/>
      <c r="T182" s="156"/>
    </row>
    <row r="183" spans="1:20" x14ac:dyDescent="0.25">
      <c r="A183" s="150"/>
      <c r="D183" s="150"/>
      <c r="G183" s="156"/>
      <c r="H183" s="156"/>
      <c r="I183" s="156"/>
      <c r="J183" s="156"/>
      <c r="K183" s="156"/>
      <c r="L183" s="156"/>
      <c r="M183" s="156"/>
      <c r="N183" s="156"/>
      <c r="O183" s="156"/>
      <c r="P183" s="157"/>
      <c r="Q183" s="156"/>
      <c r="R183" s="156"/>
      <c r="S183" s="156"/>
      <c r="T183" s="156"/>
    </row>
    <row r="184" spans="1:20" x14ac:dyDescent="0.25">
      <c r="A184" s="150"/>
      <c r="D184" s="150"/>
      <c r="G184" s="156"/>
      <c r="H184" s="156"/>
      <c r="I184" s="156"/>
      <c r="J184" s="156"/>
      <c r="K184" s="156"/>
      <c r="L184" s="156"/>
      <c r="M184" s="156"/>
      <c r="N184" s="156"/>
      <c r="O184" s="156"/>
      <c r="P184" s="157"/>
      <c r="Q184" s="156"/>
      <c r="R184" s="156"/>
      <c r="S184" s="156"/>
      <c r="T184" s="156"/>
    </row>
    <row r="185" spans="1:20" x14ac:dyDescent="0.25">
      <c r="A185" s="150"/>
      <c r="D185" s="150"/>
      <c r="G185" s="156"/>
      <c r="H185" s="156"/>
      <c r="I185" s="156"/>
      <c r="J185" s="156"/>
      <c r="K185" s="156"/>
      <c r="L185" s="156"/>
      <c r="M185" s="156"/>
      <c r="N185" s="156"/>
      <c r="O185" s="156"/>
      <c r="P185" s="157"/>
      <c r="Q185" s="156"/>
      <c r="R185" s="156"/>
      <c r="S185" s="156"/>
      <c r="T185" s="156"/>
    </row>
    <row r="186" spans="1:20" x14ac:dyDescent="0.25">
      <c r="A186" s="150"/>
      <c r="D186" s="150"/>
      <c r="G186" s="156"/>
      <c r="H186" s="156"/>
      <c r="I186" s="156"/>
      <c r="J186" s="156"/>
      <c r="K186" s="156"/>
      <c r="L186" s="156"/>
      <c r="M186" s="156"/>
      <c r="N186" s="156"/>
      <c r="O186" s="156"/>
      <c r="P186" s="157"/>
      <c r="Q186" s="156"/>
      <c r="R186" s="156"/>
      <c r="S186" s="156"/>
      <c r="T186" s="156"/>
    </row>
    <row r="187" spans="1:20" x14ac:dyDescent="0.25">
      <c r="A187" s="150"/>
      <c r="D187" s="150"/>
      <c r="G187" s="156"/>
      <c r="H187" s="156"/>
      <c r="I187" s="156"/>
      <c r="J187" s="156"/>
      <c r="K187" s="156"/>
      <c r="L187" s="156"/>
      <c r="M187" s="156"/>
      <c r="N187" s="156"/>
      <c r="O187" s="156"/>
      <c r="P187" s="157"/>
      <c r="Q187" s="156"/>
      <c r="R187" s="156"/>
      <c r="S187" s="156"/>
      <c r="T187" s="156"/>
    </row>
    <row r="188" spans="1:20" x14ac:dyDescent="0.25">
      <c r="A188" s="150"/>
      <c r="D188" s="150"/>
      <c r="G188" s="156"/>
      <c r="H188" s="156"/>
      <c r="I188" s="156"/>
      <c r="J188" s="156"/>
      <c r="K188" s="156"/>
      <c r="L188" s="156"/>
      <c r="M188" s="156"/>
      <c r="N188" s="156"/>
      <c r="O188" s="156"/>
      <c r="P188" s="157"/>
      <c r="Q188" s="156"/>
      <c r="R188" s="156"/>
      <c r="S188" s="156"/>
      <c r="T188" s="156"/>
    </row>
    <row r="189" spans="1:20" x14ac:dyDescent="0.25">
      <c r="A189" s="150"/>
      <c r="D189" s="150"/>
      <c r="G189" s="156"/>
      <c r="H189" s="156"/>
      <c r="I189" s="156"/>
      <c r="J189" s="156"/>
      <c r="K189" s="156"/>
      <c r="L189" s="156"/>
      <c r="M189" s="156"/>
      <c r="N189" s="156"/>
      <c r="O189" s="156"/>
      <c r="P189" s="157"/>
      <c r="Q189" s="156"/>
      <c r="R189" s="156"/>
      <c r="S189" s="156"/>
      <c r="T189" s="156"/>
    </row>
    <row r="190" spans="1:20" x14ac:dyDescent="0.25">
      <c r="A190" s="150"/>
      <c r="D190" s="150"/>
      <c r="G190" s="156"/>
      <c r="H190" s="156"/>
      <c r="I190" s="156"/>
      <c r="J190" s="156"/>
      <c r="K190" s="156"/>
      <c r="L190" s="156"/>
      <c r="M190" s="156"/>
      <c r="N190" s="156"/>
      <c r="O190" s="156"/>
      <c r="P190" s="157"/>
      <c r="Q190" s="156"/>
      <c r="R190" s="156"/>
      <c r="S190" s="156"/>
      <c r="T190" s="156"/>
    </row>
    <row r="191" spans="1:20" x14ac:dyDescent="0.25">
      <c r="A191" s="150"/>
      <c r="D191" s="150"/>
      <c r="G191" s="156"/>
      <c r="H191" s="156"/>
      <c r="I191" s="156"/>
      <c r="J191" s="156"/>
      <c r="K191" s="156"/>
      <c r="L191" s="156"/>
      <c r="M191" s="156"/>
      <c r="N191" s="156"/>
      <c r="O191" s="156"/>
      <c r="P191" s="157"/>
      <c r="Q191" s="156"/>
      <c r="R191" s="156"/>
      <c r="S191" s="156"/>
      <c r="T191" s="156"/>
    </row>
    <row r="192" spans="1:20" x14ac:dyDescent="0.25">
      <c r="A192" s="150"/>
      <c r="D192" s="150"/>
      <c r="G192" s="156"/>
      <c r="H192" s="156"/>
      <c r="I192" s="156"/>
      <c r="J192" s="156"/>
      <c r="K192" s="156"/>
      <c r="L192" s="156"/>
      <c r="M192" s="156"/>
      <c r="N192" s="156"/>
      <c r="O192" s="156"/>
      <c r="P192" s="157"/>
      <c r="Q192" s="156"/>
      <c r="R192" s="156"/>
      <c r="S192" s="156"/>
      <c r="T192" s="156"/>
    </row>
    <row r="193" spans="1:20" x14ac:dyDescent="0.25">
      <c r="A193" s="150"/>
      <c r="D193" s="150"/>
      <c r="G193" s="156"/>
      <c r="H193" s="156"/>
      <c r="I193" s="156"/>
      <c r="J193" s="156"/>
      <c r="K193" s="156"/>
      <c r="L193" s="156"/>
      <c r="M193" s="156"/>
      <c r="N193" s="156"/>
      <c r="O193" s="156"/>
      <c r="P193" s="157"/>
      <c r="Q193" s="156"/>
      <c r="R193" s="156"/>
      <c r="S193" s="156"/>
      <c r="T193" s="156"/>
    </row>
    <row r="194" spans="1:20" x14ac:dyDescent="0.25">
      <c r="A194" s="150"/>
      <c r="D194" s="150"/>
      <c r="G194" s="156"/>
      <c r="H194" s="156"/>
      <c r="I194" s="156"/>
      <c r="J194" s="156"/>
      <c r="K194" s="156"/>
      <c r="L194" s="156"/>
      <c r="M194" s="156"/>
      <c r="N194" s="156"/>
      <c r="O194" s="156"/>
      <c r="P194" s="157"/>
      <c r="Q194" s="156"/>
      <c r="R194" s="156"/>
      <c r="S194" s="156"/>
      <c r="T194" s="156"/>
    </row>
    <row r="195" spans="1:20" x14ac:dyDescent="0.25">
      <c r="A195" s="150"/>
      <c r="D195" s="150"/>
      <c r="G195" s="156"/>
      <c r="H195" s="156"/>
      <c r="I195" s="156"/>
      <c r="J195" s="156"/>
      <c r="K195" s="156"/>
      <c r="L195" s="156"/>
      <c r="M195" s="156"/>
      <c r="N195" s="156"/>
      <c r="O195" s="156"/>
      <c r="P195" s="157"/>
      <c r="Q195" s="156"/>
      <c r="R195" s="156"/>
      <c r="S195" s="156"/>
      <c r="T195" s="156"/>
    </row>
    <row r="196" spans="1:20" x14ac:dyDescent="0.25">
      <c r="A196" s="150"/>
      <c r="D196" s="150"/>
      <c r="G196" s="156"/>
      <c r="H196" s="156"/>
      <c r="I196" s="156"/>
      <c r="J196" s="156"/>
      <c r="K196" s="156"/>
      <c r="L196" s="156"/>
      <c r="M196" s="156"/>
      <c r="N196" s="156"/>
      <c r="O196" s="156"/>
      <c r="P196" s="157"/>
      <c r="Q196" s="156"/>
      <c r="R196" s="156"/>
      <c r="S196" s="156"/>
      <c r="T196" s="156"/>
    </row>
    <row r="197" spans="1:20" x14ac:dyDescent="0.25">
      <c r="A197" s="150"/>
      <c r="D197" s="150"/>
      <c r="G197" s="156"/>
      <c r="H197" s="156"/>
      <c r="I197" s="156"/>
      <c r="J197" s="156"/>
      <c r="K197" s="156"/>
      <c r="L197" s="156"/>
      <c r="M197" s="156"/>
      <c r="N197" s="156"/>
      <c r="O197" s="156"/>
      <c r="P197" s="157"/>
      <c r="Q197" s="156"/>
      <c r="R197" s="156"/>
      <c r="S197" s="156"/>
      <c r="T197" s="156"/>
    </row>
    <row r="198" spans="1:20" x14ac:dyDescent="0.25">
      <c r="A198" s="150"/>
      <c r="D198" s="150"/>
      <c r="G198" s="156"/>
      <c r="H198" s="156"/>
      <c r="I198" s="156"/>
      <c r="J198" s="156"/>
      <c r="K198" s="156"/>
      <c r="L198" s="156"/>
      <c r="M198" s="156"/>
      <c r="N198" s="156"/>
      <c r="O198" s="156"/>
      <c r="P198" s="157"/>
      <c r="Q198" s="156"/>
      <c r="R198" s="156"/>
      <c r="S198" s="156"/>
      <c r="T198" s="156"/>
    </row>
    <row r="199" spans="1:20" x14ac:dyDescent="0.25">
      <c r="A199" s="150"/>
      <c r="D199" s="150"/>
      <c r="G199" s="156"/>
      <c r="H199" s="156"/>
      <c r="I199" s="156"/>
      <c r="J199" s="156"/>
      <c r="K199" s="156"/>
      <c r="L199" s="156"/>
      <c r="M199" s="156"/>
      <c r="N199" s="156"/>
      <c r="O199" s="156"/>
      <c r="P199" s="157"/>
      <c r="Q199" s="156"/>
      <c r="R199" s="156"/>
      <c r="S199" s="156"/>
      <c r="T199" s="156"/>
    </row>
    <row r="200" spans="1:20" x14ac:dyDescent="0.25">
      <c r="A200" s="150"/>
      <c r="D200" s="150"/>
      <c r="G200" s="156"/>
      <c r="H200" s="156"/>
      <c r="I200" s="156"/>
      <c r="J200" s="156"/>
      <c r="K200" s="156"/>
      <c r="L200" s="156"/>
      <c r="M200" s="156"/>
      <c r="N200" s="156"/>
      <c r="O200" s="156"/>
      <c r="P200" s="157"/>
      <c r="Q200" s="156"/>
      <c r="R200" s="156"/>
      <c r="S200" s="156"/>
      <c r="T200" s="156"/>
    </row>
    <row r="201" spans="1:20" x14ac:dyDescent="0.25">
      <c r="A201" s="150"/>
      <c r="D201" s="150"/>
      <c r="G201" s="156"/>
      <c r="H201" s="156"/>
      <c r="I201" s="156"/>
      <c r="J201" s="156"/>
      <c r="K201" s="156"/>
      <c r="L201" s="156"/>
      <c r="M201" s="156"/>
      <c r="N201" s="156"/>
      <c r="O201" s="156"/>
      <c r="P201" s="157"/>
      <c r="Q201" s="156"/>
      <c r="R201" s="156"/>
      <c r="S201" s="156"/>
      <c r="T201" s="156"/>
    </row>
    <row r="202" spans="1:20" x14ac:dyDescent="0.25">
      <c r="A202" s="150"/>
      <c r="D202" s="150"/>
      <c r="G202" s="156"/>
      <c r="H202" s="156"/>
      <c r="I202" s="156"/>
      <c r="J202" s="156"/>
      <c r="K202" s="156"/>
      <c r="L202" s="156"/>
      <c r="M202" s="156"/>
      <c r="N202" s="156"/>
      <c r="O202" s="156"/>
      <c r="P202" s="157"/>
      <c r="Q202" s="156"/>
      <c r="R202" s="156"/>
      <c r="S202" s="156"/>
      <c r="T202" s="156"/>
    </row>
    <row r="203" spans="1:20" x14ac:dyDescent="0.25">
      <c r="A203" s="150"/>
      <c r="D203" s="150"/>
      <c r="G203" s="156"/>
      <c r="H203" s="156"/>
      <c r="I203" s="156"/>
      <c r="J203" s="156"/>
      <c r="K203" s="156"/>
      <c r="L203" s="156"/>
      <c r="M203" s="156"/>
      <c r="N203" s="156"/>
      <c r="O203" s="156"/>
      <c r="P203" s="157"/>
      <c r="Q203" s="156"/>
      <c r="R203" s="156"/>
      <c r="S203" s="156"/>
      <c r="T203" s="156"/>
    </row>
    <row r="204" spans="1:20" x14ac:dyDescent="0.25">
      <c r="A204" s="150"/>
      <c r="D204" s="150"/>
      <c r="G204" s="156"/>
      <c r="H204" s="156"/>
      <c r="I204" s="156"/>
      <c r="J204" s="156"/>
      <c r="K204" s="156"/>
      <c r="L204" s="156"/>
      <c r="M204" s="156"/>
      <c r="N204" s="156"/>
      <c r="O204" s="156"/>
      <c r="P204" s="157"/>
      <c r="Q204" s="156"/>
      <c r="R204" s="156"/>
      <c r="S204" s="156"/>
      <c r="T204" s="156"/>
    </row>
    <row r="205" spans="1:20" x14ac:dyDescent="0.25">
      <c r="A205" s="150"/>
      <c r="D205" s="150"/>
      <c r="G205" s="156"/>
      <c r="H205" s="156"/>
      <c r="I205" s="156"/>
      <c r="J205" s="156"/>
      <c r="K205" s="156"/>
      <c r="L205" s="156"/>
      <c r="M205" s="156"/>
      <c r="N205" s="156"/>
      <c r="O205" s="156"/>
      <c r="P205" s="157"/>
      <c r="Q205" s="156"/>
      <c r="R205" s="156"/>
      <c r="S205" s="156"/>
      <c r="T205" s="156"/>
    </row>
    <row r="206" spans="1:20" x14ac:dyDescent="0.25">
      <c r="A206" s="150"/>
      <c r="D206" s="150"/>
      <c r="G206" s="156"/>
      <c r="H206" s="156"/>
      <c r="I206" s="156"/>
      <c r="J206" s="156"/>
      <c r="K206" s="156"/>
      <c r="L206" s="156"/>
      <c r="M206" s="156"/>
      <c r="N206" s="156"/>
      <c r="O206" s="156"/>
      <c r="P206" s="157"/>
      <c r="Q206" s="156"/>
      <c r="R206" s="156"/>
      <c r="S206" s="156"/>
      <c r="T206" s="156"/>
    </row>
    <row r="207" spans="1:20" x14ac:dyDescent="0.25">
      <c r="A207" s="150"/>
      <c r="D207" s="150"/>
      <c r="G207" s="156"/>
      <c r="H207" s="156"/>
      <c r="I207" s="156"/>
      <c r="J207" s="156"/>
      <c r="K207" s="156"/>
      <c r="L207" s="156"/>
      <c r="M207" s="156"/>
      <c r="N207" s="156"/>
      <c r="O207" s="156"/>
      <c r="P207" s="157"/>
      <c r="Q207" s="156"/>
      <c r="R207" s="156"/>
      <c r="S207" s="156"/>
      <c r="T207" s="156"/>
    </row>
    <row r="208" spans="1:20" x14ac:dyDescent="0.25">
      <c r="A208" s="150"/>
      <c r="D208" s="150"/>
      <c r="G208" s="156"/>
      <c r="H208" s="156"/>
      <c r="I208" s="156"/>
      <c r="J208" s="156"/>
      <c r="K208" s="156"/>
      <c r="L208" s="156"/>
      <c r="M208" s="156"/>
      <c r="N208" s="156"/>
      <c r="O208" s="156"/>
      <c r="P208" s="157"/>
      <c r="Q208" s="156"/>
      <c r="R208" s="156"/>
      <c r="S208" s="156"/>
      <c r="T208" s="156"/>
    </row>
    <row r="209" spans="1:20" x14ac:dyDescent="0.25">
      <c r="A209" s="150"/>
      <c r="D209" s="150"/>
      <c r="G209" s="156"/>
      <c r="H209" s="156"/>
      <c r="I209" s="156"/>
      <c r="J209" s="156"/>
      <c r="K209" s="156"/>
      <c r="L209" s="156"/>
      <c r="M209" s="156"/>
      <c r="N209" s="156"/>
      <c r="O209" s="156"/>
      <c r="P209" s="157"/>
      <c r="Q209" s="156"/>
      <c r="R209" s="156"/>
      <c r="S209" s="156"/>
      <c r="T209" s="156"/>
    </row>
    <row r="210" spans="1:20" x14ac:dyDescent="0.25">
      <c r="A210" s="150"/>
      <c r="D210" s="150"/>
      <c r="G210" s="156"/>
      <c r="H210" s="156"/>
      <c r="I210" s="156"/>
      <c r="J210" s="156"/>
      <c r="K210" s="156"/>
      <c r="L210" s="156"/>
      <c r="M210" s="156"/>
      <c r="N210" s="156"/>
      <c r="O210" s="156"/>
      <c r="P210" s="157"/>
      <c r="Q210" s="156"/>
      <c r="R210" s="156"/>
      <c r="S210" s="156"/>
      <c r="T210" s="156"/>
    </row>
    <row r="211" spans="1:20" x14ac:dyDescent="0.25">
      <c r="A211" s="150"/>
      <c r="D211" s="150"/>
      <c r="G211" s="156"/>
      <c r="H211" s="156"/>
      <c r="I211" s="156"/>
      <c r="J211" s="156"/>
      <c r="K211" s="156"/>
      <c r="L211" s="156"/>
      <c r="M211" s="156"/>
      <c r="N211" s="156"/>
      <c r="O211" s="156"/>
      <c r="P211" s="157"/>
      <c r="Q211" s="156"/>
      <c r="R211" s="156"/>
      <c r="S211" s="156"/>
      <c r="T211" s="156"/>
    </row>
    <row r="212" spans="1:20" x14ac:dyDescent="0.25">
      <c r="A212" s="150"/>
      <c r="D212" s="150"/>
      <c r="G212" s="156"/>
      <c r="H212" s="156"/>
      <c r="I212" s="156"/>
      <c r="J212" s="156"/>
      <c r="K212" s="156"/>
      <c r="L212" s="156"/>
      <c r="M212" s="156"/>
      <c r="N212" s="156"/>
      <c r="O212" s="156"/>
      <c r="P212" s="157"/>
      <c r="Q212" s="156"/>
      <c r="R212" s="156"/>
      <c r="S212" s="156"/>
      <c r="T212" s="156"/>
    </row>
    <row r="213" spans="1:20" x14ac:dyDescent="0.25">
      <c r="A213" s="150"/>
      <c r="D213" s="150"/>
      <c r="G213" s="156"/>
      <c r="H213" s="156"/>
      <c r="I213" s="156"/>
      <c r="J213" s="156"/>
      <c r="K213" s="156"/>
      <c r="L213" s="156"/>
      <c r="M213" s="156"/>
      <c r="N213" s="156"/>
      <c r="O213" s="156"/>
      <c r="P213" s="157"/>
      <c r="Q213" s="156"/>
      <c r="R213" s="156"/>
      <c r="S213" s="156"/>
      <c r="T213" s="156"/>
    </row>
    <row r="214" spans="1:20" x14ac:dyDescent="0.25">
      <c r="A214" s="150"/>
      <c r="D214" s="150"/>
      <c r="G214" s="156"/>
      <c r="H214" s="156"/>
      <c r="I214" s="156"/>
      <c r="J214" s="156"/>
      <c r="K214" s="156"/>
      <c r="L214" s="156"/>
      <c r="M214" s="156"/>
      <c r="N214" s="156"/>
      <c r="O214" s="156"/>
      <c r="P214" s="157"/>
      <c r="Q214" s="156"/>
      <c r="R214" s="156"/>
      <c r="S214" s="156"/>
      <c r="T214" s="156"/>
    </row>
    <row r="215" spans="1:20" x14ac:dyDescent="0.25">
      <c r="A215" s="150"/>
      <c r="D215" s="150"/>
      <c r="G215" s="156"/>
      <c r="H215" s="156"/>
      <c r="I215" s="156"/>
      <c r="J215" s="156"/>
      <c r="K215" s="156"/>
      <c r="L215" s="156"/>
      <c r="M215" s="156"/>
      <c r="N215" s="156"/>
      <c r="O215" s="156"/>
      <c r="P215" s="157"/>
      <c r="Q215" s="156"/>
      <c r="R215" s="156"/>
      <c r="S215" s="156"/>
      <c r="T215" s="156"/>
    </row>
    <row r="216" spans="1:20" x14ac:dyDescent="0.25">
      <c r="A216" s="150"/>
      <c r="D216" s="150"/>
      <c r="G216" s="156"/>
      <c r="H216" s="156"/>
      <c r="I216" s="156"/>
      <c r="J216" s="156"/>
      <c r="K216" s="156"/>
      <c r="L216" s="156"/>
      <c r="M216" s="156"/>
      <c r="N216" s="156"/>
      <c r="O216" s="156"/>
      <c r="P216" s="157"/>
      <c r="Q216" s="156"/>
      <c r="R216" s="156"/>
      <c r="S216" s="156"/>
      <c r="T216" s="156"/>
    </row>
    <row r="217" spans="1:20" x14ac:dyDescent="0.25">
      <c r="A217" s="150"/>
      <c r="D217" s="150"/>
      <c r="G217" s="156"/>
      <c r="H217" s="156"/>
      <c r="I217" s="156"/>
      <c r="J217" s="156"/>
      <c r="K217" s="156"/>
      <c r="L217" s="156"/>
      <c r="M217" s="156"/>
      <c r="N217" s="156"/>
      <c r="O217" s="156"/>
      <c r="P217" s="157"/>
      <c r="Q217" s="156"/>
      <c r="R217" s="156"/>
      <c r="S217" s="156"/>
      <c r="T217" s="156"/>
    </row>
    <row r="218" spans="1:20" x14ac:dyDescent="0.25">
      <c r="A218" s="150"/>
      <c r="D218" s="150"/>
      <c r="G218" s="156"/>
      <c r="H218" s="156"/>
      <c r="I218" s="156"/>
      <c r="J218" s="156"/>
      <c r="K218" s="156"/>
      <c r="L218" s="156"/>
      <c r="M218" s="156"/>
      <c r="N218" s="156"/>
      <c r="O218" s="156"/>
      <c r="P218" s="157"/>
      <c r="Q218" s="156"/>
      <c r="R218" s="156"/>
      <c r="S218" s="156"/>
      <c r="T218" s="156"/>
    </row>
    <row r="219" spans="1:20" x14ac:dyDescent="0.25">
      <c r="A219" s="150"/>
      <c r="D219" s="150"/>
      <c r="G219" s="156"/>
      <c r="H219" s="156"/>
      <c r="I219" s="156"/>
      <c r="J219" s="156"/>
      <c r="K219" s="156"/>
      <c r="L219" s="156"/>
      <c r="M219" s="156"/>
      <c r="N219" s="156"/>
      <c r="O219" s="156"/>
      <c r="P219" s="157"/>
      <c r="Q219" s="156"/>
      <c r="R219" s="156"/>
      <c r="S219" s="156"/>
      <c r="T219" s="156"/>
    </row>
    <row r="220" spans="1:20" x14ac:dyDescent="0.25">
      <c r="A220" s="150"/>
      <c r="D220" s="150"/>
      <c r="G220" s="156"/>
      <c r="H220" s="156"/>
      <c r="I220" s="156"/>
      <c r="J220" s="156"/>
      <c r="K220" s="156"/>
      <c r="L220" s="156"/>
      <c r="M220" s="156"/>
      <c r="N220" s="156"/>
      <c r="O220" s="156"/>
      <c r="P220" s="157"/>
      <c r="Q220" s="156"/>
      <c r="R220" s="156"/>
      <c r="S220" s="156"/>
      <c r="T220" s="156"/>
    </row>
    <row r="221" spans="1:20" x14ac:dyDescent="0.25">
      <c r="A221" s="150"/>
      <c r="D221" s="150"/>
      <c r="G221" s="156"/>
      <c r="H221" s="156"/>
      <c r="I221" s="156"/>
      <c r="J221" s="156"/>
      <c r="K221" s="156"/>
      <c r="L221" s="156"/>
      <c r="M221" s="156"/>
      <c r="N221" s="156"/>
      <c r="O221" s="156"/>
      <c r="P221" s="157"/>
      <c r="Q221" s="156"/>
      <c r="R221" s="156"/>
      <c r="S221" s="156"/>
      <c r="T221" s="156"/>
    </row>
    <row r="222" spans="1:20" x14ac:dyDescent="0.25">
      <c r="A222" s="150"/>
      <c r="D222" s="150"/>
      <c r="G222" s="156"/>
      <c r="H222" s="156"/>
      <c r="I222" s="156"/>
      <c r="J222" s="156"/>
      <c r="K222" s="156"/>
      <c r="L222" s="156"/>
      <c r="M222" s="156"/>
      <c r="N222" s="156"/>
      <c r="O222" s="156"/>
      <c r="P222" s="157"/>
      <c r="Q222" s="156"/>
      <c r="R222" s="156"/>
      <c r="S222" s="156"/>
      <c r="T222" s="156"/>
    </row>
    <row r="223" spans="1:20" x14ac:dyDescent="0.25">
      <c r="A223" s="150"/>
      <c r="D223" s="150"/>
      <c r="G223" s="156"/>
      <c r="H223" s="156"/>
      <c r="I223" s="156"/>
      <c r="J223" s="156"/>
      <c r="K223" s="156"/>
      <c r="L223" s="156"/>
      <c r="M223" s="156"/>
      <c r="N223" s="156"/>
      <c r="O223" s="156"/>
      <c r="P223" s="157"/>
      <c r="Q223" s="156"/>
      <c r="R223" s="156"/>
      <c r="S223" s="156"/>
      <c r="T223" s="156"/>
    </row>
    <row r="224" spans="1:20" x14ac:dyDescent="0.25">
      <c r="A224" s="150"/>
      <c r="D224" s="150"/>
      <c r="G224" s="156"/>
      <c r="H224" s="156"/>
      <c r="I224" s="156"/>
      <c r="J224" s="156"/>
      <c r="K224" s="156"/>
      <c r="L224" s="156"/>
      <c r="M224" s="156"/>
      <c r="N224" s="156"/>
      <c r="O224" s="156"/>
      <c r="P224" s="157"/>
      <c r="Q224" s="156"/>
      <c r="R224" s="156"/>
      <c r="S224" s="156"/>
      <c r="T224" s="156"/>
    </row>
    <row r="225" spans="1:20" x14ac:dyDescent="0.25">
      <c r="A225" s="150"/>
      <c r="D225" s="150"/>
      <c r="G225" s="156"/>
      <c r="H225" s="156"/>
      <c r="I225" s="156"/>
      <c r="J225" s="156"/>
      <c r="K225" s="156"/>
      <c r="L225" s="156"/>
      <c r="M225" s="156"/>
      <c r="N225" s="156"/>
      <c r="O225" s="156"/>
      <c r="P225" s="157"/>
      <c r="Q225" s="156"/>
      <c r="R225" s="156"/>
      <c r="S225" s="156"/>
      <c r="T225" s="156"/>
    </row>
    <row r="226" spans="1:20" x14ac:dyDescent="0.25">
      <c r="A226" s="150"/>
      <c r="D226" s="150"/>
      <c r="G226" s="156"/>
      <c r="H226" s="156"/>
      <c r="I226" s="156"/>
      <c r="J226" s="156"/>
      <c r="K226" s="156"/>
      <c r="L226" s="156"/>
      <c r="M226" s="156"/>
      <c r="N226" s="156"/>
      <c r="O226" s="156"/>
      <c r="P226" s="157"/>
      <c r="Q226" s="156"/>
      <c r="R226" s="156"/>
      <c r="S226" s="156"/>
      <c r="T226" s="156"/>
    </row>
    <row r="227" spans="1:20" x14ac:dyDescent="0.25">
      <c r="A227" s="150"/>
      <c r="D227" s="150"/>
      <c r="G227" s="156"/>
      <c r="H227" s="156"/>
      <c r="I227" s="156"/>
      <c r="J227" s="156"/>
      <c r="K227" s="156"/>
      <c r="L227" s="156"/>
      <c r="M227" s="156"/>
      <c r="N227" s="156"/>
      <c r="O227" s="156"/>
      <c r="P227" s="157"/>
      <c r="Q227" s="156"/>
      <c r="R227" s="156"/>
      <c r="S227" s="156"/>
      <c r="T227" s="156"/>
    </row>
    <row r="228" spans="1:20" x14ac:dyDescent="0.25">
      <c r="A228" s="150"/>
      <c r="D228" s="150"/>
      <c r="G228" s="156"/>
      <c r="H228" s="156"/>
      <c r="I228" s="156"/>
      <c r="J228" s="156"/>
      <c r="K228" s="156"/>
      <c r="L228" s="156"/>
      <c r="M228" s="156"/>
      <c r="N228" s="156"/>
      <c r="O228" s="156"/>
      <c r="P228" s="157"/>
      <c r="Q228" s="156"/>
      <c r="R228" s="156"/>
      <c r="S228" s="156"/>
      <c r="T228" s="156"/>
    </row>
    <row r="229" spans="1:20" x14ac:dyDescent="0.25">
      <c r="A229" s="150"/>
      <c r="D229" s="150"/>
      <c r="G229" s="156"/>
      <c r="H229" s="156"/>
      <c r="I229" s="156"/>
      <c r="J229" s="156"/>
      <c r="K229" s="156"/>
      <c r="L229" s="156"/>
      <c r="M229" s="156"/>
      <c r="N229" s="156"/>
      <c r="O229" s="156"/>
      <c r="P229" s="157"/>
      <c r="Q229" s="156"/>
      <c r="R229" s="156"/>
      <c r="S229" s="156"/>
      <c r="T229" s="156"/>
    </row>
    <row r="230" spans="1:20" x14ac:dyDescent="0.25">
      <c r="A230" s="150"/>
      <c r="D230" s="150"/>
      <c r="G230" s="156"/>
      <c r="H230" s="156"/>
      <c r="I230" s="156"/>
      <c r="J230" s="156"/>
      <c r="K230" s="156"/>
      <c r="L230" s="156"/>
      <c r="M230" s="156"/>
      <c r="N230" s="156"/>
      <c r="O230" s="156"/>
      <c r="P230" s="157"/>
      <c r="Q230" s="156"/>
      <c r="R230" s="156"/>
      <c r="S230" s="156"/>
      <c r="T230" s="156"/>
    </row>
    <row r="231" spans="1:20" x14ac:dyDescent="0.25">
      <c r="A231" s="150"/>
      <c r="D231" s="150"/>
      <c r="G231" s="156"/>
      <c r="H231" s="156"/>
      <c r="I231" s="156"/>
      <c r="J231" s="156"/>
      <c r="K231" s="156"/>
      <c r="L231" s="156"/>
      <c r="M231" s="156"/>
      <c r="N231" s="156"/>
      <c r="O231" s="156"/>
      <c r="P231" s="157"/>
      <c r="Q231" s="156"/>
      <c r="R231" s="156"/>
      <c r="S231" s="156"/>
      <c r="T231" s="156"/>
    </row>
    <row r="232" spans="1:20" x14ac:dyDescent="0.25">
      <c r="A232" s="150"/>
      <c r="D232" s="150"/>
      <c r="G232" s="156"/>
      <c r="H232" s="156"/>
      <c r="I232" s="156"/>
      <c r="J232" s="156"/>
      <c r="K232" s="156"/>
      <c r="L232" s="156"/>
      <c r="M232" s="156"/>
      <c r="N232" s="156"/>
      <c r="O232" s="156"/>
      <c r="P232" s="157"/>
      <c r="Q232" s="156"/>
      <c r="R232" s="156"/>
      <c r="S232" s="156"/>
      <c r="T232" s="156"/>
    </row>
    <row r="233" spans="1:20" x14ac:dyDescent="0.25">
      <c r="A233" s="150"/>
      <c r="D233" s="150"/>
      <c r="G233" s="156"/>
      <c r="H233" s="156"/>
      <c r="I233" s="156"/>
      <c r="J233" s="156"/>
      <c r="K233" s="156"/>
      <c r="L233" s="156"/>
      <c r="M233" s="156"/>
      <c r="N233" s="156"/>
      <c r="O233" s="156"/>
      <c r="P233" s="157"/>
      <c r="Q233" s="156"/>
      <c r="R233" s="156"/>
      <c r="S233" s="156"/>
      <c r="T233" s="156"/>
    </row>
    <row r="234" spans="1:20" x14ac:dyDescent="0.25">
      <c r="A234" s="150"/>
      <c r="D234" s="150"/>
      <c r="G234" s="156"/>
      <c r="H234" s="156"/>
      <c r="I234" s="156"/>
      <c r="J234" s="156"/>
      <c r="K234" s="156"/>
      <c r="L234" s="156"/>
      <c r="M234" s="156"/>
      <c r="N234" s="156"/>
      <c r="O234" s="156"/>
      <c r="P234" s="157"/>
      <c r="Q234" s="156"/>
      <c r="R234" s="156"/>
      <c r="S234" s="156"/>
      <c r="T234" s="156"/>
    </row>
    <row r="235" spans="1:20" x14ac:dyDescent="0.25">
      <c r="A235" s="150"/>
      <c r="D235" s="150"/>
      <c r="G235" s="156"/>
      <c r="H235" s="156"/>
      <c r="I235" s="156"/>
      <c r="J235" s="156"/>
      <c r="K235" s="156"/>
      <c r="L235" s="156"/>
      <c r="M235" s="156"/>
      <c r="N235" s="156"/>
      <c r="O235" s="156"/>
      <c r="P235" s="157"/>
      <c r="Q235" s="156"/>
      <c r="R235" s="156"/>
      <c r="S235" s="156"/>
      <c r="T235" s="156"/>
    </row>
    <row r="236" spans="1:20" x14ac:dyDescent="0.25">
      <c r="A236" s="150"/>
      <c r="D236" s="150"/>
      <c r="G236" s="156"/>
      <c r="H236" s="156"/>
      <c r="I236" s="156"/>
      <c r="J236" s="156"/>
      <c r="K236" s="156"/>
      <c r="L236" s="156"/>
      <c r="M236" s="156"/>
      <c r="N236" s="156"/>
      <c r="O236" s="156"/>
      <c r="P236" s="157"/>
      <c r="Q236" s="156"/>
      <c r="R236" s="156"/>
      <c r="S236" s="156"/>
      <c r="T236" s="156"/>
    </row>
    <row r="237" spans="1:20" x14ac:dyDescent="0.25">
      <c r="A237" s="150"/>
      <c r="D237" s="150"/>
      <c r="G237" s="156"/>
      <c r="H237" s="156"/>
      <c r="I237" s="156"/>
      <c r="J237" s="156"/>
      <c r="K237" s="156"/>
      <c r="L237" s="156"/>
      <c r="M237" s="156"/>
      <c r="N237" s="156"/>
      <c r="O237" s="156"/>
      <c r="P237" s="157"/>
      <c r="Q237" s="156"/>
      <c r="R237" s="156"/>
      <c r="S237" s="156"/>
      <c r="T237" s="156"/>
    </row>
    <row r="238" spans="1:20" x14ac:dyDescent="0.25">
      <c r="A238" s="150"/>
      <c r="D238" s="150"/>
      <c r="G238" s="156"/>
      <c r="H238" s="156"/>
      <c r="I238" s="156"/>
      <c r="J238" s="156"/>
      <c r="K238" s="156"/>
      <c r="L238" s="156"/>
      <c r="M238" s="156"/>
      <c r="N238" s="156"/>
      <c r="O238" s="156"/>
      <c r="P238" s="157"/>
      <c r="Q238" s="156"/>
      <c r="R238" s="156"/>
      <c r="S238" s="156"/>
      <c r="T238" s="156"/>
    </row>
    <row r="239" spans="1:20" x14ac:dyDescent="0.25">
      <c r="A239" s="150"/>
      <c r="D239" s="150"/>
      <c r="G239" s="156"/>
      <c r="H239" s="156"/>
      <c r="I239" s="156"/>
      <c r="J239" s="156"/>
      <c r="K239" s="156"/>
      <c r="L239" s="156"/>
      <c r="M239" s="156"/>
      <c r="N239" s="156"/>
      <c r="O239" s="156"/>
      <c r="P239" s="157"/>
      <c r="Q239" s="156"/>
      <c r="R239" s="156"/>
      <c r="S239" s="156"/>
      <c r="T239" s="156"/>
    </row>
    <row r="240" spans="1:20" x14ac:dyDescent="0.25">
      <c r="A240" s="150"/>
      <c r="D240" s="150"/>
      <c r="G240" s="156"/>
      <c r="H240" s="156"/>
      <c r="I240" s="156"/>
      <c r="J240" s="156"/>
      <c r="K240" s="156"/>
      <c r="L240" s="156"/>
      <c r="M240" s="156"/>
      <c r="N240" s="156"/>
      <c r="O240" s="156"/>
      <c r="P240" s="157"/>
      <c r="Q240" s="156"/>
      <c r="R240" s="156"/>
      <c r="S240" s="156"/>
      <c r="T240" s="156"/>
    </row>
    <row r="241" spans="1:20" x14ac:dyDescent="0.25">
      <c r="A241" s="150"/>
      <c r="D241" s="150"/>
      <c r="G241" s="156"/>
      <c r="H241" s="156"/>
      <c r="I241" s="156"/>
      <c r="J241" s="156"/>
      <c r="K241" s="156"/>
      <c r="L241" s="156"/>
      <c r="M241" s="156"/>
      <c r="N241" s="156"/>
      <c r="O241" s="156"/>
      <c r="P241" s="157"/>
      <c r="Q241" s="156"/>
      <c r="R241" s="156"/>
      <c r="S241" s="156"/>
      <c r="T241" s="156"/>
    </row>
    <row r="242" spans="1:20" x14ac:dyDescent="0.25">
      <c r="A242" s="150"/>
      <c r="D242" s="150"/>
      <c r="G242" s="156"/>
      <c r="H242" s="156"/>
      <c r="I242" s="156"/>
      <c r="J242" s="156"/>
      <c r="K242" s="156"/>
      <c r="L242" s="156"/>
      <c r="M242" s="156"/>
      <c r="N242" s="156"/>
      <c r="O242" s="156"/>
      <c r="P242" s="157"/>
      <c r="Q242" s="156"/>
      <c r="R242" s="156"/>
      <c r="S242" s="156"/>
      <c r="T242" s="156"/>
    </row>
    <row r="243" spans="1:20" x14ac:dyDescent="0.25">
      <c r="A243" s="150"/>
      <c r="D243" s="150"/>
      <c r="G243" s="156"/>
      <c r="H243" s="156"/>
      <c r="I243" s="156"/>
      <c r="J243" s="156"/>
      <c r="K243" s="156"/>
      <c r="L243" s="156"/>
      <c r="M243" s="156"/>
      <c r="N243" s="156"/>
      <c r="O243" s="156"/>
      <c r="P243" s="157"/>
      <c r="Q243" s="156"/>
      <c r="R243" s="156"/>
      <c r="S243" s="156"/>
      <c r="T243" s="156"/>
    </row>
    <row r="244" spans="1:20" x14ac:dyDescent="0.25">
      <c r="A244" s="150"/>
      <c r="D244" s="150"/>
      <c r="G244" s="156"/>
      <c r="H244" s="156"/>
      <c r="I244" s="156"/>
      <c r="J244" s="156"/>
      <c r="K244" s="156"/>
      <c r="L244" s="156"/>
      <c r="M244" s="156"/>
      <c r="N244" s="156"/>
      <c r="O244" s="156"/>
      <c r="P244" s="157"/>
      <c r="Q244" s="156"/>
      <c r="R244" s="156"/>
      <c r="S244" s="156"/>
      <c r="T244" s="156"/>
    </row>
    <row r="245" spans="1:20" x14ac:dyDescent="0.25">
      <c r="A245" s="150"/>
      <c r="D245" s="150"/>
      <c r="G245" s="156"/>
      <c r="H245" s="156"/>
      <c r="I245" s="156"/>
      <c r="J245" s="156"/>
      <c r="K245" s="156"/>
      <c r="L245" s="156"/>
      <c r="M245" s="156"/>
      <c r="N245" s="156"/>
      <c r="O245" s="156"/>
      <c r="P245" s="157"/>
      <c r="Q245" s="156"/>
      <c r="R245" s="156"/>
      <c r="S245" s="156"/>
      <c r="T245" s="156"/>
    </row>
    <row r="246" spans="1:20" x14ac:dyDescent="0.25">
      <c r="A246" s="150"/>
      <c r="D246" s="150"/>
      <c r="G246" s="156"/>
      <c r="H246" s="156"/>
      <c r="I246" s="156"/>
      <c r="J246" s="156"/>
      <c r="K246" s="156"/>
      <c r="L246" s="156"/>
      <c r="M246" s="156"/>
      <c r="N246" s="156"/>
      <c r="O246" s="156"/>
      <c r="P246" s="157"/>
      <c r="Q246" s="156"/>
      <c r="R246" s="156"/>
      <c r="S246" s="156"/>
      <c r="T246" s="156"/>
    </row>
    <row r="247" spans="1:20" x14ac:dyDescent="0.25">
      <c r="A247" s="150"/>
      <c r="D247" s="150"/>
      <c r="G247" s="156"/>
      <c r="H247" s="156"/>
      <c r="I247" s="156"/>
      <c r="J247" s="156"/>
      <c r="K247" s="156"/>
      <c r="L247" s="156"/>
      <c r="M247" s="156"/>
      <c r="N247" s="156"/>
      <c r="O247" s="156"/>
      <c r="P247" s="157"/>
      <c r="Q247" s="156"/>
      <c r="R247" s="156"/>
      <c r="S247" s="156"/>
      <c r="T247" s="156"/>
    </row>
    <row r="248" spans="1:20" x14ac:dyDescent="0.25">
      <c r="A248" s="150"/>
      <c r="D248" s="150"/>
      <c r="G248" s="156"/>
      <c r="H248" s="156"/>
      <c r="I248" s="156"/>
      <c r="J248" s="156"/>
      <c r="K248" s="156"/>
      <c r="L248" s="156"/>
      <c r="M248" s="156"/>
      <c r="N248" s="156"/>
      <c r="O248" s="156"/>
      <c r="P248" s="157"/>
      <c r="Q248" s="156"/>
      <c r="R248" s="156"/>
      <c r="S248" s="156"/>
      <c r="T248" s="156"/>
    </row>
    <row r="249" spans="1:20" x14ac:dyDescent="0.25">
      <c r="A249" s="150"/>
      <c r="D249" s="150"/>
      <c r="G249" s="156"/>
      <c r="H249" s="156"/>
      <c r="I249" s="156"/>
      <c r="J249" s="156"/>
      <c r="K249" s="156"/>
      <c r="L249" s="156"/>
      <c r="M249" s="156"/>
      <c r="N249" s="156"/>
      <c r="O249" s="156"/>
      <c r="P249" s="157"/>
      <c r="Q249" s="156"/>
      <c r="R249" s="156"/>
      <c r="S249" s="156"/>
      <c r="T249" s="156"/>
    </row>
    <row r="250" spans="1:20" x14ac:dyDescent="0.25">
      <c r="A250" s="150"/>
      <c r="D250" s="150"/>
      <c r="G250" s="156"/>
      <c r="H250" s="156"/>
      <c r="I250" s="156"/>
      <c r="J250" s="156"/>
      <c r="K250" s="156"/>
      <c r="L250" s="156"/>
      <c r="M250" s="156"/>
      <c r="N250" s="156"/>
      <c r="O250" s="156"/>
      <c r="P250" s="157"/>
      <c r="Q250" s="156"/>
      <c r="R250" s="156"/>
      <c r="S250" s="156"/>
      <c r="T250" s="156"/>
    </row>
    <row r="251" spans="1:20" x14ac:dyDescent="0.25">
      <c r="A251" s="150"/>
      <c r="D251" s="150"/>
      <c r="G251" s="156"/>
      <c r="H251" s="156"/>
      <c r="I251" s="156"/>
      <c r="J251" s="156"/>
      <c r="K251" s="156"/>
      <c r="L251" s="156"/>
      <c r="M251" s="156"/>
      <c r="N251" s="156"/>
      <c r="O251" s="156"/>
      <c r="P251" s="157"/>
      <c r="Q251" s="156"/>
      <c r="R251" s="156"/>
      <c r="S251" s="156"/>
      <c r="T251" s="156"/>
    </row>
    <row r="252" spans="1:20" x14ac:dyDescent="0.25">
      <c r="A252" s="150"/>
      <c r="D252" s="150"/>
      <c r="G252" s="156"/>
      <c r="H252" s="156"/>
      <c r="I252" s="156"/>
      <c r="J252" s="156"/>
      <c r="K252" s="156"/>
      <c r="L252" s="156"/>
      <c r="M252" s="156"/>
      <c r="N252" s="156"/>
      <c r="O252" s="156"/>
      <c r="P252" s="157"/>
      <c r="Q252" s="156"/>
      <c r="R252" s="156"/>
      <c r="S252" s="156"/>
      <c r="T252" s="156"/>
    </row>
    <row r="253" spans="1:20" x14ac:dyDescent="0.25">
      <c r="A253" s="150"/>
      <c r="D253" s="150"/>
      <c r="G253" s="156"/>
      <c r="H253" s="156"/>
      <c r="I253" s="156"/>
      <c r="J253" s="156"/>
      <c r="K253" s="156"/>
      <c r="L253" s="156"/>
      <c r="M253" s="156"/>
      <c r="N253" s="156"/>
      <c r="O253" s="156"/>
      <c r="P253" s="157"/>
      <c r="Q253" s="156"/>
      <c r="R253" s="156"/>
      <c r="S253" s="156"/>
      <c r="T253" s="156"/>
    </row>
    <row r="254" spans="1:20" x14ac:dyDescent="0.25">
      <c r="A254" s="150"/>
      <c r="D254" s="150"/>
      <c r="G254" s="156"/>
      <c r="H254" s="156"/>
      <c r="I254" s="156"/>
      <c r="J254" s="156"/>
      <c r="K254" s="156"/>
      <c r="L254" s="156"/>
      <c r="M254" s="156"/>
      <c r="N254" s="156"/>
      <c r="O254" s="156"/>
      <c r="P254" s="157"/>
      <c r="Q254" s="156"/>
      <c r="R254" s="156"/>
      <c r="S254" s="156"/>
      <c r="T254" s="156"/>
    </row>
    <row r="255" spans="1:20" x14ac:dyDescent="0.25">
      <c r="A255" s="150"/>
      <c r="D255" s="150"/>
      <c r="G255" s="156"/>
      <c r="H255" s="156"/>
      <c r="I255" s="156"/>
      <c r="J255" s="156"/>
      <c r="K255" s="156"/>
      <c r="L255" s="156"/>
      <c r="M255" s="156"/>
      <c r="N255" s="156"/>
      <c r="O255" s="156"/>
      <c r="P255" s="157"/>
      <c r="Q255" s="156"/>
      <c r="R255" s="156"/>
      <c r="S255" s="156"/>
      <c r="T255" s="156"/>
    </row>
    <row r="256" spans="1:20" x14ac:dyDescent="0.25">
      <c r="A256" s="150"/>
      <c r="D256" s="150"/>
      <c r="G256" s="156"/>
      <c r="H256" s="156"/>
      <c r="I256" s="156"/>
      <c r="J256" s="156"/>
      <c r="K256" s="156"/>
      <c r="L256" s="156"/>
      <c r="M256" s="156"/>
      <c r="N256" s="156"/>
      <c r="O256" s="156"/>
      <c r="P256" s="157"/>
      <c r="Q256" s="156"/>
      <c r="R256" s="156"/>
      <c r="S256" s="156"/>
      <c r="T256" s="156"/>
    </row>
    <row r="257" spans="1:20" x14ac:dyDescent="0.25">
      <c r="A257" s="150"/>
      <c r="D257" s="150"/>
      <c r="G257" s="156"/>
      <c r="H257" s="156"/>
      <c r="I257" s="156"/>
      <c r="J257" s="156"/>
      <c r="K257" s="156"/>
      <c r="L257" s="156"/>
      <c r="M257" s="156"/>
      <c r="N257" s="156"/>
      <c r="O257" s="156"/>
      <c r="P257" s="157"/>
      <c r="Q257" s="156"/>
      <c r="R257" s="156"/>
      <c r="S257" s="156"/>
      <c r="T257" s="156"/>
    </row>
    <row r="258" spans="1:20" x14ac:dyDescent="0.25">
      <c r="A258" s="150"/>
      <c r="D258" s="150"/>
      <c r="G258" s="156"/>
      <c r="H258" s="156"/>
      <c r="I258" s="156"/>
      <c r="J258" s="156"/>
      <c r="K258" s="156"/>
      <c r="L258" s="156"/>
      <c r="M258" s="156"/>
      <c r="N258" s="156"/>
      <c r="O258" s="156"/>
      <c r="P258" s="157"/>
      <c r="Q258" s="156"/>
      <c r="R258" s="156"/>
      <c r="S258" s="156"/>
      <c r="T258" s="156"/>
    </row>
    <row r="259" spans="1:20" x14ac:dyDescent="0.25">
      <c r="A259" s="150"/>
      <c r="D259" s="150"/>
      <c r="G259" s="156"/>
      <c r="H259" s="156"/>
      <c r="I259" s="156"/>
      <c r="J259" s="156"/>
      <c r="K259" s="156"/>
      <c r="L259" s="156"/>
      <c r="M259" s="156"/>
      <c r="N259" s="156"/>
      <c r="O259" s="156"/>
      <c r="P259" s="157"/>
      <c r="Q259" s="156"/>
      <c r="R259" s="156"/>
      <c r="S259" s="156"/>
      <c r="T259" s="156"/>
    </row>
    <row r="260" spans="1:20" x14ac:dyDescent="0.25">
      <c r="A260" s="150"/>
      <c r="D260" s="150"/>
      <c r="G260" s="156"/>
      <c r="H260" s="156"/>
      <c r="I260" s="156"/>
      <c r="J260" s="156"/>
      <c r="K260" s="156"/>
      <c r="L260" s="156"/>
      <c r="M260" s="156"/>
      <c r="N260" s="156"/>
      <c r="O260" s="156"/>
      <c r="P260" s="157"/>
      <c r="Q260" s="156"/>
      <c r="R260" s="156"/>
      <c r="S260" s="156"/>
      <c r="T260" s="156"/>
    </row>
    <row r="261" spans="1:20" x14ac:dyDescent="0.25">
      <c r="A261" s="150"/>
      <c r="D261" s="150"/>
      <c r="G261" s="156"/>
      <c r="H261" s="156"/>
      <c r="I261" s="156"/>
      <c r="J261" s="156"/>
      <c r="K261" s="156"/>
      <c r="L261" s="156"/>
      <c r="M261" s="156"/>
      <c r="N261" s="156"/>
      <c r="O261" s="156"/>
      <c r="P261" s="157"/>
      <c r="Q261" s="156"/>
      <c r="R261" s="156"/>
      <c r="S261" s="156"/>
      <c r="T261" s="156"/>
    </row>
    <row r="262" spans="1:20" x14ac:dyDescent="0.25">
      <c r="A262" s="150"/>
      <c r="D262" s="150"/>
      <c r="G262" s="156"/>
      <c r="H262" s="156"/>
      <c r="I262" s="156"/>
      <c r="J262" s="156"/>
      <c r="K262" s="156"/>
      <c r="L262" s="156"/>
      <c r="M262" s="156"/>
      <c r="N262" s="156"/>
      <c r="O262" s="156"/>
      <c r="P262" s="157"/>
      <c r="Q262" s="156"/>
      <c r="R262" s="156"/>
      <c r="S262" s="156"/>
      <c r="T262" s="156"/>
    </row>
    <row r="263" spans="1:20" x14ac:dyDescent="0.25">
      <c r="A263" s="150"/>
      <c r="D263" s="150"/>
      <c r="G263" s="156"/>
      <c r="H263" s="156"/>
      <c r="I263" s="156"/>
      <c r="J263" s="156"/>
      <c r="K263" s="156"/>
      <c r="L263" s="156"/>
      <c r="M263" s="156"/>
      <c r="N263" s="156"/>
      <c r="O263" s="156"/>
      <c r="P263" s="157"/>
      <c r="Q263" s="156"/>
      <c r="R263" s="156"/>
      <c r="S263" s="156"/>
      <c r="T263" s="156"/>
    </row>
    <row r="264" spans="1:20" x14ac:dyDescent="0.25">
      <c r="A264" s="150"/>
      <c r="D264" s="150"/>
      <c r="G264" s="156"/>
      <c r="H264" s="156"/>
      <c r="I264" s="156"/>
      <c r="J264" s="156"/>
      <c r="K264" s="156"/>
      <c r="L264" s="156"/>
      <c r="M264" s="156"/>
      <c r="N264" s="156"/>
      <c r="O264" s="156"/>
      <c r="P264" s="157"/>
      <c r="Q264" s="156"/>
      <c r="R264" s="156"/>
      <c r="S264" s="156"/>
      <c r="T264" s="156"/>
    </row>
    <row r="265" spans="1:20" x14ac:dyDescent="0.25">
      <c r="A265" s="150"/>
      <c r="D265" s="150"/>
      <c r="G265" s="156"/>
      <c r="H265" s="156"/>
      <c r="I265" s="156"/>
      <c r="J265" s="156"/>
      <c r="K265" s="156"/>
      <c r="L265" s="156"/>
      <c r="M265" s="156"/>
      <c r="N265" s="156"/>
      <c r="O265" s="156"/>
      <c r="P265" s="157"/>
      <c r="Q265" s="156"/>
      <c r="R265" s="156"/>
      <c r="S265" s="156"/>
      <c r="T265" s="156"/>
    </row>
    <row r="266" spans="1:20" x14ac:dyDescent="0.25">
      <c r="A266" s="150"/>
      <c r="D266" s="150"/>
      <c r="G266" s="156"/>
      <c r="H266" s="156"/>
      <c r="I266" s="156"/>
      <c r="J266" s="156"/>
      <c r="K266" s="156"/>
      <c r="L266" s="156"/>
      <c r="M266" s="156"/>
      <c r="N266" s="156"/>
      <c r="O266" s="156"/>
      <c r="P266" s="157"/>
      <c r="Q266" s="156"/>
      <c r="R266" s="156"/>
      <c r="S266" s="156"/>
      <c r="T266" s="156"/>
    </row>
    <row r="267" spans="1:20" x14ac:dyDescent="0.25">
      <c r="A267" s="150"/>
      <c r="D267" s="150"/>
      <c r="G267" s="156"/>
      <c r="H267" s="156"/>
      <c r="I267" s="156"/>
      <c r="J267" s="156"/>
      <c r="K267" s="156"/>
      <c r="L267" s="156"/>
      <c r="M267" s="156"/>
      <c r="N267" s="156"/>
      <c r="O267" s="156"/>
      <c r="P267" s="157"/>
      <c r="Q267" s="156"/>
      <c r="R267" s="156"/>
      <c r="S267" s="156"/>
      <c r="T267" s="156"/>
    </row>
    <row r="268" spans="1:20" x14ac:dyDescent="0.25">
      <c r="A268" s="150"/>
      <c r="D268" s="150"/>
      <c r="G268" s="156"/>
      <c r="H268" s="156"/>
      <c r="I268" s="156"/>
      <c r="J268" s="156"/>
      <c r="K268" s="156"/>
      <c r="L268" s="156"/>
      <c r="M268" s="156"/>
      <c r="N268" s="156"/>
      <c r="O268" s="156"/>
      <c r="P268" s="157"/>
      <c r="Q268" s="156"/>
      <c r="R268" s="156"/>
      <c r="S268" s="156"/>
      <c r="T268" s="156"/>
    </row>
    <row r="269" spans="1:20" x14ac:dyDescent="0.25">
      <c r="A269" s="150"/>
      <c r="D269" s="150"/>
      <c r="G269" s="156"/>
      <c r="H269" s="156"/>
      <c r="I269" s="156"/>
      <c r="J269" s="156"/>
      <c r="K269" s="156"/>
      <c r="L269" s="156"/>
      <c r="M269" s="156"/>
      <c r="N269" s="156"/>
      <c r="O269" s="156"/>
      <c r="P269" s="157"/>
      <c r="Q269" s="156"/>
      <c r="R269" s="156"/>
      <c r="S269" s="156"/>
      <c r="T269" s="156"/>
    </row>
    <row r="270" spans="1:20" x14ac:dyDescent="0.25">
      <c r="A270" s="150"/>
      <c r="D270" s="150"/>
      <c r="G270" s="156"/>
      <c r="H270" s="156"/>
      <c r="I270" s="156"/>
      <c r="J270" s="156"/>
      <c r="K270" s="156"/>
      <c r="L270" s="156"/>
      <c r="M270" s="156"/>
      <c r="N270" s="156"/>
      <c r="O270" s="156"/>
      <c r="P270" s="157"/>
      <c r="Q270" s="156"/>
      <c r="R270" s="156"/>
      <c r="S270" s="156"/>
      <c r="T270" s="156"/>
    </row>
    <row r="271" spans="1:20" x14ac:dyDescent="0.25">
      <c r="A271" s="150"/>
      <c r="D271" s="150"/>
      <c r="G271" s="156"/>
      <c r="H271" s="156"/>
      <c r="I271" s="156"/>
      <c r="J271" s="156"/>
      <c r="K271" s="156"/>
      <c r="L271" s="156"/>
      <c r="M271" s="156"/>
      <c r="N271" s="156"/>
      <c r="O271" s="156"/>
      <c r="P271" s="157"/>
      <c r="Q271" s="156"/>
      <c r="R271" s="156"/>
      <c r="S271" s="156"/>
      <c r="T271" s="156"/>
    </row>
    <row r="272" spans="1:20" x14ac:dyDescent="0.25">
      <c r="A272" s="150"/>
      <c r="D272" s="150"/>
      <c r="G272" s="156"/>
      <c r="H272" s="156"/>
      <c r="I272" s="156"/>
      <c r="J272" s="156"/>
      <c r="K272" s="156"/>
      <c r="L272" s="156"/>
      <c r="M272" s="156"/>
      <c r="N272" s="156"/>
      <c r="O272" s="156"/>
      <c r="P272" s="157"/>
      <c r="Q272" s="156"/>
      <c r="R272" s="156"/>
      <c r="S272" s="156"/>
      <c r="T272" s="156"/>
    </row>
    <row r="273" spans="1:20" x14ac:dyDescent="0.25">
      <c r="A273" s="150"/>
      <c r="D273" s="150"/>
      <c r="G273" s="156"/>
      <c r="H273" s="156"/>
      <c r="I273" s="156"/>
      <c r="J273" s="156"/>
      <c r="K273" s="156"/>
      <c r="L273" s="156"/>
      <c r="M273" s="156"/>
      <c r="N273" s="156"/>
      <c r="O273" s="156"/>
      <c r="P273" s="157"/>
      <c r="Q273" s="156"/>
      <c r="R273" s="156"/>
      <c r="S273" s="156"/>
      <c r="T273" s="156"/>
    </row>
    <row r="274" spans="1:20" x14ac:dyDescent="0.25">
      <c r="A274" s="150"/>
      <c r="D274" s="150"/>
      <c r="G274" s="156"/>
      <c r="H274" s="156"/>
      <c r="I274" s="156"/>
      <c r="J274" s="156"/>
      <c r="K274" s="156"/>
      <c r="L274" s="156"/>
      <c r="M274" s="156"/>
      <c r="N274" s="156"/>
      <c r="O274" s="156"/>
      <c r="P274" s="157"/>
      <c r="Q274" s="156"/>
      <c r="R274" s="156"/>
      <c r="S274" s="156"/>
      <c r="T274" s="156"/>
    </row>
    <row r="275" spans="1:20" x14ac:dyDescent="0.25">
      <c r="A275" s="150"/>
      <c r="D275" s="150"/>
      <c r="G275" s="156"/>
      <c r="H275" s="156"/>
      <c r="I275" s="156"/>
      <c r="J275" s="156"/>
      <c r="K275" s="156"/>
      <c r="L275" s="156"/>
      <c r="M275" s="156"/>
      <c r="N275" s="156"/>
      <c r="O275" s="156"/>
      <c r="P275" s="157"/>
      <c r="Q275" s="156"/>
      <c r="R275" s="156"/>
      <c r="S275" s="156"/>
      <c r="T275" s="156"/>
    </row>
    <row r="276" spans="1:20" x14ac:dyDescent="0.25">
      <c r="A276" s="150"/>
      <c r="D276" s="150"/>
      <c r="G276" s="156"/>
      <c r="H276" s="156"/>
      <c r="I276" s="156"/>
      <c r="J276" s="156"/>
      <c r="K276" s="156"/>
      <c r="L276" s="156"/>
      <c r="M276" s="156"/>
      <c r="N276" s="156"/>
      <c r="O276" s="156"/>
      <c r="P276" s="157"/>
      <c r="Q276" s="156"/>
      <c r="R276" s="156"/>
      <c r="S276" s="156"/>
      <c r="T276" s="156"/>
    </row>
    <row r="277" spans="1:20" x14ac:dyDescent="0.25">
      <c r="A277" s="150"/>
      <c r="D277" s="150"/>
      <c r="G277" s="156"/>
      <c r="H277" s="156"/>
      <c r="I277" s="156"/>
      <c r="J277" s="156"/>
      <c r="K277" s="156"/>
      <c r="L277" s="156"/>
      <c r="M277" s="156"/>
      <c r="N277" s="156"/>
      <c r="O277" s="156"/>
      <c r="P277" s="157"/>
      <c r="Q277" s="156"/>
      <c r="R277" s="156"/>
      <c r="S277" s="156"/>
      <c r="T277" s="156"/>
    </row>
    <row r="278" spans="1:20" x14ac:dyDescent="0.25">
      <c r="A278" s="150"/>
      <c r="D278" s="150"/>
      <c r="G278" s="156"/>
      <c r="H278" s="156"/>
      <c r="I278" s="156"/>
      <c r="J278" s="156"/>
      <c r="K278" s="156"/>
      <c r="L278" s="156"/>
      <c r="M278" s="156"/>
      <c r="N278" s="156"/>
      <c r="O278" s="156"/>
      <c r="P278" s="157"/>
      <c r="Q278" s="156"/>
      <c r="R278" s="156"/>
      <c r="S278" s="156"/>
      <c r="T278" s="156"/>
    </row>
    <row r="279" spans="1:20" x14ac:dyDescent="0.25">
      <c r="A279" s="150"/>
      <c r="D279" s="150"/>
      <c r="G279" s="156"/>
      <c r="H279" s="156"/>
      <c r="I279" s="156"/>
      <c r="J279" s="156"/>
      <c r="K279" s="156"/>
      <c r="L279" s="156"/>
      <c r="M279" s="156"/>
      <c r="N279" s="156"/>
      <c r="O279" s="156"/>
      <c r="P279" s="157"/>
      <c r="Q279" s="156"/>
      <c r="R279" s="156"/>
      <c r="S279" s="156"/>
      <c r="T279" s="156"/>
    </row>
    <row r="280" spans="1:20" x14ac:dyDescent="0.25">
      <c r="A280" s="150"/>
      <c r="D280" s="150"/>
      <c r="G280" s="156"/>
      <c r="H280" s="156"/>
      <c r="I280" s="156"/>
      <c r="J280" s="156"/>
      <c r="K280" s="156"/>
      <c r="L280" s="156"/>
      <c r="M280" s="156"/>
      <c r="N280" s="156"/>
      <c r="O280" s="156"/>
      <c r="P280" s="157"/>
      <c r="Q280" s="156"/>
      <c r="R280" s="156"/>
      <c r="S280" s="156"/>
      <c r="T280" s="156"/>
    </row>
    <row r="281" spans="1:20" x14ac:dyDescent="0.25">
      <c r="A281" s="150"/>
      <c r="D281" s="150"/>
      <c r="G281" s="156"/>
      <c r="H281" s="156"/>
      <c r="I281" s="156"/>
      <c r="J281" s="156"/>
      <c r="K281" s="156"/>
      <c r="L281" s="156"/>
      <c r="M281" s="156"/>
      <c r="N281" s="156"/>
      <c r="O281" s="156"/>
      <c r="P281" s="157"/>
      <c r="Q281" s="156"/>
      <c r="R281" s="156"/>
      <c r="S281" s="156"/>
      <c r="T281" s="156"/>
    </row>
    <row r="282" spans="1:20" x14ac:dyDescent="0.25">
      <c r="A282" s="150"/>
      <c r="D282" s="150"/>
      <c r="G282" s="156"/>
      <c r="H282" s="156"/>
      <c r="I282" s="156"/>
      <c r="J282" s="156"/>
      <c r="K282" s="156"/>
      <c r="L282" s="156"/>
      <c r="M282" s="156"/>
      <c r="N282" s="156"/>
      <c r="O282" s="156"/>
      <c r="P282" s="157"/>
      <c r="Q282" s="156"/>
      <c r="R282" s="156"/>
      <c r="S282" s="156"/>
      <c r="T282" s="156"/>
    </row>
    <row r="283" spans="1:20" x14ac:dyDescent="0.25">
      <c r="A283" s="150"/>
      <c r="D283" s="150"/>
      <c r="G283" s="156"/>
      <c r="H283" s="156"/>
      <c r="I283" s="156"/>
      <c r="J283" s="156"/>
      <c r="K283" s="156"/>
      <c r="L283" s="156"/>
      <c r="M283" s="156"/>
      <c r="N283" s="156"/>
      <c r="O283" s="156"/>
      <c r="P283" s="157"/>
      <c r="Q283" s="156"/>
      <c r="R283" s="156"/>
      <c r="S283" s="156"/>
      <c r="T283" s="156"/>
    </row>
    <row r="284" spans="1:20" x14ac:dyDescent="0.25">
      <c r="A284" s="150"/>
      <c r="D284" s="150"/>
      <c r="G284" s="156"/>
      <c r="H284" s="156"/>
      <c r="I284" s="156"/>
      <c r="J284" s="156"/>
      <c r="K284" s="156"/>
      <c r="L284" s="156"/>
      <c r="M284" s="156"/>
      <c r="N284" s="156"/>
      <c r="O284" s="156"/>
      <c r="P284" s="157"/>
      <c r="Q284" s="156"/>
      <c r="R284" s="156"/>
      <c r="S284" s="156"/>
      <c r="T284" s="156"/>
    </row>
    <row r="285" spans="1:20" x14ac:dyDescent="0.25">
      <c r="A285" s="150"/>
      <c r="D285" s="150"/>
      <c r="G285" s="156"/>
      <c r="H285" s="156"/>
      <c r="I285" s="156"/>
      <c r="J285" s="156"/>
      <c r="K285" s="156"/>
      <c r="L285" s="156"/>
      <c r="M285" s="156"/>
      <c r="N285" s="156"/>
      <c r="O285" s="156"/>
      <c r="P285" s="157"/>
      <c r="Q285" s="156"/>
      <c r="R285" s="156"/>
      <c r="S285" s="156"/>
      <c r="T285" s="156"/>
    </row>
    <row r="286" spans="1:20" x14ac:dyDescent="0.25">
      <c r="A286" s="150"/>
      <c r="D286" s="150"/>
      <c r="G286" s="156"/>
      <c r="H286" s="156"/>
      <c r="I286" s="156"/>
      <c r="J286" s="156"/>
      <c r="K286" s="156"/>
      <c r="L286" s="156"/>
      <c r="M286" s="156"/>
      <c r="N286" s="156"/>
      <c r="O286" s="156"/>
      <c r="P286" s="157"/>
      <c r="Q286" s="156"/>
      <c r="R286" s="156"/>
      <c r="S286" s="156"/>
      <c r="T286" s="156"/>
    </row>
    <row r="287" spans="1:20" x14ac:dyDescent="0.25">
      <c r="A287" s="150"/>
      <c r="D287" s="150"/>
      <c r="G287" s="156"/>
      <c r="H287" s="156"/>
      <c r="I287" s="156"/>
      <c r="J287" s="156"/>
      <c r="K287" s="156"/>
      <c r="L287" s="156"/>
      <c r="M287" s="156"/>
      <c r="N287" s="156"/>
      <c r="O287" s="156"/>
      <c r="P287" s="157"/>
      <c r="Q287" s="156"/>
      <c r="R287" s="156"/>
      <c r="S287" s="156"/>
      <c r="T287" s="156"/>
    </row>
    <row r="288" spans="1:20" x14ac:dyDescent="0.25">
      <c r="A288" s="150"/>
      <c r="D288" s="150"/>
      <c r="G288" s="156"/>
      <c r="H288" s="156"/>
      <c r="I288" s="156"/>
      <c r="J288" s="156"/>
      <c r="K288" s="156"/>
      <c r="L288" s="156"/>
      <c r="M288" s="156"/>
      <c r="N288" s="156"/>
      <c r="O288" s="156"/>
      <c r="P288" s="157"/>
      <c r="Q288" s="156"/>
      <c r="R288" s="156"/>
      <c r="S288" s="156"/>
      <c r="T288" s="156"/>
    </row>
    <row r="289" spans="1:20" x14ac:dyDescent="0.25">
      <c r="A289" s="150"/>
      <c r="D289" s="150"/>
      <c r="G289" s="156"/>
      <c r="H289" s="156"/>
      <c r="I289" s="156"/>
      <c r="J289" s="156"/>
      <c r="K289" s="156"/>
      <c r="L289" s="156"/>
      <c r="M289" s="156"/>
      <c r="N289" s="156"/>
      <c r="O289" s="156"/>
      <c r="P289" s="157"/>
      <c r="Q289" s="156"/>
      <c r="R289" s="156"/>
      <c r="S289" s="156"/>
      <c r="T289" s="156"/>
    </row>
    <row r="290" spans="1:20" x14ac:dyDescent="0.25">
      <c r="A290" s="150"/>
      <c r="D290" s="150"/>
      <c r="G290" s="156"/>
      <c r="H290" s="156"/>
      <c r="I290" s="156"/>
      <c r="J290" s="156"/>
      <c r="K290" s="156"/>
      <c r="L290" s="156"/>
      <c r="M290" s="156"/>
      <c r="N290" s="156"/>
      <c r="O290" s="156"/>
      <c r="P290" s="157"/>
      <c r="Q290" s="156"/>
      <c r="R290" s="156"/>
      <c r="S290" s="156"/>
      <c r="T290" s="156"/>
    </row>
    <row r="291" spans="1:20" x14ac:dyDescent="0.25">
      <c r="A291" s="150"/>
      <c r="D291" s="150"/>
      <c r="G291" s="156"/>
      <c r="H291" s="156"/>
      <c r="I291" s="156"/>
      <c r="J291" s="156"/>
      <c r="K291" s="156"/>
      <c r="L291" s="156"/>
      <c r="M291" s="156"/>
      <c r="N291" s="156"/>
      <c r="O291" s="156"/>
      <c r="P291" s="157"/>
      <c r="Q291" s="156"/>
      <c r="R291" s="156"/>
      <c r="S291" s="156"/>
      <c r="T291" s="156"/>
    </row>
    <row r="292" spans="1:20" x14ac:dyDescent="0.25">
      <c r="A292" s="150"/>
      <c r="D292" s="150"/>
      <c r="G292" s="156"/>
      <c r="H292" s="156"/>
      <c r="I292" s="156"/>
      <c r="J292" s="156"/>
      <c r="K292" s="156"/>
      <c r="L292" s="156"/>
      <c r="M292" s="156"/>
      <c r="N292" s="156"/>
      <c r="O292" s="156"/>
      <c r="P292" s="157"/>
      <c r="Q292" s="156"/>
      <c r="R292" s="156"/>
      <c r="S292" s="156"/>
      <c r="T292" s="156"/>
    </row>
    <row r="293" spans="1:20" x14ac:dyDescent="0.25">
      <c r="A293" s="150"/>
      <c r="D293" s="150"/>
      <c r="G293" s="156"/>
      <c r="H293" s="156"/>
      <c r="I293" s="156"/>
      <c r="J293" s="156"/>
      <c r="K293" s="156"/>
      <c r="L293" s="156"/>
      <c r="M293" s="156"/>
      <c r="N293" s="156"/>
      <c r="O293" s="156"/>
      <c r="P293" s="157"/>
      <c r="Q293" s="156"/>
      <c r="R293" s="156"/>
      <c r="S293" s="156"/>
      <c r="T293" s="156"/>
    </row>
    <row r="294" spans="1:20" x14ac:dyDescent="0.25">
      <c r="A294" s="150"/>
      <c r="D294" s="150"/>
      <c r="G294" s="156"/>
      <c r="H294" s="156"/>
      <c r="I294" s="156"/>
      <c r="J294" s="156"/>
      <c r="K294" s="156"/>
      <c r="L294" s="156"/>
      <c r="M294" s="156"/>
      <c r="N294" s="156"/>
      <c r="O294" s="156"/>
      <c r="P294" s="157"/>
      <c r="Q294" s="156"/>
      <c r="R294" s="156"/>
      <c r="S294" s="156"/>
      <c r="T294" s="156"/>
    </row>
    <row r="295" spans="1:20" x14ac:dyDescent="0.25">
      <c r="A295" s="150"/>
      <c r="D295" s="150"/>
      <c r="G295" s="156"/>
      <c r="H295" s="156"/>
      <c r="I295" s="156"/>
      <c r="J295" s="156"/>
      <c r="K295" s="156"/>
      <c r="L295" s="156"/>
      <c r="M295" s="156"/>
      <c r="N295" s="156"/>
      <c r="O295" s="156"/>
      <c r="P295" s="157"/>
      <c r="Q295" s="156"/>
      <c r="R295" s="156"/>
      <c r="S295" s="156"/>
      <c r="T295" s="156"/>
    </row>
    <row r="296" spans="1:20" x14ac:dyDescent="0.25">
      <c r="A296" s="150"/>
      <c r="D296" s="150"/>
      <c r="G296" s="156"/>
      <c r="H296" s="156"/>
      <c r="I296" s="156"/>
      <c r="J296" s="156"/>
      <c r="K296" s="156"/>
      <c r="L296" s="156"/>
      <c r="M296" s="156"/>
      <c r="N296" s="156"/>
      <c r="O296" s="156"/>
      <c r="P296" s="157"/>
      <c r="Q296" s="156"/>
      <c r="R296" s="156"/>
      <c r="S296" s="156"/>
      <c r="T296" s="156"/>
    </row>
    <row r="297" spans="1:20" x14ac:dyDescent="0.25">
      <c r="A297" s="150"/>
      <c r="D297" s="150"/>
      <c r="G297" s="156"/>
      <c r="H297" s="156"/>
      <c r="I297" s="156"/>
      <c r="J297" s="156"/>
      <c r="K297" s="156"/>
      <c r="L297" s="156"/>
      <c r="M297" s="156"/>
      <c r="N297" s="156"/>
      <c r="O297" s="156"/>
      <c r="P297" s="157"/>
      <c r="Q297" s="156"/>
      <c r="R297" s="156"/>
      <c r="S297" s="156"/>
      <c r="T297" s="156"/>
    </row>
    <row r="298" spans="1:20" x14ac:dyDescent="0.25">
      <c r="A298" s="150"/>
      <c r="D298" s="150"/>
      <c r="G298" s="156"/>
      <c r="H298" s="156"/>
      <c r="I298" s="156"/>
      <c r="J298" s="156"/>
      <c r="K298" s="156"/>
      <c r="L298" s="156"/>
      <c r="M298" s="156"/>
      <c r="N298" s="156"/>
      <c r="O298" s="156"/>
      <c r="P298" s="157"/>
      <c r="Q298" s="156"/>
      <c r="R298" s="156"/>
      <c r="S298" s="156"/>
      <c r="T298" s="156"/>
    </row>
    <row r="299" spans="1:20" x14ac:dyDescent="0.25">
      <c r="A299" s="150"/>
      <c r="D299" s="150"/>
      <c r="G299" s="156"/>
      <c r="H299" s="156"/>
      <c r="I299" s="156"/>
      <c r="J299" s="156"/>
      <c r="K299" s="156"/>
      <c r="L299" s="156"/>
      <c r="M299" s="156"/>
      <c r="N299" s="156"/>
      <c r="O299" s="156"/>
      <c r="P299" s="157"/>
      <c r="Q299" s="156"/>
      <c r="R299" s="156"/>
      <c r="S299" s="156"/>
      <c r="T299" s="156"/>
    </row>
    <row r="300" spans="1:20" x14ac:dyDescent="0.25">
      <c r="A300" s="150"/>
      <c r="D300" s="150"/>
      <c r="G300" s="156"/>
      <c r="H300" s="156"/>
      <c r="I300" s="156"/>
      <c r="J300" s="156"/>
      <c r="K300" s="156"/>
      <c r="L300" s="156"/>
      <c r="M300" s="156"/>
      <c r="N300" s="156"/>
      <c r="O300" s="156"/>
      <c r="P300" s="157"/>
      <c r="Q300" s="156"/>
      <c r="R300" s="156"/>
      <c r="S300" s="156"/>
      <c r="T300" s="156"/>
    </row>
    <row r="301" spans="1:20" x14ac:dyDescent="0.25">
      <c r="A301" s="150"/>
      <c r="D301" s="150"/>
      <c r="G301" s="156"/>
      <c r="H301" s="156"/>
      <c r="I301" s="156"/>
      <c r="J301" s="156"/>
      <c r="K301" s="156"/>
      <c r="L301" s="156"/>
      <c r="M301" s="156"/>
      <c r="N301" s="156"/>
      <c r="O301" s="156"/>
      <c r="P301" s="157"/>
      <c r="Q301" s="156"/>
      <c r="R301" s="156"/>
      <c r="S301" s="156"/>
      <c r="T301" s="156"/>
    </row>
    <row r="302" spans="1:20" x14ac:dyDescent="0.25">
      <c r="A302" s="150"/>
      <c r="D302" s="150"/>
      <c r="G302" s="156"/>
      <c r="H302" s="156"/>
      <c r="I302" s="156"/>
      <c r="J302" s="156"/>
      <c r="K302" s="156"/>
      <c r="L302" s="156"/>
      <c r="M302" s="156"/>
      <c r="N302" s="156"/>
      <c r="O302" s="156"/>
      <c r="P302" s="157"/>
      <c r="Q302" s="156"/>
      <c r="R302" s="156"/>
      <c r="S302" s="156"/>
      <c r="T302" s="156"/>
    </row>
    <row r="303" spans="1:20" x14ac:dyDescent="0.25">
      <c r="A303" s="150"/>
      <c r="D303" s="150"/>
      <c r="G303" s="156"/>
      <c r="H303" s="156"/>
      <c r="I303" s="156"/>
      <c r="J303" s="156"/>
      <c r="K303" s="156"/>
      <c r="L303" s="156"/>
      <c r="M303" s="156"/>
      <c r="N303" s="156"/>
      <c r="O303" s="156"/>
      <c r="P303" s="157"/>
      <c r="Q303" s="156"/>
      <c r="R303" s="156"/>
      <c r="S303" s="156"/>
      <c r="T303" s="156"/>
    </row>
    <row r="304" spans="1:20" x14ac:dyDescent="0.25">
      <c r="A304" s="150"/>
      <c r="D304" s="150"/>
      <c r="G304" s="156"/>
      <c r="H304" s="156"/>
      <c r="I304" s="156"/>
      <c r="J304" s="156"/>
      <c r="K304" s="156"/>
      <c r="L304" s="156"/>
      <c r="M304" s="156"/>
      <c r="N304" s="156"/>
      <c r="O304" s="156"/>
      <c r="P304" s="157"/>
      <c r="Q304" s="156"/>
      <c r="R304" s="156"/>
      <c r="S304" s="156"/>
      <c r="T304" s="156"/>
    </row>
    <row r="305" spans="1:20" x14ac:dyDescent="0.25">
      <c r="A305" s="150"/>
      <c r="D305" s="150"/>
      <c r="G305" s="156"/>
      <c r="H305" s="156"/>
      <c r="I305" s="156"/>
      <c r="J305" s="156"/>
      <c r="K305" s="156"/>
      <c r="L305" s="156"/>
      <c r="M305" s="156"/>
      <c r="N305" s="156"/>
      <c r="O305" s="156"/>
      <c r="P305" s="157"/>
      <c r="Q305" s="156"/>
      <c r="R305" s="156"/>
      <c r="S305" s="156"/>
      <c r="T305" s="156"/>
    </row>
    <row r="306" spans="1:20" x14ac:dyDescent="0.25">
      <c r="A306" s="150"/>
      <c r="D306" s="150"/>
      <c r="G306" s="156"/>
      <c r="H306" s="156"/>
      <c r="I306" s="156"/>
      <c r="J306" s="156"/>
      <c r="K306" s="156"/>
      <c r="L306" s="156"/>
      <c r="M306" s="156"/>
      <c r="N306" s="156"/>
      <c r="O306" s="156"/>
      <c r="P306" s="157"/>
      <c r="Q306" s="156"/>
      <c r="R306" s="156"/>
      <c r="S306" s="156"/>
      <c r="T306" s="156"/>
    </row>
    <row r="307" spans="1:20" x14ac:dyDescent="0.25">
      <c r="A307" s="150"/>
      <c r="D307" s="150"/>
      <c r="G307" s="156"/>
      <c r="H307" s="156"/>
      <c r="I307" s="156"/>
      <c r="J307" s="156"/>
      <c r="K307" s="156"/>
      <c r="L307" s="156"/>
      <c r="M307" s="156"/>
      <c r="N307" s="156"/>
      <c r="O307" s="156"/>
      <c r="P307" s="157"/>
      <c r="Q307" s="156"/>
      <c r="R307" s="156"/>
      <c r="S307" s="156"/>
      <c r="T307" s="156"/>
    </row>
    <row r="308" spans="1:20" x14ac:dyDescent="0.25">
      <c r="A308" s="150"/>
      <c r="D308" s="150"/>
      <c r="G308" s="156"/>
      <c r="H308" s="156"/>
      <c r="I308" s="156"/>
      <c r="J308" s="156"/>
      <c r="K308" s="156"/>
      <c r="L308" s="156"/>
      <c r="M308" s="156"/>
      <c r="N308" s="156"/>
      <c r="O308" s="156"/>
      <c r="P308" s="157"/>
      <c r="Q308" s="156"/>
      <c r="R308" s="156"/>
      <c r="S308" s="156"/>
      <c r="T308" s="156"/>
    </row>
    <row r="309" spans="1:20" x14ac:dyDescent="0.25">
      <c r="A309" s="150"/>
      <c r="D309" s="150"/>
      <c r="G309" s="156"/>
      <c r="H309" s="156"/>
      <c r="I309" s="156"/>
      <c r="J309" s="156"/>
      <c r="K309" s="156"/>
      <c r="L309" s="156"/>
      <c r="M309" s="156"/>
      <c r="N309" s="156"/>
      <c r="O309" s="156"/>
      <c r="P309" s="157"/>
      <c r="Q309" s="156"/>
      <c r="R309" s="156"/>
      <c r="S309" s="156"/>
      <c r="T309" s="156"/>
    </row>
    <row r="310" spans="1:20" x14ac:dyDescent="0.25">
      <c r="A310" s="150"/>
      <c r="D310" s="150"/>
      <c r="G310" s="156"/>
      <c r="H310" s="156"/>
      <c r="I310" s="156"/>
      <c r="J310" s="156"/>
      <c r="K310" s="156"/>
      <c r="L310" s="156"/>
      <c r="M310" s="156"/>
      <c r="N310" s="156"/>
      <c r="O310" s="156"/>
      <c r="P310" s="157"/>
      <c r="Q310" s="156"/>
      <c r="R310" s="156"/>
      <c r="S310" s="156"/>
      <c r="T310" s="156"/>
    </row>
    <row r="311" spans="1:20" x14ac:dyDescent="0.25">
      <c r="A311" s="150"/>
      <c r="D311" s="150"/>
      <c r="G311" s="156"/>
      <c r="H311" s="156"/>
      <c r="I311" s="156"/>
      <c r="J311" s="156"/>
      <c r="K311" s="156"/>
      <c r="L311" s="156"/>
      <c r="M311" s="156"/>
      <c r="N311" s="156"/>
      <c r="O311" s="156"/>
      <c r="P311" s="157"/>
      <c r="Q311" s="156"/>
      <c r="R311" s="156"/>
      <c r="S311" s="156"/>
      <c r="T311" s="156"/>
    </row>
    <row r="312" spans="1:20" x14ac:dyDescent="0.25">
      <c r="A312" s="150"/>
      <c r="D312" s="150"/>
      <c r="G312" s="156"/>
      <c r="H312" s="156"/>
      <c r="I312" s="156"/>
      <c r="J312" s="156"/>
      <c r="K312" s="156"/>
      <c r="L312" s="156"/>
      <c r="M312" s="156"/>
      <c r="N312" s="156"/>
      <c r="O312" s="156"/>
      <c r="P312" s="157"/>
      <c r="Q312" s="156"/>
      <c r="R312" s="156"/>
      <c r="S312" s="156"/>
      <c r="T312" s="156"/>
    </row>
    <row r="313" spans="1:20" x14ac:dyDescent="0.25">
      <c r="A313" s="150"/>
      <c r="D313" s="150"/>
      <c r="G313" s="156"/>
      <c r="H313" s="156"/>
      <c r="I313" s="156"/>
      <c r="J313" s="156"/>
      <c r="K313" s="156"/>
      <c r="L313" s="156"/>
      <c r="M313" s="156"/>
      <c r="N313" s="156"/>
      <c r="O313" s="156"/>
      <c r="P313" s="157"/>
      <c r="Q313" s="156"/>
      <c r="R313" s="156"/>
      <c r="S313" s="156"/>
      <c r="T313" s="156"/>
    </row>
    <row r="314" spans="1:20" x14ac:dyDescent="0.25">
      <c r="A314" s="150"/>
      <c r="D314" s="150"/>
      <c r="G314" s="156"/>
      <c r="H314" s="156"/>
      <c r="I314" s="156"/>
      <c r="J314" s="156"/>
      <c r="K314" s="156"/>
      <c r="L314" s="156"/>
      <c r="M314" s="156"/>
      <c r="N314" s="156"/>
      <c r="O314" s="156"/>
      <c r="P314" s="157"/>
      <c r="Q314" s="156"/>
      <c r="R314" s="156"/>
      <c r="S314" s="156"/>
      <c r="T314" s="156"/>
    </row>
    <row r="315" spans="1:20" x14ac:dyDescent="0.25">
      <c r="A315" s="150"/>
      <c r="D315" s="150"/>
      <c r="G315" s="156"/>
      <c r="H315" s="156"/>
      <c r="I315" s="156"/>
      <c r="J315" s="156"/>
      <c r="K315" s="156"/>
      <c r="L315" s="156"/>
      <c r="M315" s="156"/>
      <c r="N315" s="156"/>
      <c r="O315" s="156"/>
      <c r="P315" s="157"/>
      <c r="Q315" s="156"/>
      <c r="R315" s="156"/>
      <c r="S315" s="156"/>
      <c r="T315" s="156"/>
    </row>
    <row r="316" spans="1:20" x14ac:dyDescent="0.25">
      <c r="A316" s="150"/>
      <c r="D316" s="150"/>
      <c r="G316" s="156"/>
      <c r="H316" s="156"/>
      <c r="I316" s="156"/>
      <c r="J316" s="156"/>
      <c r="K316" s="156"/>
      <c r="L316" s="156"/>
      <c r="M316" s="156"/>
      <c r="N316" s="156"/>
      <c r="O316" s="156"/>
      <c r="P316" s="157"/>
      <c r="Q316" s="156"/>
      <c r="R316" s="156"/>
      <c r="S316" s="156"/>
      <c r="T316" s="156"/>
    </row>
    <row r="317" spans="1:20" x14ac:dyDescent="0.25">
      <c r="A317" s="150"/>
      <c r="D317" s="150"/>
      <c r="G317" s="156"/>
      <c r="H317" s="156"/>
      <c r="I317" s="156"/>
      <c r="J317" s="156"/>
      <c r="K317" s="156"/>
      <c r="L317" s="156"/>
      <c r="M317" s="156"/>
      <c r="N317" s="156"/>
      <c r="O317" s="156"/>
      <c r="P317" s="157"/>
      <c r="Q317" s="156"/>
      <c r="R317" s="156"/>
      <c r="S317" s="156"/>
      <c r="T317" s="156"/>
    </row>
    <row r="318" spans="1:20" x14ac:dyDescent="0.25">
      <c r="A318" s="150"/>
      <c r="D318" s="150"/>
      <c r="G318" s="156"/>
      <c r="H318" s="156"/>
      <c r="I318" s="156"/>
      <c r="J318" s="156"/>
      <c r="K318" s="156"/>
      <c r="L318" s="156"/>
      <c r="M318" s="156"/>
      <c r="N318" s="156"/>
      <c r="O318" s="156"/>
      <c r="P318" s="157"/>
      <c r="Q318" s="156"/>
      <c r="R318" s="156"/>
      <c r="S318" s="156"/>
      <c r="T318" s="156"/>
    </row>
    <row r="319" spans="1:20" x14ac:dyDescent="0.25">
      <c r="A319" s="150"/>
      <c r="D319" s="150"/>
      <c r="G319" s="156"/>
      <c r="H319" s="156"/>
      <c r="I319" s="156"/>
      <c r="J319" s="156"/>
      <c r="K319" s="156"/>
      <c r="L319" s="156"/>
      <c r="M319" s="156"/>
      <c r="N319" s="156"/>
      <c r="O319" s="156"/>
      <c r="P319" s="157"/>
      <c r="Q319" s="156"/>
      <c r="R319" s="156"/>
      <c r="S319" s="156"/>
      <c r="T319" s="156"/>
    </row>
    <row r="320" spans="1:20" x14ac:dyDescent="0.25">
      <c r="A320" s="150"/>
      <c r="D320" s="150"/>
      <c r="G320" s="156"/>
      <c r="H320" s="156"/>
      <c r="I320" s="156"/>
      <c r="J320" s="156"/>
      <c r="K320" s="156"/>
      <c r="L320" s="156"/>
      <c r="M320" s="156"/>
      <c r="N320" s="156"/>
      <c r="O320" s="156"/>
      <c r="P320" s="157"/>
      <c r="Q320" s="156"/>
      <c r="R320" s="156"/>
      <c r="S320" s="156"/>
      <c r="T320" s="156"/>
    </row>
    <row r="321" spans="1:20" x14ac:dyDescent="0.25">
      <c r="A321" s="150"/>
      <c r="D321" s="150"/>
      <c r="G321" s="156"/>
      <c r="H321" s="156"/>
      <c r="I321" s="156"/>
      <c r="J321" s="156"/>
      <c r="K321" s="156"/>
      <c r="L321" s="156"/>
      <c r="M321" s="156"/>
      <c r="N321" s="156"/>
      <c r="O321" s="156"/>
      <c r="P321" s="157"/>
      <c r="Q321" s="156"/>
      <c r="R321" s="156"/>
      <c r="S321" s="156"/>
      <c r="T321" s="156"/>
    </row>
    <row r="322" spans="1:20" x14ac:dyDescent="0.25">
      <c r="A322" s="150"/>
      <c r="D322" s="150"/>
      <c r="G322" s="156"/>
      <c r="H322" s="156"/>
      <c r="I322" s="156"/>
      <c r="J322" s="156"/>
      <c r="K322" s="156"/>
      <c r="L322" s="156"/>
      <c r="M322" s="156"/>
      <c r="N322" s="156"/>
      <c r="O322" s="156"/>
      <c r="P322" s="157"/>
      <c r="Q322" s="156"/>
      <c r="R322" s="156"/>
      <c r="S322" s="156"/>
      <c r="T322" s="156"/>
    </row>
    <row r="323" spans="1:20" x14ac:dyDescent="0.25">
      <c r="A323" s="150"/>
      <c r="D323" s="150"/>
      <c r="G323" s="156"/>
      <c r="H323" s="156"/>
      <c r="I323" s="156"/>
      <c r="J323" s="156"/>
      <c r="K323" s="156"/>
      <c r="L323" s="156"/>
      <c r="M323" s="156"/>
      <c r="N323" s="156"/>
      <c r="O323" s="156"/>
      <c r="P323" s="157"/>
      <c r="Q323" s="156"/>
      <c r="R323" s="156"/>
      <c r="S323" s="156"/>
      <c r="T323" s="156"/>
    </row>
    <row r="324" spans="1:20" x14ac:dyDescent="0.25">
      <c r="A324" s="150"/>
      <c r="D324" s="150"/>
      <c r="G324" s="156"/>
      <c r="H324" s="156"/>
      <c r="I324" s="156"/>
      <c r="J324" s="156"/>
      <c r="K324" s="156"/>
      <c r="L324" s="156"/>
      <c r="M324" s="156"/>
      <c r="N324" s="156"/>
      <c r="O324" s="156"/>
      <c r="P324" s="157"/>
      <c r="Q324" s="156"/>
      <c r="R324" s="156"/>
      <c r="S324" s="156"/>
      <c r="T324" s="156"/>
    </row>
    <row r="325" spans="1:20" x14ac:dyDescent="0.25">
      <c r="A325" s="150"/>
      <c r="D325" s="150"/>
      <c r="G325" s="156"/>
      <c r="H325" s="156"/>
      <c r="I325" s="156"/>
      <c r="J325" s="156"/>
      <c r="K325" s="156"/>
      <c r="L325" s="156"/>
      <c r="M325" s="156"/>
      <c r="N325" s="156"/>
      <c r="O325" s="156"/>
      <c r="P325" s="157"/>
      <c r="Q325" s="156"/>
      <c r="R325" s="156"/>
      <c r="S325" s="156"/>
      <c r="T325" s="156"/>
    </row>
    <row r="326" spans="1:20" x14ac:dyDescent="0.25">
      <c r="A326" s="150"/>
      <c r="D326" s="150"/>
      <c r="G326" s="156"/>
      <c r="H326" s="156"/>
      <c r="I326" s="156"/>
      <c r="J326" s="156"/>
      <c r="K326" s="156"/>
      <c r="L326" s="156"/>
      <c r="M326" s="156"/>
      <c r="N326" s="156"/>
      <c r="O326" s="156"/>
      <c r="P326" s="157"/>
      <c r="Q326" s="156"/>
      <c r="R326" s="156"/>
      <c r="S326" s="156"/>
      <c r="T326" s="156"/>
    </row>
    <row r="327" spans="1:20" x14ac:dyDescent="0.25">
      <c r="A327" s="150"/>
      <c r="D327" s="150"/>
      <c r="G327" s="156"/>
      <c r="H327" s="156"/>
      <c r="I327" s="156"/>
      <c r="J327" s="156"/>
      <c r="K327" s="156"/>
      <c r="L327" s="156"/>
      <c r="M327" s="156"/>
      <c r="N327" s="156"/>
      <c r="O327" s="156"/>
      <c r="P327" s="157"/>
      <c r="Q327" s="156"/>
      <c r="R327" s="156"/>
      <c r="S327" s="156"/>
      <c r="T327" s="156"/>
    </row>
    <row r="328" spans="1:20" x14ac:dyDescent="0.25">
      <c r="A328" s="150"/>
      <c r="D328" s="150"/>
      <c r="G328" s="156"/>
      <c r="H328" s="156"/>
      <c r="I328" s="156"/>
      <c r="J328" s="156"/>
      <c r="K328" s="156"/>
      <c r="L328" s="156"/>
      <c r="M328" s="156"/>
      <c r="N328" s="156"/>
      <c r="O328" s="156"/>
      <c r="P328" s="157"/>
      <c r="Q328" s="156"/>
      <c r="R328" s="156"/>
      <c r="S328" s="156"/>
      <c r="T328" s="156"/>
    </row>
    <row r="329" spans="1:20" x14ac:dyDescent="0.25">
      <c r="A329" s="150"/>
      <c r="D329" s="150"/>
      <c r="G329" s="156"/>
      <c r="H329" s="156"/>
      <c r="I329" s="156"/>
      <c r="J329" s="156"/>
      <c r="K329" s="156"/>
      <c r="L329" s="156"/>
      <c r="M329" s="156"/>
      <c r="N329" s="156"/>
      <c r="O329" s="156"/>
      <c r="P329" s="157"/>
      <c r="Q329" s="156"/>
      <c r="R329" s="156"/>
      <c r="S329" s="156"/>
      <c r="T329" s="156"/>
    </row>
    <row r="330" spans="1:20" x14ac:dyDescent="0.25">
      <c r="A330" s="150"/>
      <c r="D330" s="150"/>
      <c r="G330" s="156"/>
      <c r="H330" s="156"/>
      <c r="I330" s="156"/>
      <c r="J330" s="156"/>
      <c r="K330" s="156"/>
      <c r="L330" s="156"/>
      <c r="M330" s="156"/>
      <c r="N330" s="156"/>
      <c r="O330" s="156"/>
      <c r="P330" s="157"/>
      <c r="Q330" s="156"/>
      <c r="R330" s="156"/>
      <c r="S330" s="156"/>
      <c r="T330" s="156"/>
    </row>
    <row r="331" spans="1:20" x14ac:dyDescent="0.25">
      <c r="A331" s="150"/>
      <c r="D331" s="150"/>
      <c r="G331" s="156"/>
      <c r="H331" s="156"/>
      <c r="I331" s="156"/>
      <c r="J331" s="156"/>
      <c r="K331" s="156"/>
      <c r="L331" s="156"/>
      <c r="M331" s="156"/>
      <c r="N331" s="156"/>
      <c r="O331" s="156"/>
      <c r="P331" s="157"/>
      <c r="Q331" s="156"/>
      <c r="R331" s="156"/>
      <c r="S331" s="156"/>
      <c r="T331" s="156"/>
    </row>
    <row r="332" spans="1:20" x14ac:dyDescent="0.25">
      <c r="A332" s="150"/>
      <c r="D332" s="150"/>
      <c r="G332" s="156"/>
      <c r="H332" s="156"/>
      <c r="I332" s="156"/>
      <c r="J332" s="156"/>
      <c r="K332" s="156"/>
      <c r="L332" s="156"/>
      <c r="M332" s="156"/>
      <c r="N332" s="156"/>
      <c r="O332" s="156"/>
      <c r="P332" s="157"/>
      <c r="Q332" s="156"/>
      <c r="R332" s="156"/>
      <c r="S332" s="156"/>
      <c r="T332" s="156"/>
    </row>
    <row r="333" spans="1:20" x14ac:dyDescent="0.25">
      <c r="A333" s="150"/>
      <c r="D333" s="150"/>
      <c r="G333" s="156"/>
      <c r="H333" s="156"/>
      <c r="I333" s="156"/>
      <c r="J333" s="156"/>
      <c r="K333" s="156"/>
      <c r="L333" s="156"/>
      <c r="M333" s="156"/>
      <c r="N333" s="156"/>
      <c r="O333" s="156"/>
      <c r="P333" s="157"/>
      <c r="Q333" s="156"/>
      <c r="R333" s="156"/>
      <c r="S333" s="156"/>
      <c r="T333" s="156"/>
    </row>
    <row r="334" spans="1:20" x14ac:dyDescent="0.25">
      <c r="A334" s="150"/>
      <c r="D334" s="150"/>
      <c r="G334" s="156"/>
      <c r="H334" s="156"/>
      <c r="I334" s="156"/>
      <c r="J334" s="156"/>
      <c r="K334" s="156"/>
      <c r="L334" s="156"/>
      <c r="M334" s="156"/>
      <c r="N334" s="156"/>
      <c r="O334" s="156"/>
      <c r="P334" s="157"/>
      <c r="Q334" s="156"/>
      <c r="R334" s="156"/>
      <c r="S334" s="156"/>
      <c r="T334" s="156"/>
    </row>
    <row r="335" spans="1:20" x14ac:dyDescent="0.25">
      <c r="A335" s="150"/>
      <c r="D335" s="150"/>
      <c r="G335" s="156"/>
      <c r="H335" s="156"/>
      <c r="I335" s="156"/>
      <c r="J335" s="156"/>
      <c r="K335" s="156"/>
      <c r="L335" s="156"/>
      <c r="M335" s="156"/>
      <c r="N335" s="156"/>
      <c r="O335" s="156"/>
      <c r="P335" s="157"/>
      <c r="Q335" s="156"/>
      <c r="R335" s="156"/>
      <c r="S335" s="156"/>
      <c r="T335" s="156"/>
    </row>
    <row r="336" spans="1:20" x14ac:dyDescent="0.25">
      <c r="A336" s="150"/>
      <c r="D336" s="150"/>
      <c r="G336" s="156"/>
      <c r="H336" s="156"/>
      <c r="I336" s="156"/>
      <c r="J336" s="156"/>
      <c r="K336" s="156"/>
      <c r="L336" s="156"/>
      <c r="M336" s="156"/>
      <c r="N336" s="156"/>
      <c r="O336" s="156"/>
      <c r="P336" s="157"/>
      <c r="Q336" s="156"/>
      <c r="R336" s="156"/>
      <c r="S336" s="156"/>
      <c r="T336" s="156"/>
    </row>
    <row r="337" spans="1:20" x14ac:dyDescent="0.25">
      <c r="A337" s="150"/>
      <c r="D337" s="150"/>
      <c r="G337" s="156"/>
      <c r="H337" s="156"/>
      <c r="I337" s="156"/>
      <c r="J337" s="156"/>
      <c r="K337" s="156"/>
      <c r="L337" s="156"/>
      <c r="M337" s="156"/>
      <c r="N337" s="156"/>
      <c r="O337" s="156"/>
      <c r="P337" s="157"/>
      <c r="Q337" s="156"/>
      <c r="R337" s="156"/>
      <c r="S337" s="156"/>
      <c r="T337" s="156"/>
    </row>
    <row r="338" spans="1:20" x14ac:dyDescent="0.25">
      <c r="A338" s="150"/>
      <c r="D338" s="150"/>
      <c r="G338" s="156"/>
      <c r="H338" s="156"/>
      <c r="I338" s="156"/>
      <c r="J338" s="156"/>
      <c r="K338" s="156"/>
      <c r="L338" s="156"/>
      <c r="M338" s="156"/>
      <c r="N338" s="156"/>
      <c r="O338" s="156"/>
      <c r="P338" s="157"/>
      <c r="Q338" s="156"/>
      <c r="R338" s="156"/>
      <c r="S338" s="156"/>
      <c r="T338" s="156"/>
    </row>
    <row r="339" spans="1:20" x14ac:dyDescent="0.25">
      <c r="A339" s="150"/>
      <c r="D339" s="150"/>
      <c r="G339" s="156"/>
      <c r="H339" s="156"/>
      <c r="I339" s="156"/>
      <c r="J339" s="156"/>
      <c r="K339" s="156"/>
      <c r="L339" s="156"/>
      <c r="M339" s="156"/>
      <c r="N339" s="156"/>
      <c r="O339" s="156"/>
      <c r="P339" s="157"/>
      <c r="Q339" s="156"/>
      <c r="R339" s="156"/>
      <c r="S339" s="156"/>
      <c r="T339" s="156"/>
    </row>
    <row r="340" spans="1:20" x14ac:dyDescent="0.25">
      <c r="A340" s="150"/>
      <c r="D340" s="150"/>
      <c r="G340" s="156"/>
      <c r="H340" s="156"/>
      <c r="I340" s="156"/>
      <c r="J340" s="156"/>
      <c r="K340" s="156"/>
      <c r="L340" s="156"/>
      <c r="M340" s="156"/>
      <c r="N340" s="156"/>
      <c r="O340" s="156"/>
      <c r="P340" s="157"/>
      <c r="Q340" s="156"/>
      <c r="R340" s="156"/>
      <c r="S340" s="156"/>
      <c r="T340" s="156"/>
    </row>
    <row r="341" spans="1:20" x14ac:dyDescent="0.25">
      <c r="A341" s="150"/>
      <c r="D341" s="150"/>
      <c r="G341" s="156"/>
      <c r="H341" s="156"/>
      <c r="I341" s="156"/>
      <c r="J341" s="156"/>
      <c r="K341" s="156"/>
      <c r="L341" s="156"/>
      <c r="M341" s="156"/>
      <c r="N341" s="156"/>
      <c r="O341" s="156"/>
      <c r="P341" s="157"/>
      <c r="Q341" s="156"/>
      <c r="R341" s="156"/>
      <c r="S341" s="156"/>
      <c r="T341" s="156"/>
    </row>
    <row r="342" spans="1:20" x14ac:dyDescent="0.25">
      <c r="A342" s="150"/>
      <c r="D342" s="150"/>
      <c r="G342" s="156"/>
      <c r="H342" s="156"/>
      <c r="I342" s="156"/>
      <c r="J342" s="156"/>
      <c r="K342" s="156"/>
      <c r="L342" s="156"/>
      <c r="M342" s="156"/>
      <c r="N342" s="156"/>
      <c r="O342" s="156"/>
      <c r="P342" s="157"/>
      <c r="Q342" s="156"/>
      <c r="R342" s="156"/>
      <c r="S342" s="156"/>
      <c r="T342" s="156"/>
    </row>
    <row r="343" spans="1:20" x14ac:dyDescent="0.25">
      <c r="A343" s="150"/>
      <c r="D343" s="150"/>
      <c r="G343" s="156"/>
      <c r="H343" s="156"/>
      <c r="I343" s="156"/>
      <c r="J343" s="156"/>
      <c r="K343" s="156"/>
      <c r="L343" s="156"/>
      <c r="M343" s="156"/>
      <c r="N343" s="156"/>
      <c r="O343" s="156"/>
      <c r="P343" s="157"/>
      <c r="Q343" s="156"/>
      <c r="R343" s="156"/>
      <c r="S343" s="156"/>
      <c r="T343" s="156"/>
    </row>
    <row r="344" spans="1:20" x14ac:dyDescent="0.25">
      <c r="A344" s="150"/>
      <c r="D344" s="150"/>
      <c r="G344" s="156"/>
      <c r="H344" s="156"/>
      <c r="I344" s="156"/>
      <c r="J344" s="156"/>
      <c r="K344" s="156"/>
      <c r="L344" s="156"/>
      <c r="M344" s="156"/>
      <c r="N344" s="156"/>
      <c r="O344" s="156"/>
      <c r="P344" s="157"/>
      <c r="Q344" s="156"/>
      <c r="R344" s="156"/>
      <c r="S344" s="156"/>
      <c r="T344" s="156"/>
    </row>
    <row r="345" spans="1:20" x14ac:dyDescent="0.25">
      <c r="A345" s="150"/>
      <c r="D345" s="150"/>
      <c r="G345" s="156"/>
      <c r="H345" s="156"/>
      <c r="I345" s="156"/>
      <c r="J345" s="156"/>
      <c r="K345" s="156"/>
      <c r="L345" s="156"/>
      <c r="M345" s="156"/>
      <c r="N345" s="156"/>
      <c r="O345" s="156"/>
      <c r="P345" s="157"/>
      <c r="Q345" s="156"/>
      <c r="R345" s="156"/>
      <c r="S345" s="156"/>
      <c r="T345" s="156"/>
    </row>
    <row r="346" spans="1:20" x14ac:dyDescent="0.25">
      <c r="A346" s="150"/>
      <c r="D346" s="150"/>
      <c r="G346" s="156"/>
      <c r="H346" s="156"/>
      <c r="I346" s="156"/>
      <c r="J346" s="156"/>
      <c r="K346" s="156"/>
      <c r="L346" s="156"/>
      <c r="M346" s="156"/>
      <c r="N346" s="156"/>
      <c r="O346" s="156"/>
      <c r="P346" s="157"/>
      <c r="Q346" s="156"/>
      <c r="R346" s="156"/>
      <c r="S346" s="156"/>
      <c r="T346" s="156"/>
    </row>
    <row r="347" spans="1:20" x14ac:dyDescent="0.25">
      <c r="A347" s="150"/>
      <c r="D347" s="150"/>
      <c r="G347" s="156"/>
      <c r="H347" s="156"/>
      <c r="I347" s="156"/>
      <c r="J347" s="156"/>
      <c r="K347" s="156"/>
      <c r="L347" s="156"/>
      <c r="M347" s="156"/>
      <c r="N347" s="156"/>
      <c r="O347" s="156"/>
      <c r="P347" s="157"/>
      <c r="Q347" s="156"/>
      <c r="R347" s="156"/>
      <c r="S347" s="156"/>
      <c r="T347" s="156"/>
    </row>
    <row r="348" spans="1:20" x14ac:dyDescent="0.25">
      <c r="A348" s="150"/>
      <c r="D348" s="150"/>
      <c r="G348" s="156"/>
      <c r="H348" s="156"/>
      <c r="I348" s="156"/>
      <c r="J348" s="156"/>
      <c r="K348" s="156"/>
      <c r="L348" s="156"/>
      <c r="M348" s="156"/>
      <c r="N348" s="156"/>
      <c r="O348" s="156"/>
      <c r="P348" s="157"/>
      <c r="Q348" s="156"/>
      <c r="R348" s="156"/>
      <c r="S348" s="156"/>
      <c r="T348" s="156"/>
    </row>
    <row r="349" spans="1:20" x14ac:dyDescent="0.25">
      <c r="A349" s="150"/>
      <c r="D349" s="150"/>
      <c r="G349" s="156"/>
      <c r="H349" s="156"/>
      <c r="I349" s="156"/>
      <c r="J349" s="156"/>
      <c r="K349" s="156"/>
      <c r="L349" s="156"/>
      <c r="M349" s="156"/>
      <c r="N349" s="156"/>
      <c r="O349" s="156"/>
      <c r="P349" s="157"/>
      <c r="Q349" s="156"/>
      <c r="R349" s="156"/>
      <c r="S349" s="156"/>
      <c r="T349" s="156"/>
    </row>
    <row r="350" spans="1:20" x14ac:dyDescent="0.25">
      <c r="A350" s="150"/>
      <c r="D350" s="150"/>
      <c r="G350" s="156"/>
      <c r="H350" s="156"/>
      <c r="I350" s="156"/>
      <c r="J350" s="156"/>
      <c r="K350" s="156"/>
      <c r="L350" s="156"/>
      <c r="M350" s="156"/>
      <c r="N350" s="156"/>
      <c r="O350" s="156"/>
      <c r="P350" s="157"/>
      <c r="Q350" s="156"/>
      <c r="R350" s="156"/>
      <c r="S350" s="156"/>
      <c r="T350" s="156"/>
    </row>
    <row r="351" spans="1:20" x14ac:dyDescent="0.25">
      <c r="A351" s="150"/>
      <c r="D351" s="150"/>
      <c r="G351" s="156"/>
      <c r="H351" s="156"/>
      <c r="I351" s="156"/>
      <c r="J351" s="156"/>
      <c r="K351" s="156"/>
      <c r="L351" s="156"/>
      <c r="M351" s="156"/>
      <c r="N351" s="156"/>
      <c r="O351" s="156"/>
      <c r="P351" s="157"/>
      <c r="Q351" s="156"/>
      <c r="R351" s="156"/>
      <c r="S351" s="156"/>
      <c r="T351" s="156"/>
    </row>
    <row r="352" spans="1:20" x14ac:dyDescent="0.25">
      <c r="A352" s="150"/>
      <c r="D352" s="150"/>
      <c r="G352" s="156"/>
      <c r="H352" s="156"/>
      <c r="I352" s="156"/>
      <c r="J352" s="156"/>
      <c r="K352" s="156"/>
      <c r="L352" s="156"/>
      <c r="M352" s="156"/>
      <c r="N352" s="156"/>
      <c r="O352" s="156"/>
      <c r="P352" s="157"/>
      <c r="Q352" s="156"/>
      <c r="R352" s="156"/>
      <c r="S352" s="156"/>
      <c r="T352" s="156"/>
    </row>
    <row r="353" spans="1:20" x14ac:dyDescent="0.25">
      <c r="A353" s="150"/>
      <c r="D353" s="150"/>
      <c r="G353" s="156"/>
      <c r="H353" s="156"/>
      <c r="I353" s="156"/>
      <c r="J353" s="156"/>
      <c r="K353" s="156"/>
      <c r="L353" s="156"/>
      <c r="M353" s="156"/>
      <c r="N353" s="156"/>
      <c r="O353" s="156"/>
      <c r="P353" s="157"/>
      <c r="Q353" s="156"/>
      <c r="R353" s="156"/>
      <c r="S353" s="156"/>
      <c r="T353" s="156"/>
    </row>
    <row r="354" spans="1:20" x14ac:dyDescent="0.25">
      <c r="A354" s="150"/>
      <c r="D354" s="150"/>
      <c r="G354" s="156"/>
      <c r="H354" s="156"/>
      <c r="I354" s="156"/>
      <c r="J354" s="156"/>
      <c r="K354" s="156"/>
      <c r="L354" s="156"/>
      <c r="M354" s="156"/>
      <c r="N354" s="156"/>
      <c r="O354" s="156"/>
      <c r="P354" s="157"/>
      <c r="Q354" s="156"/>
      <c r="R354" s="156"/>
      <c r="S354" s="156"/>
      <c r="T354" s="156"/>
    </row>
    <row r="355" spans="1:20" x14ac:dyDescent="0.25">
      <c r="A355" s="150"/>
      <c r="D355" s="150"/>
      <c r="G355" s="156"/>
      <c r="H355" s="156"/>
      <c r="I355" s="156"/>
      <c r="J355" s="156"/>
      <c r="K355" s="156"/>
      <c r="L355" s="156"/>
      <c r="M355" s="156"/>
      <c r="N355" s="156"/>
      <c r="O355" s="156"/>
      <c r="P355" s="157"/>
      <c r="Q355" s="156"/>
      <c r="R355" s="156"/>
      <c r="S355" s="156"/>
      <c r="T355" s="156"/>
    </row>
    <row r="356" spans="1:20" x14ac:dyDescent="0.25">
      <c r="A356" s="150"/>
      <c r="D356" s="150"/>
      <c r="G356" s="156"/>
      <c r="H356" s="156"/>
      <c r="I356" s="156"/>
      <c r="J356" s="156"/>
      <c r="K356" s="156"/>
      <c r="L356" s="156"/>
      <c r="M356" s="156"/>
      <c r="N356" s="156"/>
      <c r="O356" s="156"/>
      <c r="P356" s="157"/>
      <c r="Q356" s="156"/>
      <c r="R356" s="156"/>
      <c r="S356" s="156"/>
      <c r="T356" s="156"/>
    </row>
    <row r="357" spans="1:20" x14ac:dyDescent="0.25">
      <c r="A357" s="150"/>
      <c r="D357" s="150"/>
      <c r="G357" s="156"/>
      <c r="H357" s="156"/>
      <c r="I357" s="156"/>
      <c r="J357" s="156"/>
      <c r="K357" s="156"/>
      <c r="L357" s="156"/>
      <c r="M357" s="156"/>
      <c r="N357" s="156"/>
      <c r="O357" s="156"/>
      <c r="P357" s="157"/>
      <c r="Q357" s="156"/>
      <c r="R357" s="156"/>
      <c r="S357" s="156"/>
      <c r="T357" s="156"/>
    </row>
    <row r="358" spans="1:20" x14ac:dyDescent="0.25">
      <c r="A358" s="150"/>
      <c r="D358" s="150"/>
      <c r="G358" s="156"/>
      <c r="H358" s="156"/>
      <c r="I358" s="156"/>
      <c r="J358" s="156"/>
      <c r="K358" s="156"/>
      <c r="L358" s="156"/>
      <c r="M358" s="156"/>
      <c r="N358" s="156"/>
      <c r="O358" s="156"/>
      <c r="P358" s="157"/>
      <c r="Q358" s="156"/>
      <c r="R358" s="156"/>
      <c r="S358" s="156"/>
      <c r="T358" s="156"/>
    </row>
    <row r="359" spans="1:20" x14ac:dyDescent="0.25">
      <c r="A359" s="150"/>
      <c r="D359" s="150"/>
      <c r="G359" s="156"/>
      <c r="H359" s="156"/>
      <c r="I359" s="156"/>
      <c r="J359" s="156"/>
      <c r="K359" s="156"/>
      <c r="L359" s="156"/>
      <c r="M359" s="156"/>
      <c r="N359" s="156"/>
      <c r="O359" s="156"/>
      <c r="P359" s="157"/>
      <c r="Q359" s="156"/>
      <c r="R359" s="156"/>
      <c r="S359" s="156"/>
      <c r="T359" s="156"/>
    </row>
    <row r="360" spans="1:20" x14ac:dyDescent="0.25">
      <c r="A360" s="150"/>
      <c r="D360" s="150"/>
      <c r="G360" s="156"/>
      <c r="H360" s="156"/>
      <c r="I360" s="156"/>
      <c r="J360" s="156"/>
      <c r="K360" s="156"/>
      <c r="L360" s="156"/>
      <c r="M360" s="156"/>
      <c r="N360" s="156"/>
      <c r="O360" s="156"/>
      <c r="P360" s="157"/>
      <c r="Q360" s="156"/>
      <c r="R360" s="156"/>
      <c r="S360" s="156"/>
      <c r="T360" s="156"/>
    </row>
    <row r="361" spans="1:20" x14ac:dyDescent="0.25">
      <c r="A361" s="150"/>
      <c r="D361" s="150"/>
      <c r="G361" s="156"/>
      <c r="H361" s="156"/>
      <c r="I361" s="156"/>
      <c r="J361" s="156"/>
      <c r="K361" s="156"/>
      <c r="L361" s="156"/>
      <c r="M361" s="156"/>
      <c r="N361" s="156"/>
      <c r="O361" s="156"/>
      <c r="P361" s="157"/>
      <c r="Q361" s="156"/>
      <c r="R361" s="156"/>
      <c r="S361" s="156"/>
      <c r="T361" s="156"/>
    </row>
    <row r="362" spans="1:20" x14ac:dyDescent="0.25">
      <c r="A362" s="150"/>
      <c r="D362" s="150"/>
      <c r="G362" s="156"/>
      <c r="H362" s="156"/>
      <c r="I362" s="156"/>
      <c r="J362" s="156"/>
      <c r="K362" s="156"/>
      <c r="L362" s="156"/>
      <c r="M362" s="156"/>
      <c r="N362" s="156"/>
      <c r="O362" s="156"/>
      <c r="P362" s="157"/>
      <c r="Q362" s="156"/>
      <c r="R362" s="156"/>
      <c r="S362" s="156"/>
      <c r="T362" s="156"/>
    </row>
    <row r="363" spans="1:20" x14ac:dyDescent="0.25">
      <c r="A363" s="150"/>
      <c r="D363" s="150"/>
      <c r="G363" s="156"/>
      <c r="H363" s="156"/>
      <c r="I363" s="156"/>
      <c r="J363" s="156"/>
      <c r="K363" s="156"/>
      <c r="L363" s="156"/>
      <c r="M363" s="156"/>
      <c r="N363" s="156"/>
      <c r="O363" s="156"/>
      <c r="P363" s="157"/>
      <c r="Q363" s="156"/>
      <c r="R363" s="156"/>
      <c r="S363" s="156"/>
      <c r="T363" s="156"/>
    </row>
    <row r="364" spans="1:20" x14ac:dyDescent="0.25">
      <c r="A364" s="150"/>
      <c r="D364" s="150"/>
      <c r="G364" s="156"/>
      <c r="H364" s="156"/>
      <c r="I364" s="156"/>
      <c r="J364" s="156"/>
      <c r="K364" s="156"/>
      <c r="L364" s="156"/>
      <c r="M364" s="156"/>
      <c r="N364" s="156"/>
      <c r="O364" s="156"/>
      <c r="P364" s="157"/>
      <c r="Q364" s="156"/>
      <c r="R364" s="156"/>
      <c r="S364" s="156"/>
      <c r="T364" s="156"/>
    </row>
    <row r="365" spans="1:20" x14ac:dyDescent="0.25">
      <c r="A365" s="150"/>
      <c r="D365" s="150"/>
      <c r="G365" s="156"/>
      <c r="H365" s="156"/>
      <c r="I365" s="156"/>
      <c r="J365" s="156"/>
      <c r="K365" s="156"/>
      <c r="L365" s="156"/>
      <c r="M365" s="156"/>
      <c r="N365" s="156"/>
      <c r="O365" s="156"/>
      <c r="P365" s="157"/>
      <c r="Q365" s="156"/>
      <c r="R365" s="156"/>
      <c r="S365" s="156"/>
      <c r="T365" s="156"/>
    </row>
    <row r="366" spans="1:20" x14ac:dyDescent="0.25">
      <c r="A366" s="150"/>
      <c r="D366" s="150"/>
      <c r="G366" s="156"/>
      <c r="H366" s="156"/>
      <c r="I366" s="156"/>
      <c r="J366" s="156"/>
      <c r="K366" s="156"/>
      <c r="L366" s="156"/>
      <c r="M366" s="156"/>
      <c r="N366" s="156"/>
      <c r="O366" s="156"/>
      <c r="P366" s="157"/>
      <c r="Q366" s="156"/>
      <c r="R366" s="156"/>
      <c r="S366" s="156"/>
      <c r="T366" s="156"/>
    </row>
    <row r="367" spans="1:20" x14ac:dyDescent="0.25">
      <c r="A367" s="150"/>
      <c r="D367" s="150"/>
      <c r="G367" s="156"/>
      <c r="H367" s="156"/>
      <c r="I367" s="156"/>
      <c r="J367" s="156"/>
      <c r="K367" s="156"/>
      <c r="L367" s="156"/>
      <c r="M367" s="156"/>
      <c r="N367" s="156"/>
      <c r="O367" s="156"/>
      <c r="P367" s="157"/>
      <c r="Q367" s="156"/>
      <c r="R367" s="156"/>
      <c r="S367" s="156"/>
      <c r="T367" s="156"/>
    </row>
    <row r="368" spans="1:20" x14ac:dyDescent="0.25">
      <c r="A368" s="150"/>
      <c r="D368" s="150"/>
      <c r="G368" s="156"/>
      <c r="H368" s="156"/>
      <c r="I368" s="156"/>
      <c r="J368" s="156"/>
      <c r="K368" s="156"/>
      <c r="L368" s="156"/>
      <c r="M368" s="156"/>
      <c r="N368" s="156"/>
      <c r="O368" s="156"/>
      <c r="P368" s="157"/>
      <c r="Q368" s="156"/>
      <c r="R368" s="156"/>
      <c r="S368" s="156"/>
      <c r="T368" s="156"/>
    </row>
    <row r="369" spans="1:20" x14ac:dyDescent="0.25">
      <c r="A369" s="150"/>
      <c r="D369" s="150"/>
      <c r="G369" s="156"/>
      <c r="H369" s="156"/>
      <c r="I369" s="156"/>
      <c r="J369" s="156"/>
      <c r="K369" s="156"/>
      <c r="L369" s="156"/>
      <c r="M369" s="156"/>
      <c r="N369" s="156"/>
      <c r="O369" s="156"/>
      <c r="P369" s="157"/>
      <c r="Q369" s="156"/>
      <c r="R369" s="156"/>
      <c r="S369" s="156"/>
      <c r="T369" s="156"/>
    </row>
    <row r="370" spans="1:20" x14ac:dyDescent="0.25">
      <c r="A370" s="150"/>
      <c r="D370" s="150"/>
      <c r="G370" s="156"/>
      <c r="H370" s="156"/>
      <c r="I370" s="156"/>
      <c r="J370" s="156"/>
      <c r="K370" s="156"/>
      <c r="L370" s="156"/>
      <c r="M370" s="156"/>
      <c r="N370" s="156"/>
      <c r="O370" s="156"/>
      <c r="P370" s="157"/>
      <c r="Q370" s="156"/>
      <c r="R370" s="156"/>
      <c r="S370" s="156"/>
      <c r="T370" s="156"/>
    </row>
    <row r="371" spans="1:20" x14ac:dyDescent="0.25">
      <c r="A371" s="150"/>
      <c r="D371" s="150"/>
      <c r="G371" s="156"/>
      <c r="H371" s="156"/>
      <c r="I371" s="156"/>
      <c r="J371" s="156"/>
      <c r="K371" s="156"/>
      <c r="L371" s="156"/>
      <c r="M371" s="156"/>
      <c r="N371" s="156"/>
      <c r="O371" s="156"/>
      <c r="P371" s="157"/>
      <c r="Q371" s="156"/>
      <c r="R371" s="156"/>
      <c r="S371" s="156"/>
      <c r="T371" s="156"/>
    </row>
    <row r="372" spans="1:20" x14ac:dyDescent="0.25">
      <c r="A372" s="150"/>
      <c r="D372" s="150"/>
      <c r="G372" s="156"/>
      <c r="H372" s="156"/>
      <c r="I372" s="156"/>
      <c r="J372" s="156"/>
      <c r="K372" s="156"/>
      <c r="L372" s="156"/>
      <c r="M372" s="156"/>
      <c r="N372" s="156"/>
      <c r="O372" s="156"/>
      <c r="P372" s="157"/>
      <c r="Q372" s="156"/>
      <c r="R372" s="156"/>
      <c r="S372" s="156"/>
      <c r="T372" s="156"/>
    </row>
    <row r="373" spans="1:20" x14ac:dyDescent="0.25">
      <c r="A373" s="150"/>
      <c r="D373" s="150"/>
      <c r="G373" s="156"/>
      <c r="H373" s="156"/>
      <c r="I373" s="156"/>
      <c r="J373" s="156"/>
      <c r="K373" s="156"/>
      <c r="L373" s="156"/>
      <c r="M373" s="156"/>
      <c r="N373" s="156"/>
      <c r="O373" s="156"/>
      <c r="P373" s="157"/>
      <c r="Q373" s="156"/>
      <c r="R373" s="156"/>
      <c r="S373" s="156"/>
      <c r="T373" s="156"/>
    </row>
    <row r="374" spans="1:20" x14ac:dyDescent="0.25">
      <c r="A374" s="150"/>
      <c r="D374" s="150"/>
      <c r="G374" s="156"/>
      <c r="H374" s="156"/>
      <c r="I374" s="156"/>
      <c r="J374" s="156"/>
      <c r="K374" s="156"/>
      <c r="L374" s="156"/>
      <c r="M374" s="156"/>
      <c r="N374" s="156"/>
      <c r="O374" s="156"/>
      <c r="P374" s="157"/>
      <c r="Q374" s="156"/>
      <c r="R374" s="156"/>
      <c r="S374" s="156"/>
      <c r="T374" s="156"/>
    </row>
    <row r="375" spans="1:20" x14ac:dyDescent="0.25">
      <c r="A375" s="150"/>
      <c r="D375" s="150"/>
      <c r="G375" s="156"/>
      <c r="H375" s="156"/>
      <c r="I375" s="156"/>
      <c r="J375" s="156"/>
      <c r="K375" s="156"/>
      <c r="L375" s="156"/>
      <c r="M375" s="156"/>
      <c r="N375" s="156"/>
      <c r="O375" s="156"/>
      <c r="P375" s="157"/>
      <c r="Q375" s="156"/>
      <c r="R375" s="156"/>
      <c r="S375" s="156"/>
      <c r="T375" s="156"/>
    </row>
    <row r="376" spans="1:20" x14ac:dyDescent="0.25">
      <c r="A376" s="150"/>
      <c r="D376" s="150"/>
      <c r="G376" s="156"/>
      <c r="H376" s="156"/>
      <c r="I376" s="156"/>
      <c r="J376" s="156"/>
      <c r="K376" s="156"/>
      <c r="L376" s="156"/>
      <c r="M376" s="156"/>
      <c r="N376" s="156"/>
      <c r="O376" s="156"/>
      <c r="P376" s="157"/>
      <c r="Q376" s="156"/>
      <c r="R376" s="156"/>
      <c r="S376" s="156"/>
      <c r="T376" s="156"/>
    </row>
    <row r="377" spans="1:20" x14ac:dyDescent="0.25">
      <c r="A377" s="150"/>
      <c r="D377" s="150"/>
      <c r="G377" s="156"/>
      <c r="H377" s="156"/>
      <c r="I377" s="156"/>
      <c r="J377" s="156"/>
      <c r="K377" s="156"/>
      <c r="L377" s="156"/>
      <c r="M377" s="156"/>
      <c r="N377" s="156"/>
      <c r="O377" s="156"/>
      <c r="P377" s="157"/>
      <c r="Q377" s="156"/>
      <c r="R377" s="156"/>
      <c r="S377" s="156"/>
      <c r="T377" s="156"/>
    </row>
    <row r="378" spans="1:20" x14ac:dyDescent="0.25">
      <c r="A378" s="150"/>
      <c r="D378" s="150"/>
      <c r="G378" s="156"/>
      <c r="H378" s="156"/>
      <c r="I378" s="156"/>
      <c r="J378" s="156"/>
      <c r="K378" s="156"/>
      <c r="L378" s="156"/>
      <c r="M378" s="156"/>
      <c r="N378" s="156"/>
      <c r="O378" s="156"/>
      <c r="P378" s="157"/>
      <c r="Q378" s="156"/>
      <c r="R378" s="156"/>
      <c r="S378" s="156"/>
      <c r="T378" s="156"/>
    </row>
    <row r="379" spans="1:20" x14ac:dyDescent="0.25">
      <c r="A379" s="150"/>
      <c r="D379" s="150"/>
      <c r="G379" s="156"/>
      <c r="H379" s="156"/>
      <c r="I379" s="156"/>
      <c r="J379" s="156"/>
      <c r="K379" s="156"/>
      <c r="L379" s="156"/>
      <c r="M379" s="156"/>
      <c r="N379" s="156"/>
      <c r="O379" s="156"/>
      <c r="P379" s="157"/>
      <c r="Q379" s="156"/>
      <c r="R379" s="156"/>
      <c r="S379" s="156"/>
      <c r="T379" s="156"/>
    </row>
    <row r="380" spans="1:20" x14ac:dyDescent="0.25">
      <c r="A380" s="150"/>
      <c r="D380" s="150"/>
      <c r="G380" s="156"/>
      <c r="H380" s="156"/>
      <c r="I380" s="156"/>
      <c r="J380" s="156"/>
      <c r="K380" s="156"/>
      <c r="L380" s="156"/>
      <c r="M380" s="156"/>
      <c r="N380" s="156"/>
      <c r="O380" s="156"/>
      <c r="P380" s="157"/>
      <c r="Q380" s="156"/>
      <c r="R380" s="156"/>
      <c r="S380" s="156"/>
      <c r="T380" s="156"/>
    </row>
    <row r="381" spans="1:20" x14ac:dyDescent="0.25">
      <c r="A381" s="150"/>
      <c r="D381" s="150"/>
      <c r="G381" s="156"/>
      <c r="H381" s="156"/>
      <c r="I381" s="156"/>
      <c r="J381" s="156"/>
      <c r="K381" s="156"/>
      <c r="L381" s="156"/>
      <c r="M381" s="156"/>
      <c r="N381" s="156"/>
      <c r="O381" s="156"/>
      <c r="P381" s="157"/>
      <c r="Q381" s="156"/>
      <c r="R381" s="156"/>
      <c r="S381" s="156"/>
      <c r="T381" s="156"/>
    </row>
    <row r="382" spans="1:20" x14ac:dyDescent="0.25">
      <c r="A382" s="150"/>
      <c r="D382" s="150"/>
      <c r="G382" s="156"/>
      <c r="H382" s="156"/>
      <c r="I382" s="156"/>
      <c r="J382" s="156"/>
      <c r="K382" s="156"/>
      <c r="L382" s="156"/>
      <c r="M382" s="156"/>
      <c r="N382" s="156"/>
      <c r="O382" s="156"/>
      <c r="P382" s="157"/>
      <c r="Q382" s="156"/>
      <c r="R382" s="156"/>
      <c r="S382" s="156"/>
      <c r="T382" s="156"/>
    </row>
    <row r="383" spans="1:20" x14ac:dyDescent="0.25">
      <c r="A383" s="150"/>
      <c r="D383" s="150"/>
      <c r="G383" s="156"/>
      <c r="H383" s="156"/>
      <c r="I383" s="156"/>
      <c r="J383" s="156"/>
      <c r="K383" s="156"/>
      <c r="L383" s="156"/>
      <c r="M383" s="156"/>
      <c r="N383" s="156"/>
      <c r="O383" s="156"/>
      <c r="P383" s="157"/>
      <c r="Q383" s="156"/>
      <c r="R383" s="156"/>
      <c r="S383" s="156"/>
      <c r="T383" s="156"/>
    </row>
    <row r="384" spans="1:20" x14ac:dyDescent="0.25">
      <c r="A384" s="150"/>
      <c r="D384" s="150"/>
      <c r="G384" s="156"/>
      <c r="H384" s="156"/>
      <c r="I384" s="156"/>
      <c r="J384" s="156"/>
      <c r="K384" s="156"/>
      <c r="L384" s="156"/>
      <c r="M384" s="156"/>
      <c r="N384" s="156"/>
      <c r="O384" s="156"/>
      <c r="P384" s="157"/>
      <c r="Q384" s="156"/>
      <c r="R384" s="156"/>
      <c r="S384" s="156"/>
      <c r="T384" s="156"/>
    </row>
    <row r="385" spans="1:20" x14ac:dyDescent="0.25">
      <c r="A385" s="150"/>
      <c r="D385" s="150"/>
      <c r="G385" s="156"/>
      <c r="H385" s="156"/>
      <c r="I385" s="156"/>
      <c r="J385" s="156"/>
      <c r="K385" s="156"/>
      <c r="L385" s="156"/>
      <c r="M385" s="156"/>
      <c r="N385" s="156"/>
      <c r="O385" s="156"/>
      <c r="P385" s="157"/>
      <c r="Q385" s="156"/>
      <c r="R385" s="156"/>
      <c r="S385" s="156"/>
      <c r="T385" s="156"/>
    </row>
    <row r="386" spans="1:20" x14ac:dyDescent="0.25">
      <c r="A386" s="150"/>
      <c r="D386" s="150"/>
      <c r="G386" s="156"/>
      <c r="H386" s="156"/>
      <c r="I386" s="156"/>
      <c r="J386" s="156"/>
      <c r="K386" s="156"/>
      <c r="L386" s="156"/>
      <c r="M386" s="156"/>
      <c r="N386" s="156"/>
      <c r="O386" s="156"/>
      <c r="P386" s="157"/>
      <c r="Q386" s="156"/>
      <c r="R386" s="156"/>
      <c r="S386" s="156"/>
      <c r="T386" s="156"/>
    </row>
    <row r="387" spans="1:20" x14ac:dyDescent="0.25">
      <c r="A387" s="150"/>
      <c r="D387" s="150"/>
      <c r="G387" s="156"/>
      <c r="H387" s="156"/>
      <c r="I387" s="156"/>
      <c r="J387" s="156"/>
      <c r="K387" s="156"/>
      <c r="L387" s="156"/>
      <c r="M387" s="156"/>
      <c r="N387" s="156"/>
      <c r="O387" s="156"/>
      <c r="P387" s="157"/>
      <c r="Q387" s="156"/>
      <c r="R387" s="156"/>
      <c r="S387" s="156"/>
      <c r="T387" s="156"/>
    </row>
    <row r="388" spans="1:20" x14ac:dyDescent="0.25">
      <c r="A388" s="150"/>
      <c r="D388" s="150"/>
      <c r="G388" s="156"/>
      <c r="H388" s="156"/>
      <c r="I388" s="156"/>
      <c r="J388" s="156"/>
      <c r="K388" s="156"/>
      <c r="L388" s="156"/>
      <c r="M388" s="156"/>
      <c r="N388" s="156"/>
      <c r="O388" s="156"/>
      <c r="P388" s="157"/>
      <c r="Q388" s="156"/>
      <c r="R388" s="156"/>
      <c r="S388" s="156"/>
      <c r="T388" s="156"/>
    </row>
    <row r="389" spans="1:20" x14ac:dyDescent="0.25">
      <c r="A389" s="150"/>
      <c r="D389" s="150"/>
      <c r="G389" s="156"/>
      <c r="H389" s="156"/>
      <c r="I389" s="156"/>
      <c r="J389" s="156"/>
      <c r="K389" s="156"/>
      <c r="L389" s="156"/>
      <c r="M389" s="156"/>
      <c r="N389" s="156"/>
      <c r="O389" s="156"/>
      <c r="P389" s="157"/>
      <c r="Q389" s="156"/>
      <c r="R389" s="156"/>
      <c r="S389" s="156"/>
      <c r="T389" s="156"/>
    </row>
    <row r="390" spans="1:20" x14ac:dyDescent="0.25">
      <c r="A390" s="150"/>
      <c r="D390" s="150"/>
      <c r="G390" s="156"/>
      <c r="H390" s="156"/>
      <c r="I390" s="156"/>
      <c r="J390" s="156"/>
      <c r="K390" s="156"/>
      <c r="L390" s="156"/>
      <c r="M390" s="156"/>
      <c r="N390" s="156"/>
      <c r="O390" s="156"/>
      <c r="P390" s="157"/>
      <c r="Q390" s="156"/>
      <c r="R390" s="156"/>
      <c r="S390" s="156"/>
      <c r="T390" s="156"/>
    </row>
    <row r="391" spans="1:20" x14ac:dyDescent="0.25">
      <c r="A391" s="150"/>
      <c r="D391" s="150"/>
      <c r="G391" s="156"/>
      <c r="H391" s="156"/>
      <c r="I391" s="156"/>
      <c r="J391" s="156"/>
      <c r="K391" s="156"/>
      <c r="L391" s="156"/>
      <c r="M391" s="156"/>
      <c r="N391" s="156"/>
      <c r="O391" s="156"/>
      <c r="P391" s="157"/>
      <c r="Q391" s="156"/>
      <c r="R391" s="156"/>
      <c r="S391" s="156"/>
      <c r="T391" s="156"/>
    </row>
    <row r="392" spans="1:20" x14ac:dyDescent="0.25">
      <c r="A392" s="150"/>
      <c r="D392" s="150"/>
      <c r="G392" s="156"/>
      <c r="H392" s="156"/>
      <c r="I392" s="156"/>
      <c r="J392" s="156"/>
      <c r="K392" s="156"/>
      <c r="L392" s="156"/>
      <c r="M392" s="156"/>
      <c r="N392" s="156"/>
      <c r="O392" s="156"/>
      <c r="P392" s="157"/>
      <c r="Q392" s="156"/>
      <c r="R392" s="156"/>
      <c r="S392" s="156"/>
      <c r="T392" s="156"/>
    </row>
    <row r="393" spans="1:20" x14ac:dyDescent="0.25">
      <c r="A393" s="150"/>
      <c r="D393" s="150"/>
      <c r="G393" s="156"/>
      <c r="H393" s="156"/>
      <c r="I393" s="156"/>
      <c r="J393" s="156"/>
      <c r="K393" s="156"/>
      <c r="L393" s="156"/>
      <c r="M393" s="156"/>
      <c r="N393" s="156"/>
      <c r="O393" s="156"/>
      <c r="P393" s="157"/>
      <c r="Q393" s="156"/>
      <c r="R393" s="156"/>
      <c r="S393" s="156"/>
      <c r="T393" s="156"/>
    </row>
    <row r="394" spans="1:20" x14ac:dyDescent="0.25">
      <c r="A394" s="150"/>
      <c r="D394" s="150"/>
      <c r="G394" s="156"/>
      <c r="H394" s="156"/>
      <c r="I394" s="156"/>
      <c r="J394" s="156"/>
      <c r="K394" s="156"/>
      <c r="L394" s="156"/>
      <c r="M394" s="156"/>
      <c r="N394" s="156"/>
      <c r="O394" s="156"/>
      <c r="P394" s="157"/>
      <c r="Q394" s="156"/>
      <c r="R394" s="156"/>
      <c r="S394" s="156"/>
      <c r="T394" s="156"/>
    </row>
    <row r="395" spans="1:20" x14ac:dyDescent="0.25">
      <c r="A395" s="150"/>
      <c r="D395" s="150"/>
      <c r="G395" s="156"/>
      <c r="H395" s="156"/>
      <c r="I395" s="156"/>
      <c r="J395" s="156"/>
      <c r="K395" s="156"/>
      <c r="L395" s="156"/>
      <c r="M395" s="156"/>
      <c r="N395" s="156"/>
      <c r="O395" s="156"/>
      <c r="P395" s="157"/>
      <c r="Q395" s="156"/>
      <c r="R395" s="156"/>
      <c r="S395" s="156"/>
      <c r="T395" s="156"/>
    </row>
    <row r="396" spans="1:20" x14ac:dyDescent="0.25">
      <c r="A396" s="150"/>
      <c r="D396" s="150"/>
      <c r="G396" s="156"/>
      <c r="H396" s="156"/>
      <c r="I396" s="156"/>
      <c r="J396" s="156"/>
      <c r="K396" s="156"/>
      <c r="L396" s="156"/>
      <c r="M396" s="156"/>
      <c r="N396" s="156"/>
      <c r="O396" s="156"/>
      <c r="P396" s="157"/>
      <c r="Q396" s="156"/>
      <c r="R396" s="156"/>
      <c r="S396" s="156"/>
      <c r="T396" s="156"/>
    </row>
    <row r="397" spans="1:20" x14ac:dyDescent="0.25">
      <c r="A397" s="150"/>
      <c r="D397" s="150"/>
      <c r="G397" s="156"/>
      <c r="H397" s="156"/>
      <c r="I397" s="156"/>
      <c r="J397" s="156"/>
      <c r="K397" s="156"/>
      <c r="L397" s="156"/>
      <c r="M397" s="156"/>
      <c r="N397" s="156"/>
      <c r="O397" s="156"/>
      <c r="P397" s="157"/>
      <c r="Q397" s="156"/>
      <c r="R397" s="156"/>
      <c r="S397" s="156"/>
      <c r="T397" s="156"/>
    </row>
    <row r="398" spans="1:20" x14ac:dyDescent="0.25">
      <c r="A398" s="150"/>
      <c r="D398" s="150"/>
      <c r="G398" s="156"/>
      <c r="H398" s="156"/>
      <c r="I398" s="156"/>
      <c r="J398" s="156"/>
      <c r="K398" s="156"/>
      <c r="L398" s="156"/>
      <c r="M398" s="156"/>
      <c r="N398" s="156"/>
      <c r="O398" s="156"/>
      <c r="P398" s="157"/>
      <c r="Q398" s="156"/>
      <c r="R398" s="156"/>
      <c r="S398" s="156"/>
      <c r="T398" s="156"/>
    </row>
    <row r="399" spans="1:20" x14ac:dyDescent="0.25">
      <c r="A399" s="150"/>
      <c r="D399" s="150"/>
      <c r="G399" s="156"/>
      <c r="H399" s="156"/>
      <c r="I399" s="156"/>
      <c r="J399" s="156"/>
      <c r="K399" s="156"/>
      <c r="L399" s="156"/>
      <c r="M399" s="156"/>
      <c r="N399" s="156"/>
      <c r="O399" s="156"/>
      <c r="P399" s="157"/>
      <c r="Q399" s="156"/>
      <c r="R399" s="156"/>
      <c r="S399" s="156"/>
      <c r="T399" s="156"/>
    </row>
    <row r="400" spans="1:20" x14ac:dyDescent="0.25">
      <c r="A400" s="150"/>
      <c r="D400" s="150"/>
      <c r="G400" s="156"/>
      <c r="H400" s="156"/>
      <c r="I400" s="156"/>
      <c r="J400" s="156"/>
      <c r="K400" s="156"/>
      <c r="L400" s="156"/>
      <c r="M400" s="156"/>
      <c r="N400" s="156"/>
      <c r="O400" s="156"/>
      <c r="P400" s="157"/>
      <c r="Q400" s="156"/>
      <c r="R400" s="156"/>
      <c r="S400" s="156"/>
      <c r="T400" s="156"/>
    </row>
    <row r="401" spans="1:20" x14ac:dyDescent="0.25">
      <c r="A401" s="150"/>
      <c r="D401" s="150"/>
      <c r="G401" s="156"/>
      <c r="H401" s="156"/>
      <c r="I401" s="156"/>
      <c r="J401" s="156"/>
      <c r="K401" s="156"/>
      <c r="L401" s="156"/>
      <c r="M401" s="156"/>
      <c r="N401" s="156"/>
      <c r="O401" s="156"/>
      <c r="P401" s="157"/>
      <c r="Q401" s="156"/>
      <c r="R401" s="156"/>
      <c r="S401" s="156"/>
      <c r="T401" s="156"/>
    </row>
    <row r="402" spans="1:20" x14ac:dyDescent="0.25">
      <c r="A402" s="150"/>
      <c r="D402" s="150"/>
      <c r="G402" s="156"/>
      <c r="H402" s="156"/>
      <c r="I402" s="156"/>
      <c r="J402" s="156"/>
      <c r="K402" s="156"/>
      <c r="L402" s="156"/>
      <c r="M402" s="156"/>
      <c r="N402" s="156"/>
      <c r="O402" s="156"/>
      <c r="P402" s="157"/>
      <c r="Q402" s="156"/>
      <c r="R402" s="156"/>
      <c r="S402" s="156"/>
      <c r="T402" s="156"/>
    </row>
    <row r="403" spans="1:20" x14ac:dyDescent="0.25">
      <c r="A403" s="150"/>
      <c r="D403" s="150"/>
      <c r="G403" s="156"/>
      <c r="H403" s="156"/>
      <c r="I403" s="156"/>
      <c r="J403" s="156"/>
      <c r="K403" s="156"/>
      <c r="L403" s="156"/>
      <c r="M403" s="156"/>
      <c r="N403" s="156"/>
      <c r="O403" s="156"/>
      <c r="P403" s="157"/>
      <c r="Q403" s="156"/>
      <c r="R403" s="156"/>
      <c r="S403" s="156"/>
      <c r="T403" s="156"/>
    </row>
    <row r="404" spans="1:20" x14ac:dyDescent="0.25">
      <c r="A404" s="150"/>
      <c r="D404" s="150"/>
      <c r="G404" s="156"/>
      <c r="H404" s="156"/>
      <c r="I404" s="156"/>
      <c r="J404" s="156"/>
      <c r="K404" s="156"/>
      <c r="L404" s="156"/>
      <c r="M404" s="156"/>
      <c r="N404" s="156"/>
      <c r="O404" s="156"/>
      <c r="P404" s="157"/>
      <c r="Q404" s="156"/>
      <c r="R404" s="156"/>
      <c r="S404" s="156"/>
      <c r="T404" s="156"/>
    </row>
    <row r="405" spans="1:20" x14ac:dyDescent="0.25">
      <c r="A405" s="150"/>
      <c r="D405" s="150"/>
      <c r="G405" s="156"/>
      <c r="H405" s="156"/>
      <c r="I405" s="156"/>
      <c r="J405" s="156"/>
      <c r="K405" s="156"/>
      <c r="L405" s="156"/>
      <c r="M405" s="156"/>
      <c r="N405" s="156"/>
      <c r="O405" s="156"/>
      <c r="P405" s="157"/>
      <c r="Q405" s="156"/>
      <c r="R405" s="156"/>
      <c r="S405" s="156"/>
      <c r="T405" s="156"/>
    </row>
    <row r="406" spans="1:20" x14ac:dyDescent="0.25">
      <c r="A406" s="150"/>
      <c r="D406" s="150"/>
      <c r="G406" s="156"/>
      <c r="H406" s="156"/>
      <c r="I406" s="156"/>
      <c r="J406" s="156"/>
      <c r="K406" s="156"/>
      <c r="L406" s="156"/>
      <c r="M406" s="156"/>
      <c r="N406" s="156"/>
      <c r="O406" s="156"/>
      <c r="P406" s="157"/>
      <c r="Q406" s="156"/>
      <c r="R406" s="156"/>
      <c r="S406" s="156"/>
      <c r="T406" s="156"/>
    </row>
    <row r="407" spans="1:20" x14ac:dyDescent="0.25">
      <c r="A407" s="150"/>
      <c r="D407" s="150"/>
      <c r="G407" s="156"/>
      <c r="H407" s="156"/>
      <c r="I407" s="156"/>
      <c r="J407" s="156"/>
      <c r="K407" s="156"/>
      <c r="L407" s="156"/>
      <c r="M407" s="156"/>
      <c r="N407" s="156"/>
      <c r="O407" s="156"/>
      <c r="P407" s="157"/>
      <c r="Q407" s="156"/>
      <c r="R407" s="156"/>
      <c r="S407" s="156"/>
      <c r="T407" s="156"/>
    </row>
    <row r="408" spans="1:20" x14ac:dyDescent="0.25">
      <c r="A408" s="150"/>
      <c r="D408" s="150"/>
      <c r="G408" s="156"/>
      <c r="H408" s="156"/>
      <c r="I408" s="156"/>
      <c r="J408" s="156"/>
      <c r="K408" s="156"/>
      <c r="L408" s="156"/>
      <c r="M408" s="156"/>
      <c r="N408" s="156"/>
      <c r="O408" s="156"/>
      <c r="P408" s="157"/>
      <c r="Q408" s="156"/>
      <c r="R408" s="156"/>
      <c r="S408" s="156"/>
      <c r="T408" s="156"/>
    </row>
    <row r="409" spans="1:20" x14ac:dyDescent="0.25">
      <c r="A409" s="150"/>
      <c r="D409" s="150"/>
      <c r="G409" s="156"/>
      <c r="H409" s="156"/>
      <c r="I409" s="156"/>
      <c r="J409" s="156"/>
      <c r="K409" s="156"/>
      <c r="L409" s="156"/>
      <c r="M409" s="156"/>
      <c r="N409" s="156"/>
      <c r="O409" s="156"/>
      <c r="P409" s="157"/>
      <c r="Q409" s="156"/>
      <c r="R409" s="156"/>
      <c r="S409" s="156"/>
      <c r="T409" s="156"/>
    </row>
    <row r="410" spans="1:20" x14ac:dyDescent="0.25">
      <c r="A410" s="150"/>
      <c r="D410" s="150"/>
      <c r="G410" s="156"/>
      <c r="H410" s="156"/>
      <c r="I410" s="156"/>
      <c r="J410" s="156"/>
      <c r="K410" s="156"/>
      <c r="L410" s="156"/>
      <c r="M410" s="156"/>
      <c r="N410" s="156"/>
      <c r="O410" s="156"/>
      <c r="P410" s="157"/>
      <c r="Q410" s="156"/>
      <c r="R410" s="156"/>
      <c r="S410" s="156"/>
      <c r="T410" s="156"/>
    </row>
    <row r="411" spans="1:20" x14ac:dyDescent="0.25">
      <c r="A411" s="150"/>
      <c r="D411" s="150"/>
      <c r="G411" s="156"/>
      <c r="H411" s="156"/>
      <c r="I411" s="156"/>
      <c r="J411" s="156"/>
      <c r="K411" s="156"/>
      <c r="L411" s="156"/>
      <c r="M411" s="156"/>
      <c r="N411" s="156"/>
      <c r="O411" s="156"/>
      <c r="P411" s="157"/>
      <c r="Q411" s="156"/>
      <c r="R411" s="156"/>
      <c r="S411" s="156"/>
      <c r="T411" s="156"/>
    </row>
    <row r="412" spans="1:20" x14ac:dyDescent="0.25">
      <c r="A412" s="150"/>
      <c r="D412" s="150"/>
      <c r="G412" s="156"/>
      <c r="H412" s="156"/>
      <c r="I412" s="156"/>
      <c r="J412" s="156"/>
      <c r="K412" s="156"/>
      <c r="L412" s="156"/>
      <c r="M412" s="156"/>
      <c r="N412" s="156"/>
      <c r="O412" s="156"/>
      <c r="P412" s="157"/>
      <c r="Q412" s="156"/>
      <c r="R412" s="156"/>
      <c r="S412" s="156"/>
      <c r="T412" s="156"/>
    </row>
    <row r="413" spans="1:20" x14ac:dyDescent="0.25">
      <c r="A413" s="150"/>
      <c r="D413" s="150"/>
      <c r="G413" s="156"/>
      <c r="H413" s="156"/>
      <c r="I413" s="156"/>
      <c r="J413" s="156"/>
      <c r="K413" s="156"/>
      <c r="L413" s="156"/>
      <c r="M413" s="156"/>
      <c r="N413" s="156"/>
      <c r="O413" s="156"/>
      <c r="P413" s="157"/>
      <c r="Q413" s="156"/>
      <c r="R413" s="156"/>
      <c r="S413" s="156"/>
      <c r="T413" s="156"/>
    </row>
    <row r="414" spans="1:20" x14ac:dyDescent="0.25">
      <c r="A414" s="150"/>
      <c r="D414" s="150"/>
      <c r="G414" s="156"/>
      <c r="H414" s="156"/>
      <c r="I414" s="156"/>
      <c r="J414" s="156"/>
      <c r="K414" s="156"/>
      <c r="L414" s="156"/>
      <c r="M414" s="156"/>
      <c r="N414" s="156"/>
      <c r="O414" s="156"/>
      <c r="P414" s="157"/>
      <c r="Q414" s="156"/>
      <c r="R414" s="156"/>
      <c r="S414" s="156"/>
      <c r="T414" s="156"/>
    </row>
    <row r="415" spans="1:20" x14ac:dyDescent="0.25">
      <c r="A415" s="150"/>
      <c r="D415" s="150"/>
      <c r="G415" s="156"/>
      <c r="H415" s="156"/>
      <c r="I415" s="156"/>
      <c r="J415" s="156"/>
      <c r="K415" s="156"/>
      <c r="L415" s="156"/>
      <c r="M415" s="156"/>
      <c r="N415" s="156"/>
      <c r="O415" s="156"/>
      <c r="P415" s="157"/>
      <c r="Q415" s="156"/>
      <c r="R415" s="156"/>
      <c r="S415" s="156"/>
      <c r="T415" s="156"/>
    </row>
    <row r="416" spans="1:20" x14ac:dyDescent="0.25">
      <c r="A416" s="150"/>
      <c r="D416" s="150"/>
      <c r="G416" s="156"/>
      <c r="H416" s="156"/>
      <c r="I416" s="156"/>
      <c r="J416" s="156"/>
      <c r="K416" s="156"/>
      <c r="L416" s="156"/>
      <c r="M416" s="156"/>
      <c r="N416" s="156"/>
      <c r="O416" s="156"/>
      <c r="P416" s="157"/>
      <c r="Q416" s="156"/>
      <c r="R416" s="156"/>
      <c r="S416" s="156"/>
      <c r="T416" s="156"/>
    </row>
    <row r="417" spans="1:20" x14ac:dyDescent="0.25">
      <c r="A417" s="150"/>
      <c r="D417" s="150"/>
      <c r="G417" s="156"/>
      <c r="H417" s="156"/>
      <c r="I417" s="156"/>
      <c r="J417" s="156"/>
      <c r="K417" s="156"/>
      <c r="L417" s="156"/>
      <c r="M417" s="156"/>
      <c r="N417" s="156"/>
      <c r="O417" s="156"/>
      <c r="P417" s="157"/>
      <c r="Q417" s="156"/>
      <c r="R417" s="156"/>
      <c r="S417" s="156"/>
      <c r="T417" s="156"/>
    </row>
    <row r="418" spans="1:20" x14ac:dyDescent="0.25">
      <c r="A418" s="150"/>
      <c r="D418" s="150"/>
      <c r="G418" s="156"/>
      <c r="H418" s="156"/>
      <c r="I418" s="156"/>
      <c r="J418" s="156"/>
      <c r="K418" s="156"/>
      <c r="L418" s="156"/>
      <c r="M418" s="156"/>
      <c r="N418" s="156"/>
      <c r="O418" s="156"/>
      <c r="P418" s="157"/>
      <c r="Q418" s="156"/>
      <c r="R418" s="156"/>
      <c r="S418" s="156"/>
      <c r="T418" s="156"/>
    </row>
    <row r="419" spans="1:20" x14ac:dyDescent="0.25">
      <c r="A419" s="150"/>
      <c r="D419" s="150"/>
      <c r="G419" s="156"/>
      <c r="H419" s="156"/>
      <c r="I419" s="156"/>
      <c r="J419" s="156"/>
      <c r="K419" s="156"/>
      <c r="L419" s="156"/>
      <c r="M419" s="156"/>
      <c r="N419" s="156"/>
      <c r="O419" s="156"/>
      <c r="P419" s="157"/>
      <c r="Q419" s="156"/>
      <c r="R419" s="156"/>
      <c r="S419" s="156"/>
      <c r="T419" s="156"/>
    </row>
    <row r="420" spans="1:20" x14ac:dyDescent="0.25">
      <c r="A420" s="150"/>
      <c r="D420" s="150"/>
      <c r="G420" s="156"/>
      <c r="H420" s="156"/>
      <c r="I420" s="156"/>
      <c r="J420" s="156"/>
      <c r="K420" s="156"/>
      <c r="L420" s="156"/>
      <c r="M420" s="156"/>
      <c r="N420" s="156"/>
      <c r="O420" s="156"/>
      <c r="P420" s="157"/>
      <c r="Q420" s="156"/>
      <c r="R420" s="156"/>
      <c r="S420" s="156"/>
      <c r="T420" s="156"/>
    </row>
    <row r="421" spans="1:20" x14ac:dyDescent="0.25">
      <c r="A421" s="150"/>
      <c r="D421" s="150"/>
      <c r="G421" s="156"/>
      <c r="H421" s="156"/>
      <c r="I421" s="156"/>
      <c r="J421" s="156"/>
      <c r="K421" s="156"/>
      <c r="L421" s="156"/>
      <c r="M421" s="156"/>
      <c r="N421" s="156"/>
      <c r="O421" s="156"/>
      <c r="P421" s="157"/>
      <c r="Q421" s="156"/>
      <c r="R421" s="156"/>
      <c r="S421" s="156"/>
      <c r="T421" s="156"/>
    </row>
    <row r="422" spans="1:20" x14ac:dyDescent="0.25">
      <c r="A422" s="150"/>
      <c r="D422" s="150"/>
      <c r="G422" s="156"/>
      <c r="H422" s="156"/>
      <c r="I422" s="156"/>
      <c r="J422" s="156"/>
      <c r="K422" s="156"/>
      <c r="L422" s="156"/>
      <c r="M422" s="156"/>
      <c r="N422" s="156"/>
      <c r="O422" s="156"/>
      <c r="P422" s="157"/>
      <c r="Q422" s="156"/>
      <c r="R422" s="156"/>
      <c r="S422" s="156"/>
      <c r="T422" s="156"/>
    </row>
    <row r="423" spans="1:20" x14ac:dyDescent="0.25">
      <c r="A423" s="150"/>
      <c r="D423" s="150"/>
      <c r="G423" s="156"/>
      <c r="H423" s="156"/>
      <c r="I423" s="156"/>
      <c r="J423" s="156"/>
      <c r="K423" s="156"/>
      <c r="L423" s="156"/>
      <c r="M423" s="156"/>
      <c r="N423" s="156"/>
      <c r="O423" s="156"/>
      <c r="P423" s="157"/>
      <c r="Q423" s="156"/>
      <c r="R423" s="156"/>
      <c r="S423" s="156"/>
      <c r="T423" s="156"/>
    </row>
    <row r="424" spans="1:20" x14ac:dyDescent="0.25">
      <c r="A424" s="150"/>
      <c r="D424" s="150"/>
      <c r="G424" s="156"/>
      <c r="H424" s="156"/>
      <c r="I424" s="156"/>
      <c r="J424" s="156"/>
      <c r="K424" s="156"/>
      <c r="L424" s="156"/>
      <c r="M424" s="156"/>
      <c r="N424" s="156"/>
      <c r="O424" s="156"/>
      <c r="P424" s="157"/>
      <c r="Q424" s="156"/>
      <c r="R424" s="156"/>
      <c r="S424" s="156"/>
      <c r="T424" s="156"/>
    </row>
    <row r="425" spans="1:20" x14ac:dyDescent="0.25">
      <c r="A425" s="150"/>
      <c r="D425" s="150"/>
      <c r="G425" s="156"/>
      <c r="H425" s="156"/>
      <c r="I425" s="156"/>
      <c r="J425" s="156"/>
      <c r="K425" s="156"/>
      <c r="L425" s="156"/>
      <c r="M425" s="156"/>
      <c r="N425" s="156"/>
      <c r="O425" s="156"/>
      <c r="P425" s="157"/>
      <c r="Q425" s="156"/>
      <c r="R425" s="156"/>
      <c r="S425" s="156"/>
      <c r="T425" s="156"/>
    </row>
    <row r="426" spans="1:20" x14ac:dyDescent="0.25">
      <c r="A426" s="150"/>
      <c r="D426" s="150"/>
      <c r="G426" s="156"/>
      <c r="H426" s="156"/>
      <c r="I426" s="156"/>
      <c r="J426" s="156"/>
      <c r="K426" s="156"/>
      <c r="L426" s="156"/>
      <c r="M426" s="156"/>
      <c r="N426" s="156"/>
      <c r="O426" s="156"/>
      <c r="P426" s="157"/>
      <c r="Q426" s="156"/>
      <c r="R426" s="156"/>
      <c r="S426" s="156"/>
      <c r="T426" s="156"/>
    </row>
    <row r="427" spans="1:20" x14ac:dyDescent="0.25">
      <c r="A427" s="150"/>
      <c r="D427" s="150"/>
      <c r="G427" s="156"/>
      <c r="H427" s="156"/>
      <c r="I427" s="156"/>
      <c r="J427" s="156"/>
      <c r="K427" s="156"/>
      <c r="L427" s="156"/>
      <c r="M427" s="156"/>
      <c r="N427" s="156"/>
      <c r="O427" s="156"/>
      <c r="P427" s="157"/>
      <c r="Q427" s="156"/>
      <c r="R427" s="156"/>
      <c r="S427" s="156"/>
      <c r="T427" s="156"/>
    </row>
    <row r="428" spans="1:20" x14ac:dyDescent="0.25">
      <c r="A428" s="150"/>
      <c r="D428" s="150"/>
      <c r="G428" s="156"/>
      <c r="H428" s="156"/>
      <c r="I428" s="156"/>
      <c r="J428" s="156"/>
      <c r="K428" s="156"/>
      <c r="L428" s="156"/>
      <c r="M428" s="156"/>
      <c r="N428" s="156"/>
      <c r="O428" s="156"/>
      <c r="P428" s="157"/>
      <c r="Q428" s="156"/>
      <c r="R428" s="156"/>
      <c r="S428" s="156"/>
      <c r="T428" s="156"/>
    </row>
    <row r="429" spans="1:20" x14ac:dyDescent="0.25">
      <c r="A429" s="150"/>
      <c r="D429" s="150"/>
      <c r="G429" s="156"/>
      <c r="H429" s="156"/>
      <c r="I429" s="156"/>
      <c r="J429" s="156"/>
      <c r="K429" s="156"/>
      <c r="L429" s="156"/>
      <c r="M429" s="156"/>
      <c r="N429" s="156"/>
      <c r="O429" s="156"/>
      <c r="P429" s="157"/>
      <c r="Q429" s="156"/>
      <c r="R429" s="156"/>
      <c r="S429" s="156"/>
      <c r="T429" s="156"/>
    </row>
    <row r="430" spans="1:20" x14ac:dyDescent="0.25">
      <c r="A430" s="150"/>
      <c r="D430" s="150"/>
      <c r="G430" s="156"/>
      <c r="H430" s="156"/>
      <c r="I430" s="156"/>
      <c r="J430" s="156"/>
      <c r="K430" s="156"/>
      <c r="L430" s="156"/>
      <c r="M430" s="156"/>
      <c r="N430" s="156"/>
      <c r="O430" s="156"/>
      <c r="P430" s="157"/>
      <c r="Q430" s="156"/>
      <c r="R430" s="156"/>
      <c r="S430" s="156"/>
      <c r="T430" s="156"/>
    </row>
    <row r="431" spans="1:20" x14ac:dyDescent="0.25">
      <c r="A431" s="150"/>
      <c r="D431" s="150"/>
      <c r="G431" s="156"/>
      <c r="H431" s="156"/>
      <c r="I431" s="156"/>
      <c r="J431" s="156"/>
      <c r="K431" s="156"/>
      <c r="L431" s="156"/>
      <c r="M431" s="156"/>
      <c r="N431" s="156"/>
      <c r="O431" s="156"/>
      <c r="P431" s="157"/>
      <c r="Q431" s="156"/>
      <c r="R431" s="156"/>
      <c r="S431" s="156"/>
      <c r="T431" s="156"/>
    </row>
    <row r="432" spans="1:20" x14ac:dyDescent="0.25">
      <c r="A432" s="150"/>
      <c r="D432" s="150"/>
      <c r="G432" s="156"/>
      <c r="H432" s="156"/>
      <c r="I432" s="156"/>
      <c r="J432" s="156"/>
      <c r="K432" s="156"/>
      <c r="L432" s="156"/>
      <c r="M432" s="156"/>
      <c r="N432" s="156"/>
      <c r="O432" s="156"/>
      <c r="P432" s="157"/>
      <c r="Q432" s="156"/>
      <c r="R432" s="156"/>
      <c r="S432" s="156"/>
      <c r="T432" s="156"/>
    </row>
    <row r="433" spans="1:20" x14ac:dyDescent="0.25">
      <c r="A433" s="150"/>
      <c r="D433" s="150"/>
      <c r="G433" s="156"/>
      <c r="H433" s="156"/>
      <c r="I433" s="156"/>
      <c r="J433" s="156"/>
      <c r="K433" s="156"/>
      <c r="L433" s="156"/>
      <c r="M433" s="156"/>
      <c r="N433" s="156"/>
      <c r="O433" s="156"/>
      <c r="P433" s="157"/>
      <c r="Q433" s="156"/>
      <c r="R433" s="156"/>
      <c r="S433" s="156"/>
      <c r="T433" s="156"/>
    </row>
    <row r="434" spans="1:20" x14ac:dyDescent="0.25">
      <c r="A434" s="150"/>
      <c r="D434" s="150"/>
      <c r="G434" s="156"/>
      <c r="H434" s="156"/>
      <c r="I434" s="156"/>
      <c r="J434" s="156"/>
      <c r="K434" s="156"/>
      <c r="L434" s="156"/>
      <c r="M434" s="156"/>
      <c r="N434" s="156"/>
      <c r="O434" s="156"/>
      <c r="P434" s="157"/>
      <c r="Q434" s="156"/>
      <c r="R434" s="156"/>
      <c r="S434" s="156"/>
      <c r="T434" s="156"/>
    </row>
    <row r="435" spans="1:20" x14ac:dyDescent="0.25">
      <c r="A435" s="150"/>
      <c r="D435" s="150"/>
      <c r="G435" s="156"/>
      <c r="H435" s="156"/>
      <c r="I435" s="156"/>
      <c r="J435" s="156"/>
      <c r="K435" s="156"/>
      <c r="L435" s="156"/>
      <c r="M435" s="156"/>
      <c r="N435" s="156"/>
      <c r="O435" s="156"/>
      <c r="P435" s="157"/>
      <c r="Q435" s="156"/>
      <c r="R435" s="156"/>
      <c r="S435" s="156"/>
      <c r="T435" s="156"/>
    </row>
    <row r="436" spans="1:20" x14ac:dyDescent="0.25">
      <c r="A436" s="150"/>
      <c r="D436" s="150"/>
      <c r="G436" s="156"/>
      <c r="H436" s="156"/>
      <c r="I436" s="156"/>
      <c r="J436" s="156"/>
      <c r="K436" s="156"/>
      <c r="L436" s="156"/>
      <c r="M436" s="156"/>
      <c r="N436" s="156"/>
      <c r="O436" s="156"/>
      <c r="P436" s="157"/>
      <c r="Q436" s="156"/>
      <c r="R436" s="156"/>
      <c r="S436" s="156"/>
      <c r="T436" s="156"/>
    </row>
    <row r="437" spans="1:20" x14ac:dyDescent="0.25">
      <c r="A437" s="150"/>
      <c r="D437" s="150"/>
      <c r="G437" s="156"/>
      <c r="H437" s="156"/>
      <c r="I437" s="156"/>
      <c r="J437" s="156"/>
      <c r="K437" s="156"/>
      <c r="L437" s="156"/>
      <c r="M437" s="156"/>
      <c r="N437" s="156"/>
      <c r="O437" s="156"/>
      <c r="P437" s="157"/>
      <c r="Q437" s="156"/>
      <c r="R437" s="156"/>
      <c r="S437" s="156"/>
      <c r="T437" s="156"/>
    </row>
    <row r="438" spans="1:20" x14ac:dyDescent="0.25">
      <c r="A438" s="150"/>
      <c r="D438" s="150"/>
      <c r="G438" s="156"/>
      <c r="H438" s="156"/>
      <c r="I438" s="156"/>
      <c r="J438" s="156"/>
      <c r="K438" s="156"/>
      <c r="L438" s="156"/>
      <c r="M438" s="156"/>
      <c r="N438" s="156"/>
      <c r="O438" s="156"/>
      <c r="P438" s="157"/>
      <c r="Q438" s="156"/>
      <c r="R438" s="156"/>
      <c r="S438" s="156"/>
      <c r="T438" s="156"/>
    </row>
    <row r="439" spans="1:20" x14ac:dyDescent="0.25">
      <c r="A439" s="150"/>
      <c r="D439" s="150"/>
      <c r="G439" s="156"/>
      <c r="H439" s="156"/>
      <c r="I439" s="156"/>
      <c r="J439" s="156"/>
      <c r="K439" s="156"/>
      <c r="L439" s="156"/>
      <c r="M439" s="156"/>
      <c r="N439" s="156"/>
      <c r="O439" s="156"/>
      <c r="P439" s="157"/>
      <c r="Q439" s="156"/>
      <c r="R439" s="156"/>
      <c r="S439" s="156"/>
      <c r="T439" s="156"/>
    </row>
    <row r="440" spans="1:20" x14ac:dyDescent="0.25">
      <c r="A440" s="150"/>
      <c r="D440" s="150"/>
      <c r="G440" s="156"/>
      <c r="H440" s="156"/>
      <c r="I440" s="156"/>
      <c r="J440" s="156"/>
      <c r="K440" s="156"/>
      <c r="L440" s="156"/>
      <c r="M440" s="156"/>
      <c r="N440" s="156"/>
      <c r="O440" s="156"/>
      <c r="P440" s="157"/>
      <c r="Q440" s="156"/>
      <c r="R440" s="156"/>
      <c r="S440" s="156"/>
      <c r="T440" s="156"/>
    </row>
    <row r="441" spans="1:20" x14ac:dyDescent="0.25">
      <c r="A441" s="150"/>
      <c r="D441" s="150"/>
      <c r="G441" s="156"/>
      <c r="H441" s="156"/>
      <c r="I441" s="156"/>
      <c r="J441" s="156"/>
      <c r="K441" s="156"/>
      <c r="L441" s="156"/>
      <c r="M441" s="156"/>
      <c r="N441" s="156"/>
      <c r="O441" s="156"/>
      <c r="P441" s="157"/>
      <c r="Q441" s="156"/>
      <c r="R441" s="156"/>
      <c r="S441" s="156"/>
      <c r="T441" s="156"/>
    </row>
    <row r="442" spans="1:20" x14ac:dyDescent="0.25">
      <c r="A442" s="150"/>
      <c r="D442" s="150"/>
      <c r="G442" s="156"/>
      <c r="H442" s="156"/>
      <c r="I442" s="156"/>
      <c r="J442" s="156"/>
      <c r="K442" s="156"/>
      <c r="L442" s="156"/>
      <c r="M442" s="156"/>
      <c r="N442" s="156"/>
      <c r="O442" s="156"/>
      <c r="P442" s="157"/>
      <c r="Q442" s="156"/>
      <c r="R442" s="156"/>
      <c r="S442" s="156"/>
      <c r="T442" s="156"/>
    </row>
    <row r="443" spans="1:20" x14ac:dyDescent="0.25">
      <c r="A443" s="150"/>
      <c r="D443" s="150"/>
      <c r="G443" s="156"/>
      <c r="H443" s="156"/>
      <c r="I443" s="156"/>
      <c r="J443" s="156"/>
      <c r="K443" s="156"/>
      <c r="L443" s="156"/>
      <c r="M443" s="156"/>
      <c r="N443" s="156"/>
      <c r="O443" s="156"/>
      <c r="P443" s="157"/>
      <c r="Q443" s="156"/>
      <c r="R443" s="156"/>
      <c r="S443" s="156"/>
      <c r="T443" s="156"/>
    </row>
    <row r="444" spans="1:20" x14ac:dyDescent="0.25">
      <c r="A444" s="150"/>
      <c r="D444" s="150"/>
      <c r="G444" s="156"/>
      <c r="H444" s="156"/>
      <c r="I444" s="156"/>
      <c r="J444" s="156"/>
      <c r="K444" s="156"/>
      <c r="L444" s="156"/>
      <c r="M444" s="156"/>
      <c r="N444" s="156"/>
      <c r="O444" s="156"/>
      <c r="P444" s="157"/>
      <c r="Q444" s="156"/>
      <c r="R444" s="156"/>
      <c r="S444" s="156"/>
      <c r="T444" s="156"/>
    </row>
    <row r="445" spans="1:20" x14ac:dyDescent="0.25">
      <c r="A445" s="150"/>
      <c r="D445" s="150"/>
      <c r="G445" s="156"/>
      <c r="H445" s="156"/>
      <c r="I445" s="156"/>
      <c r="J445" s="156"/>
      <c r="K445" s="156"/>
      <c r="L445" s="156"/>
      <c r="M445" s="156"/>
      <c r="N445" s="156"/>
      <c r="O445" s="156"/>
      <c r="P445" s="157"/>
      <c r="Q445" s="156"/>
      <c r="R445" s="156"/>
      <c r="S445" s="156"/>
      <c r="T445" s="156"/>
    </row>
    <row r="446" spans="1:20" x14ac:dyDescent="0.25">
      <c r="A446" s="150"/>
      <c r="D446" s="150"/>
      <c r="G446" s="156"/>
      <c r="H446" s="156"/>
      <c r="I446" s="156"/>
      <c r="J446" s="156"/>
      <c r="K446" s="156"/>
      <c r="L446" s="156"/>
      <c r="M446" s="156"/>
      <c r="N446" s="156"/>
      <c r="O446" s="156"/>
      <c r="P446" s="157"/>
      <c r="Q446" s="156"/>
      <c r="R446" s="156"/>
      <c r="S446" s="156"/>
      <c r="T446" s="156"/>
    </row>
    <row r="447" spans="1:20" x14ac:dyDescent="0.25">
      <c r="A447" s="150"/>
      <c r="D447" s="150"/>
      <c r="G447" s="156"/>
      <c r="H447" s="156"/>
      <c r="I447" s="156"/>
      <c r="J447" s="156"/>
      <c r="K447" s="156"/>
      <c r="L447" s="156"/>
      <c r="M447" s="156"/>
      <c r="N447" s="156"/>
      <c r="O447" s="156"/>
      <c r="P447" s="157"/>
      <c r="Q447" s="156"/>
      <c r="R447" s="156"/>
      <c r="S447" s="156"/>
      <c r="T447" s="156"/>
    </row>
    <row r="448" spans="1:20" x14ac:dyDescent="0.25">
      <c r="A448" s="150"/>
      <c r="D448" s="150"/>
      <c r="G448" s="156"/>
      <c r="H448" s="156"/>
      <c r="I448" s="156"/>
      <c r="J448" s="156"/>
      <c r="K448" s="156"/>
      <c r="L448" s="156"/>
      <c r="M448" s="156"/>
      <c r="N448" s="156"/>
      <c r="O448" s="156"/>
      <c r="P448" s="157"/>
      <c r="Q448" s="156"/>
      <c r="R448" s="156"/>
      <c r="S448" s="156"/>
      <c r="T448" s="156"/>
    </row>
    <row r="449" spans="1:20" x14ac:dyDescent="0.25">
      <c r="A449" s="150"/>
      <c r="D449" s="150"/>
      <c r="G449" s="156"/>
      <c r="H449" s="156"/>
      <c r="I449" s="156"/>
      <c r="J449" s="156"/>
      <c r="K449" s="156"/>
      <c r="L449" s="156"/>
      <c r="M449" s="156"/>
      <c r="N449" s="156"/>
      <c r="O449" s="156"/>
      <c r="P449" s="157"/>
      <c r="Q449" s="156"/>
      <c r="R449" s="156"/>
      <c r="S449" s="156"/>
      <c r="T449" s="156"/>
    </row>
    <row r="450" spans="1:20" x14ac:dyDescent="0.25">
      <c r="A450" s="150"/>
      <c r="D450" s="150"/>
      <c r="G450" s="156"/>
      <c r="H450" s="156"/>
      <c r="I450" s="156"/>
      <c r="J450" s="156"/>
      <c r="K450" s="156"/>
      <c r="L450" s="156"/>
      <c r="M450" s="156"/>
      <c r="N450" s="156"/>
      <c r="O450" s="156"/>
      <c r="P450" s="157"/>
      <c r="Q450" s="156"/>
      <c r="R450" s="156"/>
      <c r="S450" s="156"/>
      <c r="T450" s="156"/>
    </row>
    <row r="451" spans="1:20" x14ac:dyDescent="0.25">
      <c r="A451" s="150"/>
      <c r="D451" s="150"/>
      <c r="G451" s="156"/>
      <c r="H451" s="156"/>
      <c r="I451" s="156"/>
      <c r="J451" s="156"/>
      <c r="K451" s="156"/>
      <c r="L451" s="156"/>
      <c r="M451" s="156"/>
      <c r="N451" s="156"/>
      <c r="O451" s="156"/>
      <c r="P451" s="157"/>
      <c r="Q451" s="156"/>
      <c r="R451" s="156"/>
      <c r="S451" s="156"/>
      <c r="T451" s="156"/>
    </row>
    <row r="452" spans="1:20" x14ac:dyDescent="0.25">
      <c r="A452" s="150"/>
      <c r="D452" s="150"/>
      <c r="G452" s="156"/>
      <c r="H452" s="156"/>
      <c r="I452" s="156"/>
      <c r="J452" s="156"/>
      <c r="K452" s="156"/>
      <c r="L452" s="156"/>
      <c r="M452" s="156"/>
      <c r="N452" s="156"/>
      <c r="O452" s="156"/>
      <c r="P452" s="157"/>
      <c r="Q452" s="156"/>
      <c r="R452" s="156"/>
      <c r="S452" s="156"/>
      <c r="T452" s="156"/>
    </row>
    <row r="453" spans="1:20" x14ac:dyDescent="0.25">
      <c r="A453" s="150"/>
      <c r="D453" s="150"/>
      <c r="G453" s="156"/>
      <c r="H453" s="156"/>
      <c r="I453" s="156"/>
      <c r="J453" s="156"/>
      <c r="K453" s="156"/>
      <c r="L453" s="156"/>
      <c r="M453" s="156"/>
      <c r="N453" s="156"/>
      <c r="O453" s="156"/>
      <c r="P453" s="157"/>
      <c r="Q453" s="156"/>
      <c r="R453" s="156"/>
      <c r="S453" s="156"/>
      <c r="T453" s="156"/>
    </row>
    <row r="454" spans="1:20" x14ac:dyDescent="0.25">
      <c r="A454" s="150"/>
      <c r="D454" s="150"/>
      <c r="G454" s="156"/>
      <c r="H454" s="156"/>
      <c r="I454" s="156"/>
      <c r="J454" s="156"/>
      <c r="K454" s="156"/>
      <c r="L454" s="156"/>
      <c r="M454" s="156"/>
      <c r="N454" s="156"/>
      <c r="O454" s="156"/>
      <c r="P454" s="157"/>
      <c r="Q454" s="156"/>
      <c r="R454" s="156"/>
      <c r="S454" s="156"/>
      <c r="T454" s="156"/>
    </row>
    <row r="455" spans="1:20" x14ac:dyDescent="0.25">
      <c r="A455" s="150"/>
      <c r="D455" s="150"/>
      <c r="G455" s="156"/>
      <c r="H455" s="156"/>
      <c r="I455" s="156"/>
      <c r="J455" s="156"/>
      <c r="K455" s="156"/>
      <c r="L455" s="156"/>
      <c r="M455" s="156"/>
      <c r="N455" s="156"/>
      <c r="O455" s="156"/>
      <c r="P455" s="157"/>
      <c r="Q455" s="156"/>
      <c r="R455" s="156"/>
      <c r="S455" s="156"/>
      <c r="T455" s="156"/>
    </row>
    <row r="456" spans="1:20" x14ac:dyDescent="0.25">
      <c r="A456" s="150"/>
      <c r="D456" s="150"/>
      <c r="G456" s="156"/>
      <c r="H456" s="156"/>
      <c r="I456" s="156"/>
      <c r="J456" s="156"/>
      <c r="K456" s="156"/>
      <c r="L456" s="156"/>
      <c r="M456" s="156"/>
      <c r="N456" s="156"/>
      <c r="O456" s="156"/>
      <c r="P456" s="157"/>
      <c r="Q456" s="156"/>
      <c r="R456" s="156"/>
      <c r="S456" s="156"/>
      <c r="T456" s="156"/>
    </row>
    <row r="457" spans="1:20" x14ac:dyDescent="0.25">
      <c r="A457" s="150"/>
      <c r="D457" s="150"/>
      <c r="G457" s="156"/>
      <c r="H457" s="156"/>
      <c r="I457" s="156"/>
      <c r="J457" s="156"/>
      <c r="K457" s="156"/>
      <c r="L457" s="156"/>
      <c r="M457" s="156"/>
      <c r="N457" s="156"/>
      <c r="O457" s="156"/>
      <c r="P457" s="157"/>
      <c r="Q457" s="156"/>
      <c r="R457" s="156"/>
      <c r="S457" s="156"/>
      <c r="T457" s="156"/>
    </row>
    <row r="458" spans="1:20" x14ac:dyDescent="0.25">
      <c r="A458" s="150"/>
      <c r="D458" s="150"/>
      <c r="G458" s="156"/>
      <c r="H458" s="156"/>
      <c r="I458" s="156"/>
      <c r="J458" s="156"/>
      <c r="K458" s="156"/>
      <c r="L458" s="156"/>
      <c r="M458" s="156"/>
      <c r="N458" s="156"/>
      <c r="O458" s="156"/>
      <c r="P458" s="157"/>
      <c r="Q458" s="156"/>
      <c r="R458" s="156"/>
      <c r="S458" s="156"/>
      <c r="T458" s="156"/>
    </row>
    <row r="459" spans="1:20" x14ac:dyDescent="0.25">
      <c r="A459" s="150"/>
      <c r="D459" s="150"/>
      <c r="G459" s="156"/>
      <c r="H459" s="156"/>
      <c r="I459" s="156"/>
      <c r="J459" s="156"/>
      <c r="K459" s="156"/>
      <c r="L459" s="156"/>
      <c r="M459" s="156"/>
      <c r="N459" s="156"/>
      <c r="O459" s="156"/>
      <c r="P459" s="157"/>
      <c r="Q459" s="156"/>
      <c r="R459" s="156"/>
      <c r="S459" s="156"/>
      <c r="T459" s="156"/>
    </row>
    <row r="460" spans="1:20" x14ac:dyDescent="0.25">
      <c r="A460" s="150"/>
      <c r="D460" s="150"/>
      <c r="G460" s="156"/>
      <c r="H460" s="156"/>
      <c r="I460" s="156"/>
      <c r="J460" s="156"/>
      <c r="K460" s="156"/>
      <c r="L460" s="156"/>
      <c r="M460" s="156"/>
      <c r="N460" s="156"/>
      <c r="O460" s="156"/>
      <c r="P460" s="157"/>
      <c r="Q460" s="156"/>
      <c r="R460" s="156"/>
      <c r="S460" s="156"/>
      <c r="T460" s="156"/>
    </row>
    <row r="461" spans="1:20" x14ac:dyDescent="0.25">
      <c r="A461" s="150"/>
      <c r="D461" s="150"/>
      <c r="G461" s="156"/>
      <c r="H461" s="156"/>
      <c r="I461" s="156"/>
      <c r="J461" s="156"/>
      <c r="K461" s="156"/>
      <c r="L461" s="156"/>
      <c r="M461" s="156"/>
      <c r="N461" s="156"/>
      <c r="O461" s="156"/>
      <c r="P461" s="157"/>
      <c r="Q461" s="156"/>
      <c r="R461" s="156"/>
      <c r="S461" s="156"/>
      <c r="T461" s="156"/>
    </row>
    <row r="462" spans="1:20" x14ac:dyDescent="0.25">
      <c r="A462" s="150"/>
      <c r="D462" s="150"/>
      <c r="G462" s="156"/>
      <c r="H462" s="156"/>
      <c r="I462" s="156"/>
      <c r="J462" s="156"/>
      <c r="K462" s="156"/>
      <c r="L462" s="156"/>
      <c r="M462" s="156"/>
      <c r="N462" s="156"/>
      <c r="O462" s="156"/>
      <c r="P462" s="157"/>
      <c r="Q462" s="156"/>
      <c r="R462" s="156"/>
      <c r="S462" s="156"/>
      <c r="T462" s="156"/>
    </row>
    <row r="463" spans="1:20" x14ac:dyDescent="0.25">
      <c r="A463" s="150"/>
      <c r="D463" s="150"/>
      <c r="G463" s="156"/>
      <c r="H463" s="156"/>
      <c r="I463" s="156"/>
      <c r="J463" s="156"/>
      <c r="K463" s="156"/>
      <c r="L463" s="156"/>
      <c r="M463" s="156"/>
      <c r="N463" s="156"/>
      <c r="O463" s="156"/>
      <c r="P463" s="157"/>
      <c r="Q463" s="156"/>
      <c r="R463" s="156"/>
      <c r="S463" s="156"/>
      <c r="T463" s="156"/>
    </row>
    <row r="464" spans="1:20" x14ac:dyDescent="0.25">
      <c r="A464" s="150"/>
      <c r="D464" s="150"/>
      <c r="G464" s="156"/>
      <c r="H464" s="156"/>
      <c r="I464" s="156"/>
      <c r="J464" s="156"/>
      <c r="K464" s="156"/>
      <c r="L464" s="156"/>
      <c r="M464" s="156"/>
      <c r="N464" s="156"/>
      <c r="O464" s="156"/>
      <c r="P464" s="157"/>
      <c r="Q464" s="156"/>
      <c r="R464" s="156"/>
      <c r="S464" s="156"/>
      <c r="T464" s="156"/>
    </row>
    <row r="465" spans="1:20" x14ac:dyDescent="0.25">
      <c r="A465" s="150"/>
      <c r="D465" s="150"/>
      <c r="G465" s="156"/>
      <c r="H465" s="156"/>
      <c r="I465" s="156"/>
      <c r="J465" s="156"/>
      <c r="K465" s="156"/>
      <c r="L465" s="156"/>
      <c r="M465" s="156"/>
      <c r="N465" s="156"/>
      <c r="O465" s="156"/>
      <c r="P465" s="157"/>
      <c r="Q465" s="156"/>
      <c r="R465" s="156"/>
      <c r="S465" s="156"/>
      <c r="T465" s="156"/>
    </row>
    <row r="466" spans="1:20" x14ac:dyDescent="0.25">
      <c r="A466" s="150"/>
      <c r="D466" s="150"/>
      <c r="G466" s="156"/>
      <c r="H466" s="156"/>
      <c r="I466" s="156"/>
      <c r="J466" s="156"/>
      <c r="K466" s="156"/>
      <c r="L466" s="156"/>
      <c r="M466" s="156"/>
      <c r="N466" s="156"/>
      <c r="O466" s="156"/>
      <c r="P466" s="157"/>
      <c r="Q466" s="156"/>
      <c r="R466" s="156"/>
      <c r="S466" s="156"/>
      <c r="T466" s="156"/>
    </row>
    <row r="467" spans="1:20" x14ac:dyDescent="0.25">
      <c r="A467" s="150"/>
      <c r="D467" s="150"/>
      <c r="G467" s="156"/>
      <c r="H467" s="156"/>
      <c r="I467" s="156"/>
      <c r="J467" s="156"/>
      <c r="K467" s="156"/>
      <c r="L467" s="156"/>
      <c r="M467" s="156"/>
      <c r="N467" s="156"/>
      <c r="O467" s="156"/>
      <c r="P467" s="157"/>
      <c r="Q467" s="156"/>
      <c r="R467" s="156"/>
      <c r="S467" s="156"/>
      <c r="T467" s="156"/>
    </row>
    <row r="468" spans="1:20" x14ac:dyDescent="0.25">
      <c r="A468" s="150"/>
      <c r="D468" s="150"/>
      <c r="G468" s="156"/>
      <c r="H468" s="156"/>
      <c r="I468" s="156"/>
      <c r="J468" s="156"/>
      <c r="K468" s="156"/>
      <c r="L468" s="156"/>
      <c r="M468" s="156"/>
      <c r="N468" s="156"/>
      <c r="O468" s="156"/>
      <c r="P468" s="157"/>
      <c r="Q468" s="156"/>
      <c r="R468" s="156"/>
      <c r="S468" s="156"/>
      <c r="T468" s="156"/>
    </row>
    <row r="469" spans="1:20" x14ac:dyDescent="0.25">
      <c r="A469" s="150"/>
      <c r="D469" s="150"/>
      <c r="G469" s="156"/>
      <c r="H469" s="156"/>
      <c r="I469" s="156"/>
      <c r="J469" s="156"/>
      <c r="K469" s="156"/>
      <c r="L469" s="156"/>
      <c r="M469" s="156"/>
      <c r="N469" s="156"/>
      <c r="O469" s="156"/>
      <c r="P469" s="157"/>
      <c r="Q469" s="156"/>
      <c r="R469" s="156"/>
      <c r="S469" s="156"/>
      <c r="T469" s="156"/>
    </row>
    <row r="470" spans="1:20" x14ac:dyDescent="0.25">
      <c r="A470" s="150"/>
      <c r="D470" s="150"/>
      <c r="G470" s="156"/>
      <c r="H470" s="156"/>
      <c r="I470" s="156"/>
      <c r="J470" s="156"/>
      <c r="K470" s="156"/>
      <c r="L470" s="156"/>
      <c r="M470" s="156"/>
      <c r="N470" s="156"/>
      <c r="O470" s="156"/>
      <c r="P470" s="157"/>
      <c r="Q470" s="156"/>
      <c r="R470" s="156"/>
      <c r="S470" s="156"/>
      <c r="T470" s="156"/>
    </row>
    <row r="471" spans="1:20" x14ac:dyDescent="0.25">
      <c r="A471" s="150"/>
      <c r="D471" s="150"/>
      <c r="G471" s="156"/>
      <c r="H471" s="156"/>
      <c r="I471" s="156"/>
      <c r="J471" s="156"/>
      <c r="K471" s="156"/>
      <c r="L471" s="156"/>
      <c r="M471" s="156"/>
      <c r="N471" s="156"/>
      <c r="O471" s="156"/>
      <c r="P471" s="157"/>
      <c r="Q471" s="156"/>
      <c r="R471" s="156"/>
      <c r="S471" s="156"/>
      <c r="T471" s="156"/>
    </row>
    <row r="472" spans="1:20" x14ac:dyDescent="0.25">
      <c r="A472" s="150"/>
      <c r="D472" s="150"/>
      <c r="G472" s="156"/>
      <c r="H472" s="156"/>
      <c r="I472" s="156"/>
      <c r="J472" s="156"/>
      <c r="K472" s="156"/>
      <c r="L472" s="156"/>
      <c r="M472" s="156"/>
      <c r="N472" s="156"/>
      <c r="O472" s="156"/>
      <c r="P472" s="157"/>
      <c r="Q472" s="156"/>
      <c r="R472" s="156"/>
      <c r="S472" s="156"/>
      <c r="T472" s="156"/>
    </row>
    <row r="473" spans="1:20" x14ac:dyDescent="0.25">
      <c r="A473" s="150"/>
      <c r="D473" s="150"/>
      <c r="G473" s="156"/>
      <c r="H473" s="156"/>
      <c r="I473" s="156"/>
      <c r="J473" s="156"/>
      <c r="K473" s="156"/>
      <c r="L473" s="156"/>
      <c r="M473" s="156"/>
      <c r="N473" s="156"/>
      <c r="O473" s="156"/>
      <c r="P473" s="157"/>
      <c r="Q473" s="156"/>
      <c r="R473" s="156"/>
      <c r="S473" s="156"/>
      <c r="T473" s="156"/>
    </row>
    <row r="474" spans="1:20" x14ac:dyDescent="0.25">
      <c r="A474" s="150"/>
      <c r="D474" s="150"/>
      <c r="G474" s="156"/>
      <c r="H474" s="156"/>
      <c r="I474" s="156"/>
      <c r="J474" s="156"/>
      <c r="K474" s="156"/>
      <c r="L474" s="156"/>
      <c r="M474" s="156"/>
      <c r="N474" s="156"/>
      <c r="O474" s="156"/>
      <c r="P474" s="157"/>
      <c r="Q474" s="156"/>
      <c r="R474" s="156"/>
      <c r="S474" s="156"/>
      <c r="T474" s="156"/>
    </row>
    <row r="475" spans="1:20" x14ac:dyDescent="0.25">
      <c r="A475" s="150"/>
      <c r="D475" s="150"/>
      <c r="G475" s="156"/>
      <c r="H475" s="156"/>
      <c r="I475" s="156"/>
      <c r="J475" s="156"/>
      <c r="K475" s="156"/>
      <c r="L475" s="156"/>
      <c r="M475" s="156"/>
      <c r="N475" s="156"/>
      <c r="O475" s="156"/>
      <c r="P475" s="157"/>
      <c r="Q475" s="156"/>
      <c r="R475" s="156"/>
      <c r="S475" s="156"/>
      <c r="T475" s="156"/>
    </row>
    <row r="476" spans="1:20" x14ac:dyDescent="0.25">
      <c r="A476" s="150"/>
      <c r="D476" s="150"/>
      <c r="G476" s="156"/>
      <c r="H476" s="156"/>
      <c r="I476" s="156"/>
      <c r="J476" s="156"/>
      <c r="K476" s="156"/>
      <c r="L476" s="156"/>
      <c r="M476" s="156"/>
      <c r="N476" s="156"/>
      <c r="O476" s="156"/>
      <c r="P476" s="157"/>
      <c r="Q476" s="156"/>
      <c r="R476" s="156"/>
      <c r="S476" s="156"/>
      <c r="T476" s="156"/>
    </row>
    <row r="477" spans="1:20" x14ac:dyDescent="0.25">
      <c r="A477" s="150"/>
      <c r="D477" s="150"/>
      <c r="G477" s="156"/>
      <c r="H477" s="156"/>
      <c r="I477" s="156"/>
      <c r="J477" s="156"/>
      <c r="K477" s="156"/>
      <c r="L477" s="156"/>
      <c r="M477" s="156"/>
      <c r="N477" s="156"/>
      <c r="O477" s="156"/>
      <c r="P477" s="157"/>
      <c r="Q477" s="156"/>
      <c r="R477" s="156"/>
      <c r="S477" s="156"/>
      <c r="T477" s="156"/>
    </row>
    <row r="478" spans="1:20" x14ac:dyDescent="0.25">
      <c r="A478" s="150"/>
      <c r="D478" s="150"/>
      <c r="G478" s="156"/>
      <c r="H478" s="156"/>
      <c r="I478" s="156"/>
      <c r="J478" s="156"/>
      <c r="K478" s="156"/>
      <c r="L478" s="156"/>
      <c r="M478" s="156"/>
      <c r="N478" s="156"/>
      <c r="O478" s="156"/>
      <c r="P478" s="157"/>
      <c r="Q478" s="156"/>
      <c r="R478" s="156"/>
      <c r="S478" s="156"/>
      <c r="T478" s="156"/>
    </row>
    <row r="479" spans="1:20" x14ac:dyDescent="0.25">
      <c r="A479" s="150"/>
      <c r="D479" s="150"/>
      <c r="G479" s="156"/>
      <c r="H479" s="156"/>
      <c r="I479" s="156"/>
      <c r="J479" s="156"/>
      <c r="K479" s="156"/>
      <c r="L479" s="156"/>
      <c r="M479" s="156"/>
      <c r="N479" s="156"/>
      <c r="O479" s="156"/>
      <c r="P479" s="157"/>
      <c r="Q479" s="156"/>
      <c r="R479" s="156"/>
      <c r="S479" s="156"/>
      <c r="T479" s="156"/>
    </row>
    <row r="480" spans="1:20" x14ac:dyDescent="0.25">
      <c r="A480" s="150"/>
      <c r="D480" s="150"/>
      <c r="G480" s="156"/>
      <c r="H480" s="156"/>
      <c r="I480" s="156"/>
      <c r="J480" s="156"/>
      <c r="K480" s="156"/>
      <c r="L480" s="156"/>
      <c r="M480" s="156"/>
      <c r="N480" s="156"/>
      <c r="O480" s="156"/>
      <c r="P480" s="157"/>
      <c r="Q480" s="156"/>
      <c r="R480" s="156"/>
      <c r="S480" s="156"/>
      <c r="T480" s="156"/>
    </row>
    <row r="481" spans="1:20" x14ac:dyDescent="0.25">
      <c r="A481" s="150"/>
      <c r="D481" s="150"/>
      <c r="G481" s="156"/>
      <c r="H481" s="156"/>
      <c r="I481" s="156"/>
      <c r="J481" s="156"/>
      <c r="K481" s="156"/>
      <c r="L481" s="156"/>
      <c r="M481" s="156"/>
      <c r="N481" s="156"/>
      <c r="O481" s="156"/>
      <c r="P481" s="157"/>
      <c r="Q481" s="156"/>
      <c r="R481" s="156"/>
      <c r="S481" s="156"/>
      <c r="T481" s="156"/>
    </row>
    <row r="482" spans="1:20" x14ac:dyDescent="0.25">
      <c r="A482" s="150"/>
      <c r="D482" s="150"/>
      <c r="G482" s="156"/>
      <c r="H482" s="156"/>
      <c r="I482" s="156"/>
      <c r="J482" s="156"/>
      <c r="K482" s="156"/>
      <c r="L482" s="156"/>
      <c r="M482" s="156"/>
      <c r="N482" s="156"/>
      <c r="O482" s="156"/>
      <c r="P482" s="157"/>
      <c r="Q482" s="156"/>
      <c r="R482" s="156"/>
      <c r="S482" s="156"/>
      <c r="T482" s="156"/>
    </row>
    <row r="483" spans="1:20" x14ac:dyDescent="0.25">
      <c r="A483" s="150"/>
      <c r="D483" s="150"/>
      <c r="G483" s="156"/>
      <c r="H483" s="156"/>
      <c r="I483" s="156"/>
      <c r="J483" s="156"/>
      <c r="K483" s="156"/>
      <c r="L483" s="156"/>
      <c r="M483" s="156"/>
      <c r="N483" s="156"/>
      <c r="O483" s="156"/>
      <c r="P483" s="157"/>
      <c r="Q483" s="156"/>
      <c r="R483" s="156"/>
      <c r="S483" s="156"/>
      <c r="T483" s="156"/>
    </row>
    <row r="484" spans="1:20" x14ac:dyDescent="0.25">
      <c r="A484" s="150"/>
      <c r="D484" s="150"/>
      <c r="G484" s="156"/>
      <c r="H484" s="156"/>
      <c r="I484" s="156"/>
      <c r="J484" s="156"/>
      <c r="K484" s="156"/>
      <c r="L484" s="156"/>
      <c r="M484" s="156"/>
      <c r="N484" s="156"/>
      <c r="O484" s="156"/>
      <c r="P484" s="157"/>
      <c r="Q484" s="156"/>
      <c r="R484" s="156"/>
      <c r="S484" s="156"/>
      <c r="T484" s="156"/>
    </row>
    <row r="485" spans="1:20" x14ac:dyDescent="0.25">
      <c r="A485" s="150"/>
      <c r="D485" s="150"/>
      <c r="G485" s="156"/>
      <c r="H485" s="156"/>
      <c r="I485" s="156"/>
      <c r="J485" s="156"/>
      <c r="K485" s="156"/>
      <c r="L485" s="156"/>
      <c r="M485" s="156"/>
      <c r="N485" s="156"/>
      <c r="O485" s="156"/>
      <c r="P485" s="157"/>
      <c r="Q485" s="156"/>
      <c r="R485" s="156"/>
      <c r="S485" s="156"/>
      <c r="T485" s="156"/>
    </row>
    <row r="486" spans="1:20" x14ac:dyDescent="0.25">
      <c r="A486" s="150"/>
      <c r="D486" s="150"/>
      <c r="G486" s="156"/>
      <c r="H486" s="156"/>
      <c r="I486" s="156"/>
      <c r="J486" s="156"/>
      <c r="K486" s="156"/>
      <c r="L486" s="156"/>
      <c r="M486" s="156"/>
      <c r="N486" s="156"/>
      <c r="O486" s="156"/>
      <c r="P486" s="157"/>
      <c r="Q486" s="156"/>
      <c r="R486" s="156"/>
      <c r="S486" s="156"/>
      <c r="T486" s="156"/>
    </row>
    <row r="487" spans="1:20" x14ac:dyDescent="0.25">
      <c r="A487" s="150"/>
      <c r="D487" s="150"/>
      <c r="G487" s="156"/>
      <c r="H487" s="156"/>
      <c r="I487" s="156"/>
      <c r="J487" s="156"/>
      <c r="K487" s="156"/>
      <c r="L487" s="156"/>
      <c r="M487" s="156"/>
      <c r="N487" s="156"/>
      <c r="O487" s="156"/>
      <c r="P487" s="157"/>
      <c r="Q487" s="156"/>
      <c r="R487" s="156"/>
      <c r="S487" s="156"/>
      <c r="T487" s="156"/>
    </row>
    <row r="488" spans="1:20" x14ac:dyDescent="0.25">
      <c r="A488" s="150"/>
      <c r="D488" s="150"/>
      <c r="G488" s="156"/>
      <c r="H488" s="156"/>
      <c r="I488" s="156"/>
      <c r="J488" s="156"/>
      <c r="K488" s="156"/>
      <c r="L488" s="156"/>
      <c r="M488" s="156"/>
      <c r="N488" s="156"/>
      <c r="O488" s="156"/>
      <c r="P488" s="157"/>
      <c r="Q488" s="156"/>
      <c r="R488" s="156"/>
      <c r="S488" s="156"/>
      <c r="T488" s="156"/>
    </row>
    <row r="489" spans="1:20" x14ac:dyDescent="0.25">
      <c r="A489" s="150"/>
      <c r="D489" s="150"/>
      <c r="G489" s="156"/>
      <c r="H489" s="156"/>
      <c r="I489" s="156"/>
      <c r="J489" s="156"/>
      <c r="K489" s="156"/>
      <c r="L489" s="156"/>
      <c r="M489" s="156"/>
      <c r="N489" s="156"/>
      <c r="O489" s="156"/>
      <c r="P489" s="157"/>
      <c r="Q489" s="156"/>
      <c r="R489" s="156"/>
      <c r="S489" s="156"/>
      <c r="T489" s="156"/>
    </row>
    <row r="490" spans="1:20" x14ac:dyDescent="0.25">
      <c r="A490" s="150"/>
      <c r="D490" s="150"/>
      <c r="G490" s="156"/>
      <c r="H490" s="156"/>
      <c r="I490" s="156"/>
      <c r="J490" s="156"/>
      <c r="K490" s="156"/>
      <c r="L490" s="156"/>
      <c r="M490" s="156"/>
      <c r="N490" s="156"/>
      <c r="O490" s="156"/>
      <c r="P490" s="157"/>
      <c r="Q490" s="156"/>
      <c r="R490" s="156"/>
      <c r="S490" s="156"/>
      <c r="T490" s="156"/>
    </row>
    <row r="491" spans="1:20" x14ac:dyDescent="0.25">
      <c r="A491" s="150"/>
      <c r="D491" s="150"/>
      <c r="G491" s="156"/>
      <c r="H491" s="156"/>
      <c r="I491" s="156"/>
      <c r="J491" s="156"/>
      <c r="K491" s="156"/>
      <c r="L491" s="156"/>
      <c r="M491" s="156"/>
      <c r="N491" s="156"/>
      <c r="O491" s="156"/>
      <c r="P491" s="157"/>
      <c r="Q491" s="156"/>
      <c r="R491" s="156"/>
      <c r="S491" s="156"/>
      <c r="T491" s="156"/>
    </row>
    <row r="492" spans="1:20" x14ac:dyDescent="0.25">
      <c r="A492" s="150"/>
      <c r="D492" s="150"/>
      <c r="G492" s="156"/>
      <c r="H492" s="156"/>
      <c r="I492" s="156"/>
      <c r="J492" s="156"/>
      <c r="K492" s="156"/>
      <c r="L492" s="156"/>
      <c r="M492" s="156"/>
      <c r="N492" s="156"/>
      <c r="O492" s="156"/>
      <c r="P492" s="157"/>
      <c r="Q492" s="156"/>
      <c r="R492" s="156"/>
      <c r="S492" s="156"/>
      <c r="T492" s="156"/>
    </row>
    <row r="493" spans="1:20" x14ac:dyDescent="0.25">
      <c r="A493" s="150"/>
      <c r="D493" s="150"/>
      <c r="G493" s="156"/>
      <c r="H493" s="156"/>
      <c r="I493" s="156"/>
      <c r="J493" s="156"/>
      <c r="K493" s="156"/>
      <c r="L493" s="156"/>
      <c r="M493" s="156"/>
      <c r="N493" s="156"/>
      <c r="O493" s="156"/>
      <c r="P493" s="157"/>
      <c r="Q493" s="156"/>
      <c r="R493" s="156"/>
      <c r="S493" s="156"/>
      <c r="T493" s="156"/>
    </row>
    <row r="494" spans="1:20" x14ac:dyDescent="0.25">
      <c r="A494" s="150"/>
      <c r="D494" s="150"/>
      <c r="G494" s="156"/>
      <c r="H494" s="156"/>
      <c r="I494" s="156"/>
      <c r="J494" s="156"/>
      <c r="K494" s="156"/>
      <c r="L494" s="156"/>
      <c r="M494" s="156"/>
      <c r="N494" s="156"/>
      <c r="O494" s="156"/>
      <c r="P494" s="157"/>
      <c r="Q494" s="156"/>
      <c r="R494" s="156"/>
      <c r="S494" s="156"/>
      <c r="T494" s="156"/>
    </row>
    <row r="495" spans="1:20" x14ac:dyDescent="0.25">
      <c r="A495" s="150"/>
      <c r="D495" s="150"/>
      <c r="G495" s="156"/>
      <c r="H495" s="156"/>
      <c r="I495" s="156"/>
      <c r="J495" s="156"/>
      <c r="K495" s="156"/>
      <c r="L495" s="156"/>
      <c r="M495" s="156"/>
      <c r="N495" s="156"/>
      <c r="O495" s="156"/>
      <c r="P495" s="157"/>
      <c r="Q495" s="156"/>
      <c r="R495" s="156"/>
      <c r="S495" s="156"/>
      <c r="T495" s="156"/>
    </row>
    <row r="496" spans="1:20" x14ac:dyDescent="0.25">
      <c r="A496" s="150"/>
      <c r="D496" s="150"/>
      <c r="G496" s="156"/>
      <c r="H496" s="156"/>
      <c r="I496" s="156"/>
      <c r="J496" s="156"/>
      <c r="K496" s="156"/>
      <c r="L496" s="156"/>
      <c r="M496" s="156"/>
      <c r="N496" s="156"/>
      <c r="O496" s="156"/>
      <c r="P496" s="157"/>
      <c r="Q496" s="156"/>
      <c r="R496" s="156"/>
      <c r="S496" s="156"/>
      <c r="T496" s="156"/>
    </row>
    <row r="497" spans="1:20" x14ac:dyDescent="0.25">
      <c r="A497" s="150"/>
      <c r="D497" s="150"/>
      <c r="G497" s="156"/>
      <c r="H497" s="156"/>
      <c r="I497" s="156"/>
      <c r="J497" s="156"/>
      <c r="K497" s="156"/>
      <c r="L497" s="156"/>
      <c r="M497" s="156"/>
      <c r="N497" s="156"/>
      <c r="O497" s="156"/>
      <c r="P497" s="157"/>
      <c r="Q497" s="156"/>
      <c r="R497" s="156"/>
      <c r="S497" s="156"/>
      <c r="T497" s="156"/>
    </row>
    <row r="498" spans="1:20" x14ac:dyDescent="0.25">
      <c r="A498" s="150"/>
      <c r="D498" s="150"/>
      <c r="G498" s="156"/>
      <c r="H498" s="156"/>
      <c r="I498" s="156"/>
      <c r="J498" s="156"/>
      <c r="K498" s="156"/>
      <c r="L498" s="156"/>
      <c r="M498" s="156"/>
      <c r="N498" s="156"/>
      <c r="O498" s="156"/>
      <c r="P498" s="157"/>
      <c r="Q498" s="156"/>
      <c r="R498" s="156"/>
      <c r="S498" s="156"/>
      <c r="T498" s="156"/>
    </row>
    <row r="499" spans="1:20" x14ac:dyDescent="0.25">
      <c r="A499" s="150"/>
      <c r="D499" s="150"/>
      <c r="G499" s="156"/>
      <c r="H499" s="156"/>
      <c r="I499" s="156"/>
      <c r="J499" s="156"/>
      <c r="K499" s="156"/>
      <c r="L499" s="156"/>
      <c r="M499" s="156"/>
      <c r="N499" s="156"/>
      <c r="O499" s="156"/>
      <c r="P499" s="157"/>
      <c r="Q499" s="156"/>
      <c r="R499" s="156"/>
      <c r="S499" s="156"/>
      <c r="T499" s="156"/>
    </row>
    <row r="500" spans="1:20" x14ac:dyDescent="0.25">
      <c r="A500" s="150"/>
      <c r="D500" s="150"/>
      <c r="G500" s="156"/>
      <c r="H500" s="156"/>
      <c r="I500" s="156"/>
      <c r="J500" s="156"/>
      <c r="K500" s="156"/>
      <c r="L500" s="156"/>
      <c r="M500" s="156"/>
      <c r="N500" s="156"/>
      <c r="O500" s="156"/>
      <c r="P500" s="157"/>
      <c r="Q500" s="156"/>
      <c r="R500" s="156"/>
      <c r="S500" s="156"/>
      <c r="T500" s="156"/>
    </row>
    <row r="501" spans="1:20" x14ac:dyDescent="0.25">
      <c r="A501" s="150"/>
      <c r="D501" s="150"/>
      <c r="G501" s="156"/>
      <c r="H501" s="156"/>
      <c r="I501" s="156"/>
      <c r="J501" s="156"/>
      <c r="K501" s="156"/>
      <c r="L501" s="156"/>
      <c r="M501" s="156"/>
      <c r="N501" s="156"/>
      <c r="O501" s="156"/>
      <c r="P501" s="157"/>
      <c r="Q501" s="156"/>
      <c r="R501" s="156"/>
      <c r="S501" s="156"/>
      <c r="T501" s="156"/>
    </row>
    <row r="502" spans="1:20" x14ac:dyDescent="0.25">
      <c r="A502" s="150"/>
      <c r="D502" s="150"/>
      <c r="G502" s="156"/>
      <c r="H502" s="156"/>
      <c r="I502" s="156"/>
      <c r="J502" s="156"/>
      <c r="K502" s="156"/>
      <c r="L502" s="156"/>
      <c r="M502" s="156"/>
      <c r="N502" s="156"/>
      <c r="O502" s="156"/>
      <c r="P502" s="157"/>
      <c r="Q502" s="156"/>
      <c r="R502" s="156"/>
      <c r="S502" s="156"/>
      <c r="T502" s="156"/>
    </row>
    <row r="503" spans="1:20" x14ac:dyDescent="0.25">
      <c r="A503" s="150"/>
      <c r="D503" s="150"/>
      <c r="G503" s="156"/>
      <c r="H503" s="156"/>
      <c r="I503" s="156"/>
      <c r="J503" s="156"/>
      <c r="K503" s="156"/>
      <c r="L503" s="156"/>
      <c r="M503" s="156"/>
      <c r="N503" s="156"/>
      <c r="O503" s="156"/>
      <c r="P503" s="157"/>
      <c r="Q503" s="156"/>
      <c r="R503" s="156"/>
      <c r="S503" s="156"/>
      <c r="T503" s="156"/>
    </row>
    <row r="504" spans="1:20" x14ac:dyDescent="0.25">
      <c r="A504" s="150"/>
      <c r="D504" s="150"/>
      <c r="G504" s="156"/>
      <c r="H504" s="156"/>
      <c r="I504" s="156"/>
      <c r="J504" s="156"/>
      <c r="K504" s="156"/>
      <c r="L504" s="156"/>
      <c r="M504" s="156"/>
      <c r="N504" s="156"/>
      <c r="O504" s="156"/>
      <c r="P504" s="157"/>
      <c r="Q504" s="156"/>
      <c r="R504" s="156"/>
      <c r="S504" s="156"/>
      <c r="T504" s="156"/>
    </row>
    <row r="505" spans="1:20" x14ac:dyDescent="0.25">
      <c r="A505" s="150"/>
      <c r="D505" s="150"/>
      <c r="G505" s="156"/>
      <c r="H505" s="156"/>
      <c r="I505" s="156"/>
      <c r="J505" s="156"/>
      <c r="K505" s="156"/>
      <c r="L505" s="156"/>
      <c r="M505" s="156"/>
      <c r="N505" s="156"/>
      <c r="O505" s="156"/>
      <c r="P505" s="157"/>
      <c r="Q505" s="156"/>
      <c r="R505" s="156"/>
      <c r="S505" s="156"/>
      <c r="T505" s="156"/>
    </row>
    <row r="506" spans="1:20" x14ac:dyDescent="0.25">
      <c r="A506" s="150"/>
      <c r="D506" s="150"/>
      <c r="G506" s="156"/>
      <c r="H506" s="156"/>
      <c r="I506" s="156"/>
      <c r="J506" s="156"/>
      <c r="K506" s="156"/>
      <c r="L506" s="156"/>
      <c r="M506" s="156"/>
      <c r="N506" s="156"/>
      <c r="O506" s="156"/>
      <c r="P506" s="157"/>
      <c r="Q506" s="156"/>
      <c r="R506" s="156"/>
      <c r="S506" s="156"/>
      <c r="T506" s="156"/>
    </row>
    <row r="507" spans="1:20" x14ac:dyDescent="0.25">
      <c r="A507" s="150"/>
      <c r="D507" s="150"/>
      <c r="G507" s="156"/>
      <c r="H507" s="156"/>
      <c r="I507" s="156"/>
      <c r="J507" s="156"/>
      <c r="K507" s="156"/>
      <c r="L507" s="156"/>
      <c r="M507" s="156"/>
      <c r="N507" s="156"/>
      <c r="O507" s="156"/>
      <c r="P507" s="157"/>
      <c r="Q507" s="156"/>
      <c r="R507" s="156"/>
      <c r="S507" s="156"/>
      <c r="T507" s="156"/>
    </row>
    <row r="508" spans="1:20" x14ac:dyDescent="0.25">
      <c r="A508" s="150"/>
      <c r="D508" s="150"/>
      <c r="G508" s="156"/>
      <c r="H508" s="156"/>
      <c r="I508" s="156"/>
      <c r="J508" s="156"/>
      <c r="K508" s="156"/>
      <c r="L508" s="156"/>
      <c r="M508" s="156"/>
      <c r="N508" s="156"/>
      <c r="O508" s="156"/>
      <c r="P508" s="157"/>
      <c r="Q508" s="156"/>
      <c r="R508" s="156"/>
      <c r="S508" s="156"/>
      <c r="T508" s="156"/>
    </row>
    <row r="509" spans="1:20" x14ac:dyDescent="0.25">
      <c r="A509" s="150"/>
      <c r="D509" s="150"/>
      <c r="G509" s="156"/>
      <c r="H509" s="156"/>
      <c r="I509" s="156"/>
      <c r="J509" s="156"/>
      <c r="K509" s="156"/>
      <c r="L509" s="156"/>
      <c r="M509" s="156"/>
      <c r="N509" s="156"/>
      <c r="O509" s="156"/>
      <c r="P509" s="157"/>
      <c r="Q509" s="156"/>
      <c r="R509" s="156"/>
      <c r="S509" s="156"/>
      <c r="T509" s="156"/>
    </row>
    <row r="510" spans="1:20" x14ac:dyDescent="0.25">
      <c r="A510" s="150"/>
      <c r="D510" s="150"/>
      <c r="G510" s="156"/>
      <c r="H510" s="156"/>
      <c r="I510" s="156"/>
      <c r="J510" s="156"/>
      <c r="K510" s="156"/>
      <c r="L510" s="156"/>
      <c r="M510" s="156"/>
      <c r="N510" s="156"/>
      <c r="O510" s="156"/>
      <c r="P510" s="157"/>
      <c r="Q510" s="156"/>
      <c r="R510" s="156"/>
      <c r="S510" s="156"/>
      <c r="T510" s="156"/>
    </row>
    <row r="511" spans="1:20" x14ac:dyDescent="0.25">
      <c r="A511" s="150"/>
      <c r="D511" s="150"/>
      <c r="G511" s="156"/>
      <c r="H511" s="156"/>
      <c r="I511" s="156"/>
      <c r="J511" s="156"/>
      <c r="K511" s="156"/>
      <c r="L511" s="156"/>
      <c r="M511" s="156"/>
      <c r="N511" s="156"/>
      <c r="O511" s="156"/>
      <c r="P511" s="157"/>
      <c r="Q511" s="156"/>
      <c r="R511" s="156"/>
      <c r="S511" s="156"/>
      <c r="T511" s="156"/>
    </row>
    <row r="512" spans="1:20" x14ac:dyDescent="0.25">
      <c r="A512" s="150"/>
      <c r="D512" s="150"/>
      <c r="G512" s="156"/>
      <c r="H512" s="156"/>
      <c r="I512" s="156"/>
      <c r="J512" s="156"/>
      <c r="K512" s="156"/>
      <c r="L512" s="156"/>
      <c r="M512" s="156"/>
      <c r="N512" s="156"/>
      <c r="O512" s="156"/>
      <c r="P512" s="157"/>
      <c r="Q512" s="156"/>
      <c r="R512" s="156"/>
      <c r="S512" s="156"/>
      <c r="T512" s="156"/>
    </row>
    <row r="513" spans="1:20" x14ac:dyDescent="0.25">
      <c r="A513" s="150"/>
      <c r="D513" s="150"/>
      <c r="G513" s="156"/>
      <c r="H513" s="156"/>
      <c r="I513" s="156"/>
      <c r="J513" s="156"/>
      <c r="K513" s="156"/>
      <c r="L513" s="156"/>
      <c r="M513" s="156"/>
      <c r="N513" s="156"/>
      <c r="O513" s="156"/>
      <c r="P513" s="157"/>
      <c r="Q513" s="156"/>
      <c r="R513" s="156"/>
      <c r="S513" s="156"/>
      <c r="T513" s="156"/>
    </row>
    <row r="514" spans="1:20" x14ac:dyDescent="0.25">
      <c r="A514" s="150"/>
      <c r="D514" s="150"/>
      <c r="G514" s="156"/>
      <c r="H514" s="156"/>
      <c r="I514" s="156"/>
      <c r="J514" s="156"/>
      <c r="K514" s="156"/>
      <c r="L514" s="156"/>
      <c r="M514" s="156"/>
      <c r="N514" s="156"/>
      <c r="O514" s="156"/>
      <c r="P514" s="157"/>
      <c r="Q514" s="156"/>
      <c r="R514" s="156"/>
      <c r="S514" s="156"/>
      <c r="T514" s="156"/>
    </row>
    <row r="515" spans="1:20" x14ac:dyDescent="0.25">
      <c r="A515" s="150"/>
      <c r="D515" s="150"/>
      <c r="G515" s="156"/>
      <c r="H515" s="156"/>
      <c r="I515" s="156"/>
      <c r="J515" s="156"/>
      <c r="K515" s="156"/>
      <c r="L515" s="156"/>
      <c r="M515" s="156"/>
      <c r="N515" s="156"/>
      <c r="O515" s="156"/>
      <c r="P515" s="157"/>
      <c r="Q515" s="156"/>
      <c r="R515" s="156"/>
      <c r="S515" s="156"/>
      <c r="T515" s="156"/>
    </row>
    <row r="516" spans="1:20" x14ac:dyDescent="0.25">
      <c r="A516" s="150"/>
      <c r="D516" s="150"/>
      <c r="G516" s="156"/>
      <c r="H516" s="156"/>
      <c r="I516" s="156"/>
      <c r="J516" s="156"/>
      <c r="K516" s="156"/>
      <c r="L516" s="156"/>
      <c r="M516" s="156"/>
      <c r="N516" s="156"/>
      <c r="O516" s="156"/>
      <c r="P516" s="157"/>
      <c r="Q516" s="156"/>
      <c r="R516" s="156"/>
      <c r="S516" s="156"/>
      <c r="T516" s="156"/>
    </row>
    <row r="517" spans="1:20" x14ac:dyDescent="0.25">
      <c r="A517" s="150"/>
      <c r="D517" s="150"/>
      <c r="G517" s="156"/>
      <c r="H517" s="156"/>
      <c r="I517" s="156"/>
      <c r="J517" s="156"/>
      <c r="K517" s="156"/>
      <c r="L517" s="156"/>
      <c r="M517" s="156"/>
      <c r="N517" s="156"/>
      <c r="O517" s="156"/>
      <c r="P517" s="157"/>
      <c r="Q517" s="156"/>
      <c r="R517" s="156"/>
      <c r="S517" s="156"/>
      <c r="T517" s="156"/>
    </row>
    <row r="518" spans="1:20" x14ac:dyDescent="0.25">
      <c r="A518" s="150"/>
      <c r="D518" s="150"/>
      <c r="G518" s="156"/>
      <c r="H518" s="156"/>
      <c r="I518" s="156"/>
      <c r="J518" s="156"/>
      <c r="K518" s="156"/>
      <c r="L518" s="156"/>
      <c r="M518" s="156"/>
      <c r="N518" s="156"/>
      <c r="O518" s="156"/>
      <c r="P518" s="157"/>
      <c r="Q518" s="156"/>
      <c r="R518" s="156"/>
      <c r="S518" s="156"/>
      <c r="T518" s="156"/>
    </row>
    <row r="519" spans="1:20" x14ac:dyDescent="0.25">
      <c r="A519" s="150"/>
      <c r="D519" s="150"/>
      <c r="G519" s="156"/>
      <c r="H519" s="156"/>
      <c r="I519" s="156"/>
      <c r="J519" s="156"/>
      <c r="K519" s="156"/>
      <c r="L519" s="156"/>
      <c r="M519" s="156"/>
      <c r="N519" s="156"/>
      <c r="O519" s="156"/>
      <c r="P519" s="157"/>
      <c r="Q519" s="156"/>
      <c r="R519" s="156"/>
      <c r="S519" s="156"/>
      <c r="T519" s="156"/>
    </row>
    <row r="520" spans="1:20" x14ac:dyDescent="0.25">
      <c r="A520" s="150"/>
      <c r="D520" s="150"/>
      <c r="G520" s="156"/>
      <c r="H520" s="156"/>
      <c r="I520" s="156"/>
      <c r="J520" s="156"/>
      <c r="K520" s="156"/>
      <c r="L520" s="156"/>
      <c r="M520" s="156"/>
      <c r="N520" s="156"/>
      <c r="O520" s="156"/>
      <c r="P520" s="157"/>
      <c r="Q520" s="156"/>
      <c r="R520" s="156"/>
      <c r="S520" s="156"/>
      <c r="T520" s="156"/>
    </row>
    <row r="521" spans="1:20" x14ac:dyDescent="0.25">
      <c r="A521" s="150"/>
      <c r="D521" s="150"/>
      <c r="G521" s="156"/>
      <c r="H521" s="156"/>
      <c r="I521" s="156"/>
      <c r="J521" s="156"/>
      <c r="K521" s="156"/>
      <c r="L521" s="156"/>
      <c r="M521" s="156"/>
      <c r="N521" s="156"/>
      <c r="O521" s="156"/>
      <c r="P521" s="157"/>
      <c r="Q521" s="156"/>
      <c r="R521" s="156"/>
      <c r="S521" s="156"/>
      <c r="T521" s="156"/>
    </row>
    <row r="522" spans="1:20" x14ac:dyDescent="0.25">
      <c r="A522" s="150"/>
      <c r="D522" s="150"/>
      <c r="G522" s="156"/>
      <c r="H522" s="156"/>
      <c r="I522" s="156"/>
      <c r="J522" s="156"/>
      <c r="K522" s="156"/>
      <c r="L522" s="156"/>
      <c r="M522" s="156"/>
      <c r="N522" s="156"/>
      <c r="O522" s="156"/>
      <c r="P522" s="157"/>
      <c r="Q522" s="156"/>
      <c r="R522" s="156"/>
      <c r="S522" s="156"/>
      <c r="T522" s="156"/>
    </row>
    <row r="523" spans="1:20" x14ac:dyDescent="0.25">
      <c r="A523" s="150"/>
      <c r="D523" s="150"/>
      <c r="G523" s="156"/>
      <c r="H523" s="156"/>
      <c r="I523" s="156"/>
      <c r="J523" s="156"/>
      <c r="K523" s="156"/>
      <c r="L523" s="156"/>
      <c r="M523" s="156"/>
      <c r="N523" s="156"/>
      <c r="O523" s="156"/>
      <c r="P523" s="157"/>
      <c r="Q523" s="156"/>
      <c r="R523" s="156"/>
      <c r="S523" s="156"/>
      <c r="T523" s="156"/>
    </row>
    <row r="524" spans="1:20" x14ac:dyDescent="0.25">
      <c r="A524" s="150"/>
      <c r="D524" s="150"/>
      <c r="G524" s="156"/>
      <c r="H524" s="156"/>
      <c r="I524" s="156"/>
      <c r="J524" s="156"/>
      <c r="K524" s="156"/>
      <c r="L524" s="156"/>
      <c r="M524" s="156"/>
      <c r="N524" s="156"/>
      <c r="O524" s="156"/>
      <c r="P524" s="157"/>
      <c r="Q524" s="156"/>
      <c r="R524" s="156"/>
      <c r="S524" s="156"/>
      <c r="T524" s="156"/>
    </row>
    <row r="525" spans="1:20" x14ac:dyDescent="0.25">
      <c r="A525" s="150"/>
      <c r="D525" s="150"/>
      <c r="G525" s="156"/>
      <c r="H525" s="156"/>
      <c r="I525" s="156"/>
      <c r="J525" s="156"/>
      <c r="K525" s="156"/>
      <c r="L525" s="156"/>
      <c r="M525" s="156"/>
      <c r="N525" s="156"/>
      <c r="O525" s="156"/>
      <c r="P525" s="157"/>
      <c r="Q525" s="156"/>
      <c r="R525" s="156"/>
      <c r="S525" s="156"/>
      <c r="T525" s="156"/>
    </row>
    <row r="526" spans="1:20" x14ac:dyDescent="0.25">
      <c r="A526" s="150"/>
      <c r="D526" s="150"/>
      <c r="G526" s="156"/>
      <c r="H526" s="156"/>
      <c r="I526" s="156"/>
      <c r="J526" s="156"/>
      <c r="K526" s="156"/>
      <c r="L526" s="156"/>
      <c r="M526" s="156"/>
      <c r="N526" s="156"/>
      <c r="O526" s="156"/>
      <c r="P526" s="157"/>
      <c r="Q526" s="156"/>
      <c r="R526" s="156"/>
      <c r="S526" s="156"/>
      <c r="T526" s="156"/>
    </row>
    <row r="527" spans="1:20" x14ac:dyDescent="0.25">
      <c r="A527" s="150"/>
      <c r="D527" s="150"/>
      <c r="G527" s="156"/>
      <c r="H527" s="156"/>
      <c r="I527" s="156"/>
      <c r="J527" s="156"/>
      <c r="K527" s="156"/>
      <c r="L527" s="156"/>
      <c r="M527" s="156"/>
      <c r="N527" s="156"/>
      <c r="O527" s="156"/>
      <c r="P527" s="157"/>
      <c r="Q527" s="156"/>
      <c r="R527" s="156"/>
      <c r="S527" s="156"/>
      <c r="T527" s="156"/>
    </row>
    <row r="528" spans="1:20" x14ac:dyDescent="0.25">
      <c r="A528" s="150"/>
      <c r="D528" s="150"/>
      <c r="G528" s="156"/>
      <c r="H528" s="156"/>
      <c r="I528" s="156"/>
      <c r="J528" s="156"/>
      <c r="K528" s="156"/>
      <c r="L528" s="156"/>
      <c r="M528" s="156"/>
      <c r="N528" s="156"/>
      <c r="O528" s="156"/>
      <c r="P528" s="157"/>
      <c r="Q528" s="156"/>
      <c r="R528" s="156"/>
      <c r="S528" s="156"/>
      <c r="T528" s="156"/>
    </row>
    <row r="529" spans="1:20" x14ac:dyDescent="0.25">
      <c r="A529" s="150"/>
      <c r="D529" s="150"/>
      <c r="G529" s="156"/>
      <c r="H529" s="156"/>
      <c r="I529" s="156"/>
      <c r="J529" s="156"/>
      <c r="K529" s="156"/>
      <c r="L529" s="156"/>
      <c r="M529" s="156"/>
      <c r="N529" s="156"/>
      <c r="O529" s="156"/>
      <c r="P529" s="157"/>
      <c r="Q529" s="156"/>
      <c r="R529" s="156"/>
      <c r="S529" s="156"/>
      <c r="T529" s="156"/>
    </row>
    <row r="530" spans="1:20" x14ac:dyDescent="0.25">
      <c r="A530" s="150"/>
      <c r="D530" s="150"/>
      <c r="G530" s="156"/>
      <c r="H530" s="156"/>
      <c r="I530" s="156"/>
      <c r="J530" s="156"/>
      <c r="K530" s="156"/>
      <c r="L530" s="156"/>
      <c r="M530" s="156"/>
      <c r="N530" s="156"/>
      <c r="O530" s="156"/>
      <c r="P530" s="157"/>
      <c r="Q530" s="156"/>
      <c r="R530" s="156"/>
      <c r="S530" s="156"/>
      <c r="T530" s="156"/>
    </row>
    <row r="531" spans="1:20" x14ac:dyDescent="0.25">
      <c r="A531" s="150"/>
      <c r="D531" s="150"/>
      <c r="G531" s="156"/>
      <c r="H531" s="156"/>
      <c r="I531" s="156"/>
      <c r="J531" s="156"/>
      <c r="K531" s="156"/>
      <c r="L531" s="156"/>
      <c r="M531" s="156"/>
      <c r="N531" s="156"/>
      <c r="O531" s="156"/>
      <c r="P531" s="157"/>
      <c r="Q531" s="156"/>
      <c r="R531" s="156"/>
      <c r="S531" s="156"/>
      <c r="T531" s="156"/>
    </row>
    <row r="532" spans="1:20" x14ac:dyDescent="0.25">
      <c r="A532" s="150"/>
      <c r="D532" s="150"/>
      <c r="G532" s="156"/>
      <c r="H532" s="156"/>
      <c r="I532" s="156"/>
      <c r="J532" s="156"/>
      <c r="K532" s="156"/>
      <c r="L532" s="156"/>
      <c r="M532" s="156"/>
      <c r="N532" s="156"/>
      <c r="O532" s="156"/>
      <c r="P532" s="157"/>
      <c r="Q532" s="156"/>
      <c r="R532" s="156"/>
      <c r="S532" s="156"/>
      <c r="T532" s="156"/>
    </row>
    <row r="533" spans="1:20" x14ac:dyDescent="0.25">
      <c r="A533" s="150"/>
      <c r="D533" s="150"/>
      <c r="G533" s="156"/>
      <c r="H533" s="156"/>
      <c r="I533" s="156"/>
      <c r="J533" s="156"/>
      <c r="K533" s="156"/>
      <c r="L533" s="156"/>
      <c r="M533" s="156"/>
      <c r="N533" s="156"/>
      <c r="O533" s="156"/>
      <c r="P533" s="157"/>
      <c r="Q533" s="156"/>
      <c r="R533" s="156"/>
      <c r="S533" s="156"/>
      <c r="T533" s="156"/>
    </row>
    <row r="534" spans="1:20" x14ac:dyDescent="0.25">
      <c r="A534" s="150"/>
      <c r="D534" s="150"/>
      <c r="G534" s="156"/>
      <c r="H534" s="156"/>
      <c r="I534" s="156"/>
      <c r="J534" s="156"/>
      <c r="K534" s="156"/>
      <c r="L534" s="156"/>
      <c r="M534" s="156"/>
      <c r="N534" s="156"/>
      <c r="O534" s="156"/>
      <c r="P534" s="157"/>
      <c r="Q534" s="156"/>
      <c r="R534" s="156"/>
      <c r="S534" s="156"/>
      <c r="T534" s="156"/>
    </row>
    <row r="535" spans="1:20" x14ac:dyDescent="0.25">
      <c r="A535" s="150"/>
      <c r="D535" s="150"/>
      <c r="G535" s="156"/>
      <c r="H535" s="156"/>
      <c r="I535" s="156"/>
      <c r="J535" s="156"/>
      <c r="K535" s="156"/>
      <c r="L535" s="156"/>
      <c r="M535" s="156"/>
      <c r="N535" s="156"/>
      <c r="O535" s="156"/>
      <c r="P535" s="157"/>
      <c r="Q535" s="156"/>
      <c r="R535" s="156"/>
      <c r="S535" s="156"/>
      <c r="T535" s="156"/>
    </row>
    <row r="536" spans="1:20" x14ac:dyDescent="0.25">
      <c r="A536" s="150"/>
      <c r="D536" s="150"/>
      <c r="G536" s="156"/>
      <c r="H536" s="156"/>
      <c r="I536" s="156"/>
      <c r="J536" s="156"/>
      <c r="K536" s="156"/>
      <c r="L536" s="156"/>
      <c r="M536" s="156"/>
      <c r="N536" s="156"/>
      <c r="O536" s="156"/>
      <c r="P536" s="157"/>
      <c r="Q536" s="156"/>
      <c r="R536" s="156"/>
      <c r="S536" s="156"/>
      <c r="T536" s="156"/>
    </row>
    <row r="537" spans="1:20" x14ac:dyDescent="0.25">
      <c r="A537" s="150"/>
      <c r="D537" s="150"/>
      <c r="G537" s="156"/>
      <c r="H537" s="156"/>
      <c r="I537" s="156"/>
      <c r="J537" s="156"/>
      <c r="K537" s="156"/>
      <c r="L537" s="156"/>
      <c r="M537" s="156"/>
      <c r="N537" s="156"/>
      <c r="O537" s="156"/>
      <c r="P537" s="157"/>
      <c r="Q537" s="156"/>
      <c r="R537" s="156"/>
      <c r="S537" s="156"/>
      <c r="T537" s="156"/>
    </row>
    <row r="538" spans="1:20" x14ac:dyDescent="0.25">
      <c r="A538" s="150"/>
      <c r="D538" s="150"/>
      <c r="G538" s="156"/>
      <c r="H538" s="156"/>
      <c r="I538" s="156"/>
      <c r="J538" s="156"/>
      <c r="K538" s="156"/>
      <c r="L538" s="156"/>
      <c r="M538" s="156"/>
      <c r="N538" s="156"/>
      <c r="O538" s="156"/>
      <c r="P538" s="157"/>
      <c r="Q538" s="156"/>
      <c r="R538" s="156"/>
      <c r="S538" s="156"/>
      <c r="T538" s="156"/>
    </row>
    <row r="539" spans="1:20" x14ac:dyDescent="0.25">
      <c r="A539" s="150"/>
      <c r="D539" s="150"/>
      <c r="G539" s="156"/>
      <c r="H539" s="156"/>
      <c r="I539" s="156"/>
      <c r="J539" s="156"/>
      <c r="K539" s="156"/>
      <c r="L539" s="156"/>
      <c r="M539" s="156"/>
      <c r="N539" s="156"/>
      <c r="O539" s="156"/>
      <c r="P539" s="157"/>
      <c r="Q539" s="156"/>
      <c r="R539" s="156"/>
      <c r="S539" s="156"/>
      <c r="T539" s="156"/>
    </row>
    <row r="540" spans="1:20" x14ac:dyDescent="0.25">
      <c r="A540" s="150"/>
      <c r="D540" s="150"/>
      <c r="G540" s="156"/>
      <c r="H540" s="156"/>
      <c r="I540" s="156"/>
      <c r="J540" s="156"/>
      <c r="K540" s="156"/>
      <c r="L540" s="156"/>
      <c r="M540" s="156"/>
      <c r="N540" s="156"/>
      <c r="O540" s="156"/>
      <c r="P540" s="157"/>
      <c r="Q540" s="156"/>
      <c r="R540" s="156"/>
      <c r="S540" s="156"/>
      <c r="T540" s="156"/>
    </row>
    <row r="541" spans="1:20" x14ac:dyDescent="0.25">
      <c r="A541" s="150"/>
      <c r="D541" s="150"/>
      <c r="G541" s="156"/>
      <c r="H541" s="156"/>
      <c r="I541" s="156"/>
      <c r="J541" s="156"/>
      <c r="K541" s="156"/>
      <c r="L541" s="156"/>
      <c r="M541" s="156"/>
      <c r="N541" s="156"/>
      <c r="O541" s="156"/>
      <c r="P541" s="157"/>
      <c r="Q541" s="156"/>
      <c r="R541" s="156"/>
      <c r="S541" s="156"/>
      <c r="T541" s="156"/>
    </row>
    <row r="542" spans="1:20" x14ac:dyDescent="0.25">
      <c r="A542" s="150"/>
      <c r="D542" s="150"/>
      <c r="G542" s="156"/>
      <c r="H542" s="156"/>
      <c r="I542" s="156"/>
      <c r="J542" s="156"/>
      <c r="K542" s="156"/>
      <c r="L542" s="156"/>
      <c r="M542" s="156"/>
      <c r="N542" s="156"/>
      <c r="O542" s="156"/>
      <c r="P542" s="157"/>
      <c r="Q542" s="156"/>
      <c r="R542" s="156"/>
      <c r="S542" s="156"/>
      <c r="T542" s="156"/>
    </row>
    <row r="543" spans="1:20" x14ac:dyDescent="0.25">
      <c r="A543" s="150"/>
      <c r="D543" s="150"/>
      <c r="G543" s="156"/>
      <c r="H543" s="156"/>
      <c r="I543" s="156"/>
      <c r="J543" s="156"/>
      <c r="K543" s="156"/>
      <c r="L543" s="156"/>
      <c r="M543" s="156"/>
      <c r="N543" s="156"/>
      <c r="O543" s="156"/>
      <c r="P543" s="157"/>
      <c r="Q543" s="156"/>
      <c r="R543" s="156"/>
      <c r="S543" s="156"/>
      <c r="T543" s="156"/>
    </row>
    <row r="544" spans="1:20" x14ac:dyDescent="0.25">
      <c r="A544" s="150"/>
      <c r="D544" s="150"/>
      <c r="G544" s="156"/>
      <c r="H544" s="156"/>
      <c r="I544" s="156"/>
      <c r="J544" s="156"/>
      <c r="K544" s="156"/>
      <c r="L544" s="156"/>
      <c r="M544" s="156"/>
      <c r="N544" s="156"/>
      <c r="O544" s="156"/>
      <c r="P544" s="157"/>
      <c r="Q544" s="156"/>
      <c r="R544" s="156"/>
      <c r="S544" s="156"/>
      <c r="T544" s="156"/>
    </row>
    <row r="545" spans="1:20" x14ac:dyDescent="0.25">
      <c r="A545" s="150"/>
      <c r="D545" s="150"/>
      <c r="G545" s="156"/>
      <c r="H545" s="156"/>
      <c r="I545" s="156"/>
      <c r="J545" s="156"/>
      <c r="K545" s="156"/>
      <c r="L545" s="156"/>
      <c r="M545" s="156"/>
      <c r="N545" s="156"/>
      <c r="O545" s="156"/>
      <c r="P545" s="157"/>
      <c r="Q545" s="156"/>
      <c r="R545" s="156"/>
      <c r="S545" s="156"/>
      <c r="T545" s="156"/>
    </row>
    <row r="546" spans="1:20" x14ac:dyDescent="0.25">
      <c r="A546" s="150"/>
      <c r="D546" s="150"/>
      <c r="G546" s="156"/>
      <c r="H546" s="156"/>
      <c r="I546" s="156"/>
      <c r="J546" s="156"/>
      <c r="K546" s="156"/>
      <c r="L546" s="156"/>
      <c r="M546" s="156"/>
      <c r="N546" s="156"/>
      <c r="O546" s="156"/>
      <c r="P546" s="157"/>
      <c r="Q546" s="156"/>
      <c r="R546" s="156"/>
      <c r="S546" s="156"/>
      <c r="T546" s="156"/>
    </row>
    <row r="547" spans="1:20" x14ac:dyDescent="0.25">
      <c r="A547" s="150"/>
      <c r="D547" s="150"/>
      <c r="G547" s="156"/>
      <c r="H547" s="156"/>
      <c r="I547" s="156"/>
      <c r="J547" s="156"/>
      <c r="K547" s="156"/>
      <c r="L547" s="156"/>
      <c r="M547" s="156"/>
      <c r="N547" s="156"/>
      <c r="O547" s="156"/>
      <c r="P547" s="157"/>
      <c r="Q547" s="156"/>
      <c r="R547" s="156"/>
      <c r="S547" s="156"/>
      <c r="T547" s="156"/>
    </row>
    <row r="548" spans="1:20" x14ac:dyDescent="0.25">
      <c r="A548" s="150"/>
      <c r="D548" s="150"/>
      <c r="G548" s="156"/>
      <c r="H548" s="156"/>
      <c r="I548" s="156"/>
      <c r="J548" s="156"/>
      <c r="K548" s="156"/>
      <c r="L548" s="156"/>
      <c r="M548" s="156"/>
      <c r="N548" s="156"/>
      <c r="O548" s="156"/>
      <c r="P548" s="157"/>
      <c r="Q548" s="156"/>
      <c r="R548" s="156"/>
      <c r="S548" s="156"/>
      <c r="T548" s="156"/>
    </row>
    <row r="549" spans="1:20" x14ac:dyDescent="0.25">
      <c r="A549" s="150"/>
      <c r="D549" s="150"/>
      <c r="G549" s="156"/>
      <c r="H549" s="156"/>
      <c r="I549" s="156"/>
      <c r="J549" s="156"/>
      <c r="K549" s="156"/>
      <c r="L549" s="156"/>
      <c r="M549" s="156"/>
      <c r="N549" s="156"/>
      <c r="O549" s="156"/>
      <c r="P549" s="157"/>
      <c r="Q549" s="156"/>
      <c r="R549" s="156"/>
      <c r="S549" s="156"/>
      <c r="T549" s="156"/>
    </row>
    <row r="550" spans="1:20" x14ac:dyDescent="0.25">
      <c r="A550" s="150"/>
      <c r="D550" s="150"/>
      <c r="G550" s="156"/>
      <c r="H550" s="156"/>
      <c r="I550" s="156"/>
      <c r="J550" s="156"/>
      <c r="K550" s="156"/>
      <c r="L550" s="156"/>
      <c r="M550" s="156"/>
      <c r="N550" s="156"/>
      <c r="O550" s="156"/>
      <c r="P550" s="157"/>
      <c r="Q550" s="156"/>
      <c r="R550" s="156"/>
      <c r="S550" s="156"/>
      <c r="T550" s="156"/>
    </row>
    <row r="551" spans="1:20" x14ac:dyDescent="0.25">
      <c r="A551" s="150"/>
      <c r="D551" s="150"/>
      <c r="G551" s="156"/>
      <c r="H551" s="156"/>
      <c r="I551" s="156"/>
      <c r="J551" s="156"/>
      <c r="K551" s="156"/>
      <c r="L551" s="156"/>
      <c r="M551" s="156"/>
      <c r="N551" s="156"/>
      <c r="O551" s="156"/>
      <c r="P551" s="157"/>
      <c r="Q551" s="156"/>
      <c r="R551" s="156"/>
      <c r="S551" s="156"/>
      <c r="T551" s="156"/>
    </row>
    <row r="552" spans="1:20" x14ac:dyDescent="0.25">
      <c r="A552" s="150"/>
      <c r="D552" s="150"/>
      <c r="G552" s="156"/>
      <c r="H552" s="156"/>
      <c r="I552" s="156"/>
      <c r="J552" s="156"/>
      <c r="K552" s="156"/>
      <c r="L552" s="156"/>
      <c r="M552" s="156"/>
      <c r="N552" s="156"/>
      <c r="O552" s="156"/>
      <c r="P552" s="157"/>
      <c r="Q552" s="156"/>
      <c r="R552" s="156"/>
      <c r="S552" s="156"/>
      <c r="T552" s="156"/>
    </row>
    <row r="553" spans="1:20" x14ac:dyDescent="0.25">
      <c r="A553" s="150"/>
      <c r="D553" s="150"/>
      <c r="G553" s="156"/>
      <c r="H553" s="156"/>
      <c r="I553" s="156"/>
      <c r="J553" s="156"/>
      <c r="K553" s="156"/>
      <c r="L553" s="156"/>
      <c r="M553" s="156"/>
      <c r="N553" s="156"/>
      <c r="O553" s="156"/>
      <c r="P553" s="157"/>
      <c r="Q553" s="156"/>
      <c r="R553" s="156"/>
      <c r="S553" s="156"/>
      <c r="T553" s="156"/>
    </row>
    <row r="554" spans="1:20" x14ac:dyDescent="0.25">
      <c r="A554" s="150"/>
      <c r="D554" s="150"/>
      <c r="G554" s="156"/>
      <c r="H554" s="156"/>
      <c r="I554" s="156"/>
      <c r="J554" s="156"/>
      <c r="K554" s="156"/>
      <c r="L554" s="156"/>
      <c r="M554" s="156"/>
      <c r="N554" s="156"/>
      <c r="O554" s="156"/>
      <c r="P554" s="157"/>
      <c r="Q554" s="156"/>
      <c r="R554" s="156"/>
      <c r="S554" s="156"/>
      <c r="T554" s="156"/>
    </row>
    <row r="555" spans="1:20" x14ac:dyDescent="0.25">
      <c r="A555" s="150"/>
      <c r="D555" s="150"/>
      <c r="G555" s="156"/>
      <c r="H555" s="156"/>
      <c r="I555" s="156"/>
      <c r="J555" s="156"/>
      <c r="K555" s="156"/>
      <c r="L555" s="156"/>
      <c r="M555" s="156"/>
      <c r="N555" s="156"/>
      <c r="O555" s="156"/>
      <c r="P555" s="157"/>
      <c r="Q555" s="156"/>
      <c r="R555" s="156"/>
      <c r="S555" s="156"/>
      <c r="T555" s="156"/>
    </row>
    <row r="556" spans="1:20" x14ac:dyDescent="0.25">
      <c r="A556" s="150"/>
      <c r="D556" s="150"/>
      <c r="G556" s="156"/>
      <c r="H556" s="156"/>
      <c r="I556" s="156"/>
      <c r="J556" s="156"/>
      <c r="K556" s="156"/>
      <c r="L556" s="156"/>
      <c r="M556" s="156"/>
      <c r="N556" s="156"/>
      <c r="O556" s="156"/>
      <c r="P556" s="157"/>
      <c r="Q556" s="156"/>
      <c r="R556" s="156"/>
      <c r="S556" s="156"/>
      <c r="T556" s="156"/>
    </row>
    <row r="557" spans="1:20" x14ac:dyDescent="0.25">
      <c r="A557" s="150"/>
      <c r="D557" s="150"/>
      <c r="G557" s="156"/>
      <c r="H557" s="156"/>
      <c r="I557" s="156"/>
      <c r="J557" s="156"/>
      <c r="K557" s="156"/>
      <c r="L557" s="156"/>
      <c r="M557" s="156"/>
      <c r="N557" s="156"/>
      <c r="O557" s="156"/>
      <c r="P557" s="157"/>
      <c r="Q557" s="156"/>
      <c r="R557" s="156"/>
      <c r="S557" s="156"/>
      <c r="T557" s="156"/>
    </row>
    <row r="558" spans="1:20" x14ac:dyDescent="0.25">
      <c r="A558" s="150"/>
      <c r="D558" s="150"/>
      <c r="G558" s="156"/>
      <c r="H558" s="156"/>
      <c r="I558" s="156"/>
      <c r="J558" s="156"/>
      <c r="K558" s="156"/>
      <c r="L558" s="156"/>
      <c r="M558" s="156"/>
      <c r="N558" s="156"/>
      <c r="O558" s="156"/>
      <c r="P558" s="157"/>
      <c r="Q558" s="156"/>
      <c r="R558" s="156"/>
      <c r="S558" s="156"/>
      <c r="T558" s="156"/>
    </row>
    <row r="559" spans="1:20" x14ac:dyDescent="0.25">
      <c r="A559" s="150"/>
      <c r="D559" s="150"/>
      <c r="G559" s="156"/>
      <c r="H559" s="156"/>
      <c r="I559" s="156"/>
      <c r="J559" s="156"/>
      <c r="K559" s="156"/>
      <c r="L559" s="156"/>
      <c r="M559" s="156"/>
      <c r="N559" s="156"/>
      <c r="O559" s="156"/>
      <c r="P559" s="157"/>
      <c r="Q559" s="156"/>
      <c r="R559" s="156"/>
      <c r="S559" s="156"/>
      <c r="T559" s="156"/>
    </row>
    <row r="560" spans="1:20" x14ac:dyDescent="0.25">
      <c r="A560" s="150"/>
      <c r="D560" s="150"/>
      <c r="G560" s="156"/>
      <c r="H560" s="156"/>
      <c r="I560" s="156"/>
      <c r="J560" s="156"/>
      <c r="K560" s="156"/>
      <c r="L560" s="156"/>
      <c r="M560" s="156"/>
      <c r="N560" s="156"/>
      <c r="O560" s="156"/>
      <c r="P560" s="157"/>
      <c r="Q560" s="156"/>
      <c r="R560" s="156"/>
      <c r="S560" s="156"/>
      <c r="T560" s="156"/>
    </row>
    <row r="561" spans="1:20" x14ac:dyDescent="0.25">
      <c r="A561" s="150"/>
      <c r="D561" s="150"/>
      <c r="G561" s="156"/>
      <c r="H561" s="156"/>
      <c r="I561" s="156"/>
      <c r="J561" s="156"/>
      <c r="K561" s="156"/>
      <c r="L561" s="156"/>
      <c r="M561" s="156"/>
      <c r="N561" s="156"/>
      <c r="O561" s="156"/>
      <c r="P561" s="157"/>
      <c r="Q561" s="156"/>
      <c r="R561" s="156"/>
      <c r="S561" s="156"/>
      <c r="T561" s="156"/>
    </row>
    <row r="562" spans="1:20" x14ac:dyDescent="0.25">
      <c r="A562" s="150"/>
      <c r="D562" s="150"/>
      <c r="G562" s="156"/>
      <c r="H562" s="156"/>
      <c r="I562" s="156"/>
      <c r="J562" s="156"/>
      <c r="K562" s="156"/>
      <c r="L562" s="156"/>
      <c r="M562" s="156"/>
      <c r="N562" s="156"/>
      <c r="O562" s="156"/>
      <c r="P562" s="157"/>
      <c r="Q562" s="156"/>
      <c r="R562" s="156"/>
      <c r="S562" s="156"/>
      <c r="T562" s="156"/>
    </row>
    <row r="563" spans="1:20" x14ac:dyDescent="0.25">
      <c r="A563" s="150"/>
      <c r="D563" s="150"/>
      <c r="G563" s="156"/>
      <c r="H563" s="156"/>
      <c r="I563" s="156"/>
      <c r="J563" s="156"/>
      <c r="K563" s="156"/>
      <c r="L563" s="156"/>
      <c r="M563" s="156"/>
      <c r="N563" s="156"/>
      <c r="O563" s="156"/>
      <c r="P563" s="157"/>
      <c r="Q563" s="156"/>
      <c r="R563" s="156"/>
      <c r="S563" s="156"/>
      <c r="T563" s="156"/>
    </row>
    <row r="564" spans="1:20" x14ac:dyDescent="0.25">
      <c r="A564" s="150"/>
      <c r="D564" s="150"/>
      <c r="G564" s="156"/>
      <c r="H564" s="156"/>
      <c r="I564" s="156"/>
      <c r="J564" s="156"/>
      <c r="K564" s="156"/>
      <c r="L564" s="156"/>
      <c r="M564" s="156"/>
      <c r="N564" s="156"/>
      <c r="O564" s="156"/>
      <c r="P564" s="157"/>
      <c r="Q564" s="156"/>
      <c r="R564" s="156"/>
      <c r="S564" s="156"/>
      <c r="T564" s="156"/>
    </row>
    <row r="565" spans="1:20" x14ac:dyDescent="0.25">
      <c r="A565" s="150"/>
      <c r="D565" s="150"/>
      <c r="G565" s="156"/>
      <c r="H565" s="156"/>
      <c r="I565" s="156"/>
      <c r="J565" s="156"/>
      <c r="K565" s="156"/>
      <c r="L565" s="156"/>
      <c r="M565" s="156"/>
      <c r="N565" s="156"/>
      <c r="O565" s="156"/>
      <c r="P565" s="157"/>
      <c r="Q565" s="156"/>
      <c r="R565" s="156"/>
      <c r="S565" s="156"/>
      <c r="T565" s="156"/>
    </row>
    <row r="566" spans="1:20" x14ac:dyDescent="0.25">
      <c r="A566" s="150"/>
      <c r="D566" s="150"/>
      <c r="G566" s="156"/>
      <c r="H566" s="156"/>
      <c r="I566" s="156"/>
      <c r="J566" s="156"/>
      <c r="K566" s="156"/>
      <c r="L566" s="156"/>
      <c r="M566" s="156"/>
      <c r="N566" s="156"/>
      <c r="O566" s="156"/>
      <c r="P566" s="157"/>
      <c r="Q566" s="156"/>
      <c r="R566" s="156"/>
      <c r="S566" s="156"/>
      <c r="T566" s="156"/>
    </row>
    <row r="567" spans="1:20" x14ac:dyDescent="0.25">
      <c r="A567" s="150"/>
      <c r="D567" s="150"/>
      <c r="G567" s="156"/>
      <c r="H567" s="156"/>
      <c r="I567" s="156"/>
      <c r="J567" s="156"/>
      <c r="K567" s="156"/>
      <c r="L567" s="156"/>
      <c r="M567" s="156"/>
      <c r="N567" s="156"/>
      <c r="O567" s="156"/>
      <c r="P567" s="157"/>
      <c r="Q567" s="156"/>
      <c r="R567" s="156"/>
      <c r="S567" s="156"/>
      <c r="T567" s="156"/>
    </row>
    <row r="568" spans="1:20" x14ac:dyDescent="0.25">
      <c r="A568" s="150"/>
      <c r="D568" s="150"/>
      <c r="G568" s="156"/>
      <c r="H568" s="156"/>
      <c r="I568" s="156"/>
      <c r="J568" s="156"/>
      <c r="K568" s="156"/>
      <c r="L568" s="156"/>
      <c r="M568" s="156"/>
      <c r="N568" s="156"/>
      <c r="O568" s="156"/>
      <c r="P568" s="157"/>
      <c r="Q568" s="156"/>
      <c r="R568" s="156"/>
      <c r="S568" s="156"/>
      <c r="T568" s="156"/>
    </row>
    <row r="569" spans="1:20" x14ac:dyDescent="0.25">
      <c r="A569" s="150"/>
      <c r="D569" s="150"/>
      <c r="G569" s="156"/>
      <c r="H569" s="156"/>
      <c r="I569" s="156"/>
      <c r="J569" s="156"/>
      <c r="K569" s="156"/>
      <c r="L569" s="156"/>
      <c r="M569" s="156"/>
      <c r="N569" s="156"/>
      <c r="O569" s="156"/>
      <c r="P569" s="157"/>
      <c r="Q569" s="156"/>
      <c r="R569" s="156"/>
      <c r="S569" s="156"/>
      <c r="T569" s="156"/>
    </row>
    <row r="570" spans="1:20" x14ac:dyDescent="0.25">
      <c r="A570" s="150"/>
      <c r="D570" s="150"/>
      <c r="G570" s="156"/>
      <c r="H570" s="156"/>
      <c r="I570" s="156"/>
      <c r="J570" s="156"/>
      <c r="K570" s="156"/>
      <c r="L570" s="156"/>
      <c r="M570" s="156"/>
      <c r="N570" s="156"/>
      <c r="O570" s="156"/>
      <c r="P570" s="157"/>
      <c r="Q570" s="156"/>
      <c r="R570" s="156"/>
      <c r="S570" s="156"/>
      <c r="T570" s="156"/>
    </row>
    <row r="571" spans="1:20" x14ac:dyDescent="0.25">
      <c r="A571" s="150"/>
      <c r="D571" s="150"/>
      <c r="G571" s="156"/>
      <c r="H571" s="156"/>
      <c r="I571" s="156"/>
      <c r="J571" s="156"/>
      <c r="K571" s="156"/>
      <c r="L571" s="156"/>
      <c r="M571" s="156"/>
      <c r="N571" s="156"/>
      <c r="O571" s="156"/>
      <c r="P571" s="157"/>
      <c r="Q571" s="156"/>
      <c r="R571" s="156"/>
      <c r="S571" s="156"/>
      <c r="T571" s="156"/>
    </row>
    <row r="572" spans="1:20" x14ac:dyDescent="0.25">
      <c r="A572" s="150"/>
      <c r="D572" s="150"/>
      <c r="G572" s="156"/>
      <c r="H572" s="156"/>
      <c r="I572" s="156"/>
      <c r="J572" s="156"/>
      <c r="K572" s="156"/>
      <c r="L572" s="156"/>
      <c r="M572" s="156"/>
      <c r="N572" s="156"/>
      <c r="O572" s="156"/>
      <c r="P572" s="157"/>
      <c r="Q572" s="156"/>
      <c r="R572" s="156"/>
      <c r="S572" s="156"/>
      <c r="T572" s="156"/>
    </row>
    <row r="573" spans="1:20" x14ac:dyDescent="0.25">
      <c r="A573" s="150"/>
      <c r="D573" s="150"/>
      <c r="G573" s="156"/>
      <c r="H573" s="156"/>
      <c r="I573" s="156"/>
      <c r="J573" s="156"/>
      <c r="K573" s="156"/>
      <c r="L573" s="156"/>
      <c r="M573" s="156"/>
      <c r="N573" s="156"/>
      <c r="O573" s="156"/>
      <c r="P573" s="157"/>
      <c r="Q573" s="156"/>
      <c r="R573" s="156"/>
      <c r="S573" s="156"/>
      <c r="T573" s="156"/>
    </row>
    <row r="574" spans="1:20" x14ac:dyDescent="0.25">
      <c r="A574" s="150"/>
      <c r="D574" s="150"/>
      <c r="G574" s="156"/>
      <c r="H574" s="156"/>
      <c r="I574" s="156"/>
      <c r="J574" s="156"/>
      <c r="K574" s="156"/>
      <c r="L574" s="156"/>
      <c r="M574" s="156"/>
      <c r="N574" s="156"/>
      <c r="O574" s="156"/>
      <c r="P574" s="157"/>
      <c r="Q574" s="156"/>
      <c r="R574" s="156"/>
      <c r="S574" s="156"/>
      <c r="T574" s="156"/>
    </row>
    <row r="575" spans="1:20" x14ac:dyDescent="0.25">
      <c r="A575" s="150"/>
      <c r="D575" s="150"/>
      <c r="G575" s="156"/>
      <c r="H575" s="156"/>
      <c r="I575" s="156"/>
      <c r="J575" s="156"/>
      <c r="K575" s="156"/>
      <c r="L575" s="156"/>
      <c r="M575" s="156"/>
      <c r="N575" s="156"/>
      <c r="O575" s="156"/>
      <c r="P575" s="157"/>
      <c r="Q575" s="156"/>
      <c r="R575" s="156"/>
      <c r="S575" s="156"/>
      <c r="T575" s="156"/>
    </row>
    <row r="576" spans="1:20" x14ac:dyDescent="0.25">
      <c r="A576" s="150"/>
      <c r="D576" s="150"/>
      <c r="G576" s="156"/>
      <c r="H576" s="156"/>
      <c r="I576" s="156"/>
      <c r="J576" s="156"/>
      <c r="K576" s="156"/>
      <c r="L576" s="156"/>
      <c r="M576" s="156"/>
      <c r="N576" s="156"/>
      <c r="O576" s="156"/>
      <c r="P576" s="157"/>
      <c r="Q576" s="156"/>
      <c r="R576" s="156"/>
      <c r="S576" s="156"/>
      <c r="T576" s="156"/>
    </row>
    <row r="577" spans="1:20" x14ac:dyDescent="0.25">
      <c r="A577" s="150"/>
      <c r="D577" s="150"/>
      <c r="G577" s="156"/>
      <c r="H577" s="156"/>
      <c r="I577" s="156"/>
      <c r="J577" s="156"/>
      <c r="K577" s="156"/>
      <c r="L577" s="156"/>
      <c r="M577" s="156"/>
      <c r="N577" s="156"/>
      <c r="O577" s="156"/>
      <c r="P577" s="157"/>
      <c r="Q577" s="156"/>
      <c r="R577" s="156"/>
      <c r="S577" s="156"/>
      <c r="T577" s="156"/>
    </row>
    <row r="578" spans="1:20" x14ac:dyDescent="0.25">
      <c r="A578" s="150"/>
      <c r="D578" s="150"/>
      <c r="G578" s="156"/>
      <c r="H578" s="156"/>
      <c r="I578" s="156"/>
      <c r="J578" s="156"/>
      <c r="K578" s="156"/>
      <c r="L578" s="156"/>
      <c r="M578" s="156"/>
      <c r="N578" s="156"/>
      <c r="O578" s="156"/>
      <c r="P578" s="157"/>
      <c r="Q578" s="156"/>
      <c r="R578" s="156"/>
      <c r="S578" s="156"/>
      <c r="T578" s="156"/>
    </row>
    <row r="579" spans="1:20" x14ac:dyDescent="0.25">
      <c r="A579" s="150"/>
      <c r="D579" s="150"/>
      <c r="G579" s="156"/>
      <c r="H579" s="156"/>
      <c r="I579" s="156"/>
      <c r="J579" s="156"/>
      <c r="K579" s="156"/>
      <c r="L579" s="156"/>
      <c r="M579" s="156"/>
      <c r="N579" s="156"/>
      <c r="O579" s="156"/>
      <c r="P579" s="157"/>
      <c r="Q579" s="156"/>
      <c r="R579" s="156"/>
      <c r="S579" s="156"/>
      <c r="T579" s="156"/>
    </row>
    <row r="580" spans="1:20" x14ac:dyDescent="0.25">
      <c r="A580" s="150"/>
      <c r="D580" s="150"/>
      <c r="G580" s="156"/>
      <c r="H580" s="156"/>
      <c r="I580" s="156"/>
      <c r="J580" s="156"/>
      <c r="K580" s="156"/>
      <c r="L580" s="156"/>
      <c r="M580" s="156"/>
      <c r="N580" s="156"/>
      <c r="O580" s="156"/>
      <c r="P580" s="157"/>
      <c r="Q580" s="156"/>
      <c r="R580" s="156"/>
      <c r="S580" s="156"/>
      <c r="T580" s="156"/>
    </row>
    <row r="581" spans="1:20" x14ac:dyDescent="0.25">
      <c r="A581" s="150"/>
      <c r="D581" s="150"/>
      <c r="G581" s="156"/>
      <c r="H581" s="156"/>
      <c r="I581" s="156"/>
      <c r="J581" s="156"/>
      <c r="K581" s="156"/>
      <c r="L581" s="156"/>
      <c r="M581" s="156"/>
      <c r="N581" s="156"/>
      <c r="O581" s="156"/>
      <c r="P581" s="157"/>
      <c r="Q581" s="156"/>
      <c r="R581" s="156"/>
      <c r="S581" s="156"/>
      <c r="T581" s="156"/>
    </row>
    <row r="582" spans="1:20" x14ac:dyDescent="0.25">
      <c r="A582" s="150"/>
      <c r="D582" s="150"/>
      <c r="G582" s="156"/>
      <c r="H582" s="156"/>
      <c r="I582" s="156"/>
      <c r="J582" s="156"/>
      <c r="K582" s="156"/>
      <c r="L582" s="156"/>
      <c r="M582" s="156"/>
      <c r="N582" s="156"/>
      <c r="O582" s="156"/>
      <c r="P582" s="157"/>
      <c r="Q582" s="156"/>
      <c r="R582" s="156"/>
      <c r="S582" s="156"/>
      <c r="T582" s="156"/>
    </row>
    <row r="583" spans="1:20" x14ac:dyDescent="0.25">
      <c r="A583" s="150"/>
      <c r="D583" s="150"/>
      <c r="G583" s="156"/>
      <c r="H583" s="156"/>
      <c r="I583" s="156"/>
      <c r="J583" s="156"/>
      <c r="K583" s="156"/>
      <c r="L583" s="156"/>
      <c r="M583" s="156"/>
      <c r="N583" s="156"/>
      <c r="O583" s="156"/>
      <c r="P583" s="157"/>
      <c r="Q583" s="156"/>
      <c r="R583" s="156"/>
      <c r="S583" s="156"/>
      <c r="T583" s="156"/>
    </row>
    <row r="584" spans="1:20" x14ac:dyDescent="0.25">
      <c r="A584" s="150"/>
      <c r="D584" s="150"/>
      <c r="G584" s="156"/>
      <c r="H584" s="156"/>
      <c r="I584" s="156"/>
      <c r="J584" s="156"/>
      <c r="K584" s="156"/>
      <c r="L584" s="156"/>
      <c r="M584" s="156"/>
      <c r="N584" s="156"/>
      <c r="O584" s="156"/>
      <c r="P584" s="157"/>
      <c r="Q584" s="156"/>
      <c r="R584" s="156"/>
      <c r="S584" s="156"/>
      <c r="T584" s="156"/>
    </row>
    <row r="585" spans="1:20" x14ac:dyDescent="0.25">
      <c r="A585" s="150"/>
      <c r="D585" s="150"/>
      <c r="G585" s="156"/>
      <c r="H585" s="156"/>
      <c r="I585" s="156"/>
      <c r="J585" s="156"/>
      <c r="K585" s="156"/>
      <c r="L585" s="156"/>
      <c r="M585" s="156"/>
      <c r="N585" s="156"/>
      <c r="O585" s="156"/>
      <c r="P585" s="157"/>
      <c r="Q585" s="156"/>
      <c r="R585" s="156"/>
      <c r="S585" s="156"/>
      <c r="T585" s="156"/>
    </row>
    <row r="586" spans="1:20" x14ac:dyDescent="0.25">
      <c r="A586" s="150"/>
      <c r="D586" s="150"/>
      <c r="G586" s="156"/>
      <c r="H586" s="156"/>
      <c r="I586" s="156"/>
      <c r="J586" s="156"/>
      <c r="K586" s="156"/>
      <c r="L586" s="156"/>
      <c r="M586" s="156"/>
      <c r="N586" s="156"/>
      <c r="O586" s="156"/>
      <c r="P586" s="157"/>
      <c r="Q586" s="156"/>
      <c r="R586" s="156"/>
      <c r="S586" s="156"/>
      <c r="T586" s="156"/>
    </row>
    <row r="587" spans="1:20" x14ac:dyDescent="0.25">
      <c r="A587" s="150"/>
      <c r="D587" s="150"/>
      <c r="G587" s="156"/>
      <c r="H587" s="156"/>
      <c r="I587" s="156"/>
      <c r="J587" s="156"/>
      <c r="K587" s="156"/>
      <c r="L587" s="156"/>
      <c r="M587" s="156"/>
      <c r="N587" s="156"/>
      <c r="O587" s="156"/>
      <c r="P587" s="157"/>
      <c r="Q587" s="156"/>
      <c r="R587" s="156"/>
      <c r="S587" s="156"/>
      <c r="T587" s="156"/>
    </row>
    <row r="588" spans="1:20" x14ac:dyDescent="0.25">
      <c r="A588" s="150"/>
      <c r="D588" s="150"/>
      <c r="G588" s="156"/>
      <c r="H588" s="156"/>
      <c r="I588" s="156"/>
      <c r="J588" s="156"/>
      <c r="K588" s="156"/>
      <c r="L588" s="156"/>
      <c r="M588" s="156"/>
      <c r="N588" s="156"/>
      <c r="O588" s="156"/>
      <c r="P588" s="157"/>
      <c r="Q588" s="156"/>
      <c r="R588" s="156"/>
      <c r="S588" s="156"/>
      <c r="T588" s="156"/>
    </row>
    <row r="589" spans="1:20" x14ac:dyDescent="0.25">
      <c r="A589" s="150"/>
      <c r="D589" s="150"/>
      <c r="G589" s="156"/>
      <c r="H589" s="156"/>
      <c r="I589" s="156"/>
      <c r="J589" s="156"/>
      <c r="K589" s="156"/>
      <c r="L589" s="156"/>
      <c r="M589" s="156"/>
      <c r="N589" s="156"/>
      <c r="O589" s="156"/>
      <c r="P589" s="157"/>
      <c r="Q589" s="156"/>
      <c r="R589" s="156"/>
      <c r="S589" s="156"/>
      <c r="T589" s="156"/>
    </row>
    <row r="590" spans="1:20" x14ac:dyDescent="0.25">
      <c r="A590" s="150"/>
      <c r="D590" s="150"/>
      <c r="G590" s="156"/>
      <c r="H590" s="156"/>
      <c r="I590" s="156"/>
      <c r="J590" s="156"/>
      <c r="K590" s="156"/>
      <c r="L590" s="156"/>
      <c r="M590" s="156"/>
      <c r="N590" s="156"/>
      <c r="O590" s="156"/>
      <c r="P590" s="157"/>
      <c r="Q590" s="156"/>
      <c r="R590" s="156"/>
      <c r="S590" s="156"/>
      <c r="T590" s="156"/>
    </row>
    <row r="591" spans="1:20" x14ac:dyDescent="0.25">
      <c r="A591" s="150"/>
      <c r="D591" s="150"/>
      <c r="G591" s="156"/>
      <c r="H591" s="156"/>
      <c r="I591" s="156"/>
      <c r="J591" s="156"/>
      <c r="K591" s="156"/>
      <c r="L591" s="156"/>
      <c r="M591" s="156"/>
      <c r="N591" s="156"/>
      <c r="O591" s="156"/>
      <c r="P591" s="157"/>
      <c r="Q591" s="156"/>
      <c r="R591" s="156"/>
      <c r="S591" s="156"/>
      <c r="T591" s="156"/>
    </row>
    <row r="592" spans="1:20" x14ac:dyDescent="0.25">
      <c r="A592" s="150"/>
      <c r="D592" s="150"/>
      <c r="G592" s="156"/>
      <c r="H592" s="156"/>
      <c r="I592" s="156"/>
      <c r="J592" s="156"/>
      <c r="K592" s="156"/>
      <c r="L592" s="156"/>
      <c r="M592" s="156"/>
      <c r="N592" s="156"/>
      <c r="O592" s="156"/>
      <c r="P592" s="157"/>
      <c r="Q592" s="156"/>
      <c r="R592" s="156"/>
      <c r="S592" s="156"/>
      <c r="T592" s="156"/>
    </row>
    <row r="593" spans="1:20" x14ac:dyDescent="0.25">
      <c r="A593" s="150"/>
      <c r="D593" s="150"/>
      <c r="G593" s="156"/>
      <c r="H593" s="156"/>
      <c r="I593" s="156"/>
      <c r="J593" s="156"/>
      <c r="K593" s="156"/>
      <c r="L593" s="156"/>
      <c r="M593" s="156"/>
      <c r="N593" s="156"/>
      <c r="O593" s="156"/>
      <c r="P593" s="157"/>
      <c r="Q593" s="156"/>
      <c r="R593" s="156"/>
      <c r="S593" s="156"/>
      <c r="T593" s="156"/>
    </row>
    <row r="594" spans="1:20" x14ac:dyDescent="0.25">
      <c r="A594" s="150"/>
      <c r="D594" s="150"/>
      <c r="G594" s="156"/>
      <c r="H594" s="156"/>
      <c r="I594" s="156"/>
      <c r="J594" s="156"/>
      <c r="K594" s="156"/>
      <c r="L594" s="156"/>
      <c r="M594" s="156"/>
      <c r="N594" s="156"/>
      <c r="O594" s="156"/>
      <c r="P594" s="157"/>
      <c r="Q594" s="156"/>
      <c r="R594" s="156"/>
      <c r="S594" s="156"/>
      <c r="T594" s="156"/>
    </row>
    <row r="595" spans="1:20" x14ac:dyDescent="0.25">
      <c r="A595" s="150"/>
      <c r="D595" s="150"/>
      <c r="G595" s="156"/>
      <c r="H595" s="156"/>
      <c r="I595" s="156"/>
      <c r="J595" s="156"/>
      <c r="K595" s="156"/>
      <c r="L595" s="156"/>
      <c r="M595" s="156"/>
      <c r="N595" s="156"/>
      <c r="O595" s="156"/>
      <c r="P595" s="157"/>
      <c r="Q595" s="156"/>
      <c r="R595" s="156"/>
      <c r="S595" s="156"/>
      <c r="T595" s="156"/>
    </row>
    <row r="596" spans="1:20" x14ac:dyDescent="0.25">
      <c r="A596" s="150"/>
      <c r="D596" s="150"/>
      <c r="G596" s="156"/>
      <c r="H596" s="156"/>
      <c r="I596" s="156"/>
      <c r="J596" s="156"/>
      <c r="K596" s="156"/>
      <c r="L596" s="156"/>
      <c r="M596" s="156"/>
      <c r="N596" s="156"/>
      <c r="O596" s="156"/>
      <c r="P596" s="157"/>
      <c r="Q596" s="156"/>
      <c r="R596" s="156"/>
      <c r="S596" s="156"/>
      <c r="T596" s="156"/>
    </row>
    <row r="597" spans="1:20" x14ac:dyDescent="0.25">
      <c r="A597" s="150"/>
      <c r="D597" s="150"/>
      <c r="G597" s="156"/>
      <c r="H597" s="156"/>
      <c r="I597" s="156"/>
      <c r="J597" s="156"/>
      <c r="K597" s="156"/>
      <c r="L597" s="156"/>
      <c r="M597" s="156"/>
      <c r="N597" s="156"/>
      <c r="O597" s="156"/>
      <c r="P597" s="157"/>
      <c r="Q597" s="156"/>
      <c r="R597" s="156"/>
      <c r="S597" s="156"/>
      <c r="T597" s="156"/>
    </row>
    <row r="598" spans="1:20" x14ac:dyDescent="0.25">
      <c r="A598" s="150"/>
      <c r="D598" s="150"/>
      <c r="G598" s="156"/>
      <c r="H598" s="156"/>
      <c r="I598" s="156"/>
      <c r="J598" s="156"/>
      <c r="K598" s="156"/>
      <c r="L598" s="156"/>
      <c r="M598" s="156"/>
      <c r="N598" s="156"/>
      <c r="O598" s="156"/>
      <c r="P598" s="157"/>
      <c r="Q598" s="156"/>
      <c r="R598" s="156"/>
      <c r="S598" s="156"/>
      <c r="T598" s="156"/>
    </row>
    <row r="599" spans="1:20" x14ac:dyDescent="0.25">
      <c r="A599" s="150"/>
      <c r="D599" s="150"/>
      <c r="G599" s="156"/>
      <c r="H599" s="156"/>
      <c r="I599" s="156"/>
      <c r="J599" s="156"/>
      <c r="K599" s="156"/>
      <c r="L599" s="156"/>
      <c r="M599" s="156"/>
      <c r="N599" s="156"/>
      <c r="O599" s="156"/>
      <c r="P599" s="157"/>
      <c r="Q599" s="156"/>
      <c r="R599" s="156"/>
      <c r="S599" s="156"/>
      <c r="T599" s="156"/>
    </row>
    <row r="600" spans="1:20" x14ac:dyDescent="0.25">
      <c r="A600" s="150"/>
      <c r="D600" s="150"/>
      <c r="G600" s="156"/>
      <c r="H600" s="156"/>
      <c r="I600" s="156"/>
      <c r="J600" s="156"/>
      <c r="K600" s="156"/>
      <c r="L600" s="156"/>
      <c r="M600" s="156"/>
      <c r="N600" s="156"/>
      <c r="O600" s="156"/>
      <c r="P600" s="157"/>
      <c r="Q600" s="156"/>
      <c r="R600" s="156"/>
      <c r="S600" s="156"/>
      <c r="T600" s="156"/>
    </row>
    <row r="601" spans="1:20" x14ac:dyDescent="0.25">
      <c r="A601" s="150"/>
      <c r="D601" s="150"/>
      <c r="G601" s="156"/>
      <c r="H601" s="156"/>
      <c r="I601" s="156"/>
      <c r="J601" s="156"/>
      <c r="K601" s="156"/>
      <c r="L601" s="156"/>
      <c r="M601" s="156"/>
      <c r="N601" s="156"/>
      <c r="O601" s="156"/>
      <c r="P601" s="157"/>
      <c r="Q601" s="156"/>
      <c r="R601" s="156"/>
      <c r="S601" s="156"/>
      <c r="T601" s="156"/>
    </row>
    <row r="602" spans="1:20" x14ac:dyDescent="0.25">
      <c r="A602" s="150"/>
      <c r="D602" s="150"/>
      <c r="G602" s="156"/>
      <c r="H602" s="156"/>
      <c r="I602" s="156"/>
      <c r="J602" s="156"/>
      <c r="K602" s="156"/>
      <c r="L602" s="156"/>
      <c r="M602" s="156"/>
      <c r="N602" s="156"/>
      <c r="O602" s="156"/>
      <c r="P602" s="157"/>
      <c r="Q602" s="156"/>
      <c r="R602" s="156"/>
      <c r="S602" s="156"/>
      <c r="T602" s="156"/>
    </row>
    <row r="603" spans="1:20" x14ac:dyDescent="0.25">
      <c r="A603" s="150"/>
      <c r="D603" s="150"/>
      <c r="G603" s="156"/>
      <c r="H603" s="156"/>
      <c r="I603" s="156"/>
      <c r="J603" s="156"/>
      <c r="K603" s="156"/>
      <c r="L603" s="156"/>
      <c r="M603" s="156"/>
      <c r="N603" s="156"/>
      <c r="O603" s="156"/>
      <c r="P603" s="157"/>
      <c r="Q603" s="156"/>
      <c r="R603" s="156"/>
      <c r="S603" s="156"/>
      <c r="T603" s="156"/>
    </row>
    <row r="604" spans="1:20" x14ac:dyDescent="0.25">
      <c r="A604" s="150"/>
      <c r="D604" s="150"/>
      <c r="G604" s="156"/>
      <c r="H604" s="156"/>
      <c r="I604" s="156"/>
      <c r="J604" s="156"/>
      <c r="K604" s="156"/>
      <c r="L604" s="156"/>
      <c r="M604" s="156"/>
      <c r="N604" s="156"/>
      <c r="O604" s="156"/>
      <c r="P604" s="157"/>
      <c r="Q604" s="156"/>
      <c r="R604" s="156"/>
      <c r="S604" s="156"/>
      <c r="T604" s="156"/>
    </row>
    <row r="605" spans="1:20" x14ac:dyDescent="0.25">
      <c r="A605" s="150"/>
      <c r="D605" s="150"/>
      <c r="G605" s="156"/>
      <c r="H605" s="156"/>
      <c r="I605" s="156"/>
      <c r="J605" s="156"/>
      <c r="K605" s="156"/>
      <c r="L605" s="156"/>
      <c r="M605" s="156"/>
      <c r="N605" s="156"/>
      <c r="O605" s="156"/>
      <c r="P605" s="157"/>
      <c r="Q605" s="156"/>
      <c r="R605" s="156"/>
      <c r="S605" s="156"/>
      <c r="T605" s="156"/>
    </row>
    <row r="606" spans="1:20" x14ac:dyDescent="0.25">
      <c r="A606" s="150"/>
      <c r="D606" s="150"/>
      <c r="G606" s="156"/>
      <c r="H606" s="156"/>
      <c r="I606" s="156"/>
      <c r="J606" s="156"/>
      <c r="K606" s="156"/>
      <c r="L606" s="156"/>
      <c r="M606" s="156"/>
      <c r="N606" s="156"/>
      <c r="O606" s="156"/>
      <c r="P606" s="157"/>
      <c r="Q606" s="156"/>
      <c r="R606" s="156"/>
      <c r="S606" s="156"/>
      <c r="T606" s="156"/>
    </row>
    <row r="607" spans="1:20" x14ac:dyDescent="0.25">
      <c r="A607" s="150"/>
      <c r="D607" s="150"/>
      <c r="G607" s="156"/>
      <c r="H607" s="156"/>
      <c r="I607" s="156"/>
      <c r="J607" s="156"/>
      <c r="K607" s="156"/>
      <c r="L607" s="156"/>
      <c r="M607" s="156"/>
      <c r="N607" s="156"/>
      <c r="O607" s="156"/>
      <c r="P607" s="157"/>
      <c r="Q607" s="156"/>
      <c r="R607" s="156"/>
      <c r="S607" s="156"/>
      <c r="T607" s="156"/>
    </row>
    <row r="608" spans="1:20" x14ac:dyDescent="0.25">
      <c r="A608" s="150"/>
      <c r="D608" s="150"/>
      <c r="G608" s="156"/>
      <c r="H608" s="156"/>
      <c r="I608" s="156"/>
      <c r="J608" s="156"/>
      <c r="K608" s="156"/>
      <c r="L608" s="156"/>
      <c r="M608" s="156"/>
      <c r="N608" s="156"/>
      <c r="O608" s="156"/>
      <c r="P608" s="157"/>
      <c r="Q608" s="156"/>
      <c r="R608" s="156"/>
      <c r="S608" s="156"/>
      <c r="T608" s="156"/>
    </row>
    <row r="609" spans="1:20" x14ac:dyDescent="0.25">
      <c r="A609" s="150"/>
      <c r="D609" s="150"/>
      <c r="G609" s="156"/>
      <c r="H609" s="156"/>
      <c r="I609" s="156"/>
      <c r="J609" s="156"/>
      <c r="K609" s="156"/>
      <c r="L609" s="156"/>
      <c r="M609" s="156"/>
      <c r="N609" s="156"/>
      <c r="O609" s="156"/>
      <c r="P609" s="157"/>
      <c r="Q609" s="156"/>
      <c r="R609" s="156"/>
      <c r="S609" s="156"/>
      <c r="T609" s="156"/>
    </row>
    <row r="610" spans="1:20" x14ac:dyDescent="0.25">
      <c r="A610" s="150"/>
      <c r="D610" s="150"/>
      <c r="G610" s="156"/>
      <c r="H610" s="156"/>
      <c r="I610" s="156"/>
      <c r="J610" s="156"/>
      <c r="K610" s="156"/>
      <c r="L610" s="156"/>
      <c r="M610" s="156"/>
      <c r="N610" s="156"/>
      <c r="O610" s="156"/>
      <c r="P610" s="157"/>
      <c r="Q610" s="156"/>
      <c r="R610" s="156"/>
      <c r="S610" s="156"/>
      <c r="T610" s="156"/>
    </row>
    <row r="611" spans="1:20" x14ac:dyDescent="0.25">
      <c r="A611" s="150"/>
      <c r="D611" s="150"/>
      <c r="G611" s="156"/>
      <c r="H611" s="156"/>
      <c r="I611" s="156"/>
      <c r="J611" s="156"/>
      <c r="K611" s="156"/>
      <c r="L611" s="156"/>
      <c r="M611" s="156"/>
      <c r="N611" s="156"/>
      <c r="O611" s="156"/>
      <c r="P611" s="157"/>
      <c r="Q611" s="156"/>
      <c r="R611" s="156"/>
      <c r="S611" s="156"/>
      <c r="T611" s="156"/>
    </row>
    <row r="612" spans="1:20" x14ac:dyDescent="0.25">
      <c r="A612" s="150"/>
      <c r="D612" s="150"/>
      <c r="G612" s="156"/>
      <c r="H612" s="156"/>
      <c r="I612" s="156"/>
      <c r="J612" s="156"/>
      <c r="K612" s="156"/>
      <c r="L612" s="156"/>
      <c r="M612" s="156"/>
      <c r="N612" s="156"/>
      <c r="O612" s="156"/>
      <c r="P612" s="157"/>
      <c r="Q612" s="156"/>
      <c r="R612" s="156"/>
      <c r="S612" s="156"/>
      <c r="T612" s="156"/>
    </row>
    <row r="613" spans="1:20" x14ac:dyDescent="0.25">
      <c r="A613" s="150"/>
      <c r="D613" s="150"/>
      <c r="G613" s="156"/>
      <c r="H613" s="156"/>
      <c r="I613" s="156"/>
      <c r="J613" s="156"/>
      <c r="K613" s="156"/>
      <c r="L613" s="156"/>
      <c r="M613" s="156"/>
      <c r="N613" s="156"/>
      <c r="O613" s="156"/>
      <c r="P613" s="157"/>
      <c r="Q613" s="156"/>
      <c r="R613" s="156"/>
      <c r="S613" s="156"/>
      <c r="T613" s="156"/>
    </row>
    <row r="614" spans="1:20" x14ac:dyDescent="0.25">
      <c r="A614" s="150"/>
      <c r="D614" s="150"/>
      <c r="G614" s="156"/>
      <c r="H614" s="156"/>
      <c r="I614" s="156"/>
      <c r="J614" s="156"/>
      <c r="K614" s="156"/>
      <c r="L614" s="156"/>
      <c r="M614" s="156"/>
      <c r="N614" s="156"/>
      <c r="O614" s="156"/>
      <c r="P614" s="157"/>
      <c r="Q614" s="156"/>
      <c r="R614" s="156"/>
      <c r="S614" s="156"/>
      <c r="T614" s="156"/>
    </row>
    <row r="615" spans="1:20" x14ac:dyDescent="0.25">
      <c r="A615" s="150"/>
      <c r="D615" s="150"/>
      <c r="G615" s="156"/>
      <c r="H615" s="156"/>
      <c r="I615" s="156"/>
      <c r="J615" s="156"/>
      <c r="K615" s="156"/>
      <c r="L615" s="156"/>
      <c r="M615" s="156"/>
      <c r="N615" s="156"/>
      <c r="O615" s="156"/>
      <c r="P615" s="157"/>
      <c r="Q615" s="156"/>
      <c r="R615" s="156"/>
      <c r="S615" s="156"/>
      <c r="T615" s="156"/>
    </row>
    <row r="616" spans="1:20" x14ac:dyDescent="0.25">
      <c r="A616" s="150"/>
      <c r="D616" s="150"/>
      <c r="G616" s="156"/>
      <c r="H616" s="156"/>
      <c r="I616" s="156"/>
      <c r="J616" s="156"/>
      <c r="K616" s="156"/>
      <c r="L616" s="156"/>
      <c r="M616" s="156"/>
      <c r="N616" s="156"/>
      <c r="O616" s="156"/>
      <c r="P616" s="157"/>
      <c r="Q616" s="156"/>
      <c r="R616" s="156"/>
      <c r="S616" s="156"/>
      <c r="T616" s="156"/>
    </row>
    <row r="617" spans="1:20" x14ac:dyDescent="0.25">
      <c r="A617" s="150"/>
      <c r="D617" s="150"/>
      <c r="G617" s="156"/>
      <c r="H617" s="156"/>
      <c r="I617" s="156"/>
      <c r="J617" s="156"/>
      <c r="K617" s="156"/>
      <c r="L617" s="156"/>
      <c r="M617" s="156"/>
      <c r="N617" s="156"/>
      <c r="O617" s="156"/>
      <c r="P617" s="157"/>
      <c r="Q617" s="156"/>
      <c r="R617" s="156"/>
      <c r="S617" s="156"/>
      <c r="T617" s="156"/>
    </row>
    <row r="618" spans="1:20" x14ac:dyDescent="0.25">
      <c r="A618" s="150"/>
      <c r="D618" s="150"/>
      <c r="G618" s="156"/>
      <c r="H618" s="156"/>
      <c r="I618" s="156"/>
      <c r="J618" s="156"/>
      <c r="K618" s="156"/>
      <c r="L618" s="156"/>
      <c r="M618" s="156"/>
      <c r="N618" s="156"/>
      <c r="O618" s="156"/>
      <c r="P618" s="157"/>
      <c r="Q618" s="156"/>
      <c r="R618" s="156"/>
      <c r="S618" s="156"/>
      <c r="T618" s="156"/>
    </row>
    <row r="619" spans="1:20" x14ac:dyDescent="0.25">
      <c r="A619" s="150"/>
      <c r="D619" s="150"/>
      <c r="G619" s="156"/>
      <c r="H619" s="156"/>
      <c r="I619" s="156"/>
      <c r="J619" s="156"/>
      <c r="K619" s="156"/>
      <c r="L619" s="156"/>
      <c r="M619" s="156"/>
      <c r="N619" s="156"/>
      <c r="O619" s="156"/>
      <c r="P619" s="157"/>
      <c r="Q619" s="156"/>
      <c r="R619" s="156"/>
      <c r="S619" s="156"/>
      <c r="T619" s="156"/>
    </row>
    <row r="620" spans="1:20" x14ac:dyDescent="0.25">
      <c r="A620" s="150"/>
      <c r="D620" s="150"/>
      <c r="G620" s="156"/>
      <c r="H620" s="156"/>
      <c r="I620" s="156"/>
      <c r="J620" s="156"/>
      <c r="K620" s="156"/>
      <c r="L620" s="156"/>
      <c r="M620" s="156"/>
      <c r="N620" s="156"/>
      <c r="O620" s="156"/>
      <c r="P620" s="157"/>
      <c r="Q620" s="156"/>
      <c r="R620" s="156"/>
      <c r="S620" s="156"/>
      <c r="T620" s="156"/>
    </row>
    <row r="621" spans="1:20" x14ac:dyDescent="0.25">
      <c r="A621" s="150"/>
      <c r="D621" s="150"/>
      <c r="G621" s="156"/>
      <c r="H621" s="156"/>
      <c r="I621" s="156"/>
      <c r="J621" s="156"/>
      <c r="K621" s="156"/>
      <c r="L621" s="156"/>
      <c r="M621" s="156"/>
      <c r="N621" s="156"/>
      <c r="O621" s="156"/>
      <c r="P621" s="157"/>
      <c r="Q621" s="156"/>
      <c r="R621" s="156"/>
      <c r="S621" s="156"/>
      <c r="T621" s="156"/>
    </row>
    <row r="622" spans="1:20" x14ac:dyDescent="0.25">
      <c r="A622" s="150"/>
      <c r="D622" s="150"/>
      <c r="G622" s="156"/>
      <c r="H622" s="156"/>
      <c r="I622" s="156"/>
      <c r="J622" s="156"/>
      <c r="K622" s="156"/>
      <c r="L622" s="156"/>
      <c r="M622" s="156"/>
      <c r="N622" s="156"/>
      <c r="O622" s="156"/>
      <c r="P622" s="157"/>
      <c r="Q622" s="156"/>
      <c r="R622" s="156"/>
      <c r="S622" s="156"/>
      <c r="T622" s="156"/>
    </row>
    <row r="623" spans="1:20" x14ac:dyDescent="0.25">
      <c r="A623" s="150"/>
      <c r="D623" s="150"/>
      <c r="G623" s="156"/>
      <c r="H623" s="156"/>
      <c r="I623" s="156"/>
      <c r="J623" s="156"/>
      <c r="K623" s="156"/>
      <c r="L623" s="156"/>
      <c r="M623" s="156"/>
      <c r="N623" s="156"/>
      <c r="O623" s="156"/>
      <c r="P623" s="157"/>
      <c r="Q623" s="156"/>
      <c r="R623" s="156"/>
      <c r="S623" s="156"/>
      <c r="T623" s="156"/>
    </row>
    <row r="624" spans="1:20" x14ac:dyDescent="0.25">
      <c r="A624" s="150"/>
      <c r="D624" s="150"/>
      <c r="G624" s="156"/>
      <c r="H624" s="156"/>
      <c r="I624" s="156"/>
      <c r="J624" s="156"/>
      <c r="K624" s="156"/>
      <c r="L624" s="156"/>
      <c r="M624" s="156"/>
      <c r="N624" s="156"/>
      <c r="O624" s="156"/>
      <c r="P624" s="157"/>
      <c r="Q624" s="156"/>
      <c r="R624" s="156"/>
      <c r="S624" s="156"/>
      <c r="T624" s="156"/>
    </row>
    <row r="625" spans="1:20" x14ac:dyDescent="0.25">
      <c r="A625" s="150"/>
      <c r="D625" s="150"/>
      <c r="G625" s="156"/>
      <c r="H625" s="156"/>
      <c r="I625" s="156"/>
      <c r="J625" s="156"/>
      <c r="K625" s="156"/>
      <c r="L625" s="156"/>
      <c r="M625" s="156"/>
      <c r="N625" s="156"/>
      <c r="O625" s="156"/>
      <c r="P625" s="157"/>
      <c r="Q625" s="156"/>
      <c r="R625" s="156"/>
      <c r="S625" s="156"/>
      <c r="T625" s="156"/>
    </row>
    <row r="626" spans="1:20" x14ac:dyDescent="0.25">
      <c r="A626" s="150"/>
      <c r="D626" s="150"/>
      <c r="G626" s="156"/>
      <c r="H626" s="156"/>
      <c r="I626" s="156"/>
      <c r="J626" s="156"/>
      <c r="K626" s="156"/>
      <c r="L626" s="156"/>
      <c r="M626" s="156"/>
      <c r="N626" s="156"/>
      <c r="O626" s="156"/>
      <c r="P626" s="157"/>
      <c r="Q626" s="156"/>
      <c r="R626" s="156"/>
      <c r="S626" s="156"/>
      <c r="T626" s="156"/>
    </row>
    <row r="627" spans="1:20" x14ac:dyDescent="0.25">
      <c r="A627" s="150"/>
      <c r="D627" s="150"/>
      <c r="G627" s="156"/>
      <c r="H627" s="156"/>
      <c r="I627" s="156"/>
      <c r="J627" s="156"/>
      <c r="K627" s="156"/>
      <c r="L627" s="156"/>
      <c r="M627" s="156"/>
      <c r="N627" s="156"/>
      <c r="O627" s="156"/>
      <c r="P627" s="157"/>
      <c r="Q627" s="156"/>
      <c r="R627" s="156"/>
      <c r="S627" s="156"/>
      <c r="T627" s="156"/>
    </row>
    <row r="628" spans="1:20" x14ac:dyDescent="0.25">
      <c r="A628" s="150"/>
      <c r="D628" s="150"/>
      <c r="G628" s="156"/>
      <c r="H628" s="156"/>
      <c r="I628" s="156"/>
      <c r="J628" s="156"/>
      <c r="K628" s="156"/>
      <c r="L628" s="156"/>
      <c r="M628" s="156"/>
      <c r="N628" s="156"/>
      <c r="O628" s="156"/>
      <c r="P628" s="157"/>
      <c r="Q628" s="156"/>
      <c r="R628" s="156"/>
      <c r="S628" s="156"/>
      <c r="T628" s="156"/>
    </row>
    <row r="629" spans="1:20" x14ac:dyDescent="0.25">
      <c r="A629" s="150"/>
      <c r="D629" s="150"/>
      <c r="G629" s="156"/>
      <c r="H629" s="156"/>
      <c r="I629" s="156"/>
      <c r="J629" s="156"/>
      <c r="K629" s="156"/>
      <c r="L629" s="156"/>
      <c r="M629" s="156"/>
      <c r="N629" s="156"/>
      <c r="O629" s="156"/>
      <c r="P629" s="157"/>
      <c r="Q629" s="156"/>
      <c r="R629" s="156"/>
      <c r="S629" s="156"/>
      <c r="T629" s="156"/>
    </row>
    <row r="630" spans="1:20" x14ac:dyDescent="0.25">
      <c r="A630" s="150"/>
      <c r="D630" s="150"/>
      <c r="G630" s="156"/>
      <c r="H630" s="156"/>
      <c r="I630" s="156"/>
      <c r="J630" s="156"/>
      <c r="K630" s="156"/>
      <c r="L630" s="156"/>
      <c r="M630" s="156"/>
      <c r="N630" s="156"/>
      <c r="O630" s="156"/>
      <c r="P630" s="157"/>
      <c r="Q630" s="156"/>
      <c r="R630" s="156"/>
      <c r="S630" s="156"/>
      <c r="T630" s="156"/>
    </row>
    <row r="631" spans="1:20" x14ac:dyDescent="0.25">
      <c r="A631" s="150"/>
      <c r="D631" s="150"/>
      <c r="G631" s="156"/>
      <c r="H631" s="156"/>
      <c r="I631" s="156"/>
      <c r="J631" s="156"/>
      <c r="K631" s="156"/>
      <c r="L631" s="156"/>
      <c r="M631" s="156"/>
      <c r="N631" s="156"/>
      <c r="O631" s="156"/>
      <c r="P631" s="157"/>
      <c r="Q631" s="156"/>
      <c r="R631" s="156"/>
      <c r="S631" s="156"/>
      <c r="T631" s="156"/>
    </row>
    <row r="632" spans="1:20" x14ac:dyDescent="0.25">
      <c r="A632" s="150"/>
      <c r="D632" s="150"/>
      <c r="G632" s="156"/>
      <c r="H632" s="156"/>
      <c r="I632" s="156"/>
      <c r="J632" s="156"/>
      <c r="K632" s="156"/>
      <c r="L632" s="156"/>
      <c r="M632" s="156"/>
      <c r="N632" s="156"/>
      <c r="O632" s="156"/>
      <c r="P632" s="157"/>
      <c r="Q632" s="156"/>
      <c r="R632" s="156"/>
      <c r="S632" s="156"/>
      <c r="T632" s="156"/>
    </row>
    <row r="633" spans="1:20" x14ac:dyDescent="0.25">
      <c r="A633" s="150"/>
      <c r="D633" s="150"/>
      <c r="G633" s="156"/>
      <c r="H633" s="156"/>
      <c r="I633" s="156"/>
      <c r="J633" s="156"/>
      <c r="K633" s="156"/>
      <c r="L633" s="156"/>
      <c r="M633" s="156"/>
      <c r="N633" s="156"/>
      <c r="O633" s="156"/>
      <c r="P633" s="157"/>
      <c r="Q633" s="156"/>
      <c r="R633" s="156"/>
      <c r="S633" s="156"/>
      <c r="T633" s="156"/>
    </row>
    <row r="634" spans="1:20" x14ac:dyDescent="0.25">
      <c r="A634" s="150"/>
      <c r="D634" s="150"/>
      <c r="G634" s="156"/>
      <c r="H634" s="156"/>
      <c r="I634" s="156"/>
      <c r="J634" s="156"/>
      <c r="K634" s="156"/>
      <c r="L634" s="156"/>
      <c r="M634" s="156"/>
      <c r="N634" s="156"/>
      <c r="O634" s="156"/>
      <c r="P634" s="157"/>
      <c r="Q634" s="156"/>
      <c r="R634" s="156"/>
      <c r="S634" s="156"/>
      <c r="T634" s="156"/>
    </row>
    <row r="635" spans="1:20" x14ac:dyDescent="0.25">
      <c r="A635" s="150"/>
      <c r="D635" s="150"/>
      <c r="G635" s="156"/>
      <c r="H635" s="156"/>
      <c r="I635" s="156"/>
      <c r="J635" s="156"/>
      <c r="K635" s="156"/>
      <c r="L635" s="156"/>
      <c r="M635" s="156"/>
      <c r="N635" s="156"/>
      <c r="O635" s="156"/>
      <c r="P635" s="157"/>
      <c r="Q635" s="156"/>
      <c r="R635" s="156"/>
      <c r="S635" s="156"/>
      <c r="T635" s="156"/>
    </row>
    <row r="636" spans="1:20" x14ac:dyDescent="0.25">
      <c r="A636" s="150"/>
      <c r="D636" s="150"/>
      <c r="G636" s="156"/>
      <c r="H636" s="156"/>
      <c r="I636" s="156"/>
      <c r="J636" s="156"/>
      <c r="K636" s="156"/>
      <c r="L636" s="156"/>
      <c r="M636" s="156"/>
      <c r="N636" s="156"/>
      <c r="O636" s="156"/>
      <c r="P636" s="157"/>
      <c r="Q636" s="156"/>
      <c r="R636" s="156"/>
      <c r="S636" s="156"/>
      <c r="T636" s="156"/>
    </row>
    <row r="637" spans="1:20" x14ac:dyDescent="0.25">
      <c r="A637" s="150"/>
      <c r="D637" s="150"/>
      <c r="G637" s="156"/>
      <c r="H637" s="156"/>
      <c r="I637" s="156"/>
      <c r="J637" s="156"/>
      <c r="K637" s="156"/>
      <c r="L637" s="156"/>
      <c r="M637" s="156"/>
      <c r="N637" s="156"/>
      <c r="O637" s="156"/>
      <c r="P637" s="157"/>
      <c r="Q637" s="156"/>
      <c r="R637" s="156"/>
      <c r="S637" s="156"/>
      <c r="T637" s="156"/>
    </row>
    <row r="638" spans="1:20" x14ac:dyDescent="0.25">
      <c r="A638" s="150"/>
      <c r="D638" s="150"/>
      <c r="G638" s="156"/>
      <c r="H638" s="156"/>
      <c r="I638" s="156"/>
      <c r="J638" s="156"/>
      <c r="K638" s="156"/>
      <c r="L638" s="156"/>
      <c r="M638" s="156"/>
      <c r="N638" s="156"/>
      <c r="O638" s="156"/>
      <c r="P638" s="157"/>
      <c r="Q638" s="156"/>
      <c r="R638" s="156"/>
      <c r="S638" s="156"/>
      <c r="T638" s="156"/>
    </row>
    <row r="639" spans="1:20" x14ac:dyDescent="0.25">
      <c r="A639" s="150"/>
      <c r="D639" s="150"/>
      <c r="G639" s="156"/>
      <c r="H639" s="156"/>
      <c r="I639" s="156"/>
      <c r="J639" s="156"/>
      <c r="K639" s="156"/>
      <c r="L639" s="156"/>
      <c r="M639" s="156"/>
      <c r="N639" s="156"/>
      <c r="O639" s="156"/>
      <c r="P639" s="157"/>
      <c r="Q639" s="156"/>
      <c r="R639" s="156"/>
      <c r="S639" s="156"/>
      <c r="T639" s="156"/>
    </row>
    <row r="640" spans="1:20" x14ac:dyDescent="0.25">
      <c r="A640" s="150"/>
      <c r="D640" s="150"/>
      <c r="G640" s="156"/>
      <c r="H640" s="156"/>
      <c r="I640" s="156"/>
      <c r="J640" s="156"/>
      <c r="K640" s="156"/>
      <c r="L640" s="156"/>
      <c r="M640" s="156"/>
      <c r="N640" s="156"/>
      <c r="O640" s="156"/>
      <c r="P640" s="157"/>
      <c r="Q640" s="156"/>
      <c r="R640" s="156"/>
      <c r="S640" s="156"/>
      <c r="T640" s="156"/>
    </row>
    <row r="641" spans="1:20" x14ac:dyDescent="0.25">
      <c r="A641" s="150"/>
      <c r="D641" s="150"/>
      <c r="G641" s="156"/>
      <c r="H641" s="156"/>
      <c r="I641" s="156"/>
      <c r="J641" s="156"/>
      <c r="K641" s="156"/>
      <c r="L641" s="156"/>
      <c r="M641" s="156"/>
      <c r="N641" s="156"/>
      <c r="O641" s="156"/>
      <c r="P641" s="157"/>
      <c r="Q641" s="156"/>
      <c r="R641" s="156"/>
      <c r="S641" s="156"/>
      <c r="T641" s="156"/>
    </row>
    <row r="642" spans="1:20" x14ac:dyDescent="0.25">
      <c r="A642" s="150"/>
      <c r="D642" s="150"/>
      <c r="G642" s="156"/>
      <c r="H642" s="156"/>
      <c r="I642" s="156"/>
      <c r="J642" s="156"/>
      <c r="K642" s="156"/>
      <c r="L642" s="156"/>
      <c r="M642" s="156"/>
      <c r="N642" s="156"/>
      <c r="O642" s="156"/>
      <c r="P642" s="157"/>
      <c r="Q642" s="156"/>
      <c r="R642" s="156"/>
      <c r="S642" s="156"/>
      <c r="T642" s="156"/>
    </row>
    <row r="643" spans="1:20" x14ac:dyDescent="0.25">
      <c r="A643" s="150"/>
      <c r="D643" s="150"/>
      <c r="G643" s="156"/>
      <c r="H643" s="156"/>
      <c r="I643" s="156"/>
      <c r="J643" s="156"/>
      <c r="K643" s="156"/>
      <c r="L643" s="156"/>
      <c r="M643" s="156"/>
      <c r="N643" s="156"/>
      <c r="O643" s="156"/>
      <c r="P643" s="157"/>
      <c r="Q643" s="156"/>
      <c r="R643" s="156"/>
      <c r="S643" s="156"/>
      <c r="T643" s="156"/>
    </row>
    <row r="644" spans="1:20" x14ac:dyDescent="0.25">
      <c r="A644" s="150"/>
      <c r="D644" s="150"/>
      <c r="G644" s="156"/>
      <c r="H644" s="156"/>
      <c r="I644" s="156"/>
      <c r="J644" s="156"/>
      <c r="K644" s="156"/>
      <c r="L644" s="156"/>
      <c r="M644" s="156"/>
      <c r="N644" s="156"/>
      <c r="O644" s="156"/>
      <c r="P644" s="157"/>
      <c r="Q644" s="156"/>
      <c r="R644" s="156"/>
      <c r="S644" s="156"/>
      <c r="T644" s="156"/>
    </row>
    <row r="645" spans="1:20" x14ac:dyDescent="0.25">
      <c r="A645" s="150"/>
      <c r="D645" s="150"/>
      <c r="G645" s="156"/>
      <c r="H645" s="156"/>
      <c r="I645" s="156"/>
      <c r="J645" s="156"/>
      <c r="K645" s="156"/>
      <c r="L645" s="156"/>
      <c r="M645" s="156"/>
      <c r="N645" s="156"/>
      <c r="O645" s="156"/>
      <c r="P645" s="157"/>
      <c r="Q645" s="156"/>
      <c r="R645" s="156"/>
      <c r="S645" s="156"/>
      <c r="T645" s="156"/>
    </row>
    <row r="646" spans="1:20" x14ac:dyDescent="0.25">
      <c r="A646" s="150"/>
      <c r="D646" s="150"/>
      <c r="G646" s="156"/>
      <c r="H646" s="156"/>
      <c r="I646" s="156"/>
      <c r="J646" s="156"/>
      <c r="K646" s="156"/>
      <c r="L646" s="156"/>
      <c r="M646" s="156"/>
      <c r="N646" s="156"/>
      <c r="O646" s="156"/>
      <c r="P646" s="157"/>
      <c r="Q646" s="156"/>
      <c r="R646" s="156"/>
      <c r="S646" s="156"/>
      <c r="T646" s="156"/>
    </row>
    <row r="647" spans="1:20" x14ac:dyDescent="0.25">
      <c r="A647" s="150"/>
      <c r="D647" s="150"/>
      <c r="G647" s="156"/>
      <c r="H647" s="156"/>
      <c r="I647" s="156"/>
      <c r="J647" s="156"/>
      <c r="K647" s="156"/>
      <c r="L647" s="156"/>
      <c r="M647" s="156"/>
      <c r="N647" s="156"/>
      <c r="O647" s="156"/>
      <c r="P647" s="157"/>
      <c r="Q647" s="156"/>
      <c r="R647" s="156"/>
      <c r="S647" s="156"/>
      <c r="T647" s="156"/>
    </row>
    <row r="648" spans="1:20" x14ac:dyDescent="0.25">
      <c r="A648" s="150"/>
      <c r="D648" s="150"/>
      <c r="G648" s="156"/>
      <c r="H648" s="156"/>
      <c r="I648" s="156"/>
      <c r="J648" s="156"/>
      <c r="K648" s="156"/>
      <c r="L648" s="156"/>
      <c r="M648" s="156"/>
      <c r="N648" s="156"/>
      <c r="O648" s="156"/>
      <c r="P648" s="157"/>
      <c r="Q648" s="156"/>
      <c r="R648" s="156"/>
      <c r="S648" s="156"/>
      <c r="T648" s="156"/>
    </row>
    <row r="649" spans="1:20" x14ac:dyDescent="0.25">
      <c r="A649" s="150"/>
      <c r="D649" s="150"/>
      <c r="G649" s="156"/>
      <c r="H649" s="156"/>
      <c r="I649" s="156"/>
      <c r="J649" s="156"/>
      <c r="K649" s="156"/>
      <c r="L649" s="156"/>
      <c r="M649" s="156"/>
      <c r="N649" s="156"/>
      <c r="O649" s="156"/>
      <c r="P649" s="157"/>
      <c r="Q649" s="156"/>
      <c r="R649" s="156"/>
      <c r="S649" s="156"/>
      <c r="T649" s="156"/>
    </row>
    <row r="650" spans="1:20" x14ac:dyDescent="0.25">
      <c r="A650" s="150"/>
      <c r="D650" s="150"/>
      <c r="G650" s="156"/>
      <c r="H650" s="156"/>
      <c r="I650" s="156"/>
      <c r="J650" s="156"/>
      <c r="K650" s="156"/>
      <c r="L650" s="156"/>
      <c r="M650" s="156"/>
      <c r="N650" s="156"/>
      <c r="O650" s="156"/>
      <c r="P650" s="157"/>
      <c r="Q650" s="156"/>
      <c r="R650" s="156"/>
      <c r="S650" s="156"/>
      <c r="T650" s="156"/>
    </row>
    <row r="651" spans="1:20" x14ac:dyDescent="0.25">
      <c r="A651" s="150"/>
      <c r="D651" s="150"/>
      <c r="G651" s="156"/>
      <c r="H651" s="156"/>
      <c r="I651" s="156"/>
      <c r="J651" s="156"/>
      <c r="K651" s="156"/>
      <c r="L651" s="156"/>
      <c r="M651" s="156"/>
      <c r="N651" s="156"/>
      <c r="O651" s="156"/>
      <c r="P651" s="157"/>
      <c r="Q651" s="156"/>
      <c r="R651" s="156"/>
      <c r="S651" s="156"/>
      <c r="T651" s="156"/>
    </row>
    <row r="652" spans="1:20" x14ac:dyDescent="0.25">
      <c r="A652" s="150"/>
      <c r="D652" s="150"/>
      <c r="G652" s="156"/>
      <c r="H652" s="156"/>
      <c r="I652" s="156"/>
      <c r="J652" s="156"/>
      <c r="K652" s="156"/>
      <c r="L652" s="156"/>
      <c r="M652" s="156"/>
      <c r="N652" s="156"/>
      <c r="O652" s="156"/>
      <c r="P652" s="157"/>
      <c r="Q652" s="156"/>
      <c r="R652" s="156"/>
      <c r="S652" s="156"/>
      <c r="T652" s="156"/>
    </row>
    <row r="653" spans="1:20" x14ac:dyDescent="0.25">
      <c r="A653" s="150"/>
      <c r="D653" s="150"/>
      <c r="G653" s="156"/>
      <c r="H653" s="156"/>
      <c r="I653" s="156"/>
      <c r="J653" s="156"/>
      <c r="K653" s="156"/>
      <c r="L653" s="156"/>
      <c r="M653" s="156"/>
      <c r="N653" s="156"/>
      <c r="O653" s="156"/>
      <c r="P653" s="157"/>
      <c r="Q653" s="156"/>
      <c r="R653" s="156"/>
      <c r="S653" s="156"/>
      <c r="T653" s="156"/>
    </row>
    <row r="654" spans="1:20" x14ac:dyDescent="0.25">
      <c r="A654" s="150"/>
      <c r="D654" s="150"/>
      <c r="G654" s="156"/>
      <c r="H654" s="156"/>
      <c r="I654" s="156"/>
      <c r="J654" s="156"/>
      <c r="K654" s="156"/>
      <c r="L654" s="156"/>
      <c r="M654" s="156"/>
      <c r="N654" s="156"/>
      <c r="O654" s="156"/>
      <c r="P654" s="157"/>
      <c r="Q654" s="156"/>
      <c r="R654" s="156"/>
      <c r="S654" s="156"/>
      <c r="T654" s="156"/>
    </row>
    <row r="655" spans="1:20" x14ac:dyDescent="0.25">
      <c r="A655" s="150"/>
      <c r="D655" s="150"/>
      <c r="G655" s="156"/>
      <c r="H655" s="156"/>
      <c r="I655" s="156"/>
      <c r="J655" s="156"/>
      <c r="K655" s="156"/>
      <c r="L655" s="156"/>
      <c r="M655" s="156"/>
      <c r="N655" s="156"/>
      <c r="O655" s="156"/>
      <c r="P655" s="157"/>
      <c r="Q655" s="156"/>
      <c r="R655" s="156"/>
      <c r="S655" s="156"/>
      <c r="T655" s="156"/>
    </row>
    <row r="656" spans="1:20" x14ac:dyDescent="0.25">
      <c r="A656" s="150"/>
      <c r="D656" s="150"/>
      <c r="G656" s="156"/>
      <c r="H656" s="156"/>
      <c r="I656" s="156"/>
      <c r="J656" s="156"/>
      <c r="K656" s="156"/>
      <c r="L656" s="156"/>
      <c r="M656" s="156"/>
      <c r="N656" s="156"/>
      <c r="O656" s="156"/>
      <c r="P656" s="157"/>
      <c r="Q656" s="156"/>
      <c r="R656" s="156"/>
      <c r="S656" s="156"/>
      <c r="T656" s="156"/>
    </row>
    <row r="657" spans="1:20" x14ac:dyDescent="0.25">
      <c r="A657" s="150"/>
      <c r="D657" s="150"/>
      <c r="G657" s="156"/>
      <c r="H657" s="156"/>
      <c r="I657" s="156"/>
      <c r="J657" s="156"/>
      <c r="K657" s="156"/>
      <c r="L657" s="156"/>
      <c r="M657" s="156"/>
      <c r="N657" s="156"/>
      <c r="O657" s="156"/>
      <c r="P657" s="157"/>
      <c r="Q657" s="156"/>
      <c r="R657" s="156"/>
      <c r="S657" s="156"/>
      <c r="T657" s="156"/>
    </row>
    <row r="658" spans="1:20" x14ac:dyDescent="0.25">
      <c r="A658" s="150"/>
      <c r="D658" s="150"/>
      <c r="G658" s="156"/>
      <c r="H658" s="156"/>
      <c r="I658" s="156"/>
      <c r="J658" s="156"/>
      <c r="K658" s="156"/>
      <c r="L658" s="156"/>
      <c r="M658" s="156"/>
      <c r="N658" s="156"/>
      <c r="O658" s="156"/>
      <c r="P658" s="157"/>
      <c r="Q658" s="156"/>
      <c r="R658" s="156"/>
      <c r="S658" s="156"/>
      <c r="T658" s="156"/>
    </row>
    <row r="659" spans="1:20" x14ac:dyDescent="0.25">
      <c r="A659" s="150"/>
      <c r="D659" s="150"/>
      <c r="G659" s="156"/>
      <c r="H659" s="156"/>
      <c r="I659" s="156"/>
      <c r="J659" s="156"/>
      <c r="K659" s="156"/>
      <c r="L659" s="156"/>
      <c r="M659" s="156"/>
      <c r="N659" s="156"/>
      <c r="O659" s="156"/>
      <c r="P659" s="157"/>
      <c r="Q659" s="156"/>
      <c r="R659" s="156"/>
      <c r="S659" s="156"/>
      <c r="T659" s="156"/>
    </row>
    <row r="660" spans="1:20" x14ac:dyDescent="0.25">
      <c r="A660" s="150"/>
      <c r="D660" s="150"/>
      <c r="G660" s="156"/>
      <c r="H660" s="156"/>
      <c r="I660" s="156"/>
      <c r="J660" s="156"/>
      <c r="K660" s="156"/>
      <c r="L660" s="156"/>
      <c r="M660" s="156"/>
      <c r="N660" s="156"/>
      <c r="O660" s="156"/>
      <c r="P660" s="157"/>
      <c r="Q660" s="156"/>
      <c r="R660" s="156"/>
      <c r="S660" s="156"/>
      <c r="T660" s="156"/>
    </row>
    <row r="661" spans="1:20" x14ac:dyDescent="0.25">
      <c r="A661" s="150"/>
      <c r="D661" s="150"/>
      <c r="G661" s="156"/>
      <c r="H661" s="156"/>
      <c r="I661" s="156"/>
      <c r="J661" s="156"/>
      <c r="K661" s="156"/>
      <c r="L661" s="156"/>
      <c r="M661" s="156"/>
      <c r="N661" s="156"/>
      <c r="O661" s="156"/>
      <c r="P661" s="157"/>
      <c r="Q661" s="156"/>
      <c r="R661" s="156"/>
      <c r="S661" s="156"/>
      <c r="T661" s="156"/>
    </row>
    <row r="662" spans="1:20" x14ac:dyDescent="0.25">
      <c r="A662" s="150"/>
      <c r="D662" s="150"/>
      <c r="G662" s="156"/>
      <c r="H662" s="156"/>
      <c r="I662" s="156"/>
      <c r="J662" s="156"/>
      <c r="K662" s="156"/>
      <c r="L662" s="156"/>
      <c r="M662" s="156"/>
      <c r="N662" s="156"/>
      <c r="O662" s="156"/>
      <c r="P662" s="157"/>
      <c r="Q662" s="156"/>
      <c r="R662" s="156"/>
      <c r="S662" s="156"/>
      <c r="T662" s="156"/>
    </row>
    <row r="663" spans="1:20" x14ac:dyDescent="0.25">
      <c r="A663" s="150"/>
      <c r="D663" s="150"/>
      <c r="G663" s="156"/>
      <c r="H663" s="156"/>
      <c r="I663" s="156"/>
      <c r="J663" s="156"/>
      <c r="K663" s="156"/>
      <c r="L663" s="156"/>
      <c r="M663" s="156"/>
      <c r="N663" s="156"/>
      <c r="O663" s="156"/>
      <c r="P663" s="157"/>
      <c r="Q663" s="156"/>
      <c r="R663" s="156"/>
      <c r="S663" s="156"/>
      <c r="T663" s="156"/>
    </row>
    <row r="664" spans="1:20" x14ac:dyDescent="0.25">
      <c r="A664" s="150"/>
      <c r="D664" s="150"/>
      <c r="G664" s="156"/>
      <c r="H664" s="156"/>
      <c r="I664" s="156"/>
      <c r="J664" s="156"/>
      <c r="K664" s="156"/>
      <c r="L664" s="156"/>
      <c r="M664" s="156"/>
      <c r="N664" s="156"/>
      <c r="O664" s="156"/>
      <c r="P664" s="157"/>
      <c r="Q664" s="156"/>
      <c r="R664" s="156"/>
      <c r="S664" s="156"/>
      <c r="T664" s="156"/>
    </row>
    <row r="665" spans="1:20" x14ac:dyDescent="0.25">
      <c r="A665" s="150"/>
      <c r="D665" s="150"/>
      <c r="G665" s="156"/>
      <c r="H665" s="156"/>
      <c r="I665" s="156"/>
      <c r="J665" s="156"/>
      <c r="K665" s="156"/>
      <c r="L665" s="156"/>
      <c r="M665" s="156"/>
      <c r="N665" s="156"/>
      <c r="O665" s="156"/>
      <c r="P665" s="157"/>
      <c r="Q665" s="156"/>
      <c r="R665" s="156"/>
      <c r="S665" s="156"/>
      <c r="T665" s="156"/>
    </row>
    <row r="666" spans="1:20" x14ac:dyDescent="0.25">
      <c r="A666" s="150"/>
      <c r="D666" s="150"/>
      <c r="G666" s="156"/>
      <c r="H666" s="156"/>
      <c r="I666" s="156"/>
      <c r="J666" s="156"/>
      <c r="K666" s="156"/>
      <c r="L666" s="156"/>
      <c r="M666" s="156"/>
      <c r="N666" s="156"/>
      <c r="O666" s="156"/>
      <c r="P666" s="157"/>
      <c r="Q666" s="156"/>
      <c r="R666" s="156"/>
      <c r="S666" s="156"/>
      <c r="T666" s="156"/>
    </row>
    <row r="667" spans="1:20" x14ac:dyDescent="0.25">
      <c r="A667" s="150"/>
      <c r="D667" s="150"/>
      <c r="G667" s="156"/>
      <c r="H667" s="156"/>
      <c r="I667" s="156"/>
      <c r="J667" s="156"/>
      <c r="K667" s="156"/>
      <c r="L667" s="156"/>
      <c r="M667" s="156"/>
      <c r="N667" s="156"/>
      <c r="O667" s="156"/>
      <c r="P667" s="157"/>
      <c r="Q667" s="156"/>
      <c r="R667" s="156"/>
      <c r="S667" s="156"/>
      <c r="T667" s="156"/>
    </row>
    <row r="668" spans="1:20" x14ac:dyDescent="0.25">
      <c r="A668" s="150"/>
      <c r="D668" s="150"/>
      <c r="G668" s="156"/>
      <c r="H668" s="156"/>
      <c r="I668" s="156"/>
      <c r="J668" s="156"/>
      <c r="K668" s="156"/>
      <c r="L668" s="156"/>
      <c r="M668" s="156"/>
      <c r="N668" s="156"/>
      <c r="O668" s="156"/>
      <c r="P668" s="157"/>
      <c r="Q668" s="156"/>
      <c r="R668" s="156"/>
      <c r="S668" s="156"/>
      <c r="T668" s="156"/>
    </row>
    <row r="669" spans="1:20" x14ac:dyDescent="0.25">
      <c r="A669" s="150"/>
      <c r="D669" s="150"/>
      <c r="G669" s="156"/>
      <c r="H669" s="156"/>
      <c r="I669" s="156"/>
      <c r="J669" s="156"/>
      <c r="K669" s="156"/>
      <c r="L669" s="156"/>
      <c r="M669" s="156"/>
      <c r="N669" s="156"/>
      <c r="O669" s="156"/>
      <c r="P669" s="157"/>
      <c r="Q669" s="156"/>
      <c r="R669" s="156"/>
      <c r="S669" s="156"/>
      <c r="T669" s="156"/>
    </row>
    <row r="670" spans="1:20" x14ac:dyDescent="0.25">
      <c r="A670" s="150"/>
      <c r="D670" s="150"/>
      <c r="G670" s="156"/>
      <c r="H670" s="156"/>
      <c r="I670" s="156"/>
      <c r="J670" s="156"/>
      <c r="K670" s="156"/>
      <c r="L670" s="156"/>
      <c r="M670" s="156"/>
      <c r="N670" s="156"/>
      <c r="O670" s="156"/>
      <c r="P670" s="157"/>
      <c r="Q670" s="156"/>
      <c r="R670" s="156"/>
      <c r="S670" s="156"/>
      <c r="T670" s="156"/>
    </row>
    <row r="671" spans="1:20" x14ac:dyDescent="0.25">
      <c r="A671" s="150"/>
      <c r="D671" s="150"/>
      <c r="G671" s="156"/>
      <c r="H671" s="156"/>
      <c r="I671" s="156"/>
      <c r="J671" s="156"/>
      <c r="K671" s="156"/>
      <c r="L671" s="156"/>
      <c r="M671" s="156"/>
      <c r="N671" s="156"/>
      <c r="O671" s="156"/>
      <c r="P671" s="157"/>
      <c r="Q671" s="156"/>
      <c r="R671" s="156"/>
      <c r="S671" s="156"/>
      <c r="T671" s="156"/>
    </row>
    <row r="672" spans="1:20" x14ac:dyDescent="0.25">
      <c r="A672" s="150"/>
      <c r="D672" s="150"/>
      <c r="G672" s="156"/>
      <c r="H672" s="156"/>
      <c r="I672" s="156"/>
      <c r="J672" s="156"/>
      <c r="K672" s="156"/>
      <c r="L672" s="156"/>
      <c r="M672" s="156"/>
      <c r="N672" s="156"/>
      <c r="O672" s="156"/>
      <c r="P672" s="157"/>
      <c r="Q672" s="156"/>
      <c r="R672" s="156"/>
      <c r="S672" s="156"/>
      <c r="T672" s="156"/>
    </row>
    <row r="673" spans="1:20" x14ac:dyDescent="0.25">
      <c r="A673" s="150"/>
      <c r="D673" s="150"/>
      <c r="G673" s="156"/>
      <c r="H673" s="156"/>
      <c r="I673" s="156"/>
      <c r="J673" s="156"/>
      <c r="K673" s="156"/>
      <c r="L673" s="156"/>
      <c r="M673" s="156"/>
      <c r="N673" s="156"/>
      <c r="O673" s="156"/>
      <c r="P673" s="157"/>
      <c r="Q673" s="156"/>
      <c r="R673" s="156"/>
      <c r="S673" s="156"/>
      <c r="T673" s="156"/>
    </row>
    <row r="674" spans="1:20" x14ac:dyDescent="0.25">
      <c r="A674" s="150"/>
      <c r="D674" s="150"/>
      <c r="G674" s="156"/>
      <c r="H674" s="156"/>
      <c r="I674" s="156"/>
      <c r="J674" s="156"/>
      <c r="K674" s="156"/>
      <c r="L674" s="156"/>
      <c r="M674" s="156"/>
      <c r="N674" s="156"/>
      <c r="O674" s="156"/>
      <c r="P674" s="157"/>
      <c r="Q674" s="156"/>
      <c r="R674" s="156"/>
      <c r="S674" s="156"/>
      <c r="T674" s="156"/>
    </row>
    <row r="675" spans="1:20" x14ac:dyDescent="0.25">
      <c r="A675" s="150"/>
      <c r="D675" s="150"/>
      <c r="G675" s="156"/>
      <c r="H675" s="156"/>
      <c r="I675" s="156"/>
      <c r="J675" s="156"/>
      <c r="K675" s="156"/>
      <c r="L675" s="156"/>
      <c r="M675" s="156"/>
      <c r="N675" s="156"/>
      <c r="O675" s="156"/>
      <c r="P675" s="157"/>
      <c r="Q675" s="156"/>
      <c r="R675" s="156"/>
      <c r="S675" s="156"/>
      <c r="T675" s="156"/>
    </row>
    <row r="676" spans="1:20" x14ac:dyDescent="0.25">
      <c r="A676" s="150"/>
      <c r="D676" s="150"/>
      <c r="G676" s="156"/>
      <c r="H676" s="156"/>
      <c r="I676" s="156"/>
      <c r="J676" s="156"/>
      <c r="K676" s="156"/>
      <c r="L676" s="156"/>
      <c r="M676" s="156"/>
      <c r="N676" s="156"/>
      <c r="O676" s="156"/>
      <c r="P676" s="157"/>
      <c r="Q676" s="156"/>
      <c r="R676" s="156"/>
      <c r="S676" s="156"/>
      <c r="T676" s="156"/>
    </row>
    <row r="677" spans="1:20" x14ac:dyDescent="0.25">
      <c r="A677" s="150"/>
      <c r="D677" s="150"/>
      <c r="G677" s="156"/>
      <c r="H677" s="156"/>
      <c r="I677" s="156"/>
      <c r="J677" s="156"/>
      <c r="K677" s="156"/>
      <c r="L677" s="156"/>
      <c r="M677" s="156"/>
      <c r="N677" s="156"/>
      <c r="O677" s="156"/>
      <c r="P677" s="157"/>
      <c r="Q677" s="156"/>
      <c r="R677" s="156"/>
      <c r="S677" s="156"/>
      <c r="T677" s="156"/>
    </row>
    <row r="678" spans="1:20" x14ac:dyDescent="0.25">
      <c r="A678" s="150"/>
      <c r="D678" s="150"/>
      <c r="G678" s="156"/>
      <c r="H678" s="156"/>
      <c r="I678" s="156"/>
      <c r="J678" s="156"/>
      <c r="K678" s="156"/>
      <c r="L678" s="156"/>
      <c r="M678" s="156"/>
      <c r="N678" s="156"/>
      <c r="O678" s="156"/>
      <c r="P678" s="157"/>
      <c r="Q678" s="156"/>
      <c r="R678" s="156"/>
      <c r="S678" s="156"/>
      <c r="T678" s="156"/>
    </row>
    <row r="679" spans="1:20" x14ac:dyDescent="0.25">
      <c r="A679" s="150"/>
      <c r="D679" s="150"/>
      <c r="G679" s="156"/>
      <c r="H679" s="156"/>
      <c r="I679" s="156"/>
      <c r="J679" s="156"/>
      <c r="K679" s="156"/>
      <c r="L679" s="156"/>
      <c r="M679" s="156"/>
      <c r="N679" s="156"/>
      <c r="O679" s="156"/>
      <c r="P679" s="157"/>
      <c r="Q679" s="156"/>
      <c r="R679" s="156"/>
      <c r="S679" s="156"/>
      <c r="T679" s="156"/>
    </row>
    <row r="680" spans="1:20" x14ac:dyDescent="0.25">
      <c r="A680" s="150"/>
      <c r="D680" s="150"/>
      <c r="G680" s="156"/>
      <c r="H680" s="156"/>
      <c r="I680" s="156"/>
      <c r="J680" s="156"/>
      <c r="K680" s="156"/>
      <c r="L680" s="156"/>
      <c r="M680" s="156"/>
      <c r="N680" s="156"/>
      <c r="O680" s="156"/>
      <c r="P680" s="157"/>
      <c r="Q680" s="156"/>
      <c r="R680" s="156"/>
      <c r="S680" s="156"/>
      <c r="T680" s="156"/>
    </row>
    <row r="681" spans="1:20" x14ac:dyDescent="0.25">
      <c r="A681" s="150"/>
      <c r="D681" s="150"/>
      <c r="G681" s="156"/>
      <c r="H681" s="156"/>
      <c r="I681" s="156"/>
      <c r="J681" s="156"/>
      <c r="K681" s="156"/>
      <c r="L681" s="156"/>
      <c r="M681" s="156"/>
      <c r="N681" s="156"/>
      <c r="O681" s="156"/>
      <c r="P681" s="157"/>
      <c r="Q681" s="156"/>
      <c r="R681" s="156"/>
      <c r="S681" s="156"/>
      <c r="T681" s="156"/>
    </row>
    <row r="682" spans="1:20" x14ac:dyDescent="0.25">
      <c r="A682" s="150"/>
      <c r="D682" s="150"/>
      <c r="G682" s="156"/>
      <c r="H682" s="156"/>
      <c r="I682" s="156"/>
      <c r="J682" s="156"/>
      <c r="K682" s="156"/>
      <c r="L682" s="156"/>
      <c r="M682" s="156"/>
      <c r="N682" s="156"/>
      <c r="O682" s="156"/>
      <c r="P682" s="157"/>
      <c r="Q682" s="156"/>
      <c r="R682" s="156"/>
      <c r="S682" s="156"/>
      <c r="T682" s="156"/>
    </row>
    <row r="683" spans="1:20" x14ac:dyDescent="0.25">
      <c r="A683" s="150"/>
      <c r="D683" s="150"/>
      <c r="G683" s="156"/>
      <c r="H683" s="156"/>
      <c r="I683" s="156"/>
      <c r="J683" s="156"/>
      <c r="K683" s="156"/>
      <c r="L683" s="156"/>
      <c r="M683" s="156"/>
      <c r="N683" s="156"/>
      <c r="O683" s="156"/>
      <c r="P683" s="157"/>
      <c r="Q683" s="156"/>
      <c r="R683" s="156"/>
      <c r="S683" s="156"/>
      <c r="T683" s="156"/>
    </row>
    <row r="684" spans="1:20" x14ac:dyDescent="0.25">
      <c r="A684" s="150"/>
      <c r="D684" s="150"/>
      <c r="G684" s="156"/>
      <c r="H684" s="156"/>
      <c r="I684" s="156"/>
      <c r="J684" s="156"/>
      <c r="K684" s="156"/>
      <c r="L684" s="156"/>
      <c r="M684" s="156"/>
      <c r="N684" s="156"/>
      <c r="O684" s="156"/>
      <c r="P684" s="157"/>
      <c r="Q684" s="156"/>
      <c r="R684" s="156"/>
      <c r="S684" s="156"/>
      <c r="T684" s="156"/>
    </row>
    <row r="685" spans="1:20" x14ac:dyDescent="0.25">
      <c r="A685" s="150"/>
      <c r="D685" s="150"/>
      <c r="G685" s="156"/>
      <c r="H685" s="156"/>
      <c r="I685" s="156"/>
      <c r="J685" s="156"/>
      <c r="K685" s="156"/>
      <c r="L685" s="156"/>
      <c r="M685" s="156"/>
      <c r="N685" s="156"/>
      <c r="O685" s="156"/>
      <c r="P685" s="157"/>
      <c r="Q685" s="156"/>
      <c r="R685" s="156"/>
      <c r="S685" s="156"/>
      <c r="T685" s="156"/>
    </row>
    <row r="686" spans="1:20" x14ac:dyDescent="0.25">
      <c r="A686" s="150"/>
      <c r="D686" s="150"/>
      <c r="G686" s="156"/>
      <c r="H686" s="156"/>
      <c r="I686" s="156"/>
      <c r="J686" s="156"/>
      <c r="K686" s="156"/>
      <c r="L686" s="156"/>
      <c r="M686" s="156"/>
      <c r="N686" s="156"/>
      <c r="O686" s="156"/>
      <c r="P686" s="157"/>
      <c r="Q686" s="156"/>
      <c r="R686" s="156"/>
      <c r="S686" s="156"/>
      <c r="T686" s="156"/>
    </row>
    <row r="687" spans="1:20" x14ac:dyDescent="0.25">
      <c r="A687" s="150"/>
      <c r="D687" s="150"/>
      <c r="G687" s="156"/>
      <c r="H687" s="156"/>
      <c r="I687" s="156"/>
      <c r="J687" s="156"/>
      <c r="K687" s="156"/>
      <c r="L687" s="156"/>
      <c r="M687" s="156"/>
      <c r="N687" s="156"/>
      <c r="O687" s="156"/>
      <c r="P687" s="157"/>
      <c r="Q687" s="156"/>
      <c r="R687" s="156"/>
      <c r="S687" s="156"/>
      <c r="T687" s="156"/>
    </row>
    <row r="688" spans="1:20" x14ac:dyDescent="0.25">
      <c r="A688" s="150"/>
      <c r="D688" s="150"/>
      <c r="G688" s="156"/>
      <c r="H688" s="156"/>
      <c r="I688" s="156"/>
      <c r="J688" s="156"/>
      <c r="K688" s="156"/>
      <c r="L688" s="156"/>
      <c r="M688" s="156"/>
      <c r="N688" s="156"/>
      <c r="O688" s="156"/>
      <c r="P688" s="157"/>
      <c r="Q688" s="156"/>
      <c r="R688" s="156"/>
      <c r="S688" s="156"/>
      <c r="T688" s="156"/>
    </row>
    <row r="689" spans="1:20" x14ac:dyDescent="0.25">
      <c r="A689" s="150"/>
      <c r="D689" s="150"/>
      <c r="G689" s="156"/>
      <c r="H689" s="156"/>
      <c r="I689" s="156"/>
      <c r="J689" s="156"/>
      <c r="K689" s="156"/>
      <c r="L689" s="156"/>
      <c r="M689" s="156"/>
      <c r="N689" s="156"/>
      <c r="O689" s="156"/>
      <c r="P689" s="157"/>
      <c r="Q689" s="156"/>
      <c r="R689" s="156"/>
      <c r="S689" s="156"/>
      <c r="T689" s="156"/>
    </row>
    <row r="690" spans="1:20" x14ac:dyDescent="0.25">
      <c r="A690" s="150"/>
      <c r="D690" s="150"/>
      <c r="G690" s="156"/>
      <c r="H690" s="156"/>
      <c r="I690" s="156"/>
      <c r="J690" s="156"/>
      <c r="K690" s="156"/>
      <c r="L690" s="156"/>
      <c r="M690" s="156"/>
      <c r="N690" s="156"/>
      <c r="O690" s="156"/>
      <c r="P690" s="157"/>
      <c r="Q690" s="156"/>
      <c r="R690" s="156"/>
      <c r="S690" s="156"/>
      <c r="T690" s="156"/>
    </row>
    <row r="691" spans="1:20" x14ac:dyDescent="0.25">
      <c r="A691" s="150"/>
      <c r="D691" s="150"/>
      <c r="G691" s="156"/>
      <c r="H691" s="156"/>
      <c r="I691" s="156"/>
      <c r="J691" s="156"/>
      <c r="K691" s="156"/>
      <c r="L691" s="156"/>
      <c r="M691" s="156"/>
      <c r="N691" s="156"/>
      <c r="O691" s="156"/>
      <c r="P691" s="157"/>
      <c r="Q691" s="156"/>
      <c r="R691" s="156"/>
      <c r="S691" s="156"/>
      <c r="T691" s="156"/>
    </row>
    <row r="692" spans="1:20" x14ac:dyDescent="0.25">
      <c r="A692" s="150"/>
      <c r="D692" s="150"/>
      <c r="G692" s="156"/>
      <c r="H692" s="156"/>
      <c r="I692" s="156"/>
      <c r="J692" s="156"/>
      <c r="K692" s="156"/>
      <c r="L692" s="156"/>
      <c r="M692" s="156"/>
      <c r="N692" s="156"/>
      <c r="O692" s="156"/>
      <c r="P692" s="157"/>
      <c r="Q692" s="156"/>
      <c r="R692" s="156"/>
      <c r="S692" s="156"/>
      <c r="T692" s="156"/>
    </row>
    <row r="693" spans="1:20" x14ac:dyDescent="0.25">
      <c r="A693" s="150"/>
      <c r="D693" s="150"/>
      <c r="G693" s="156"/>
      <c r="H693" s="156"/>
      <c r="I693" s="156"/>
      <c r="J693" s="156"/>
      <c r="K693" s="156"/>
      <c r="L693" s="156"/>
      <c r="M693" s="156"/>
      <c r="N693" s="156"/>
      <c r="O693" s="156"/>
      <c r="P693" s="157"/>
      <c r="Q693" s="156"/>
      <c r="R693" s="156"/>
      <c r="S693" s="156"/>
      <c r="T693" s="156"/>
    </row>
    <row r="694" spans="1:20" x14ac:dyDescent="0.25">
      <c r="A694" s="150"/>
      <c r="D694" s="150"/>
      <c r="G694" s="156"/>
      <c r="H694" s="156"/>
      <c r="I694" s="156"/>
      <c r="J694" s="156"/>
      <c r="K694" s="156"/>
      <c r="L694" s="156"/>
      <c r="M694" s="156"/>
      <c r="N694" s="156"/>
      <c r="O694" s="156"/>
      <c r="P694" s="157"/>
      <c r="Q694" s="156"/>
      <c r="R694" s="156"/>
      <c r="S694" s="156"/>
      <c r="T694" s="156"/>
    </row>
    <row r="695" spans="1:20" x14ac:dyDescent="0.25">
      <c r="A695" s="150"/>
      <c r="D695" s="150"/>
      <c r="G695" s="156"/>
      <c r="H695" s="156"/>
      <c r="I695" s="156"/>
      <c r="J695" s="156"/>
      <c r="K695" s="156"/>
      <c r="L695" s="156"/>
      <c r="M695" s="156"/>
      <c r="N695" s="156"/>
      <c r="O695" s="156"/>
      <c r="P695" s="157"/>
      <c r="Q695" s="156"/>
      <c r="R695" s="156"/>
      <c r="S695" s="156"/>
      <c r="T695" s="156"/>
    </row>
    <row r="696" spans="1:20" x14ac:dyDescent="0.25">
      <c r="A696" s="150"/>
      <c r="D696" s="150"/>
      <c r="G696" s="156"/>
      <c r="H696" s="156"/>
      <c r="I696" s="156"/>
      <c r="J696" s="156"/>
      <c r="K696" s="156"/>
      <c r="L696" s="156"/>
      <c r="M696" s="156"/>
      <c r="N696" s="156"/>
      <c r="O696" s="156"/>
      <c r="P696" s="157"/>
      <c r="Q696" s="156"/>
      <c r="R696" s="156"/>
      <c r="S696" s="156"/>
      <c r="T696" s="156"/>
    </row>
    <row r="697" spans="1:20" x14ac:dyDescent="0.25">
      <c r="A697" s="150"/>
      <c r="D697" s="150"/>
      <c r="G697" s="156"/>
      <c r="H697" s="156"/>
      <c r="I697" s="156"/>
      <c r="J697" s="156"/>
      <c r="K697" s="156"/>
      <c r="L697" s="156"/>
      <c r="M697" s="156"/>
      <c r="N697" s="156"/>
      <c r="O697" s="156"/>
      <c r="P697" s="157"/>
      <c r="Q697" s="156"/>
      <c r="R697" s="156"/>
      <c r="S697" s="156"/>
      <c r="T697" s="156"/>
    </row>
    <row r="698" spans="1:20" x14ac:dyDescent="0.25">
      <c r="A698" s="150"/>
      <c r="D698" s="150"/>
      <c r="G698" s="156"/>
      <c r="H698" s="156"/>
      <c r="I698" s="156"/>
      <c r="J698" s="156"/>
      <c r="K698" s="156"/>
      <c r="L698" s="156"/>
      <c r="M698" s="156"/>
      <c r="N698" s="156"/>
      <c r="O698" s="156"/>
      <c r="P698" s="157"/>
      <c r="Q698" s="156"/>
      <c r="R698" s="156"/>
      <c r="S698" s="156"/>
      <c r="T698" s="156"/>
    </row>
    <row r="699" spans="1:20" x14ac:dyDescent="0.25">
      <c r="A699" s="150"/>
      <c r="D699" s="150"/>
      <c r="G699" s="156"/>
      <c r="H699" s="156"/>
      <c r="I699" s="156"/>
      <c r="J699" s="156"/>
      <c r="K699" s="156"/>
      <c r="L699" s="156"/>
      <c r="M699" s="156"/>
      <c r="N699" s="156"/>
      <c r="O699" s="156"/>
      <c r="P699" s="157"/>
      <c r="Q699" s="156"/>
      <c r="R699" s="156"/>
      <c r="S699" s="156"/>
      <c r="T699" s="156"/>
    </row>
    <row r="700" spans="1:20" x14ac:dyDescent="0.25">
      <c r="A700" s="150"/>
      <c r="D700" s="150"/>
      <c r="G700" s="156"/>
      <c r="H700" s="156"/>
      <c r="I700" s="156"/>
      <c r="J700" s="156"/>
      <c r="K700" s="156"/>
      <c r="L700" s="156"/>
      <c r="M700" s="156"/>
      <c r="N700" s="156"/>
      <c r="O700" s="156"/>
      <c r="P700" s="157"/>
      <c r="Q700" s="156"/>
      <c r="R700" s="156"/>
      <c r="S700" s="156"/>
      <c r="T700" s="156"/>
    </row>
    <row r="701" spans="1:20" x14ac:dyDescent="0.25">
      <c r="A701" s="150"/>
      <c r="D701" s="150"/>
      <c r="G701" s="156"/>
      <c r="H701" s="156"/>
      <c r="I701" s="156"/>
      <c r="J701" s="156"/>
      <c r="K701" s="156"/>
      <c r="L701" s="156"/>
      <c r="M701" s="156"/>
      <c r="N701" s="156"/>
      <c r="O701" s="156"/>
      <c r="P701" s="157"/>
      <c r="Q701" s="156"/>
      <c r="R701" s="156"/>
      <c r="S701" s="156"/>
      <c r="T701" s="156"/>
    </row>
    <row r="702" spans="1:20" x14ac:dyDescent="0.25">
      <c r="A702" s="150"/>
      <c r="D702" s="150"/>
      <c r="G702" s="156"/>
      <c r="H702" s="156"/>
      <c r="I702" s="156"/>
      <c r="J702" s="156"/>
      <c r="K702" s="156"/>
      <c r="L702" s="156"/>
      <c r="M702" s="156"/>
      <c r="N702" s="156"/>
      <c r="O702" s="156"/>
      <c r="P702" s="157"/>
      <c r="Q702" s="156"/>
      <c r="R702" s="156"/>
      <c r="S702" s="156"/>
      <c r="T702" s="156"/>
    </row>
    <row r="703" spans="1:20" x14ac:dyDescent="0.25">
      <c r="A703" s="150"/>
      <c r="D703" s="150"/>
      <c r="G703" s="156"/>
      <c r="H703" s="156"/>
      <c r="I703" s="156"/>
      <c r="J703" s="156"/>
      <c r="K703" s="156"/>
      <c r="L703" s="156"/>
      <c r="M703" s="156"/>
      <c r="N703" s="156"/>
      <c r="O703" s="156"/>
      <c r="P703" s="157"/>
      <c r="Q703" s="156"/>
      <c r="R703" s="156"/>
      <c r="S703" s="156"/>
      <c r="T703" s="156"/>
    </row>
    <row r="704" spans="1:20" x14ac:dyDescent="0.25">
      <c r="A704" s="150"/>
      <c r="D704" s="150"/>
      <c r="G704" s="156"/>
      <c r="H704" s="156"/>
      <c r="I704" s="156"/>
      <c r="J704" s="156"/>
      <c r="K704" s="156"/>
      <c r="L704" s="156"/>
      <c r="M704" s="156"/>
      <c r="N704" s="156"/>
      <c r="O704" s="156"/>
      <c r="P704" s="157"/>
      <c r="Q704" s="156"/>
      <c r="R704" s="156"/>
      <c r="S704" s="156"/>
      <c r="T704" s="156"/>
    </row>
    <row r="705" spans="1:20" x14ac:dyDescent="0.25">
      <c r="A705" s="150"/>
      <c r="D705" s="150"/>
      <c r="G705" s="156"/>
      <c r="H705" s="156"/>
      <c r="I705" s="156"/>
      <c r="J705" s="156"/>
      <c r="K705" s="156"/>
      <c r="L705" s="156"/>
      <c r="M705" s="156"/>
      <c r="N705" s="156"/>
      <c r="O705" s="156"/>
      <c r="P705" s="157"/>
      <c r="Q705" s="156"/>
      <c r="R705" s="156"/>
      <c r="S705" s="156"/>
      <c r="T705" s="156"/>
    </row>
    <row r="706" spans="1:20" x14ac:dyDescent="0.25">
      <c r="A706" s="150"/>
      <c r="D706" s="150"/>
      <c r="G706" s="156"/>
      <c r="H706" s="156"/>
      <c r="I706" s="156"/>
      <c r="J706" s="156"/>
      <c r="K706" s="156"/>
      <c r="L706" s="156"/>
      <c r="M706" s="156"/>
      <c r="N706" s="156"/>
      <c r="O706" s="156"/>
      <c r="P706" s="157"/>
      <c r="Q706" s="156"/>
      <c r="R706" s="156"/>
      <c r="S706" s="156"/>
      <c r="T706" s="156"/>
    </row>
    <row r="707" spans="1:20" x14ac:dyDescent="0.25">
      <c r="A707" s="150"/>
      <c r="D707" s="150"/>
      <c r="G707" s="156"/>
      <c r="H707" s="156"/>
      <c r="I707" s="156"/>
      <c r="J707" s="156"/>
      <c r="K707" s="156"/>
      <c r="L707" s="156"/>
      <c r="M707" s="156"/>
      <c r="N707" s="156"/>
      <c r="O707" s="156"/>
      <c r="P707" s="157"/>
      <c r="Q707" s="156"/>
      <c r="R707" s="156"/>
      <c r="S707" s="156"/>
      <c r="T707" s="156"/>
    </row>
    <row r="708" spans="1:20" x14ac:dyDescent="0.25">
      <c r="A708" s="150"/>
      <c r="D708" s="150"/>
      <c r="G708" s="156"/>
      <c r="H708" s="156"/>
      <c r="I708" s="156"/>
      <c r="J708" s="156"/>
      <c r="K708" s="156"/>
      <c r="L708" s="156"/>
      <c r="M708" s="156"/>
      <c r="N708" s="156"/>
      <c r="O708" s="156"/>
      <c r="P708" s="157"/>
      <c r="Q708" s="156"/>
      <c r="R708" s="156"/>
      <c r="S708" s="156"/>
      <c r="T708" s="156"/>
    </row>
    <row r="709" spans="1:20" x14ac:dyDescent="0.25">
      <c r="A709" s="150"/>
      <c r="D709" s="150"/>
      <c r="G709" s="156"/>
      <c r="H709" s="156"/>
      <c r="I709" s="156"/>
      <c r="J709" s="156"/>
      <c r="K709" s="156"/>
      <c r="L709" s="156"/>
      <c r="M709" s="156"/>
      <c r="N709" s="156"/>
      <c r="O709" s="156"/>
      <c r="P709" s="157"/>
      <c r="Q709" s="156"/>
      <c r="R709" s="156"/>
      <c r="S709" s="156"/>
      <c r="T709" s="156"/>
    </row>
    <row r="710" spans="1:20" x14ac:dyDescent="0.25">
      <c r="A710" s="150"/>
      <c r="D710" s="150"/>
      <c r="G710" s="156"/>
      <c r="H710" s="156"/>
      <c r="I710" s="156"/>
      <c r="J710" s="156"/>
      <c r="K710" s="156"/>
      <c r="L710" s="156"/>
      <c r="M710" s="156"/>
      <c r="N710" s="156"/>
      <c r="O710" s="156"/>
      <c r="P710" s="157"/>
      <c r="Q710" s="156"/>
      <c r="R710" s="156"/>
      <c r="S710" s="156"/>
      <c r="T710" s="156"/>
    </row>
    <row r="711" spans="1:20" x14ac:dyDescent="0.25">
      <c r="A711" s="150"/>
      <c r="D711" s="150"/>
      <c r="G711" s="156"/>
      <c r="H711" s="156"/>
      <c r="I711" s="156"/>
      <c r="J711" s="156"/>
      <c r="K711" s="156"/>
      <c r="L711" s="156"/>
      <c r="M711" s="156"/>
      <c r="N711" s="156"/>
      <c r="O711" s="156"/>
      <c r="P711" s="157"/>
      <c r="Q711" s="156"/>
      <c r="R711" s="156"/>
      <c r="S711" s="156"/>
      <c r="T711" s="156"/>
    </row>
    <row r="712" spans="1:20" x14ac:dyDescent="0.25">
      <c r="A712" s="150"/>
      <c r="D712" s="150"/>
      <c r="G712" s="156"/>
      <c r="H712" s="156"/>
      <c r="I712" s="156"/>
      <c r="J712" s="156"/>
      <c r="K712" s="156"/>
      <c r="L712" s="156"/>
      <c r="M712" s="156"/>
      <c r="N712" s="156"/>
      <c r="O712" s="156"/>
      <c r="P712" s="157"/>
      <c r="Q712" s="156"/>
      <c r="R712" s="156"/>
      <c r="S712" s="156"/>
      <c r="T712" s="156"/>
    </row>
    <row r="713" spans="1:20" x14ac:dyDescent="0.25">
      <c r="A713" s="150"/>
      <c r="D713" s="150"/>
      <c r="G713" s="156"/>
      <c r="H713" s="156"/>
      <c r="I713" s="156"/>
      <c r="J713" s="156"/>
      <c r="K713" s="156"/>
      <c r="L713" s="156"/>
      <c r="M713" s="156"/>
      <c r="N713" s="156"/>
      <c r="O713" s="156"/>
      <c r="P713" s="157"/>
      <c r="Q713" s="156"/>
      <c r="R713" s="156"/>
      <c r="S713" s="156"/>
      <c r="T713" s="156"/>
    </row>
    <row r="714" spans="1:20" x14ac:dyDescent="0.25">
      <c r="A714" s="150"/>
      <c r="D714" s="150"/>
      <c r="G714" s="156"/>
      <c r="H714" s="156"/>
      <c r="I714" s="156"/>
      <c r="J714" s="156"/>
      <c r="K714" s="156"/>
      <c r="L714" s="156"/>
      <c r="M714" s="156"/>
      <c r="N714" s="156"/>
      <c r="O714" s="156"/>
      <c r="P714" s="157"/>
      <c r="Q714" s="156"/>
      <c r="R714" s="156"/>
      <c r="S714" s="156"/>
      <c r="T714" s="156"/>
    </row>
    <row r="715" spans="1:20" x14ac:dyDescent="0.25">
      <c r="A715" s="150"/>
      <c r="D715" s="150"/>
      <c r="G715" s="156"/>
      <c r="H715" s="156"/>
      <c r="I715" s="156"/>
      <c r="J715" s="156"/>
      <c r="K715" s="156"/>
      <c r="L715" s="156"/>
      <c r="M715" s="156"/>
      <c r="N715" s="156"/>
      <c r="O715" s="156"/>
      <c r="P715" s="157"/>
      <c r="Q715" s="156"/>
      <c r="R715" s="156"/>
      <c r="S715" s="156"/>
      <c r="T715" s="156"/>
    </row>
    <row r="716" spans="1:20" x14ac:dyDescent="0.25">
      <c r="A716" s="150"/>
      <c r="D716" s="150"/>
      <c r="G716" s="156"/>
      <c r="H716" s="156"/>
      <c r="I716" s="156"/>
      <c r="J716" s="156"/>
      <c r="K716" s="156"/>
      <c r="L716" s="156"/>
      <c r="M716" s="156"/>
      <c r="N716" s="156"/>
      <c r="O716" s="156"/>
      <c r="P716" s="157"/>
      <c r="Q716" s="156"/>
      <c r="R716" s="156"/>
      <c r="S716" s="156"/>
      <c r="T716" s="156"/>
    </row>
    <row r="717" spans="1:20" x14ac:dyDescent="0.25">
      <c r="A717" s="150"/>
      <c r="D717" s="150"/>
      <c r="G717" s="156"/>
      <c r="H717" s="156"/>
      <c r="I717" s="156"/>
      <c r="J717" s="156"/>
      <c r="K717" s="156"/>
      <c r="L717" s="156"/>
      <c r="M717" s="156"/>
      <c r="N717" s="156"/>
      <c r="O717" s="156"/>
      <c r="P717" s="157"/>
      <c r="Q717" s="156"/>
      <c r="R717" s="156"/>
      <c r="S717" s="156"/>
      <c r="T717" s="156"/>
    </row>
    <row r="718" spans="1:20" x14ac:dyDescent="0.25">
      <c r="A718" s="150"/>
      <c r="D718" s="150"/>
      <c r="G718" s="156"/>
      <c r="H718" s="156"/>
      <c r="I718" s="156"/>
      <c r="J718" s="156"/>
      <c r="K718" s="156"/>
      <c r="L718" s="156"/>
      <c r="M718" s="156"/>
      <c r="N718" s="156"/>
      <c r="O718" s="156"/>
      <c r="P718" s="157"/>
      <c r="Q718" s="156"/>
      <c r="R718" s="156"/>
      <c r="S718" s="156"/>
      <c r="T718" s="156"/>
    </row>
    <row r="719" spans="1:20" x14ac:dyDescent="0.25">
      <c r="A719" s="150"/>
      <c r="D719" s="150"/>
      <c r="G719" s="156"/>
      <c r="H719" s="156"/>
      <c r="I719" s="156"/>
      <c r="J719" s="156"/>
      <c r="K719" s="156"/>
      <c r="L719" s="156"/>
      <c r="M719" s="156"/>
      <c r="N719" s="156"/>
      <c r="O719" s="156"/>
      <c r="P719" s="157"/>
      <c r="Q719" s="156"/>
      <c r="R719" s="156"/>
      <c r="S719" s="156"/>
      <c r="T719" s="156"/>
    </row>
    <row r="720" spans="1:20" x14ac:dyDescent="0.25">
      <c r="A720" s="150"/>
      <c r="D720" s="150"/>
      <c r="G720" s="156"/>
      <c r="H720" s="156"/>
      <c r="I720" s="156"/>
      <c r="J720" s="156"/>
      <c r="K720" s="156"/>
      <c r="L720" s="156"/>
      <c r="M720" s="156"/>
      <c r="N720" s="156"/>
      <c r="O720" s="156"/>
      <c r="P720" s="157"/>
      <c r="Q720" s="156"/>
      <c r="R720" s="156"/>
      <c r="S720" s="156"/>
      <c r="T720" s="156"/>
    </row>
    <row r="721" spans="1:20" x14ac:dyDescent="0.25">
      <c r="A721" s="150"/>
      <c r="D721" s="150"/>
      <c r="G721" s="156"/>
      <c r="H721" s="156"/>
      <c r="I721" s="156"/>
      <c r="J721" s="156"/>
      <c r="K721" s="156"/>
      <c r="L721" s="156"/>
      <c r="M721" s="156"/>
      <c r="N721" s="156"/>
      <c r="O721" s="156"/>
      <c r="P721" s="157"/>
      <c r="Q721" s="156"/>
      <c r="R721" s="156"/>
      <c r="S721" s="156"/>
      <c r="T721" s="156"/>
    </row>
    <row r="722" spans="1:20" x14ac:dyDescent="0.25">
      <c r="A722" s="150"/>
      <c r="D722" s="150"/>
      <c r="G722" s="156"/>
      <c r="H722" s="156"/>
      <c r="I722" s="156"/>
      <c r="J722" s="156"/>
      <c r="K722" s="156"/>
      <c r="L722" s="156"/>
      <c r="M722" s="156"/>
      <c r="N722" s="156"/>
      <c r="O722" s="156"/>
      <c r="P722" s="157"/>
      <c r="Q722" s="156"/>
      <c r="R722" s="156"/>
      <c r="S722" s="156"/>
      <c r="T722" s="156"/>
    </row>
    <row r="723" spans="1:20" x14ac:dyDescent="0.25">
      <c r="A723" s="150"/>
      <c r="D723" s="150"/>
      <c r="G723" s="156"/>
      <c r="H723" s="156"/>
      <c r="I723" s="156"/>
      <c r="J723" s="156"/>
      <c r="K723" s="156"/>
      <c r="L723" s="156"/>
      <c r="M723" s="156"/>
      <c r="N723" s="156"/>
      <c r="O723" s="156"/>
      <c r="P723" s="157"/>
      <c r="Q723" s="156"/>
      <c r="R723" s="156"/>
      <c r="S723" s="156"/>
      <c r="T723" s="156"/>
    </row>
    <row r="724" spans="1:20" x14ac:dyDescent="0.25">
      <c r="A724" s="150"/>
      <c r="D724" s="150"/>
      <c r="G724" s="156"/>
      <c r="H724" s="156"/>
      <c r="I724" s="156"/>
      <c r="J724" s="156"/>
      <c r="K724" s="156"/>
      <c r="L724" s="156"/>
      <c r="M724" s="156"/>
      <c r="N724" s="156"/>
      <c r="O724" s="156"/>
      <c r="P724" s="157"/>
      <c r="Q724" s="156"/>
      <c r="R724" s="156"/>
      <c r="S724" s="156"/>
      <c r="T724" s="156"/>
    </row>
    <row r="725" spans="1:20" x14ac:dyDescent="0.25">
      <c r="A725" s="150"/>
      <c r="D725" s="150"/>
      <c r="G725" s="156"/>
      <c r="H725" s="156"/>
      <c r="I725" s="156"/>
      <c r="J725" s="156"/>
      <c r="K725" s="156"/>
      <c r="L725" s="156"/>
      <c r="M725" s="156"/>
      <c r="N725" s="156"/>
      <c r="O725" s="156"/>
      <c r="P725" s="157"/>
      <c r="Q725" s="156"/>
      <c r="R725" s="156"/>
      <c r="S725" s="156"/>
      <c r="T725" s="156"/>
    </row>
    <row r="726" spans="1:20" x14ac:dyDescent="0.25">
      <c r="A726" s="150"/>
      <c r="D726" s="150"/>
      <c r="G726" s="156"/>
      <c r="H726" s="156"/>
      <c r="I726" s="156"/>
      <c r="J726" s="156"/>
      <c r="K726" s="156"/>
      <c r="L726" s="156"/>
      <c r="M726" s="156"/>
      <c r="N726" s="156"/>
      <c r="O726" s="156"/>
      <c r="P726" s="157"/>
      <c r="Q726" s="156"/>
      <c r="R726" s="156"/>
      <c r="S726" s="156"/>
      <c r="T726" s="156"/>
    </row>
    <row r="727" spans="1:20" x14ac:dyDescent="0.25">
      <c r="A727" s="150"/>
      <c r="D727" s="150"/>
      <c r="G727" s="156"/>
      <c r="H727" s="156"/>
      <c r="I727" s="156"/>
      <c r="J727" s="156"/>
      <c r="K727" s="156"/>
      <c r="L727" s="156"/>
      <c r="M727" s="156"/>
      <c r="N727" s="156"/>
      <c r="O727" s="156"/>
      <c r="P727" s="157"/>
      <c r="Q727" s="156"/>
      <c r="R727" s="156"/>
      <c r="S727" s="156"/>
      <c r="T727" s="156"/>
    </row>
    <row r="728" spans="1:20" x14ac:dyDescent="0.25">
      <c r="A728" s="150"/>
      <c r="D728" s="150"/>
      <c r="G728" s="156"/>
      <c r="H728" s="156"/>
      <c r="I728" s="156"/>
      <c r="J728" s="156"/>
      <c r="K728" s="156"/>
      <c r="L728" s="156"/>
      <c r="M728" s="156"/>
      <c r="N728" s="156"/>
      <c r="O728" s="156"/>
      <c r="P728" s="157"/>
      <c r="Q728" s="156"/>
      <c r="R728" s="156"/>
      <c r="S728" s="156"/>
      <c r="T728" s="156"/>
    </row>
    <row r="729" spans="1:20" x14ac:dyDescent="0.25">
      <c r="A729" s="150"/>
      <c r="D729" s="150"/>
      <c r="G729" s="156"/>
      <c r="H729" s="156"/>
      <c r="I729" s="156"/>
      <c r="J729" s="156"/>
      <c r="K729" s="156"/>
      <c r="L729" s="156"/>
      <c r="M729" s="156"/>
      <c r="N729" s="156"/>
      <c r="O729" s="156"/>
      <c r="P729" s="157"/>
      <c r="Q729" s="156"/>
      <c r="R729" s="156"/>
      <c r="S729" s="156"/>
      <c r="T729" s="156"/>
    </row>
    <row r="730" spans="1:20" x14ac:dyDescent="0.25">
      <c r="A730" s="150"/>
      <c r="D730" s="150"/>
      <c r="G730" s="156"/>
      <c r="H730" s="156"/>
      <c r="I730" s="156"/>
      <c r="J730" s="156"/>
      <c r="K730" s="156"/>
      <c r="L730" s="156"/>
      <c r="M730" s="156"/>
      <c r="N730" s="156"/>
      <c r="O730" s="156"/>
      <c r="P730" s="157"/>
      <c r="Q730" s="156"/>
      <c r="R730" s="156"/>
      <c r="S730" s="156"/>
      <c r="T730" s="156"/>
    </row>
    <row r="731" spans="1:20" x14ac:dyDescent="0.25">
      <c r="A731" s="150"/>
      <c r="D731" s="150"/>
      <c r="G731" s="156"/>
      <c r="H731" s="156"/>
      <c r="I731" s="156"/>
      <c r="J731" s="156"/>
      <c r="K731" s="156"/>
      <c r="L731" s="156"/>
      <c r="M731" s="156"/>
      <c r="N731" s="156"/>
      <c r="O731" s="156"/>
      <c r="P731" s="157"/>
      <c r="Q731" s="156"/>
      <c r="R731" s="156"/>
      <c r="S731" s="156"/>
      <c r="T731" s="156"/>
    </row>
    <row r="732" spans="1:20" x14ac:dyDescent="0.25">
      <c r="A732" s="150"/>
      <c r="D732" s="150"/>
      <c r="G732" s="156"/>
      <c r="H732" s="156"/>
      <c r="I732" s="156"/>
      <c r="J732" s="156"/>
      <c r="K732" s="156"/>
      <c r="L732" s="156"/>
      <c r="M732" s="156"/>
      <c r="N732" s="156"/>
      <c r="O732" s="156"/>
      <c r="P732" s="157"/>
      <c r="Q732" s="156"/>
      <c r="R732" s="156"/>
      <c r="S732" s="156"/>
      <c r="T732" s="156"/>
    </row>
    <row r="733" spans="1:20" x14ac:dyDescent="0.25">
      <c r="A733" s="150"/>
      <c r="D733" s="150"/>
      <c r="G733" s="156"/>
      <c r="H733" s="156"/>
      <c r="I733" s="156"/>
      <c r="J733" s="156"/>
      <c r="K733" s="156"/>
      <c r="L733" s="156"/>
      <c r="M733" s="156"/>
      <c r="N733" s="156"/>
      <c r="O733" s="156"/>
      <c r="P733" s="157"/>
      <c r="Q733" s="156"/>
      <c r="R733" s="156"/>
      <c r="S733" s="156"/>
      <c r="T733" s="156"/>
    </row>
    <row r="734" spans="1:20" x14ac:dyDescent="0.25">
      <c r="A734" s="150"/>
      <c r="D734" s="150"/>
      <c r="G734" s="156"/>
      <c r="H734" s="156"/>
      <c r="I734" s="156"/>
      <c r="J734" s="156"/>
      <c r="K734" s="156"/>
      <c r="L734" s="156"/>
      <c r="M734" s="156"/>
      <c r="N734" s="156"/>
      <c r="O734" s="156"/>
      <c r="P734" s="157"/>
      <c r="Q734" s="156"/>
      <c r="R734" s="156"/>
      <c r="S734" s="156"/>
      <c r="T734" s="156"/>
    </row>
    <row r="735" spans="1:20" x14ac:dyDescent="0.25">
      <c r="A735" s="150"/>
      <c r="D735" s="150"/>
      <c r="G735" s="156"/>
      <c r="H735" s="156"/>
      <c r="I735" s="156"/>
      <c r="J735" s="156"/>
      <c r="K735" s="156"/>
      <c r="L735" s="156"/>
      <c r="M735" s="156"/>
      <c r="N735" s="156"/>
      <c r="O735" s="156"/>
      <c r="P735" s="157"/>
      <c r="Q735" s="156"/>
      <c r="R735" s="156"/>
      <c r="S735" s="156"/>
      <c r="T735" s="156"/>
    </row>
    <row r="736" spans="1:20" x14ac:dyDescent="0.25">
      <c r="A736" s="150"/>
      <c r="D736" s="150"/>
      <c r="G736" s="156"/>
      <c r="H736" s="156"/>
      <c r="I736" s="156"/>
      <c r="J736" s="156"/>
      <c r="K736" s="156"/>
      <c r="L736" s="156"/>
      <c r="M736" s="156"/>
      <c r="N736" s="156"/>
      <c r="O736" s="156"/>
      <c r="P736" s="157"/>
      <c r="Q736" s="156"/>
      <c r="R736" s="156"/>
      <c r="S736" s="156"/>
      <c r="T736" s="156"/>
    </row>
    <row r="737" spans="1:20" x14ac:dyDescent="0.25">
      <c r="A737" s="150"/>
      <c r="D737" s="150"/>
      <c r="G737" s="156"/>
      <c r="H737" s="156"/>
      <c r="I737" s="156"/>
      <c r="J737" s="156"/>
      <c r="K737" s="156"/>
      <c r="L737" s="156"/>
      <c r="M737" s="156"/>
      <c r="N737" s="156"/>
      <c r="O737" s="156"/>
      <c r="P737" s="157"/>
      <c r="Q737" s="156"/>
      <c r="R737" s="156"/>
      <c r="S737" s="156"/>
      <c r="T737" s="156"/>
    </row>
    <row r="738" spans="1:20" x14ac:dyDescent="0.25">
      <c r="A738" s="150"/>
      <c r="D738" s="150"/>
      <c r="G738" s="156"/>
      <c r="H738" s="156"/>
      <c r="I738" s="156"/>
      <c r="J738" s="156"/>
      <c r="K738" s="156"/>
      <c r="L738" s="156"/>
      <c r="M738" s="156"/>
      <c r="N738" s="156"/>
      <c r="O738" s="156"/>
      <c r="P738" s="157"/>
      <c r="Q738" s="156"/>
      <c r="R738" s="156"/>
      <c r="S738" s="156"/>
      <c r="T738" s="156"/>
    </row>
    <row r="739" spans="1:20" x14ac:dyDescent="0.25">
      <c r="A739" s="150"/>
      <c r="D739" s="150"/>
      <c r="G739" s="156"/>
      <c r="H739" s="156"/>
      <c r="I739" s="156"/>
      <c r="J739" s="156"/>
      <c r="K739" s="156"/>
      <c r="L739" s="156"/>
      <c r="M739" s="156"/>
      <c r="N739" s="156"/>
      <c r="O739" s="156"/>
      <c r="P739" s="157"/>
      <c r="Q739" s="156"/>
      <c r="R739" s="156"/>
      <c r="S739" s="156"/>
      <c r="T739" s="156"/>
    </row>
    <row r="740" spans="1:20" x14ac:dyDescent="0.25">
      <c r="A740" s="150"/>
      <c r="D740" s="150"/>
      <c r="G740" s="156"/>
      <c r="H740" s="156"/>
      <c r="I740" s="156"/>
      <c r="J740" s="156"/>
      <c r="K740" s="156"/>
      <c r="L740" s="156"/>
      <c r="M740" s="156"/>
      <c r="N740" s="156"/>
      <c r="O740" s="156"/>
      <c r="P740" s="157"/>
      <c r="Q740" s="156"/>
      <c r="R740" s="156"/>
      <c r="S740" s="156"/>
      <c r="T740" s="156"/>
    </row>
    <row r="741" spans="1:20" x14ac:dyDescent="0.25">
      <c r="A741" s="150"/>
      <c r="D741" s="150"/>
      <c r="G741" s="156"/>
      <c r="H741" s="156"/>
      <c r="I741" s="156"/>
      <c r="J741" s="156"/>
      <c r="K741" s="156"/>
      <c r="L741" s="156"/>
      <c r="M741" s="156"/>
      <c r="N741" s="156"/>
      <c r="O741" s="156"/>
      <c r="P741" s="157"/>
      <c r="Q741" s="156"/>
      <c r="R741" s="156"/>
      <c r="S741" s="156"/>
      <c r="T741" s="156"/>
    </row>
    <row r="742" spans="1:20" x14ac:dyDescent="0.25">
      <c r="A742" s="150"/>
      <c r="D742" s="150"/>
      <c r="G742" s="156"/>
      <c r="H742" s="156"/>
      <c r="I742" s="156"/>
      <c r="J742" s="156"/>
      <c r="K742" s="156"/>
      <c r="L742" s="156"/>
      <c r="M742" s="156"/>
      <c r="N742" s="156"/>
      <c r="O742" s="156"/>
      <c r="P742" s="157"/>
      <c r="Q742" s="156"/>
      <c r="R742" s="156"/>
      <c r="S742" s="156"/>
      <c r="T742" s="156"/>
    </row>
    <row r="743" spans="1:20" x14ac:dyDescent="0.25">
      <c r="A743" s="150"/>
      <c r="D743" s="150"/>
      <c r="G743" s="156"/>
      <c r="H743" s="156"/>
      <c r="I743" s="156"/>
      <c r="J743" s="156"/>
      <c r="K743" s="156"/>
      <c r="L743" s="156"/>
      <c r="M743" s="156"/>
      <c r="N743" s="156"/>
      <c r="O743" s="156"/>
      <c r="P743" s="157"/>
      <c r="Q743" s="156"/>
      <c r="R743" s="156"/>
      <c r="S743" s="156"/>
      <c r="T743" s="156"/>
    </row>
    <row r="744" spans="1:20" x14ac:dyDescent="0.25">
      <c r="A744" s="150"/>
      <c r="D744" s="150"/>
      <c r="G744" s="156"/>
      <c r="H744" s="156"/>
      <c r="I744" s="156"/>
      <c r="J744" s="156"/>
      <c r="K744" s="156"/>
      <c r="L744" s="156"/>
      <c r="M744" s="156"/>
      <c r="N744" s="156"/>
      <c r="O744" s="156"/>
      <c r="P744" s="157"/>
      <c r="Q744" s="156"/>
      <c r="R744" s="156"/>
      <c r="S744" s="156"/>
      <c r="T744" s="156"/>
    </row>
    <row r="745" spans="1:20" x14ac:dyDescent="0.25">
      <c r="A745" s="150"/>
      <c r="D745" s="150"/>
      <c r="G745" s="156"/>
      <c r="H745" s="156"/>
      <c r="I745" s="156"/>
      <c r="J745" s="156"/>
      <c r="K745" s="156"/>
      <c r="L745" s="156"/>
      <c r="M745" s="156"/>
      <c r="N745" s="156"/>
      <c r="O745" s="156"/>
      <c r="P745" s="157"/>
      <c r="Q745" s="156"/>
      <c r="R745" s="156"/>
      <c r="S745" s="156"/>
      <c r="T745" s="156"/>
    </row>
    <row r="746" spans="1:20" x14ac:dyDescent="0.25">
      <c r="A746" s="150"/>
      <c r="D746" s="150"/>
      <c r="G746" s="156"/>
      <c r="H746" s="156"/>
      <c r="I746" s="156"/>
      <c r="J746" s="156"/>
      <c r="K746" s="156"/>
      <c r="L746" s="156"/>
      <c r="M746" s="156"/>
      <c r="N746" s="156"/>
      <c r="O746" s="156"/>
      <c r="P746" s="157"/>
      <c r="Q746" s="156"/>
      <c r="R746" s="156"/>
      <c r="S746" s="156"/>
      <c r="T746" s="156"/>
    </row>
    <row r="747" spans="1:20" x14ac:dyDescent="0.25">
      <c r="A747" s="150"/>
      <c r="D747" s="150"/>
      <c r="G747" s="156"/>
      <c r="H747" s="156"/>
      <c r="I747" s="156"/>
      <c r="J747" s="156"/>
      <c r="K747" s="156"/>
      <c r="L747" s="156"/>
      <c r="M747" s="156"/>
      <c r="N747" s="156"/>
      <c r="O747" s="156"/>
      <c r="P747" s="157"/>
      <c r="Q747" s="156"/>
      <c r="R747" s="156"/>
      <c r="S747" s="156"/>
      <c r="T747" s="156"/>
    </row>
    <row r="748" spans="1:20" x14ac:dyDescent="0.25">
      <c r="A748" s="150"/>
      <c r="D748" s="150"/>
      <c r="G748" s="156"/>
      <c r="H748" s="156"/>
      <c r="I748" s="156"/>
      <c r="J748" s="156"/>
      <c r="K748" s="156"/>
      <c r="L748" s="156"/>
      <c r="M748" s="156"/>
      <c r="N748" s="156"/>
      <c r="O748" s="156"/>
      <c r="P748" s="157"/>
      <c r="Q748" s="156"/>
      <c r="R748" s="156"/>
      <c r="S748" s="156"/>
      <c r="T748" s="156"/>
    </row>
    <row r="749" spans="1:20" x14ac:dyDescent="0.25">
      <c r="A749" s="150"/>
      <c r="D749" s="150"/>
      <c r="G749" s="156"/>
      <c r="H749" s="156"/>
      <c r="I749" s="156"/>
      <c r="J749" s="156"/>
      <c r="K749" s="156"/>
      <c r="L749" s="156"/>
      <c r="M749" s="156"/>
      <c r="N749" s="156"/>
      <c r="O749" s="156"/>
      <c r="P749" s="157"/>
      <c r="Q749" s="156"/>
      <c r="R749" s="156"/>
      <c r="S749" s="156"/>
      <c r="T749" s="156"/>
    </row>
    <row r="750" spans="1:20" x14ac:dyDescent="0.25">
      <c r="A750" s="150"/>
      <c r="D750" s="150"/>
      <c r="G750" s="156"/>
      <c r="H750" s="156"/>
      <c r="I750" s="156"/>
      <c r="J750" s="156"/>
      <c r="K750" s="156"/>
      <c r="L750" s="156"/>
      <c r="M750" s="156"/>
      <c r="N750" s="156"/>
      <c r="O750" s="156"/>
      <c r="P750" s="157"/>
      <c r="Q750" s="156"/>
      <c r="R750" s="156"/>
      <c r="S750" s="156"/>
      <c r="T750" s="156"/>
    </row>
    <row r="751" spans="1:20" x14ac:dyDescent="0.25">
      <c r="A751" s="150"/>
      <c r="D751" s="150"/>
      <c r="G751" s="156"/>
      <c r="H751" s="156"/>
      <c r="I751" s="156"/>
      <c r="J751" s="156"/>
      <c r="K751" s="156"/>
      <c r="L751" s="156"/>
      <c r="M751" s="156"/>
      <c r="N751" s="156"/>
      <c r="O751" s="156"/>
      <c r="P751" s="157"/>
      <c r="Q751" s="156"/>
      <c r="R751" s="156"/>
      <c r="S751" s="156"/>
      <c r="T751" s="156"/>
    </row>
    <row r="752" spans="1:20" x14ac:dyDescent="0.25">
      <c r="A752" s="150"/>
      <c r="D752" s="150"/>
      <c r="G752" s="156"/>
      <c r="H752" s="156"/>
      <c r="I752" s="156"/>
      <c r="J752" s="156"/>
      <c r="K752" s="156"/>
      <c r="L752" s="156"/>
      <c r="M752" s="156"/>
      <c r="N752" s="156"/>
      <c r="O752" s="156"/>
      <c r="P752" s="157"/>
      <c r="Q752" s="156"/>
      <c r="R752" s="156"/>
      <c r="S752" s="156"/>
      <c r="T752" s="156"/>
    </row>
    <row r="753" spans="1:20" x14ac:dyDescent="0.25">
      <c r="A753" s="150"/>
      <c r="D753" s="150"/>
      <c r="G753" s="156"/>
      <c r="H753" s="156"/>
      <c r="I753" s="156"/>
      <c r="J753" s="156"/>
      <c r="K753" s="156"/>
      <c r="L753" s="156"/>
      <c r="M753" s="156"/>
      <c r="N753" s="156"/>
      <c r="O753" s="156"/>
      <c r="P753" s="157"/>
      <c r="Q753" s="156"/>
      <c r="R753" s="156"/>
      <c r="S753" s="156"/>
      <c r="T753" s="156"/>
    </row>
    <row r="754" spans="1:20" x14ac:dyDescent="0.25">
      <c r="A754" s="150"/>
      <c r="D754" s="150"/>
      <c r="G754" s="156"/>
      <c r="H754" s="156"/>
      <c r="I754" s="156"/>
      <c r="J754" s="156"/>
      <c r="K754" s="156"/>
      <c r="L754" s="156"/>
      <c r="M754" s="156"/>
      <c r="N754" s="156"/>
      <c r="O754" s="156"/>
      <c r="P754" s="157"/>
      <c r="Q754" s="156"/>
      <c r="R754" s="156"/>
      <c r="S754" s="156"/>
      <c r="T754" s="156"/>
    </row>
    <row r="755" spans="1:20" x14ac:dyDescent="0.25">
      <c r="A755" s="150"/>
      <c r="D755" s="150"/>
      <c r="G755" s="156"/>
      <c r="H755" s="156"/>
      <c r="I755" s="156"/>
      <c r="J755" s="156"/>
      <c r="K755" s="156"/>
      <c r="L755" s="156"/>
      <c r="M755" s="156"/>
      <c r="N755" s="156"/>
      <c r="O755" s="156"/>
      <c r="P755" s="157"/>
      <c r="Q755" s="156"/>
      <c r="R755" s="156"/>
      <c r="S755" s="156"/>
      <c r="T755" s="156"/>
    </row>
    <row r="756" spans="1:20" x14ac:dyDescent="0.25">
      <c r="A756" s="150"/>
      <c r="D756" s="150"/>
      <c r="G756" s="156"/>
      <c r="H756" s="156"/>
      <c r="I756" s="156"/>
      <c r="J756" s="156"/>
      <c r="K756" s="156"/>
      <c r="L756" s="156"/>
      <c r="M756" s="156"/>
      <c r="N756" s="156"/>
      <c r="O756" s="156"/>
      <c r="P756" s="157"/>
      <c r="Q756" s="156"/>
      <c r="R756" s="156"/>
      <c r="S756" s="156"/>
      <c r="T756" s="156"/>
    </row>
    <row r="757" spans="1:20" x14ac:dyDescent="0.25">
      <c r="A757" s="150"/>
      <c r="D757" s="150"/>
      <c r="G757" s="156"/>
      <c r="H757" s="156"/>
      <c r="I757" s="156"/>
      <c r="J757" s="156"/>
      <c r="K757" s="156"/>
      <c r="L757" s="156"/>
      <c r="M757" s="156"/>
      <c r="N757" s="156"/>
      <c r="O757" s="156"/>
      <c r="P757" s="157"/>
      <c r="Q757" s="156"/>
      <c r="R757" s="156"/>
      <c r="S757" s="156"/>
      <c r="T757" s="156"/>
    </row>
    <row r="758" spans="1:20" x14ac:dyDescent="0.25">
      <c r="A758" s="150"/>
      <c r="D758" s="150"/>
      <c r="G758" s="156"/>
      <c r="H758" s="156"/>
      <c r="I758" s="156"/>
      <c r="J758" s="156"/>
      <c r="K758" s="156"/>
      <c r="L758" s="156"/>
      <c r="M758" s="156"/>
      <c r="N758" s="156"/>
      <c r="O758" s="156"/>
      <c r="P758" s="157"/>
      <c r="Q758" s="156"/>
      <c r="R758" s="156"/>
      <c r="S758" s="156"/>
      <c r="T758" s="156"/>
    </row>
    <row r="759" spans="1:20" x14ac:dyDescent="0.25">
      <c r="A759" s="150"/>
      <c r="D759" s="150"/>
      <c r="G759" s="156"/>
      <c r="H759" s="156"/>
      <c r="I759" s="156"/>
      <c r="J759" s="156"/>
      <c r="K759" s="156"/>
      <c r="L759" s="156"/>
      <c r="M759" s="156"/>
      <c r="N759" s="156"/>
      <c r="O759" s="156"/>
      <c r="P759" s="157"/>
      <c r="Q759" s="156"/>
      <c r="R759" s="156"/>
      <c r="S759" s="156"/>
      <c r="T759" s="156"/>
    </row>
    <row r="760" spans="1:20" x14ac:dyDescent="0.25">
      <c r="A760" s="150"/>
      <c r="D760" s="150"/>
      <c r="G760" s="156"/>
      <c r="H760" s="156"/>
      <c r="I760" s="156"/>
      <c r="J760" s="156"/>
      <c r="K760" s="156"/>
      <c r="L760" s="156"/>
      <c r="M760" s="156"/>
      <c r="N760" s="156"/>
      <c r="O760" s="156"/>
      <c r="P760" s="157"/>
      <c r="Q760" s="156"/>
      <c r="R760" s="156"/>
      <c r="S760" s="156"/>
      <c r="T760" s="156"/>
    </row>
    <row r="761" spans="1:20" x14ac:dyDescent="0.25">
      <c r="A761" s="150"/>
      <c r="D761" s="150"/>
      <c r="G761" s="156"/>
      <c r="H761" s="156"/>
      <c r="I761" s="156"/>
      <c r="J761" s="156"/>
      <c r="K761" s="156"/>
      <c r="L761" s="156"/>
      <c r="M761" s="156"/>
      <c r="N761" s="156"/>
      <c r="O761" s="156"/>
      <c r="P761" s="157"/>
      <c r="Q761" s="156"/>
      <c r="R761" s="156"/>
      <c r="S761" s="156"/>
      <c r="T761" s="156"/>
    </row>
    <row r="762" spans="1:20" x14ac:dyDescent="0.25">
      <c r="A762" s="150"/>
      <c r="D762" s="150"/>
      <c r="G762" s="156"/>
      <c r="H762" s="156"/>
      <c r="I762" s="156"/>
      <c r="J762" s="156"/>
      <c r="K762" s="156"/>
      <c r="L762" s="156"/>
      <c r="M762" s="156"/>
      <c r="N762" s="156"/>
      <c r="O762" s="156"/>
      <c r="P762" s="157"/>
      <c r="Q762" s="156"/>
      <c r="R762" s="156"/>
      <c r="S762" s="156"/>
      <c r="T762" s="156"/>
    </row>
    <row r="763" spans="1:20" x14ac:dyDescent="0.25">
      <c r="A763" s="150"/>
      <c r="D763" s="150"/>
      <c r="G763" s="156"/>
      <c r="H763" s="156"/>
      <c r="I763" s="156"/>
      <c r="J763" s="156"/>
      <c r="K763" s="156"/>
      <c r="L763" s="156"/>
      <c r="M763" s="156"/>
      <c r="N763" s="156"/>
      <c r="O763" s="156"/>
      <c r="P763" s="157"/>
      <c r="Q763" s="156"/>
      <c r="R763" s="156"/>
      <c r="S763" s="156"/>
      <c r="T763" s="156"/>
    </row>
    <row r="764" spans="1:20" x14ac:dyDescent="0.25">
      <c r="A764" s="150"/>
      <c r="D764" s="150"/>
      <c r="G764" s="156"/>
      <c r="H764" s="156"/>
      <c r="I764" s="156"/>
      <c r="J764" s="156"/>
      <c r="K764" s="156"/>
      <c r="L764" s="156"/>
      <c r="M764" s="156"/>
      <c r="N764" s="156"/>
      <c r="O764" s="156"/>
      <c r="P764" s="157"/>
      <c r="Q764" s="156"/>
      <c r="R764" s="156"/>
      <c r="S764" s="156"/>
      <c r="T764" s="156"/>
    </row>
    <row r="765" spans="1:20" x14ac:dyDescent="0.25">
      <c r="A765" s="150"/>
      <c r="D765" s="150"/>
      <c r="G765" s="156"/>
      <c r="H765" s="156"/>
      <c r="I765" s="156"/>
      <c r="J765" s="156"/>
      <c r="K765" s="156"/>
      <c r="L765" s="156"/>
      <c r="M765" s="156"/>
      <c r="N765" s="156"/>
      <c r="O765" s="156"/>
      <c r="P765" s="157"/>
      <c r="Q765" s="156"/>
      <c r="R765" s="156"/>
      <c r="S765" s="156"/>
      <c r="T765" s="156"/>
    </row>
    <row r="766" spans="1:20" x14ac:dyDescent="0.25">
      <c r="A766" s="150"/>
      <c r="D766" s="150"/>
      <c r="G766" s="156"/>
      <c r="H766" s="156"/>
      <c r="I766" s="156"/>
      <c r="J766" s="156"/>
      <c r="K766" s="156"/>
      <c r="L766" s="156"/>
      <c r="M766" s="156"/>
      <c r="N766" s="156"/>
      <c r="O766" s="156"/>
      <c r="P766" s="157"/>
      <c r="Q766" s="156"/>
      <c r="R766" s="156"/>
      <c r="S766" s="156"/>
      <c r="T766" s="156"/>
    </row>
    <row r="767" spans="1:20" x14ac:dyDescent="0.25">
      <c r="A767" s="150"/>
      <c r="D767" s="150"/>
      <c r="G767" s="156"/>
      <c r="H767" s="156"/>
      <c r="I767" s="156"/>
      <c r="J767" s="156"/>
      <c r="K767" s="156"/>
      <c r="L767" s="156"/>
      <c r="M767" s="156"/>
      <c r="N767" s="156"/>
      <c r="O767" s="156"/>
      <c r="P767" s="157"/>
      <c r="Q767" s="156"/>
      <c r="R767" s="156"/>
      <c r="S767" s="156"/>
      <c r="T767" s="156"/>
    </row>
    <row r="768" spans="1:20" x14ac:dyDescent="0.25">
      <c r="A768" s="150"/>
      <c r="D768" s="150"/>
      <c r="G768" s="156"/>
      <c r="H768" s="156"/>
      <c r="I768" s="156"/>
      <c r="J768" s="156"/>
      <c r="K768" s="156"/>
      <c r="L768" s="156"/>
      <c r="M768" s="156"/>
      <c r="N768" s="156"/>
      <c r="O768" s="156"/>
      <c r="P768" s="157"/>
      <c r="Q768" s="156"/>
      <c r="R768" s="156"/>
      <c r="S768" s="156"/>
      <c r="T768" s="156"/>
    </row>
    <row r="769" spans="1:20" x14ac:dyDescent="0.25">
      <c r="A769" s="150"/>
      <c r="D769" s="150"/>
      <c r="G769" s="156"/>
      <c r="H769" s="156"/>
      <c r="I769" s="156"/>
      <c r="J769" s="156"/>
      <c r="K769" s="156"/>
      <c r="L769" s="156"/>
      <c r="M769" s="156"/>
      <c r="N769" s="156"/>
      <c r="O769" s="156"/>
      <c r="P769" s="157"/>
      <c r="Q769" s="156"/>
      <c r="R769" s="156"/>
      <c r="S769" s="156"/>
      <c r="T769" s="156"/>
    </row>
    <row r="770" spans="1:20" x14ac:dyDescent="0.25">
      <c r="A770" s="150"/>
      <c r="D770" s="150"/>
      <c r="G770" s="156"/>
      <c r="H770" s="156"/>
      <c r="I770" s="156"/>
      <c r="J770" s="156"/>
      <c r="K770" s="156"/>
      <c r="L770" s="156"/>
      <c r="M770" s="156"/>
      <c r="N770" s="156"/>
      <c r="O770" s="156"/>
      <c r="P770" s="157"/>
      <c r="Q770" s="156"/>
      <c r="R770" s="156"/>
      <c r="S770" s="156"/>
      <c r="T770" s="156"/>
    </row>
    <row r="771" spans="1:20" x14ac:dyDescent="0.25">
      <c r="A771" s="150"/>
      <c r="D771" s="150"/>
      <c r="G771" s="156"/>
      <c r="H771" s="156"/>
      <c r="I771" s="156"/>
      <c r="J771" s="156"/>
      <c r="K771" s="156"/>
      <c r="L771" s="156"/>
      <c r="M771" s="156"/>
      <c r="N771" s="156"/>
      <c r="O771" s="156"/>
      <c r="P771" s="157"/>
      <c r="Q771" s="156"/>
      <c r="R771" s="156"/>
      <c r="S771" s="156"/>
      <c r="T771" s="156"/>
    </row>
    <row r="772" spans="1:20" x14ac:dyDescent="0.25">
      <c r="A772" s="150"/>
      <c r="D772" s="150"/>
      <c r="G772" s="156"/>
      <c r="H772" s="156"/>
      <c r="I772" s="156"/>
      <c r="J772" s="156"/>
      <c r="K772" s="156"/>
      <c r="L772" s="156"/>
      <c r="M772" s="156"/>
      <c r="N772" s="156"/>
      <c r="O772" s="156"/>
      <c r="P772" s="157"/>
      <c r="Q772" s="156"/>
      <c r="R772" s="156"/>
      <c r="S772" s="156"/>
      <c r="T772" s="156"/>
    </row>
    <row r="773" spans="1:20" x14ac:dyDescent="0.25">
      <c r="A773" s="150"/>
      <c r="D773" s="150"/>
      <c r="G773" s="156"/>
      <c r="H773" s="156"/>
      <c r="I773" s="156"/>
      <c r="J773" s="156"/>
      <c r="K773" s="156"/>
      <c r="L773" s="156"/>
      <c r="M773" s="156"/>
      <c r="N773" s="156"/>
      <c r="O773" s="156"/>
      <c r="P773" s="157"/>
      <c r="Q773" s="156"/>
      <c r="R773" s="156"/>
      <c r="S773" s="156"/>
      <c r="T773" s="156"/>
    </row>
    <row r="774" spans="1:20" x14ac:dyDescent="0.25">
      <c r="A774" s="150"/>
      <c r="D774" s="150"/>
      <c r="G774" s="156"/>
      <c r="H774" s="156"/>
      <c r="I774" s="156"/>
      <c r="J774" s="156"/>
      <c r="K774" s="156"/>
      <c r="L774" s="156"/>
      <c r="M774" s="156"/>
      <c r="N774" s="156"/>
      <c r="O774" s="156"/>
      <c r="P774" s="157"/>
      <c r="Q774" s="156"/>
      <c r="R774" s="156"/>
      <c r="S774" s="156"/>
      <c r="T774" s="156"/>
    </row>
    <row r="775" spans="1:20" x14ac:dyDescent="0.25">
      <c r="A775" s="150"/>
      <c r="D775" s="150"/>
      <c r="G775" s="156"/>
      <c r="H775" s="156"/>
      <c r="I775" s="156"/>
      <c r="J775" s="156"/>
      <c r="K775" s="156"/>
      <c r="L775" s="156"/>
      <c r="M775" s="156"/>
      <c r="N775" s="156"/>
      <c r="O775" s="156"/>
      <c r="P775" s="157"/>
      <c r="Q775" s="156"/>
      <c r="R775" s="156"/>
      <c r="S775" s="156"/>
      <c r="T775" s="156"/>
    </row>
    <row r="776" spans="1:20" x14ac:dyDescent="0.25">
      <c r="A776" s="150"/>
      <c r="D776" s="150"/>
      <c r="G776" s="156"/>
      <c r="H776" s="156"/>
      <c r="I776" s="156"/>
      <c r="J776" s="156"/>
      <c r="K776" s="156"/>
      <c r="L776" s="156"/>
      <c r="M776" s="156"/>
      <c r="N776" s="156"/>
      <c r="O776" s="156"/>
      <c r="P776" s="157"/>
      <c r="Q776" s="156"/>
      <c r="R776" s="156"/>
      <c r="S776" s="156"/>
      <c r="T776" s="156"/>
    </row>
    <row r="777" spans="1:20" x14ac:dyDescent="0.25">
      <c r="A777" s="150"/>
      <c r="D777" s="150"/>
      <c r="G777" s="156"/>
      <c r="H777" s="156"/>
      <c r="I777" s="156"/>
      <c r="J777" s="156"/>
      <c r="K777" s="156"/>
      <c r="L777" s="156"/>
      <c r="M777" s="156"/>
      <c r="N777" s="156"/>
      <c r="O777" s="156"/>
      <c r="P777" s="157"/>
      <c r="Q777" s="156"/>
      <c r="R777" s="156"/>
      <c r="S777" s="156"/>
      <c r="T777" s="156"/>
    </row>
    <row r="778" spans="1:20" x14ac:dyDescent="0.25">
      <c r="A778" s="150"/>
      <c r="D778" s="150"/>
      <c r="G778" s="156"/>
      <c r="H778" s="156"/>
      <c r="I778" s="156"/>
      <c r="J778" s="156"/>
      <c r="K778" s="156"/>
      <c r="L778" s="156"/>
      <c r="M778" s="156"/>
      <c r="N778" s="156"/>
      <c r="O778" s="156"/>
      <c r="P778" s="157"/>
      <c r="Q778" s="156"/>
      <c r="R778" s="156"/>
      <c r="S778" s="156"/>
      <c r="T778" s="156"/>
    </row>
    <row r="779" spans="1:20" x14ac:dyDescent="0.25">
      <c r="A779" s="150"/>
      <c r="D779" s="150"/>
      <c r="G779" s="156"/>
      <c r="H779" s="156"/>
      <c r="I779" s="156"/>
      <c r="J779" s="156"/>
      <c r="K779" s="156"/>
      <c r="L779" s="156"/>
      <c r="M779" s="156"/>
      <c r="N779" s="156"/>
      <c r="O779" s="156"/>
      <c r="P779" s="157"/>
      <c r="Q779" s="156"/>
      <c r="R779" s="156"/>
      <c r="S779" s="156"/>
      <c r="T779" s="156"/>
    </row>
    <row r="780" spans="1:20" x14ac:dyDescent="0.25">
      <c r="A780" s="150"/>
      <c r="D780" s="150"/>
      <c r="G780" s="156"/>
      <c r="H780" s="156"/>
      <c r="I780" s="156"/>
      <c r="J780" s="156"/>
      <c r="K780" s="156"/>
      <c r="L780" s="156"/>
      <c r="M780" s="156"/>
      <c r="N780" s="156"/>
      <c r="O780" s="156"/>
      <c r="P780" s="157"/>
      <c r="Q780" s="156"/>
      <c r="R780" s="156"/>
      <c r="S780" s="156"/>
      <c r="T780" s="156"/>
    </row>
    <row r="781" spans="1:20" x14ac:dyDescent="0.25">
      <c r="A781" s="150"/>
      <c r="D781" s="150"/>
      <c r="G781" s="156"/>
      <c r="H781" s="156"/>
      <c r="I781" s="156"/>
      <c r="J781" s="156"/>
      <c r="K781" s="156"/>
      <c r="L781" s="156"/>
      <c r="M781" s="156"/>
      <c r="N781" s="156"/>
      <c r="O781" s="156"/>
      <c r="P781" s="157"/>
      <c r="Q781" s="156"/>
      <c r="R781" s="156"/>
      <c r="S781" s="156"/>
      <c r="T781" s="156"/>
    </row>
    <row r="782" spans="1:20" x14ac:dyDescent="0.25">
      <c r="A782" s="150"/>
      <c r="D782" s="150"/>
      <c r="G782" s="156"/>
      <c r="H782" s="156"/>
      <c r="I782" s="156"/>
      <c r="J782" s="156"/>
      <c r="K782" s="156"/>
      <c r="L782" s="156"/>
      <c r="M782" s="156"/>
      <c r="N782" s="156"/>
      <c r="O782" s="156"/>
      <c r="P782" s="157"/>
      <c r="Q782" s="156"/>
      <c r="R782" s="156"/>
      <c r="S782" s="156"/>
      <c r="T782" s="156"/>
    </row>
    <row r="783" spans="1:20" x14ac:dyDescent="0.25">
      <c r="A783" s="150"/>
      <c r="D783" s="150"/>
      <c r="G783" s="156"/>
      <c r="H783" s="156"/>
      <c r="I783" s="156"/>
      <c r="J783" s="156"/>
      <c r="K783" s="156"/>
      <c r="L783" s="156"/>
      <c r="M783" s="156"/>
      <c r="N783" s="156"/>
      <c r="O783" s="156"/>
      <c r="P783" s="157"/>
      <c r="Q783" s="156"/>
      <c r="R783" s="156"/>
      <c r="S783" s="156"/>
      <c r="T783" s="156"/>
    </row>
    <row r="784" spans="1:20" x14ac:dyDescent="0.25">
      <c r="A784" s="150"/>
      <c r="D784" s="150"/>
      <c r="G784" s="156"/>
      <c r="H784" s="156"/>
      <c r="I784" s="156"/>
      <c r="J784" s="156"/>
      <c r="K784" s="156"/>
      <c r="L784" s="156"/>
      <c r="M784" s="156"/>
      <c r="N784" s="156"/>
      <c r="O784" s="156"/>
      <c r="P784" s="157"/>
      <c r="Q784" s="156"/>
      <c r="R784" s="156"/>
      <c r="S784" s="156"/>
      <c r="T784" s="156"/>
    </row>
    <row r="785" spans="1:20" x14ac:dyDescent="0.25">
      <c r="A785" s="150"/>
      <c r="D785" s="150"/>
      <c r="G785" s="156"/>
      <c r="H785" s="156"/>
      <c r="I785" s="156"/>
      <c r="J785" s="156"/>
      <c r="K785" s="156"/>
      <c r="L785" s="156"/>
      <c r="M785" s="156"/>
      <c r="N785" s="156"/>
      <c r="O785" s="156"/>
      <c r="P785" s="157"/>
      <c r="Q785" s="156"/>
      <c r="R785" s="156"/>
      <c r="S785" s="156"/>
      <c r="T785" s="156"/>
    </row>
    <row r="786" spans="1:20" x14ac:dyDescent="0.25">
      <c r="A786" s="150"/>
      <c r="D786" s="150"/>
      <c r="G786" s="156"/>
      <c r="H786" s="156"/>
      <c r="I786" s="156"/>
      <c r="J786" s="156"/>
      <c r="K786" s="156"/>
      <c r="L786" s="156"/>
      <c r="M786" s="156"/>
      <c r="N786" s="156"/>
      <c r="O786" s="156"/>
      <c r="P786" s="157"/>
      <c r="Q786" s="156"/>
      <c r="R786" s="156"/>
      <c r="S786" s="156"/>
      <c r="T786" s="156"/>
    </row>
    <row r="787" spans="1:20" x14ac:dyDescent="0.25">
      <c r="A787" s="150"/>
      <c r="D787" s="150"/>
      <c r="G787" s="156"/>
      <c r="H787" s="156"/>
      <c r="I787" s="156"/>
      <c r="J787" s="156"/>
      <c r="K787" s="156"/>
      <c r="L787" s="156"/>
      <c r="M787" s="156"/>
      <c r="N787" s="156"/>
      <c r="O787" s="156"/>
      <c r="P787" s="157"/>
      <c r="Q787" s="156"/>
      <c r="R787" s="156"/>
      <c r="S787" s="156"/>
      <c r="T787" s="156"/>
    </row>
    <row r="788" spans="1:20" x14ac:dyDescent="0.25">
      <c r="A788" s="150"/>
      <c r="D788" s="150"/>
      <c r="G788" s="156"/>
      <c r="H788" s="156"/>
      <c r="I788" s="156"/>
      <c r="J788" s="156"/>
      <c r="K788" s="156"/>
      <c r="L788" s="156"/>
      <c r="M788" s="156"/>
      <c r="N788" s="156"/>
      <c r="O788" s="156"/>
      <c r="P788" s="157"/>
      <c r="Q788" s="156"/>
      <c r="R788" s="156"/>
      <c r="S788" s="156"/>
      <c r="T788" s="156"/>
    </row>
    <row r="789" spans="1:20" x14ac:dyDescent="0.25">
      <c r="A789" s="150"/>
      <c r="D789" s="150"/>
      <c r="G789" s="156"/>
      <c r="H789" s="156"/>
      <c r="I789" s="156"/>
      <c r="J789" s="156"/>
      <c r="K789" s="156"/>
      <c r="L789" s="156"/>
      <c r="M789" s="156"/>
      <c r="N789" s="156"/>
      <c r="O789" s="156"/>
      <c r="P789" s="157"/>
      <c r="Q789" s="156"/>
      <c r="R789" s="156"/>
      <c r="S789" s="156"/>
      <c r="T789" s="156"/>
    </row>
    <row r="790" spans="1:20" x14ac:dyDescent="0.25">
      <c r="A790" s="150"/>
      <c r="D790" s="150"/>
      <c r="G790" s="156"/>
      <c r="H790" s="156"/>
      <c r="I790" s="156"/>
      <c r="J790" s="156"/>
      <c r="K790" s="156"/>
      <c r="L790" s="156"/>
      <c r="M790" s="156"/>
      <c r="N790" s="156"/>
      <c r="O790" s="156"/>
      <c r="P790" s="157"/>
      <c r="Q790" s="156"/>
      <c r="R790" s="156"/>
      <c r="S790" s="156"/>
      <c r="T790" s="156"/>
    </row>
    <row r="791" spans="1:20" x14ac:dyDescent="0.25">
      <c r="A791" s="150"/>
      <c r="D791" s="150"/>
      <c r="G791" s="156"/>
      <c r="H791" s="156"/>
      <c r="I791" s="156"/>
      <c r="J791" s="156"/>
      <c r="K791" s="156"/>
      <c r="L791" s="156"/>
      <c r="M791" s="156"/>
      <c r="N791" s="156"/>
      <c r="O791" s="156"/>
      <c r="P791" s="157"/>
      <c r="Q791" s="156"/>
      <c r="R791" s="156"/>
      <c r="S791" s="156"/>
      <c r="T791" s="156"/>
    </row>
    <row r="792" spans="1:20" x14ac:dyDescent="0.25">
      <c r="A792" s="150"/>
      <c r="D792" s="150"/>
      <c r="G792" s="156"/>
      <c r="H792" s="156"/>
      <c r="I792" s="156"/>
      <c r="J792" s="156"/>
      <c r="K792" s="156"/>
      <c r="L792" s="156"/>
      <c r="M792" s="156"/>
      <c r="N792" s="156"/>
      <c r="O792" s="156"/>
      <c r="P792" s="157"/>
      <c r="Q792" s="156"/>
      <c r="R792" s="156"/>
      <c r="S792" s="156"/>
      <c r="T792" s="156"/>
    </row>
    <row r="793" spans="1:20" x14ac:dyDescent="0.25">
      <c r="A793" s="150"/>
      <c r="D793" s="150"/>
      <c r="G793" s="156"/>
      <c r="H793" s="156"/>
      <c r="I793" s="156"/>
      <c r="J793" s="156"/>
      <c r="K793" s="156"/>
      <c r="L793" s="156"/>
      <c r="M793" s="156"/>
      <c r="N793" s="156"/>
      <c r="O793" s="156"/>
      <c r="P793" s="157"/>
      <c r="Q793" s="156"/>
      <c r="R793" s="156"/>
      <c r="S793" s="156"/>
      <c r="T793" s="156"/>
    </row>
    <row r="794" spans="1:20" x14ac:dyDescent="0.25">
      <c r="A794" s="150"/>
      <c r="D794" s="150"/>
      <c r="G794" s="156"/>
      <c r="H794" s="156"/>
      <c r="I794" s="156"/>
      <c r="J794" s="156"/>
      <c r="K794" s="156"/>
      <c r="L794" s="156"/>
      <c r="M794" s="156"/>
      <c r="N794" s="156"/>
      <c r="O794" s="156"/>
      <c r="P794" s="157"/>
      <c r="Q794" s="156"/>
      <c r="R794" s="156"/>
      <c r="S794" s="156"/>
      <c r="T794" s="156"/>
    </row>
    <row r="795" spans="1:20" x14ac:dyDescent="0.25">
      <c r="A795" s="150"/>
      <c r="D795" s="150"/>
      <c r="G795" s="156"/>
      <c r="H795" s="156"/>
      <c r="I795" s="156"/>
      <c r="J795" s="156"/>
      <c r="K795" s="156"/>
      <c r="L795" s="156"/>
      <c r="M795" s="156"/>
      <c r="N795" s="156"/>
      <c r="O795" s="156"/>
      <c r="P795" s="157"/>
      <c r="Q795" s="156"/>
      <c r="R795" s="156"/>
      <c r="S795" s="156"/>
      <c r="T795" s="156"/>
    </row>
    <row r="796" spans="1:20" x14ac:dyDescent="0.25">
      <c r="A796" s="150"/>
      <c r="D796" s="150"/>
      <c r="G796" s="156"/>
      <c r="H796" s="156"/>
      <c r="I796" s="156"/>
      <c r="J796" s="156"/>
      <c r="K796" s="156"/>
      <c r="L796" s="156"/>
      <c r="M796" s="156"/>
      <c r="N796" s="156"/>
      <c r="O796" s="156"/>
      <c r="P796" s="157"/>
      <c r="Q796" s="156"/>
      <c r="R796" s="156"/>
      <c r="S796" s="156"/>
      <c r="T796" s="156"/>
    </row>
    <row r="797" spans="1:20" x14ac:dyDescent="0.25">
      <c r="A797" s="150"/>
      <c r="D797" s="150"/>
      <c r="G797" s="156"/>
      <c r="H797" s="156"/>
      <c r="I797" s="156"/>
      <c r="J797" s="156"/>
      <c r="K797" s="156"/>
      <c r="L797" s="156"/>
      <c r="M797" s="156"/>
      <c r="N797" s="156"/>
      <c r="O797" s="156"/>
      <c r="P797" s="157"/>
      <c r="Q797" s="156"/>
      <c r="R797" s="156"/>
      <c r="S797" s="156"/>
      <c r="T797" s="156"/>
    </row>
    <row r="798" spans="1:20" x14ac:dyDescent="0.25">
      <c r="A798" s="150"/>
      <c r="D798" s="150"/>
      <c r="G798" s="156"/>
      <c r="H798" s="156"/>
      <c r="I798" s="156"/>
      <c r="J798" s="156"/>
      <c r="K798" s="156"/>
      <c r="L798" s="156"/>
      <c r="M798" s="156"/>
      <c r="N798" s="156"/>
      <c r="O798" s="156"/>
      <c r="P798" s="157"/>
      <c r="Q798" s="156"/>
      <c r="R798" s="156"/>
      <c r="S798" s="156"/>
      <c r="T798" s="156"/>
    </row>
    <row r="799" spans="1:20" x14ac:dyDescent="0.25">
      <c r="A799" s="150"/>
      <c r="D799" s="150"/>
      <c r="G799" s="156"/>
      <c r="H799" s="156"/>
      <c r="I799" s="156"/>
      <c r="J799" s="156"/>
      <c r="K799" s="156"/>
      <c r="L799" s="156"/>
      <c r="M799" s="156"/>
      <c r="N799" s="156"/>
      <c r="O799" s="156"/>
      <c r="P799" s="157"/>
      <c r="Q799" s="156"/>
      <c r="R799" s="156"/>
      <c r="S799" s="156"/>
      <c r="T799" s="156"/>
    </row>
    <row r="800" spans="1:20" x14ac:dyDescent="0.25">
      <c r="A800" s="150"/>
      <c r="D800" s="150"/>
      <c r="G800" s="156"/>
      <c r="H800" s="156"/>
      <c r="I800" s="156"/>
      <c r="J800" s="156"/>
      <c r="K800" s="156"/>
      <c r="L800" s="156"/>
      <c r="M800" s="156"/>
      <c r="N800" s="156"/>
      <c r="O800" s="156"/>
      <c r="P800" s="157"/>
      <c r="Q800" s="156"/>
      <c r="R800" s="156"/>
      <c r="S800" s="156"/>
      <c r="T800" s="156"/>
    </row>
    <row r="801" spans="1:20" x14ac:dyDescent="0.25">
      <c r="A801" s="150"/>
      <c r="D801" s="150"/>
      <c r="G801" s="156"/>
      <c r="H801" s="156"/>
      <c r="I801" s="156"/>
      <c r="J801" s="156"/>
      <c r="K801" s="156"/>
      <c r="L801" s="156"/>
      <c r="M801" s="156"/>
      <c r="N801" s="156"/>
      <c r="O801" s="156"/>
      <c r="P801" s="157"/>
      <c r="Q801" s="156"/>
      <c r="R801" s="156"/>
      <c r="S801" s="156"/>
      <c r="T801" s="156"/>
    </row>
    <row r="802" spans="1:20" x14ac:dyDescent="0.25">
      <c r="A802" s="150"/>
      <c r="D802" s="150"/>
      <c r="G802" s="156"/>
      <c r="H802" s="156"/>
      <c r="I802" s="156"/>
      <c r="J802" s="156"/>
      <c r="K802" s="156"/>
      <c r="L802" s="156"/>
      <c r="M802" s="156"/>
      <c r="N802" s="156"/>
      <c r="O802" s="156"/>
      <c r="P802" s="157"/>
      <c r="Q802" s="156"/>
      <c r="R802" s="156"/>
      <c r="S802" s="156"/>
      <c r="T802" s="156"/>
    </row>
    <row r="803" spans="1:20" x14ac:dyDescent="0.25">
      <c r="A803" s="150"/>
      <c r="D803" s="150"/>
      <c r="G803" s="156"/>
      <c r="H803" s="156"/>
      <c r="I803" s="156"/>
      <c r="J803" s="156"/>
      <c r="K803" s="156"/>
      <c r="L803" s="156"/>
      <c r="M803" s="156"/>
      <c r="N803" s="156"/>
      <c r="O803" s="156"/>
      <c r="P803" s="157"/>
      <c r="Q803" s="156"/>
      <c r="R803" s="156"/>
      <c r="S803" s="156"/>
      <c r="T803" s="156"/>
    </row>
    <row r="804" spans="1:20" x14ac:dyDescent="0.25">
      <c r="A804" s="150"/>
      <c r="D804" s="150"/>
      <c r="G804" s="156"/>
      <c r="H804" s="156"/>
      <c r="I804" s="156"/>
      <c r="J804" s="156"/>
      <c r="K804" s="156"/>
      <c r="L804" s="156"/>
      <c r="M804" s="156"/>
      <c r="N804" s="156"/>
      <c r="O804" s="156"/>
      <c r="P804" s="157"/>
      <c r="Q804" s="156"/>
      <c r="R804" s="156"/>
      <c r="S804" s="156"/>
      <c r="T804" s="156"/>
    </row>
    <row r="805" spans="1:20" x14ac:dyDescent="0.25">
      <c r="A805" s="150"/>
      <c r="D805" s="150"/>
      <c r="G805" s="156"/>
      <c r="H805" s="156"/>
      <c r="I805" s="156"/>
      <c r="J805" s="156"/>
      <c r="K805" s="156"/>
      <c r="L805" s="156"/>
      <c r="M805" s="156"/>
      <c r="N805" s="156"/>
      <c r="O805" s="156"/>
      <c r="P805" s="157"/>
      <c r="Q805" s="156"/>
      <c r="R805" s="156"/>
      <c r="S805" s="156"/>
      <c r="T805" s="156"/>
    </row>
    <row r="806" spans="1:20" x14ac:dyDescent="0.25">
      <c r="A806" s="150"/>
      <c r="D806" s="150"/>
      <c r="G806" s="156"/>
      <c r="H806" s="156"/>
      <c r="I806" s="156"/>
      <c r="J806" s="156"/>
      <c r="K806" s="156"/>
      <c r="L806" s="156"/>
      <c r="M806" s="156"/>
      <c r="N806" s="156"/>
      <c r="O806" s="156"/>
      <c r="P806" s="157"/>
      <c r="Q806" s="156"/>
      <c r="R806" s="156"/>
      <c r="S806" s="156"/>
      <c r="T806" s="156"/>
    </row>
    <row r="807" spans="1:20" x14ac:dyDescent="0.25">
      <c r="A807" s="150"/>
      <c r="D807" s="150"/>
      <c r="G807" s="156"/>
      <c r="H807" s="156"/>
      <c r="I807" s="156"/>
      <c r="J807" s="156"/>
      <c r="K807" s="156"/>
      <c r="L807" s="156"/>
      <c r="M807" s="156"/>
      <c r="N807" s="156"/>
      <c r="O807" s="156"/>
      <c r="P807" s="157"/>
      <c r="Q807" s="156"/>
      <c r="R807" s="156"/>
      <c r="S807" s="156"/>
      <c r="T807" s="156"/>
    </row>
    <row r="808" spans="1:20" x14ac:dyDescent="0.25">
      <c r="A808" s="150"/>
      <c r="D808" s="150"/>
      <c r="G808" s="156"/>
      <c r="H808" s="156"/>
      <c r="I808" s="156"/>
      <c r="J808" s="156"/>
      <c r="K808" s="156"/>
      <c r="L808" s="156"/>
      <c r="M808" s="156"/>
      <c r="N808" s="156"/>
      <c r="O808" s="156"/>
      <c r="P808" s="157"/>
      <c r="Q808" s="156"/>
      <c r="R808" s="156"/>
      <c r="S808" s="156"/>
      <c r="T808" s="156"/>
    </row>
    <row r="809" spans="1:20" x14ac:dyDescent="0.25">
      <c r="A809" s="150"/>
      <c r="D809" s="150"/>
      <c r="G809" s="156"/>
      <c r="H809" s="156"/>
      <c r="I809" s="156"/>
      <c r="J809" s="156"/>
      <c r="K809" s="156"/>
      <c r="L809" s="156"/>
      <c r="M809" s="156"/>
      <c r="N809" s="156"/>
      <c r="O809" s="156"/>
      <c r="P809" s="157"/>
      <c r="Q809" s="156"/>
      <c r="R809" s="156"/>
      <c r="S809" s="156"/>
      <c r="T809" s="156"/>
    </row>
    <row r="810" spans="1:20" x14ac:dyDescent="0.25">
      <c r="A810" s="150"/>
      <c r="D810" s="150"/>
      <c r="G810" s="156"/>
      <c r="H810" s="156"/>
      <c r="I810" s="156"/>
      <c r="J810" s="156"/>
      <c r="K810" s="156"/>
      <c r="L810" s="156"/>
      <c r="M810" s="156"/>
      <c r="N810" s="156"/>
      <c r="O810" s="156"/>
      <c r="P810" s="157"/>
      <c r="Q810" s="156"/>
      <c r="R810" s="156"/>
      <c r="S810" s="156"/>
      <c r="T810" s="156"/>
    </row>
    <row r="811" spans="1:20" x14ac:dyDescent="0.25">
      <c r="A811" s="150"/>
      <c r="D811" s="150"/>
      <c r="G811" s="156"/>
      <c r="H811" s="156"/>
      <c r="I811" s="156"/>
      <c r="J811" s="156"/>
      <c r="K811" s="156"/>
      <c r="L811" s="156"/>
      <c r="M811" s="156"/>
      <c r="N811" s="156"/>
      <c r="O811" s="156"/>
      <c r="P811" s="157"/>
      <c r="Q811" s="156"/>
      <c r="R811" s="156"/>
      <c r="S811" s="156"/>
      <c r="T811" s="156"/>
    </row>
    <row r="812" spans="1:20" x14ac:dyDescent="0.25">
      <c r="A812" s="150"/>
      <c r="D812" s="150"/>
      <c r="G812" s="156"/>
      <c r="H812" s="156"/>
      <c r="I812" s="156"/>
      <c r="J812" s="156"/>
      <c r="K812" s="156"/>
      <c r="L812" s="156"/>
      <c r="M812" s="156"/>
      <c r="N812" s="156"/>
      <c r="O812" s="156"/>
      <c r="P812" s="157"/>
      <c r="Q812" s="156"/>
      <c r="R812" s="156"/>
      <c r="S812" s="156"/>
      <c r="T812" s="156"/>
    </row>
    <row r="813" spans="1:20" x14ac:dyDescent="0.25">
      <c r="A813" s="150"/>
      <c r="D813" s="150"/>
      <c r="G813" s="156"/>
      <c r="H813" s="156"/>
      <c r="I813" s="156"/>
      <c r="J813" s="156"/>
      <c r="K813" s="156"/>
      <c r="L813" s="156"/>
      <c r="M813" s="156"/>
      <c r="N813" s="156"/>
      <c r="O813" s="156"/>
      <c r="P813" s="157"/>
      <c r="Q813" s="156"/>
      <c r="R813" s="156"/>
      <c r="S813" s="156"/>
      <c r="T813" s="156"/>
    </row>
    <row r="814" spans="1:20" x14ac:dyDescent="0.25">
      <c r="A814" s="150"/>
      <c r="D814" s="150"/>
      <c r="G814" s="156"/>
      <c r="H814" s="156"/>
      <c r="I814" s="156"/>
      <c r="J814" s="156"/>
      <c r="K814" s="156"/>
      <c r="L814" s="156"/>
      <c r="M814" s="156"/>
      <c r="N814" s="156"/>
      <c r="O814" s="156"/>
      <c r="P814" s="157"/>
      <c r="Q814" s="156"/>
      <c r="R814" s="156"/>
      <c r="S814" s="156"/>
      <c r="T814" s="156"/>
    </row>
    <row r="815" spans="1:20" x14ac:dyDescent="0.25">
      <c r="A815" s="150"/>
      <c r="D815" s="150"/>
      <c r="G815" s="156"/>
      <c r="H815" s="156"/>
      <c r="I815" s="156"/>
      <c r="J815" s="156"/>
      <c r="K815" s="156"/>
      <c r="L815" s="156"/>
      <c r="M815" s="156"/>
      <c r="N815" s="156"/>
      <c r="O815" s="156"/>
      <c r="P815" s="157"/>
      <c r="Q815" s="156"/>
      <c r="R815" s="156"/>
      <c r="S815" s="156"/>
      <c r="T815" s="156"/>
    </row>
    <row r="816" spans="1:20" x14ac:dyDescent="0.25">
      <c r="A816" s="150"/>
      <c r="D816" s="150"/>
      <c r="G816" s="156"/>
      <c r="H816" s="156"/>
      <c r="I816" s="156"/>
      <c r="J816" s="156"/>
      <c r="K816" s="156"/>
      <c r="L816" s="156"/>
      <c r="M816" s="156"/>
      <c r="N816" s="156"/>
      <c r="O816" s="156"/>
      <c r="P816" s="157"/>
      <c r="Q816" s="156"/>
      <c r="R816" s="156"/>
      <c r="S816" s="156"/>
      <c r="T816" s="156"/>
    </row>
    <row r="817" spans="1:20" x14ac:dyDescent="0.25">
      <c r="A817" s="150"/>
      <c r="D817" s="150"/>
      <c r="G817" s="156"/>
      <c r="H817" s="156"/>
      <c r="I817" s="156"/>
      <c r="J817" s="156"/>
      <c r="K817" s="156"/>
      <c r="L817" s="156"/>
      <c r="M817" s="156"/>
      <c r="N817" s="156"/>
      <c r="O817" s="156"/>
      <c r="P817" s="157"/>
      <c r="Q817" s="156"/>
      <c r="R817" s="156"/>
      <c r="S817" s="156"/>
      <c r="T817" s="156"/>
    </row>
    <row r="818" spans="1:20" x14ac:dyDescent="0.25">
      <c r="A818" s="150"/>
      <c r="D818" s="150"/>
      <c r="G818" s="156"/>
      <c r="H818" s="156"/>
      <c r="I818" s="156"/>
      <c r="J818" s="156"/>
      <c r="K818" s="156"/>
      <c r="L818" s="156"/>
      <c r="M818" s="156"/>
      <c r="N818" s="156"/>
      <c r="O818" s="156"/>
      <c r="P818" s="157"/>
      <c r="Q818" s="156"/>
      <c r="R818" s="156"/>
      <c r="S818" s="156"/>
      <c r="T818" s="156"/>
    </row>
    <row r="819" spans="1:20" x14ac:dyDescent="0.25">
      <c r="A819" s="150"/>
      <c r="D819" s="150"/>
      <c r="G819" s="156"/>
      <c r="H819" s="156"/>
      <c r="I819" s="156"/>
      <c r="J819" s="156"/>
      <c r="K819" s="156"/>
      <c r="L819" s="156"/>
      <c r="M819" s="156"/>
      <c r="N819" s="156"/>
      <c r="O819" s="156"/>
      <c r="P819" s="157"/>
      <c r="Q819" s="156"/>
      <c r="R819" s="156"/>
      <c r="S819" s="156"/>
      <c r="T819" s="156"/>
    </row>
    <row r="820" spans="1:20" x14ac:dyDescent="0.25">
      <c r="A820" s="150"/>
      <c r="D820" s="150"/>
      <c r="G820" s="156"/>
      <c r="H820" s="156"/>
      <c r="I820" s="156"/>
      <c r="J820" s="156"/>
      <c r="K820" s="156"/>
      <c r="L820" s="156"/>
      <c r="M820" s="156"/>
      <c r="N820" s="156"/>
      <c r="O820" s="156"/>
      <c r="P820" s="157"/>
      <c r="Q820" s="156"/>
      <c r="R820" s="156"/>
      <c r="S820" s="156"/>
      <c r="T820" s="156"/>
    </row>
    <row r="821" spans="1:20" x14ac:dyDescent="0.25">
      <c r="A821" s="150"/>
      <c r="D821" s="150"/>
      <c r="G821" s="156"/>
      <c r="H821" s="156"/>
      <c r="I821" s="156"/>
      <c r="J821" s="156"/>
      <c r="K821" s="156"/>
      <c r="L821" s="156"/>
      <c r="M821" s="156"/>
      <c r="N821" s="156"/>
      <c r="O821" s="156"/>
      <c r="P821" s="157"/>
      <c r="Q821" s="156"/>
      <c r="R821" s="156"/>
      <c r="S821" s="156"/>
      <c r="T821" s="156"/>
    </row>
    <row r="822" spans="1:20" x14ac:dyDescent="0.25">
      <c r="A822" s="150"/>
      <c r="D822" s="150"/>
      <c r="G822" s="156"/>
      <c r="H822" s="156"/>
      <c r="I822" s="156"/>
      <c r="J822" s="156"/>
      <c r="K822" s="156"/>
      <c r="L822" s="156"/>
      <c r="M822" s="156"/>
      <c r="N822" s="156"/>
      <c r="O822" s="156"/>
      <c r="P822" s="157"/>
      <c r="Q822" s="156"/>
      <c r="R822" s="156"/>
      <c r="S822" s="156"/>
      <c r="T822" s="156"/>
    </row>
    <row r="823" spans="1:20" x14ac:dyDescent="0.25">
      <c r="A823" s="150"/>
      <c r="D823" s="150"/>
      <c r="G823" s="156"/>
      <c r="H823" s="156"/>
      <c r="I823" s="156"/>
      <c r="J823" s="156"/>
      <c r="K823" s="156"/>
      <c r="L823" s="156"/>
      <c r="M823" s="156"/>
      <c r="N823" s="156"/>
      <c r="O823" s="156"/>
      <c r="P823" s="157"/>
      <c r="Q823" s="156"/>
      <c r="R823" s="156"/>
      <c r="S823" s="156"/>
      <c r="T823" s="156"/>
    </row>
    <row r="824" spans="1:20" x14ac:dyDescent="0.25">
      <c r="A824" s="150"/>
      <c r="D824" s="150"/>
      <c r="G824" s="156"/>
      <c r="H824" s="156"/>
      <c r="I824" s="156"/>
      <c r="J824" s="156"/>
      <c r="K824" s="156"/>
      <c r="L824" s="156"/>
      <c r="M824" s="156"/>
      <c r="N824" s="156"/>
      <c r="O824" s="156"/>
      <c r="P824" s="157"/>
      <c r="Q824" s="156"/>
      <c r="R824" s="156"/>
      <c r="S824" s="156"/>
      <c r="T824" s="156"/>
    </row>
    <row r="825" spans="1:20" x14ac:dyDescent="0.25">
      <c r="A825" s="150"/>
      <c r="D825" s="150"/>
      <c r="G825" s="156"/>
      <c r="H825" s="156"/>
      <c r="I825" s="156"/>
      <c r="J825" s="156"/>
      <c r="K825" s="156"/>
      <c r="L825" s="156"/>
      <c r="M825" s="156"/>
      <c r="N825" s="156"/>
      <c r="O825" s="156"/>
      <c r="P825" s="157"/>
      <c r="Q825" s="156"/>
      <c r="R825" s="156"/>
      <c r="S825" s="156"/>
      <c r="T825" s="156"/>
    </row>
    <row r="826" spans="1:20" x14ac:dyDescent="0.25">
      <c r="A826" s="150"/>
      <c r="D826" s="150"/>
      <c r="G826" s="156"/>
      <c r="H826" s="156"/>
      <c r="I826" s="156"/>
      <c r="J826" s="156"/>
      <c r="K826" s="156"/>
      <c r="L826" s="156"/>
      <c r="M826" s="156"/>
      <c r="N826" s="156"/>
      <c r="O826" s="156"/>
      <c r="P826" s="157"/>
      <c r="Q826" s="156"/>
      <c r="R826" s="156"/>
      <c r="S826" s="156"/>
      <c r="T826" s="156"/>
    </row>
    <row r="827" spans="1:20" x14ac:dyDescent="0.25">
      <c r="A827" s="150"/>
      <c r="D827" s="150"/>
      <c r="G827" s="156"/>
      <c r="H827" s="156"/>
      <c r="I827" s="156"/>
      <c r="J827" s="156"/>
      <c r="K827" s="156"/>
      <c r="L827" s="156"/>
      <c r="M827" s="156"/>
      <c r="N827" s="156"/>
      <c r="O827" s="156"/>
      <c r="P827" s="157"/>
      <c r="Q827" s="156"/>
      <c r="R827" s="156"/>
      <c r="S827" s="156"/>
      <c r="T827" s="156"/>
    </row>
    <row r="828" spans="1:20" x14ac:dyDescent="0.25">
      <c r="A828" s="150"/>
      <c r="D828" s="150"/>
      <c r="G828" s="156"/>
      <c r="H828" s="156"/>
      <c r="I828" s="156"/>
      <c r="J828" s="156"/>
      <c r="K828" s="156"/>
      <c r="L828" s="156"/>
      <c r="M828" s="156"/>
      <c r="N828" s="156"/>
      <c r="O828" s="156"/>
      <c r="P828" s="157"/>
      <c r="Q828" s="156"/>
      <c r="R828" s="156"/>
      <c r="S828" s="156"/>
      <c r="T828" s="156"/>
    </row>
    <row r="829" spans="1:20" x14ac:dyDescent="0.25">
      <c r="A829" s="150"/>
      <c r="D829" s="150"/>
      <c r="G829" s="156"/>
      <c r="H829" s="156"/>
      <c r="I829" s="156"/>
      <c r="J829" s="156"/>
      <c r="K829" s="156"/>
      <c r="L829" s="156"/>
      <c r="M829" s="156"/>
      <c r="N829" s="156"/>
      <c r="O829" s="156"/>
      <c r="P829" s="157"/>
      <c r="Q829" s="156"/>
      <c r="R829" s="156"/>
      <c r="S829" s="156"/>
      <c r="T829" s="156"/>
    </row>
    <row r="830" spans="1:20" x14ac:dyDescent="0.25">
      <c r="A830" s="150"/>
      <c r="D830" s="150"/>
      <c r="G830" s="156"/>
      <c r="H830" s="156"/>
      <c r="I830" s="156"/>
      <c r="J830" s="156"/>
      <c r="K830" s="156"/>
      <c r="L830" s="156"/>
      <c r="M830" s="156"/>
      <c r="N830" s="156"/>
      <c r="O830" s="156"/>
      <c r="P830" s="157"/>
      <c r="Q830" s="156"/>
      <c r="R830" s="156"/>
      <c r="S830" s="156"/>
      <c r="T830" s="156"/>
    </row>
    <row r="831" spans="1:20" x14ac:dyDescent="0.25">
      <c r="A831" s="150"/>
      <c r="D831" s="150"/>
      <c r="G831" s="156"/>
      <c r="H831" s="156"/>
      <c r="I831" s="156"/>
      <c r="J831" s="156"/>
      <c r="K831" s="156"/>
      <c r="L831" s="156"/>
      <c r="M831" s="156"/>
      <c r="N831" s="156"/>
      <c r="O831" s="156"/>
      <c r="P831" s="157"/>
      <c r="Q831" s="156"/>
      <c r="R831" s="156"/>
      <c r="S831" s="156"/>
      <c r="T831" s="156"/>
    </row>
    <row r="832" spans="1:20" x14ac:dyDescent="0.25">
      <c r="A832" s="150"/>
      <c r="D832" s="150"/>
      <c r="G832" s="156"/>
      <c r="H832" s="156"/>
      <c r="I832" s="156"/>
      <c r="J832" s="156"/>
      <c r="K832" s="156"/>
      <c r="L832" s="156"/>
      <c r="M832" s="156"/>
      <c r="N832" s="156"/>
      <c r="O832" s="156"/>
      <c r="P832" s="157"/>
      <c r="Q832" s="156"/>
      <c r="R832" s="156"/>
      <c r="S832" s="156"/>
      <c r="T832" s="156"/>
    </row>
    <row r="833" spans="1:20" x14ac:dyDescent="0.25">
      <c r="A833" s="150"/>
      <c r="D833" s="150"/>
      <c r="G833" s="156"/>
      <c r="H833" s="156"/>
      <c r="I833" s="156"/>
      <c r="J833" s="156"/>
      <c r="K833" s="156"/>
      <c r="L833" s="156"/>
      <c r="M833" s="156"/>
      <c r="N833" s="156"/>
      <c r="O833" s="156"/>
      <c r="P833" s="157"/>
      <c r="Q833" s="156"/>
      <c r="R833" s="156"/>
      <c r="S833" s="156"/>
      <c r="T833" s="156"/>
    </row>
    <row r="834" spans="1:20" x14ac:dyDescent="0.25">
      <c r="A834" s="150"/>
      <c r="D834" s="150"/>
      <c r="G834" s="156"/>
      <c r="H834" s="156"/>
      <c r="I834" s="156"/>
      <c r="J834" s="156"/>
      <c r="K834" s="156"/>
      <c r="L834" s="156"/>
      <c r="M834" s="156"/>
      <c r="N834" s="156"/>
      <c r="O834" s="156"/>
      <c r="P834" s="157"/>
      <c r="Q834" s="156"/>
      <c r="R834" s="156"/>
      <c r="S834" s="156"/>
      <c r="T834" s="156"/>
    </row>
    <row r="835" spans="1:20" x14ac:dyDescent="0.25">
      <c r="A835" s="150"/>
      <c r="D835" s="150"/>
      <c r="G835" s="156"/>
      <c r="H835" s="156"/>
      <c r="I835" s="156"/>
      <c r="J835" s="156"/>
      <c r="K835" s="156"/>
      <c r="L835" s="156"/>
      <c r="M835" s="156"/>
      <c r="N835" s="156"/>
      <c r="O835" s="156"/>
      <c r="P835" s="157"/>
      <c r="Q835" s="156"/>
      <c r="R835" s="156"/>
      <c r="S835" s="156"/>
      <c r="T835" s="156"/>
    </row>
    <row r="836" spans="1:20" x14ac:dyDescent="0.25">
      <c r="A836" s="150"/>
      <c r="D836" s="150"/>
      <c r="G836" s="156"/>
      <c r="H836" s="156"/>
      <c r="I836" s="156"/>
      <c r="J836" s="156"/>
      <c r="K836" s="156"/>
      <c r="L836" s="156"/>
      <c r="M836" s="156"/>
      <c r="N836" s="156"/>
      <c r="O836" s="156"/>
      <c r="P836" s="157"/>
      <c r="Q836" s="156"/>
      <c r="R836" s="156"/>
      <c r="S836" s="156"/>
      <c r="T836" s="156"/>
    </row>
    <row r="837" spans="1:20" x14ac:dyDescent="0.25">
      <c r="A837" s="150"/>
      <c r="D837" s="150"/>
      <c r="G837" s="156"/>
      <c r="H837" s="156"/>
      <c r="I837" s="156"/>
      <c r="J837" s="156"/>
      <c r="K837" s="156"/>
      <c r="L837" s="156"/>
      <c r="M837" s="156"/>
      <c r="N837" s="156"/>
      <c r="O837" s="156"/>
      <c r="P837" s="157"/>
      <c r="R837" s="156"/>
      <c r="S837" s="156"/>
      <c r="T837" s="156"/>
    </row>
  </sheetData>
  <dataConsolidate/>
  <mergeCells count="644">
    <mergeCell ref="L99:L100"/>
    <mergeCell ref="W118:W119"/>
    <mergeCell ref="X118:X119"/>
    <mergeCell ref="A127:A131"/>
    <mergeCell ref="B127:B131"/>
    <mergeCell ref="C127:C131"/>
    <mergeCell ref="D127:D131"/>
    <mergeCell ref="E127:E130"/>
    <mergeCell ref="G127:G131"/>
    <mergeCell ref="H127:H131"/>
    <mergeCell ref="I127:I131"/>
    <mergeCell ref="M127:M131"/>
    <mergeCell ref="N127:N131"/>
    <mergeCell ref="O127:O131"/>
    <mergeCell ref="P127:P131"/>
    <mergeCell ref="Q127:Q128"/>
    <mergeCell ref="R127:R131"/>
    <mergeCell ref="S127:S128"/>
    <mergeCell ref="T127:T128"/>
    <mergeCell ref="Q118:Q119"/>
    <mergeCell ref="S118:S119"/>
    <mergeCell ref="T118:T119"/>
    <mergeCell ref="U118:U119"/>
    <mergeCell ref="A122:A126"/>
    <mergeCell ref="B122:B126"/>
    <mergeCell ref="R110:R117"/>
    <mergeCell ref="F3:F4"/>
    <mergeCell ref="G3:H3"/>
    <mergeCell ref="I3:I4"/>
    <mergeCell ref="J3:J4"/>
    <mergeCell ref="K3:K4"/>
    <mergeCell ref="L3:L4"/>
    <mergeCell ref="A1:I1"/>
    <mergeCell ref="J1:W1"/>
    <mergeCell ref="A2:I2"/>
    <mergeCell ref="J2:R2"/>
    <mergeCell ref="T2:W2"/>
    <mergeCell ref="A3:A4"/>
    <mergeCell ref="B3:B4"/>
    <mergeCell ref="C3:C4"/>
    <mergeCell ref="D3:D4"/>
    <mergeCell ref="E3:E4"/>
    <mergeCell ref="T3:T4"/>
    <mergeCell ref="U3:U4"/>
    <mergeCell ref="V3:V4"/>
    <mergeCell ref="W3:W4"/>
    <mergeCell ref="A5:A8"/>
    <mergeCell ref="B5:B8"/>
    <mergeCell ref="C5:C8"/>
    <mergeCell ref="X3:X4"/>
    <mergeCell ref="M3:N3"/>
    <mergeCell ref="O3:O4"/>
    <mergeCell ref="P3:P4"/>
    <mergeCell ref="Q3:Q4"/>
    <mergeCell ref="R3:R4"/>
    <mergeCell ref="S3:S4"/>
    <mergeCell ref="I5:I8"/>
    <mergeCell ref="M5:M8"/>
    <mergeCell ref="N5:N8"/>
    <mergeCell ref="O5:O8"/>
    <mergeCell ref="P5:P8"/>
    <mergeCell ref="R5:R8"/>
    <mergeCell ref="D5:D8"/>
    <mergeCell ref="G5:G8"/>
    <mergeCell ref="H5:H8"/>
    <mergeCell ref="E6:E7"/>
    <mergeCell ref="F6:F7"/>
    <mergeCell ref="P9:P14"/>
    <mergeCell ref="R9:R14"/>
    <mergeCell ref="E12:E14"/>
    <mergeCell ref="F12:F14"/>
    <mergeCell ref="M9:M14"/>
    <mergeCell ref="N9:N14"/>
    <mergeCell ref="O9:O14"/>
    <mergeCell ref="G9:G14"/>
    <mergeCell ref="H9:H14"/>
    <mergeCell ref="I9:I14"/>
    <mergeCell ref="A9:A14"/>
    <mergeCell ref="B9:B14"/>
    <mergeCell ref="C9:C14"/>
    <mergeCell ref="D9:D14"/>
    <mergeCell ref="E9:E11"/>
    <mergeCell ref="F9:F11"/>
    <mergeCell ref="M15:M17"/>
    <mergeCell ref="N15:N17"/>
    <mergeCell ref="O15:O17"/>
    <mergeCell ref="N18:N20"/>
    <mergeCell ref="O18:O20"/>
    <mergeCell ref="A15:A17"/>
    <mergeCell ref="B15:B17"/>
    <mergeCell ref="C15:C17"/>
    <mergeCell ref="D15:D17"/>
    <mergeCell ref="G15:G17"/>
    <mergeCell ref="H15:H17"/>
    <mergeCell ref="I15:I17"/>
    <mergeCell ref="A18:A20"/>
    <mergeCell ref="B18:B20"/>
    <mergeCell ref="C18:C20"/>
    <mergeCell ref="D18:D20"/>
    <mergeCell ref="F18:F20"/>
    <mergeCell ref="G18:G20"/>
    <mergeCell ref="H18:H20"/>
    <mergeCell ref="I18:I20"/>
    <mergeCell ref="M18:M20"/>
    <mergeCell ref="O21:O23"/>
    <mergeCell ref="A24:A25"/>
    <mergeCell ref="B24:B25"/>
    <mergeCell ref="C24:C25"/>
    <mergeCell ref="D24:D25"/>
    <mergeCell ref="G24:G25"/>
    <mergeCell ref="R24:R25"/>
    <mergeCell ref="T24:T25"/>
    <mergeCell ref="W24:W25"/>
    <mergeCell ref="A21:A23"/>
    <mergeCell ref="B21:B23"/>
    <mergeCell ref="C21:C23"/>
    <mergeCell ref="D21:D23"/>
    <mergeCell ref="G21:G23"/>
    <mergeCell ref="H21:H23"/>
    <mergeCell ref="I21:I23"/>
    <mergeCell ref="M21:M23"/>
    <mergeCell ref="N21:N23"/>
    <mergeCell ref="I26:I27"/>
    <mergeCell ref="M26:M27"/>
    <mergeCell ref="I28:I29"/>
    <mergeCell ref="M28:M29"/>
    <mergeCell ref="X24:X25"/>
    <mergeCell ref="A26:A27"/>
    <mergeCell ref="B26:B27"/>
    <mergeCell ref="C26:C27"/>
    <mergeCell ref="D26:D27"/>
    <mergeCell ref="G26:G27"/>
    <mergeCell ref="H26:H27"/>
    <mergeCell ref="H24:H25"/>
    <mergeCell ref="I24:I25"/>
    <mergeCell ref="M24:M25"/>
    <mergeCell ref="N24:N25"/>
    <mergeCell ref="O24:O25"/>
    <mergeCell ref="P24:P25"/>
    <mergeCell ref="T26:T27"/>
    <mergeCell ref="W26:W27"/>
    <mergeCell ref="X26:X27"/>
    <mergeCell ref="N26:N27"/>
    <mergeCell ref="O26:O27"/>
    <mergeCell ref="P26:P27"/>
    <mergeCell ref="R26:R27"/>
    <mergeCell ref="N28:N29"/>
    <mergeCell ref="O28:O29"/>
    <mergeCell ref="P28:P29"/>
    <mergeCell ref="A30:A31"/>
    <mergeCell ref="B30:B31"/>
    <mergeCell ref="C30:C31"/>
    <mergeCell ref="D30:D31"/>
    <mergeCell ref="E30:E31"/>
    <mergeCell ref="P32:P33"/>
    <mergeCell ref="A28:A29"/>
    <mergeCell ref="B28:B29"/>
    <mergeCell ref="C28:C29"/>
    <mergeCell ref="D28:D29"/>
    <mergeCell ref="F28:F29"/>
    <mergeCell ref="G28:G29"/>
    <mergeCell ref="H28:H29"/>
    <mergeCell ref="I32:I33"/>
    <mergeCell ref="M32:M33"/>
    <mergeCell ref="N32:N33"/>
    <mergeCell ref="O32:O33"/>
    <mergeCell ref="O30:O31"/>
    <mergeCell ref="P30:P31"/>
    <mergeCell ref="A32:A33"/>
    <mergeCell ref="B32:B33"/>
    <mergeCell ref="C32:C33"/>
    <mergeCell ref="D32:D33"/>
    <mergeCell ref="E32:E33"/>
    <mergeCell ref="F32:F33"/>
    <mergeCell ref="G32:G33"/>
    <mergeCell ref="H32:H33"/>
    <mergeCell ref="F30:F31"/>
    <mergeCell ref="G30:G31"/>
    <mergeCell ref="H30:H31"/>
    <mergeCell ref="I30:I31"/>
    <mergeCell ref="M30:M31"/>
    <mergeCell ref="N30:N31"/>
    <mergeCell ref="I39:I42"/>
    <mergeCell ref="M39:M42"/>
    <mergeCell ref="N39:N42"/>
    <mergeCell ref="O39:O42"/>
    <mergeCell ref="X39:X42"/>
    <mergeCell ref="A43:A45"/>
    <mergeCell ref="B43:B45"/>
    <mergeCell ref="C43:C45"/>
    <mergeCell ref="D43:D45"/>
    <mergeCell ref="G43:G45"/>
    <mergeCell ref="A39:A42"/>
    <mergeCell ref="B39:B42"/>
    <mergeCell ref="C39:C42"/>
    <mergeCell ref="D39:D42"/>
    <mergeCell ref="G39:G42"/>
    <mergeCell ref="H39:H42"/>
    <mergeCell ref="Q43:Q45"/>
    <mergeCell ref="T43:T45"/>
    <mergeCell ref="X43:X45"/>
    <mergeCell ref="E44:E45"/>
    <mergeCell ref="F44:F45"/>
    <mergeCell ref="O43:O45"/>
    <mergeCell ref="P43:P45"/>
    <mergeCell ref="M46:M49"/>
    <mergeCell ref="N46:N49"/>
    <mergeCell ref="A46:A49"/>
    <mergeCell ref="B46:B49"/>
    <mergeCell ref="C46:C49"/>
    <mergeCell ref="D46:D49"/>
    <mergeCell ref="G46:G49"/>
    <mergeCell ref="H43:H45"/>
    <mergeCell ref="I43:I45"/>
    <mergeCell ref="M43:M45"/>
    <mergeCell ref="N43:N45"/>
    <mergeCell ref="D53:D54"/>
    <mergeCell ref="G53:G54"/>
    <mergeCell ref="H53:H54"/>
    <mergeCell ref="I53:I54"/>
    <mergeCell ref="J53:J54"/>
    <mergeCell ref="I50:I52"/>
    <mergeCell ref="U46:U47"/>
    <mergeCell ref="W46:W47"/>
    <mergeCell ref="X46:X49"/>
    <mergeCell ref="S48:S49"/>
    <mergeCell ref="T48:T49"/>
    <mergeCell ref="W48:W49"/>
    <mergeCell ref="W50:W52"/>
    <mergeCell ref="X50:X52"/>
    <mergeCell ref="O46:O49"/>
    <mergeCell ref="P46:P47"/>
    <mergeCell ref="Q46:Q47"/>
    <mergeCell ref="R46:R47"/>
    <mergeCell ref="S46:S47"/>
    <mergeCell ref="T46:T47"/>
    <mergeCell ref="H46:H49"/>
    <mergeCell ref="I46:I49"/>
    <mergeCell ref="J46:J47"/>
    <mergeCell ref="L46:L47"/>
    <mergeCell ref="M50:M52"/>
    <mergeCell ref="N50:N52"/>
    <mergeCell ref="O50:O52"/>
    <mergeCell ref="P50:P52"/>
    <mergeCell ref="A50:A52"/>
    <mergeCell ref="B50:B52"/>
    <mergeCell ref="C50:C52"/>
    <mergeCell ref="D50:D52"/>
    <mergeCell ref="G50:G52"/>
    <mergeCell ref="H50:H52"/>
    <mergeCell ref="W53:W54"/>
    <mergeCell ref="X53:X54"/>
    <mergeCell ref="A55:A57"/>
    <mergeCell ref="B55:B57"/>
    <mergeCell ref="C55:C57"/>
    <mergeCell ref="D55:D57"/>
    <mergeCell ref="G55:G57"/>
    <mergeCell ref="L53:L54"/>
    <mergeCell ref="M53:M54"/>
    <mergeCell ref="N53:N54"/>
    <mergeCell ref="O53:O54"/>
    <mergeCell ref="P53:P54"/>
    <mergeCell ref="R53:R54"/>
    <mergeCell ref="H55:H57"/>
    <mergeCell ref="I55:I57"/>
    <mergeCell ref="M55:M57"/>
    <mergeCell ref="N55:N57"/>
    <mergeCell ref="O55:O57"/>
    <mergeCell ref="P55:P57"/>
    <mergeCell ref="S53:S54"/>
    <mergeCell ref="T53:T54"/>
    <mergeCell ref="A53:A54"/>
    <mergeCell ref="B53:B54"/>
    <mergeCell ref="C53:C54"/>
    <mergeCell ref="I58:I59"/>
    <mergeCell ref="M58:M59"/>
    <mergeCell ref="N58:N59"/>
    <mergeCell ref="O58:O59"/>
    <mergeCell ref="P58:P59"/>
    <mergeCell ref="A60:A64"/>
    <mergeCell ref="B60:B64"/>
    <mergeCell ref="C60:C64"/>
    <mergeCell ref="D60:D64"/>
    <mergeCell ref="G60:G64"/>
    <mergeCell ref="A58:A59"/>
    <mergeCell ref="B58:B59"/>
    <mergeCell ref="C58:C59"/>
    <mergeCell ref="D58:D59"/>
    <mergeCell ref="G58:G59"/>
    <mergeCell ref="H58:H59"/>
    <mergeCell ref="H60:H64"/>
    <mergeCell ref="I60:I64"/>
    <mergeCell ref="M60:M64"/>
    <mergeCell ref="J62:J63"/>
    <mergeCell ref="K62:K63"/>
    <mergeCell ref="L62:L63"/>
    <mergeCell ref="I65:I66"/>
    <mergeCell ref="M65:M66"/>
    <mergeCell ref="A67:A69"/>
    <mergeCell ref="B67:B69"/>
    <mergeCell ref="C67:C69"/>
    <mergeCell ref="D67:D69"/>
    <mergeCell ref="G67:G69"/>
    <mergeCell ref="A65:A66"/>
    <mergeCell ref="B65:B66"/>
    <mergeCell ref="C65:C66"/>
    <mergeCell ref="D65:D66"/>
    <mergeCell ref="G65:G66"/>
    <mergeCell ref="H65:H66"/>
    <mergeCell ref="X67:X69"/>
    <mergeCell ref="Q68:Q69"/>
    <mergeCell ref="S68:S69"/>
    <mergeCell ref="T68:T69"/>
    <mergeCell ref="U68:U69"/>
    <mergeCell ref="W68:W69"/>
    <mergeCell ref="H67:H69"/>
    <mergeCell ref="I67:I69"/>
    <mergeCell ref="M67:M69"/>
    <mergeCell ref="N67:N69"/>
    <mergeCell ref="O67:O69"/>
    <mergeCell ref="P67:P69"/>
    <mergeCell ref="I70:I74"/>
    <mergeCell ref="M70:M74"/>
    <mergeCell ref="N70:N74"/>
    <mergeCell ref="O70:O74"/>
    <mergeCell ref="P70:P74"/>
    <mergeCell ref="A75:A78"/>
    <mergeCell ref="B75:B78"/>
    <mergeCell ref="C75:C78"/>
    <mergeCell ref="D75:D78"/>
    <mergeCell ref="G75:G78"/>
    <mergeCell ref="A70:A74"/>
    <mergeCell ref="B70:B74"/>
    <mergeCell ref="C70:C74"/>
    <mergeCell ref="D70:D74"/>
    <mergeCell ref="G70:G74"/>
    <mergeCell ref="H70:H74"/>
    <mergeCell ref="I79:I81"/>
    <mergeCell ref="M79:M81"/>
    <mergeCell ref="Q75:Q78"/>
    <mergeCell ref="X75:X78"/>
    <mergeCell ref="F76:F78"/>
    <mergeCell ref="A79:A81"/>
    <mergeCell ref="B79:B81"/>
    <mergeCell ref="C79:C81"/>
    <mergeCell ref="D79:D81"/>
    <mergeCell ref="G79:G81"/>
    <mergeCell ref="H79:H81"/>
    <mergeCell ref="H75:H78"/>
    <mergeCell ref="I75:I78"/>
    <mergeCell ref="M75:M78"/>
    <mergeCell ref="N75:N78"/>
    <mergeCell ref="O75:O78"/>
    <mergeCell ref="P75:P78"/>
    <mergeCell ref="X79:X81"/>
    <mergeCell ref="N79:N81"/>
    <mergeCell ref="O79:O81"/>
    <mergeCell ref="P79:P81"/>
    <mergeCell ref="Q79:Q81"/>
    <mergeCell ref="X82:X85"/>
    <mergeCell ref="A86:A88"/>
    <mergeCell ref="B86:B88"/>
    <mergeCell ref="C86:C88"/>
    <mergeCell ref="D86:D88"/>
    <mergeCell ref="G86:G88"/>
    <mergeCell ref="A82:A85"/>
    <mergeCell ref="B82:B85"/>
    <mergeCell ref="C82:C85"/>
    <mergeCell ref="D82:D85"/>
    <mergeCell ref="G82:G85"/>
    <mergeCell ref="H82:H85"/>
    <mergeCell ref="I82:I85"/>
    <mergeCell ref="M82:M85"/>
    <mergeCell ref="F82:F83"/>
    <mergeCell ref="A89:A90"/>
    <mergeCell ref="B89:B90"/>
    <mergeCell ref="C89:C90"/>
    <mergeCell ref="D89:D90"/>
    <mergeCell ref="G89:G90"/>
    <mergeCell ref="H89:H90"/>
    <mergeCell ref="I89:I90"/>
    <mergeCell ref="H86:H88"/>
    <mergeCell ref="I86:I88"/>
    <mergeCell ref="Q95:Q97"/>
    <mergeCell ref="Q99:Q100"/>
    <mergeCell ref="M89:M90"/>
    <mergeCell ref="N89:N90"/>
    <mergeCell ref="O89:O90"/>
    <mergeCell ref="P89:P90"/>
    <mergeCell ref="X89:X90"/>
    <mergeCell ref="T86:T88"/>
    <mergeCell ref="X86:X88"/>
    <mergeCell ref="M86:M88"/>
    <mergeCell ref="N86:N88"/>
    <mergeCell ref="O86:O88"/>
    <mergeCell ref="P86:P88"/>
    <mergeCell ref="S95:S97"/>
    <mergeCell ref="S99:S100"/>
    <mergeCell ref="T95:T97"/>
    <mergeCell ref="T99:T100"/>
    <mergeCell ref="V99:V100"/>
    <mergeCell ref="X91:X92"/>
    <mergeCell ref="O93:O94"/>
    <mergeCell ref="P93:P94"/>
    <mergeCell ref="X93:X94"/>
    <mergeCell ref="R104:R109"/>
    <mergeCell ref="A104:A109"/>
    <mergeCell ref="B104:B109"/>
    <mergeCell ref="C104:C109"/>
    <mergeCell ref="D104:D109"/>
    <mergeCell ref="G104:G109"/>
    <mergeCell ref="H104:H109"/>
    <mergeCell ref="I95:I103"/>
    <mergeCell ref="M95:M103"/>
    <mergeCell ref="N95:N103"/>
    <mergeCell ref="O95:O103"/>
    <mergeCell ref="P95:P103"/>
    <mergeCell ref="R95:R103"/>
    <mergeCell ref="A95:A103"/>
    <mergeCell ref="B95:B103"/>
    <mergeCell ref="C95:C103"/>
    <mergeCell ref="D95:D103"/>
    <mergeCell ref="G95:G103"/>
    <mergeCell ref="H95:H103"/>
    <mergeCell ref="E99:E101"/>
    <mergeCell ref="E95:E97"/>
    <mergeCell ref="J95:J97"/>
    <mergeCell ref="J99:J100"/>
    <mergeCell ref="L95:L97"/>
    <mergeCell ref="A110:A117"/>
    <mergeCell ref="B110:B117"/>
    <mergeCell ref="C110:C117"/>
    <mergeCell ref="D110:D117"/>
    <mergeCell ref="I104:I109"/>
    <mergeCell ref="M104:M109"/>
    <mergeCell ref="N104:N109"/>
    <mergeCell ref="O104:O109"/>
    <mergeCell ref="P104:P109"/>
    <mergeCell ref="E114:E117"/>
    <mergeCell ref="F114:F117"/>
    <mergeCell ref="G110:G117"/>
    <mergeCell ref="H110:H117"/>
    <mergeCell ref="I110:I117"/>
    <mergeCell ref="M110:M117"/>
    <mergeCell ref="N110:N117"/>
    <mergeCell ref="O110:O117"/>
    <mergeCell ref="P110:P117"/>
    <mergeCell ref="C122:C126"/>
    <mergeCell ref="D122:D126"/>
    <mergeCell ref="G122:G126"/>
    <mergeCell ref="H122:H126"/>
    <mergeCell ref="N118:N121"/>
    <mergeCell ref="O118:O121"/>
    <mergeCell ref="I122:I126"/>
    <mergeCell ref="M122:M126"/>
    <mergeCell ref="N122:N126"/>
    <mergeCell ref="O122:O126"/>
    <mergeCell ref="A118:A121"/>
    <mergeCell ref="B118:B121"/>
    <mergeCell ref="C118:C121"/>
    <mergeCell ref="D118:D121"/>
    <mergeCell ref="G118:G121"/>
    <mergeCell ref="H118:H121"/>
    <mergeCell ref="I118:I121"/>
    <mergeCell ref="M118:M121"/>
    <mergeCell ref="J118:J119"/>
    <mergeCell ref="K118:K119"/>
    <mergeCell ref="L118:L119"/>
    <mergeCell ref="P122:P126"/>
    <mergeCell ref="R122:R126"/>
    <mergeCell ref="P118:P121"/>
    <mergeCell ref="R118:R121"/>
    <mergeCell ref="A135:A136"/>
    <mergeCell ref="B135:B136"/>
    <mergeCell ref="C135:C136"/>
    <mergeCell ref="D135:D136"/>
    <mergeCell ref="G135:G136"/>
    <mergeCell ref="A132:A134"/>
    <mergeCell ref="B132:B134"/>
    <mergeCell ref="C132:C134"/>
    <mergeCell ref="D132:D134"/>
    <mergeCell ref="G132:G134"/>
    <mergeCell ref="H135:H136"/>
    <mergeCell ref="I135:I136"/>
    <mergeCell ref="M135:M136"/>
    <mergeCell ref="N135:N136"/>
    <mergeCell ref="O135:O136"/>
    <mergeCell ref="P135:P136"/>
    <mergeCell ref="I132:I134"/>
    <mergeCell ref="M132:M134"/>
    <mergeCell ref="N132:N134"/>
    <mergeCell ref="O132:O134"/>
    <mergeCell ref="P132:P134"/>
    <mergeCell ref="H132:H134"/>
    <mergeCell ref="H139:H141"/>
    <mergeCell ref="I139:I141"/>
    <mergeCell ref="M139:M141"/>
    <mergeCell ref="N139:N141"/>
    <mergeCell ref="O139:O141"/>
    <mergeCell ref="P139:P141"/>
    <mergeCell ref="X145:X147"/>
    <mergeCell ref="I142:I144"/>
    <mergeCell ref="M142:M144"/>
    <mergeCell ref="N142:N144"/>
    <mergeCell ref="O142:O144"/>
    <mergeCell ref="P142:P144"/>
    <mergeCell ref="H142:H144"/>
    <mergeCell ref="D148:D150"/>
    <mergeCell ref="G148:G150"/>
    <mergeCell ref="H148:H150"/>
    <mergeCell ref="H145:H147"/>
    <mergeCell ref="I145:I147"/>
    <mergeCell ref="M145:M147"/>
    <mergeCell ref="N145:N147"/>
    <mergeCell ref="O145:O147"/>
    <mergeCell ref="A139:A141"/>
    <mergeCell ref="B139:B141"/>
    <mergeCell ref="C139:C141"/>
    <mergeCell ref="D139:D141"/>
    <mergeCell ref="F139:F141"/>
    <mergeCell ref="G139:G141"/>
    <mergeCell ref="A145:A147"/>
    <mergeCell ref="B145:B147"/>
    <mergeCell ref="C145:C147"/>
    <mergeCell ref="D145:D147"/>
    <mergeCell ref="G145:G147"/>
    <mergeCell ref="A142:A144"/>
    <mergeCell ref="B142:B144"/>
    <mergeCell ref="C142:C144"/>
    <mergeCell ref="D142:D144"/>
    <mergeCell ref="G142:G144"/>
    <mergeCell ref="X149:X150"/>
    <mergeCell ref="A151:A152"/>
    <mergeCell ref="B151:B152"/>
    <mergeCell ref="C151:C152"/>
    <mergeCell ref="D151:D152"/>
    <mergeCell ref="G151:G152"/>
    <mergeCell ref="H151:H152"/>
    <mergeCell ref="I151:I152"/>
    <mergeCell ref="M151:M152"/>
    <mergeCell ref="N151:N152"/>
    <mergeCell ref="Q148:Q150"/>
    <mergeCell ref="S148:S150"/>
    <mergeCell ref="T148:T150"/>
    <mergeCell ref="V149:V150"/>
    <mergeCell ref="W149:W150"/>
    <mergeCell ref="I148:I150"/>
    <mergeCell ref="J148:J150"/>
    <mergeCell ref="L148:L150"/>
    <mergeCell ref="M148:M150"/>
    <mergeCell ref="N148:N150"/>
    <mergeCell ref="O148:O150"/>
    <mergeCell ref="A148:A150"/>
    <mergeCell ref="B148:B150"/>
    <mergeCell ref="C148:C150"/>
    <mergeCell ref="N155:N156"/>
    <mergeCell ref="O155:O156"/>
    <mergeCell ref="A153:A154"/>
    <mergeCell ref="B153:B154"/>
    <mergeCell ref="C153:C154"/>
    <mergeCell ref="D153:D154"/>
    <mergeCell ref="G153:G154"/>
    <mergeCell ref="H153:H154"/>
    <mergeCell ref="I153:I154"/>
    <mergeCell ref="M153:M154"/>
    <mergeCell ref="N153:N154"/>
    <mergeCell ref="O151:O152"/>
    <mergeCell ref="Q151:Q152"/>
    <mergeCell ref="T151:T152"/>
    <mergeCell ref="A157:A158"/>
    <mergeCell ref="B157:B158"/>
    <mergeCell ref="C157:C158"/>
    <mergeCell ref="D157:D158"/>
    <mergeCell ref="F157:F158"/>
    <mergeCell ref="G157:G158"/>
    <mergeCell ref="H157:H158"/>
    <mergeCell ref="I157:I158"/>
    <mergeCell ref="M157:M158"/>
    <mergeCell ref="A155:A156"/>
    <mergeCell ref="B155:B156"/>
    <mergeCell ref="C155:C156"/>
    <mergeCell ref="D155:D156"/>
    <mergeCell ref="E155:E156"/>
    <mergeCell ref="G155:G156"/>
    <mergeCell ref="H155:H156"/>
    <mergeCell ref="I155:I156"/>
    <mergeCell ref="O153:O154"/>
    <mergeCell ref="J155:J156"/>
    <mergeCell ref="L155:L156"/>
    <mergeCell ref="M155:M156"/>
    <mergeCell ref="V153:V154"/>
    <mergeCell ref="W153:W154"/>
    <mergeCell ref="P153:P154"/>
    <mergeCell ref="Q153:Q154"/>
    <mergeCell ref="R153:R154"/>
    <mergeCell ref="S153:S154"/>
    <mergeCell ref="T153:T154"/>
    <mergeCell ref="T155:T156"/>
    <mergeCell ref="P155:P156"/>
    <mergeCell ref="T157:T158"/>
    <mergeCell ref="V157:V158"/>
    <mergeCell ref="W157:W158"/>
    <mergeCell ref="N157:N158"/>
    <mergeCell ref="O157:O158"/>
    <mergeCell ref="P157:P158"/>
    <mergeCell ref="Q157:Q158"/>
    <mergeCell ref="R157:R158"/>
    <mergeCell ref="S157:S158"/>
    <mergeCell ref="A93:A94"/>
    <mergeCell ref="B93:B94"/>
    <mergeCell ref="C93:C94"/>
    <mergeCell ref="D93:D94"/>
    <mergeCell ref="G93:G94"/>
    <mergeCell ref="H93:H94"/>
    <mergeCell ref="I93:I94"/>
    <mergeCell ref="M93:M94"/>
    <mergeCell ref="N93:N94"/>
    <mergeCell ref="A91:A92"/>
    <mergeCell ref="B91:B92"/>
    <mergeCell ref="C91:C92"/>
    <mergeCell ref="D91:D92"/>
    <mergeCell ref="F91:F92"/>
    <mergeCell ref="G91:G92"/>
    <mergeCell ref="H91:H92"/>
    <mergeCell ref="I91:I92"/>
    <mergeCell ref="M91:M92"/>
    <mergeCell ref="U62:U63"/>
    <mergeCell ref="N91:N92"/>
    <mergeCell ref="O91:O92"/>
    <mergeCell ref="P91:P92"/>
    <mergeCell ref="N82:N85"/>
    <mergeCell ref="O82:O85"/>
    <mergeCell ref="P82:P85"/>
    <mergeCell ref="Q62:Q63"/>
    <mergeCell ref="R62:R63"/>
    <mergeCell ref="S62:S63"/>
    <mergeCell ref="T62:T63"/>
    <mergeCell ref="N60:N64"/>
    <mergeCell ref="O60:O64"/>
    <mergeCell ref="P60:P64"/>
    <mergeCell ref="N65:N66"/>
    <mergeCell ref="R67:R69"/>
    <mergeCell ref="O65:O66"/>
    <mergeCell ref="P65:P66"/>
  </mergeCells>
  <conditionalFormatting sqref="N165">
    <cfRule type="cellIs" dxfId="1347" priority="1294" operator="equal">
      <formula>$N$26</formula>
    </cfRule>
    <cfRule type="colorScale" priority="1348">
      <colorScale>
        <cfvo type="num" val="1"/>
        <cfvo type="num" val="3"/>
        <cfvo type="num" val="5"/>
        <color rgb="FF00B050"/>
        <color rgb="FFFFC000"/>
        <color rgb="FFFF0000"/>
      </colorScale>
    </cfRule>
  </conditionalFormatting>
  <conditionalFormatting sqref="G165">
    <cfRule type="cellIs" dxfId="1346" priority="1337" operator="equal">
      <formula>#REF!</formula>
    </cfRule>
    <cfRule type="colorScale" priority="1350">
      <colorScale>
        <cfvo type="num" val="1"/>
        <cfvo type="num" val="3"/>
        <cfvo type="num" val="5"/>
        <color rgb="FF00B050"/>
        <color rgb="FFFFC000"/>
        <color rgb="FFFF0000"/>
      </colorScale>
    </cfRule>
  </conditionalFormatting>
  <conditionalFormatting sqref="H165">
    <cfRule type="colorScale" priority="1349">
      <colorScale>
        <cfvo type="num" val="1"/>
        <cfvo type="num" val="3"/>
        <cfvo type="num" val="5"/>
        <color rgb="FF00B050"/>
        <color rgb="FFFFC000"/>
        <color rgb="FFFF0000"/>
      </colorScale>
    </cfRule>
  </conditionalFormatting>
  <conditionalFormatting sqref="G26 G160:G161 M26">
    <cfRule type="cellIs" dxfId="1345" priority="1351" operator="equal">
      <formula>$G$169</formula>
    </cfRule>
    <cfRule type="cellIs" dxfId="1344" priority="1352" operator="equal">
      <formula>$G$168</formula>
    </cfRule>
    <cfRule type="cellIs" dxfId="1343" priority="1353" operator="equal">
      <formula>$G$167</formula>
    </cfRule>
    <cfRule type="cellIs" dxfId="1342" priority="1354" operator="equal">
      <formula>$G$166</formula>
    </cfRule>
    <cfRule type="cellIs" dxfId="1341" priority="1355" operator="equal">
      <formula>$G$165</formula>
    </cfRule>
  </conditionalFormatting>
  <conditionalFormatting sqref="O36 O159:O161">
    <cfRule type="cellIs" dxfId="1340" priority="1356" operator="equal">
      <formula>$I$168</formula>
    </cfRule>
    <cfRule type="cellIs" dxfId="1339" priority="1357" operator="equal">
      <formula>$I$167</formula>
    </cfRule>
    <cfRule type="cellIs" dxfId="1338" priority="1358" operator="equal">
      <formula>$I$166</formula>
    </cfRule>
    <cfRule type="cellIs" dxfId="1337" priority="1359" operator="equal">
      <formula>$I$165</formula>
    </cfRule>
  </conditionalFormatting>
  <conditionalFormatting sqref="M165">
    <cfRule type="colorScale" priority="1347">
      <colorScale>
        <cfvo type="num" val="1"/>
        <cfvo type="num" val="3"/>
        <cfvo type="num" val="5"/>
        <color rgb="FF00B050"/>
        <color rgb="FFFFC000"/>
        <color rgb="FFFF0000"/>
      </colorScale>
    </cfRule>
  </conditionalFormatting>
  <conditionalFormatting sqref="G169:G170">
    <cfRule type="cellIs" dxfId="1336" priority="1341" operator="equal">
      <formula>#REF!</formula>
    </cfRule>
  </conditionalFormatting>
  <conditionalFormatting sqref="G165:G170">
    <cfRule type="cellIs" dxfId="1335" priority="1342" operator="equal">
      <formula>#REF!</formula>
    </cfRule>
    <cfRule type="cellIs" dxfId="1334" priority="1343" operator="equal">
      <formula>#REF!</formula>
    </cfRule>
    <cfRule type="cellIs" dxfId="1333" priority="1344" operator="equal">
      <formula>#REF!</formula>
    </cfRule>
    <cfRule type="cellIs" dxfId="1332" priority="1345" operator="equal">
      <formula>#REF!</formula>
    </cfRule>
    <cfRule type="cellIs" dxfId="1331" priority="1346" operator="equal">
      <formula>#REF!</formula>
    </cfRule>
  </conditionalFormatting>
  <conditionalFormatting sqref="G166">
    <cfRule type="cellIs" dxfId="1330" priority="1338" operator="equal">
      <formula>#REF!</formula>
    </cfRule>
  </conditionalFormatting>
  <conditionalFormatting sqref="G1169">
    <cfRule type="cellIs" dxfId="1329" priority="1339" operator="equal">
      <formula>#REF!</formula>
    </cfRule>
  </conditionalFormatting>
  <conditionalFormatting sqref="G168">
    <cfRule type="cellIs" dxfId="1328" priority="1340" operator="equal">
      <formula>#REF!</formula>
    </cfRule>
  </conditionalFormatting>
  <conditionalFormatting sqref="I9">
    <cfRule type="cellIs" dxfId="1327" priority="1323" operator="equal">
      <formula>$I$165</formula>
    </cfRule>
    <cfRule type="cellIs" dxfId="1326" priority="1324" operator="equal">
      <formula>$I$166</formula>
    </cfRule>
    <cfRule type="cellIs" dxfId="1325" priority="1325" operator="equal">
      <formula>$I$167</formula>
    </cfRule>
    <cfRule type="cellIs" dxfId="1324" priority="1326" operator="equal">
      <formula>$I$168</formula>
    </cfRule>
  </conditionalFormatting>
  <conditionalFormatting sqref="H28 H30 H32 H26">
    <cfRule type="cellIs" dxfId="1323" priority="1295" operator="equal">
      <formula>$H$165</formula>
    </cfRule>
  </conditionalFormatting>
  <conditionalFormatting sqref="I28 I30 I32">
    <cfRule type="cellIs" dxfId="1322" priority="1300" operator="equal">
      <formula>$I$165</formula>
    </cfRule>
    <cfRule type="cellIs" dxfId="1321" priority="1303" operator="equal">
      <formula>$I$168</formula>
    </cfRule>
  </conditionalFormatting>
  <conditionalFormatting sqref="N32">
    <cfRule type="cellIs" dxfId="1320" priority="1265" operator="equal">
      <formula>$H$165</formula>
    </cfRule>
  </conditionalFormatting>
  <conditionalFormatting sqref="O32">
    <cfRule type="cellIs" dxfId="1319" priority="1261" operator="equal">
      <formula>$I$165</formula>
    </cfRule>
    <cfRule type="cellIs" dxfId="1318" priority="1264" operator="equal">
      <formula>$I$168</formula>
    </cfRule>
  </conditionalFormatting>
  <conditionalFormatting sqref="N169:N170">
    <cfRule type="cellIs" dxfId="1317" priority="1290" operator="equal">
      <formula>$N$30</formula>
    </cfRule>
  </conditionalFormatting>
  <conditionalFormatting sqref="N168">
    <cfRule type="cellIs" dxfId="1316" priority="1291" operator="equal">
      <formula>$N$29</formula>
    </cfRule>
  </conditionalFormatting>
  <conditionalFormatting sqref="N167">
    <cfRule type="cellIs" dxfId="1315" priority="1292" operator="equal">
      <formula>$N$28</formula>
    </cfRule>
  </conditionalFormatting>
  <conditionalFormatting sqref="N166">
    <cfRule type="cellIs" dxfId="1314" priority="1293" operator="equal">
      <formula>$N$27</formula>
    </cfRule>
  </conditionalFormatting>
  <conditionalFormatting sqref="G34">
    <cfRule type="cellIs" dxfId="1313" priority="1204" operator="equal">
      <formula>$G$169</formula>
    </cfRule>
    <cfRule type="cellIs" dxfId="1312" priority="1205" operator="equal">
      <formula>$G$168</formula>
    </cfRule>
    <cfRule type="cellIs" dxfId="1311" priority="1206" operator="equal">
      <formula>$G$167</formula>
    </cfRule>
    <cfRule type="cellIs" dxfId="1310" priority="1207" operator="equal">
      <formula>$G$166</formula>
    </cfRule>
    <cfRule type="cellIs" dxfId="1309" priority="1208" operator="equal">
      <formula>$G$165</formula>
    </cfRule>
  </conditionalFormatting>
  <conditionalFormatting sqref="O34">
    <cfRule type="cellIs" dxfId="1308" priority="1200" operator="equal">
      <formula>$I$168</formula>
    </cfRule>
    <cfRule type="cellIs" dxfId="1307" priority="1201" operator="equal">
      <formula>$I$167</formula>
    </cfRule>
    <cfRule type="cellIs" dxfId="1306" priority="1202" operator="equal">
      <formula>$I$166</formula>
    </cfRule>
    <cfRule type="cellIs" dxfId="1305" priority="1203" operator="equal">
      <formula>$I$165</formula>
    </cfRule>
  </conditionalFormatting>
  <conditionalFormatting sqref="O35">
    <cfRule type="cellIs" dxfId="1304" priority="1196" operator="equal">
      <formula>$I$168</formula>
    </cfRule>
    <cfRule type="cellIs" dxfId="1303" priority="1197" operator="equal">
      <formula>$I$167</formula>
    </cfRule>
    <cfRule type="cellIs" dxfId="1302" priority="1198" operator="equal">
      <formula>$I$166</formula>
    </cfRule>
    <cfRule type="cellIs" dxfId="1301" priority="1199" operator="equal">
      <formula>$I$165</formula>
    </cfRule>
  </conditionalFormatting>
  <conditionalFormatting sqref="G5">
    <cfRule type="cellIs" dxfId="1300" priority="1168" operator="equal">
      <formula>$G$169</formula>
    </cfRule>
    <cfRule type="cellIs" dxfId="1299" priority="1169" operator="equal">
      <formula>$G$168</formula>
    </cfRule>
    <cfRule type="cellIs" dxfId="1298" priority="1170" operator="equal">
      <formula>$G$167</formula>
    </cfRule>
    <cfRule type="cellIs" dxfId="1297" priority="1171" operator="equal">
      <formula>$G$166</formula>
    </cfRule>
    <cfRule type="cellIs" dxfId="1296" priority="1172" operator="equal">
      <formula>$G$165</formula>
    </cfRule>
  </conditionalFormatting>
  <conditionalFormatting sqref="H5 H159:H161">
    <cfRule type="cellIs" dxfId="1295" priority="1173" operator="equal">
      <formula>$H$169</formula>
    </cfRule>
    <cfRule type="cellIs" dxfId="1294" priority="1174" operator="equal">
      <formula>$H$168</formula>
    </cfRule>
    <cfRule type="cellIs" dxfId="1293" priority="1175" operator="equal">
      <formula>$H$167</formula>
    </cfRule>
    <cfRule type="cellIs" dxfId="1292" priority="1176" operator="equal">
      <formula>$H$166</formula>
    </cfRule>
    <cfRule type="cellIs" dxfId="1291" priority="1177" operator="equal">
      <formula>$H$165</formula>
    </cfRule>
  </conditionalFormatting>
  <conditionalFormatting sqref="I5 I159:I161">
    <cfRule type="cellIs" dxfId="1290" priority="1178" operator="equal">
      <formula>$I$168</formula>
    </cfRule>
    <cfRule type="cellIs" dxfId="1289" priority="1179" operator="equal">
      <formula>$I$167</formula>
    </cfRule>
    <cfRule type="cellIs" dxfId="1288" priority="1180" operator="equal">
      <formula>$I$166</formula>
    </cfRule>
    <cfRule type="cellIs" dxfId="1287" priority="1181" operator="equal">
      <formula>$I$165</formula>
    </cfRule>
  </conditionalFormatting>
  <conditionalFormatting sqref="M5 M159:M161 G159">
    <cfRule type="cellIs" dxfId="1286" priority="1182" operator="equal">
      <formula>$M$169</formula>
    </cfRule>
    <cfRule type="cellIs" dxfId="1285" priority="1183" operator="equal">
      <formula>$M$168</formula>
    </cfRule>
    <cfRule type="cellIs" dxfId="1284" priority="1184" operator="equal">
      <formula>$M$167</formula>
    </cfRule>
    <cfRule type="cellIs" dxfId="1283" priority="1185" operator="equal">
      <formula>$M$166</formula>
    </cfRule>
    <cfRule type="cellIs" dxfId="1282" priority="1186" operator="equal">
      <formula>$M$165</formula>
    </cfRule>
  </conditionalFormatting>
  <conditionalFormatting sqref="N5 N159:N161">
    <cfRule type="cellIs" dxfId="1281" priority="1187" operator="equal">
      <formula>$N$169</formula>
    </cfRule>
    <cfRule type="cellIs" dxfId="1280" priority="1188" operator="equal">
      <formula>$N$168</formula>
    </cfRule>
    <cfRule type="cellIs" dxfId="1279" priority="1189" operator="equal">
      <formula>$N$167</formula>
    </cfRule>
    <cfRule type="cellIs" dxfId="1278" priority="1190" operator="equal">
      <formula>$N$166</formula>
    </cfRule>
    <cfRule type="cellIs" dxfId="1277" priority="1191" operator="equal">
      <formula>$N$165</formula>
    </cfRule>
  </conditionalFormatting>
  <conditionalFormatting sqref="O5">
    <cfRule type="cellIs" dxfId="1276" priority="1192" operator="equal">
      <formula>$I$168</formula>
    </cfRule>
    <cfRule type="cellIs" dxfId="1275" priority="1193" operator="equal">
      <formula>$I$167</formula>
    </cfRule>
    <cfRule type="cellIs" dxfId="1274" priority="1194" operator="equal">
      <formula>$I$166</formula>
    </cfRule>
    <cfRule type="cellIs" dxfId="1273" priority="1195" operator="equal">
      <formula>$I$165</formula>
    </cfRule>
  </conditionalFormatting>
  <conditionalFormatting sqref="G24">
    <cfRule type="cellIs" dxfId="1272" priority="1163" operator="equal">
      <formula>$G$169</formula>
    </cfRule>
    <cfRule type="cellIs" dxfId="1271" priority="1164" operator="equal">
      <formula>$G$168</formula>
    </cfRule>
    <cfRule type="cellIs" dxfId="1270" priority="1165" operator="equal">
      <formula>$G$167</formula>
    </cfRule>
    <cfRule type="cellIs" dxfId="1269" priority="1166" operator="equal">
      <formula>$G$166</formula>
    </cfRule>
    <cfRule type="cellIs" dxfId="1268" priority="1167" operator="equal">
      <formula>$G$165</formula>
    </cfRule>
  </conditionalFormatting>
  <conditionalFormatting sqref="M24">
    <cfRule type="cellIs" dxfId="1267" priority="1150" operator="equal">
      <formula>$G$169</formula>
    </cfRule>
    <cfRule type="cellIs" dxfId="1266" priority="1151" operator="equal">
      <formula>$G$168</formula>
    </cfRule>
    <cfRule type="cellIs" dxfId="1265" priority="1152" operator="equal">
      <formula>$G$167</formula>
    </cfRule>
    <cfRule type="cellIs" dxfId="1264" priority="1153" operator="equal">
      <formula>$G$166</formula>
    </cfRule>
    <cfRule type="cellIs" dxfId="1263" priority="1154" operator="equal">
      <formula>$G$165</formula>
    </cfRule>
  </conditionalFormatting>
  <conditionalFormatting sqref="N24 N26">
    <cfRule type="cellIs" dxfId="1262" priority="1146" operator="equal">
      <formula>$N$168</formula>
    </cfRule>
    <cfRule type="cellIs" dxfId="1261" priority="1147" operator="equal">
      <formula>$N$167</formula>
    </cfRule>
  </conditionalFormatting>
  <conditionalFormatting sqref="H43">
    <cfRule type="cellIs" dxfId="1260" priority="965" operator="equal">
      <formula>$H$165</formula>
    </cfRule>
  </conditionalFormatting>
  <conditionalFormatting sqref="I43">
    <cfRule type="cellIs" dxfId="1259" priority="970" operator="equal">
      <formula>$I$165</formula>
    </cfRule>
    <cfRule type="cellIs" dxfId="1258" priority="973" operator="equal">
      <formula>$I$168</formula>
    </cfRule>
  </conditionalFormatting>
  <conditionalFormatting sqref="N43">
    <cfRule type="cellIs" dxfId="1257" priority="951" operator="equal">
      <formula>$H$165</formula>
    </cfRule>
  </conditionalFormatting>
  <conditionalFormatting sqref="O43">
    <cfRule type="cellIs" dxfId="1256" priority="956" operator="equal">
      <formula>$I$165</formula>
    </cfRule>
    <cfRule type="cellIs" dxfId="1255" priority="959" operator="equal">
      <formula>$I$168</formula>
    </cfRule>
  </conditionalFormatting>
  <conditionalFormatting sqref="H50">
    <cfRule type="cellIs" dxfId="1254" priority="937" operator="equal">
      <formula>$H$165</formula>
    </cfRule>
  </conditionalFormatting>
  <conditionalFormatting sqref="I50">
    <cfRule type="cellIs" dxfId="1253" priority="942" operator="equal">
      <formula>$I$165</formula>
    </cfRule>
    <cfRule type="cellIs" dxfId="1252" priority="945" operator="equal">
      <formula>$I$168</formula>
    </cfRule>
  </conditionalFormatting>
  <conditionalFormatting sqref="N50">
    <cfRule type="cellIs" dxfId="1251" priority="923" operator="equal">
      <formula>$H$165</formula>
    </cfRule>
  </conditionalFormatting>
  <conditionalFormatting sqref="O50">
    <cfRule type="cellIs" dxfId="1250" priority="928" operator="equal">
      <formula>$I$165</formula>
    </cfRule>
    <cfRule type="cellIs" dxfId="1249" priority="931" operator="equal">
      <formula>$I$168</formula>
    </cfRule>
  </conditionalFormatting>
  <conditionalFormatting sqref="H67">
    <cfRule type="cellIs" dxfId="1248" priority="881" operator="equal">
      <formula>$H$165</formula>
    </cfRule>
  </conditionalFormatting>
  <conditionalFormatting sqref="I67">
    <cfRule type="cellIs" dxfId="1247" priority="886" operator="equal">
      <formula>$I$165</formula>
    </cfRule>
    <cfRule type="cellIs" dxfId="1246" priority="889" operator="equal">
      <formula>$I$168</formula>
    </cfRule>
  </conditionalFormatting>
  <conditionalFormatting sqref="N67">
    <cfRule type="cellIs" dxfId="1245" priority="821" operator="equal">
      <formula>$H$165</formula>
    </cfRule>
  </conditionalFormatting>
  <conditionalFormatting sqref="O67">
    <cfRule type="cellIs" dxfId="1244" priority="826" operator="equal">
      <formula>$I$165</formula>
    </cfRule>
    <cfRule type="cellIs" dxfId="1243" priority="829" operator="equal">
      <formula>$I$168</formula>
    </cfRule>
  </conditionalFormatting>
  <conditionalFormatting sqref="H79">
    <cfRule type="cellIs" dxfId="1242" priority="709" operator="equal">
      <formula>$H$165</formula>
    </cfRule>
  </conditionalFormatting>
  <conditionalFormatting sqref="I79">
    <cfRule type="cellIs" dxfId="1241" priority="714" operator="equal">
      <formula>$I$165</formula>
    </cfRule>
    <cfRule type="cellIs" dxfId="1240" priority="717" operator="equal">
      <formula>$I$168</formula>
    </cfRule>
  </conditionalFormatting>
  <conditionalFormatting sqref="N79">
    <cfRule type="cellIs" dxfId="1239" priority="695" operator="equal">
      <formula>$H$165</formula>
    </cfRule>
  </conditionalFormatting>
  <conditionalFormatting sqref="O79">
    <cfRule type="cellIs" dxfId="1238" priority="700" operator="equal">
      <formula>$I$165</formula>
    </cfRule>
    <cfRule type="cellIs" dxfId="1237" priority="703" operator="equal">
      <formula>$I$168</formula>
    </cfRule>
  </conditionalFormatting>
  <conditionalFormatting sqref="H86">
    <cfRule type="cellIs" dxfId="1236" priority="681" operator="equal">
      <formula>$H$165</formula>
    </cfRule>
  </conditionalFormatting>
  <conditionalFormatting sqref="I86">
    <cfRule type="cellIs" dxfId="1235" priority="686" operator="equal">
      <formula>$I$165</formula>
    </cfRule>
    <cfRule type="cellIs" dxfId="1234" priority="689" operator="equal">
      <formula>$I$168</formula>
    </cfRule>
  </conditionalFormatting>
  <conditionalFormatting sqref="N86">
    <cfRule type="cellIs" dxfId="1233" priority="671" operator="equal">
      <formula>$H$165</formula>
    </cfRule>
  </conditionalFormatting>
  <conditionalFormatting sqref="H132">
    <cfRule type="cellIs" dxfId="1232" priority="493" operator="equal">
      <formula>$H$165</formula>
    </cfRule>
  </conditionalFormatting>
  <conditionalFormatting sqref="H135">
    <cfRule type="cellIs" dxfId="1231" priority="483" operator="equal">
      <formula>$H$165</formula>
    </cfRule>
  </conditionalFormatting>
  <conditionalFormatting sqref="H137">
    <cfRule type="cellIs" dxfId="1230" priority="473" operator="equal">
      <formula>$H$165</formula>
    </cfRule>
  </conditionalFormatting>
  <conditionalFormatting sqref="H139">
    <cfRule type="cellIs" dxfId="1229" priority="463" operator="equal">
      <formula>$H$165</formula>
    </cfRule>
  </conditionalFormatting>
  <conditionalFormatting sqref="N132">
    <cfRule type="cellIs" dxfId="1228" priority="449" operator="equal">
      <formula>$H$165</formula>
    </cfRule>
  </conditionalFormatting>
  <conditionalFormatting sqref="O132">
    <cfRule type="cellIs" dxfId="1227" priority="454" operator="equal">
      <formula>$I$165</formula>
    </cfRule>
    <cfRule type="cellIs" dxfId="1226" priority="457" operator="equal">
      <formula>$I$168</formula>
    </cfRule>
  </conditionalFormatting>
  <conditionalFormatting sqref="N135">
    <cfRule type="cellIs" dxfId="1225" priority="435" operator="equal">
      <formula>$H$165</formula>
    </cfRule>
  </conditionalFormatting>
  <conditionalFormatting sqref="O135">
    <cfRule type="cellIs" dxfId="1224" priority="440" operator="equal">
      <formula>$I$165</formula>
    </cfRule>
    <cfRule type="cellIs" dxfId="1223" priority="443" operator="equal">
      <formula>$I$168</formula>
    </cfRule>
  </conditionalFormatting>
  <conditionalFormatting sqref="N137">
    <cfRule type="cellIs" dxfId="1222" priority="421" operator="equal">
      <formula>$H$165</formula>
    </cfRule>
  </conditionalFormatting>
  <conditionalFormatting sqref="O137">
    <cfRule type="cellIs" dxfId="1221" priority="426" operator="equal">
      <formula>$I$165</formula>
    </cfRule>
    <cfRule type="cellIs" dxfId="1220" priority="429" operator="equal">
      <formula>$I$168</formula>
    </cfRule>
  </conditionalFormatting>
  <conditionalFormatting sqref="N139">
    <cfRule type="cellIs" dxfId="1219" priority="407" operator="equal">
      <formula>$H$165</formula>
    </cfRule>
  </conditionalFormatting>
  <conditionalFormatting sqref="O139">
    <cfRule type="cellIs" dxfId="1218" priority="412" operator="equal">
      <formula>$I$165</formula>
    </cfRule>
    <cfRule type="cellIs" dxfId="1217" priority="415" operator="equal">
      <formula>$I$168</formula>
    </cfRule>
  </conditionalFormatting>
  <conditionalFormatting sqref="H153">
    <cfRule type="cellIs" dxfId="1216" priority="337" operator="equal">
      <formula>$H$165</formula>
    </cfRule>
  </conditionalFormatting>
  <conditionalFormatting sqref="I153">
    <cfRule type="cellIs" dxfId="1215" priority="342" operator="equal">
      <formula>$I$165</formula>
    </cfRule>
    <cfRule type="cellIs" dxfId="1214" priority="345" operator="equal">
      <formula>$I$168</formula>
    </cfRule>
  </conditionalFormatting>
  <conditionalFormatting sqref="N153">
    <cfRule type="cellIs" dxfId="1213" priority="323" operator="equal">
      <formula>$H$165</formula>
    </cfRule>
  </conditionalFormatting>
  <conditionalFormatting sqref="O153">
    <cfRule type="cellIs" dxfId="1212" priority="328" operator="equal">
      <formula>$I$165</formula>
    </cfRule>
    <cfRule type="cellIs" dxfId="1211" priority="331" operator="equal">
      <formula>$I$168</formula>
    </cfRule>
  </conditionalFormatting>
  <conditionalFormatting sqref="O9">
    <cfRule type="cellIs" dxfId="1210" priority="258" operator="equal">
      <formula>$I$168</formula>
    </cfRule>
    <cfRule type="cellIs" dxfId="1209" priority="259" operator="equal">
      <formula>$I$167</formula>
    </cfRule>
    <cfRule type="cellIs" dxfId="1208" priority="260" operator="equal">
      <formula>$I$166</formula>
    </cfRule>
    <cfRule type="cellIs" dxfId="1207" priority="261" operator="equal">
      <formula>$I$165</formula>
    </cfRule>
  </conditionalFormatting>
  <conditionalFormatting sqref="H24">
    <cfRule type="cellIs" dxfId="1206" priority="253" operator="equal">
      <formula>$H$165</formula>
    </cfRule>
  </conditionalFormatting>
  <conditionalFormatting sqref="H142">
    <cfRule type="cellIs" dxfId="1205" priority="226" operator="equal">
      <formula>$H$165</formula>
    </cfRule>
  </conditionalFormatting>
  <conditionalFormatting sqref="N142">
    <cfRule type="cellIs" dxfId="1204" priority="208" operator="equal">
      <formula>$H$165</formula>
    </cfRule>
  </conditionalFormatting>
  <conditionalFormatting sqref="O142">
    <cfRule type="cellIs" dxfId="1203" priority="213" operator="equal">
      <formula>$I$165</formula>
    </cfRule>
    <cfRule type="cellIs" dxfId="1202" priority="216" operator="equal">
      <formula>$I$168</formula>
    </cfRule>
  </conditionalFormatting>
  <conditionalFormatting sqref="H91">
    <cfRule type="cellIs" dxfId="1201" priority="56" operator="equal">
      <formula>$H$165</formula>
    </cfRule>
  </conditionalFormatting>
  <conditionalFormatting sqref="H93">
    <cfRule type="cellIs" dxfId="1200" priority="42" operator="equal">
      <formula>$H$165</formula>
    </cfRule>
  </conditionalFormatting>
  <conditionalFormatting sqref="N91">
    <cfRule type="cellIs" dxfId="1199" priority="28" operator="equal">
      <formula>$H$165</formula>
    </cfRule>
  </conditionalFormatting>
  <conditionalFormatting sqref="N93">
    <cfRule type="cellIs" dxfId="1198" priority="14" operator="equal">
      <formula>$H$165</formula>
    </cfRule>
  </conditionalFormatting>
  <dataValidations count="37">
    <dataValidation type="list" allowBlank="1" showInputMessage="1" showErrorMessage="1" sqref="L159" xr:uid="{00000000-0002-0000-0600-000000000000}">
      <formula1>$L$166:$L$170</formula1>
    </dataValidation>
    <dataValidation type="list" allowBlank="1" showInputMessage="1" showErrorMessage="1" sqref="L26:L27" xr:uid="{00000000-0002-0000-0600-000001000000}">
      <formula1>$L$164:$L$171</formula1>
    </dataValidation>
    <dataValidation type="list" allowBlank="1" showInputMessage="1" showErrorMessage="1" sqref="S135:S136 S120:S127 S129:S131 S24:S36 S38:S45 S74:S81 L64:L78 S104:S118 S139:S141 L157:L158 L5:L25 L151:L154 L28:L62 L82:L90 S86:S90 L132:L148" xr:uid="{00000000-0002-0000-0600-000002000000}">
      <formula1>$L$165:$L$179</formula1>
    </dataValidation>
    <dataValidation type="list" allowBlank="1" showInputMessage="1" showErrorMessage="1" sqref="P153 P155 P157" xr:uid="{00000000-0002-0000-0600-000003000000}">
      <formula1>$P$70:$P$73</formula1>
    </dataValidation>
    <dataValidation type="list" allowBlank="1" showInputMessage="1" showErrorMessage="1" sqref="S153 S155:S157" xr:uid="{00000000-0002-0000-0600-000004000000}">
      <formula1>$R$70:$R$74</formula1>
    </dataValidation>
    <dataValidation type="list" allowBlank="1" showInputMessage="1" showErrorMessage="1" sqref="P148:P152" xr:uid="{00000000-0002-0000-0600-000005000000}">
      <formula1>$P$18:$P$21</formula1>
    </dataValidation>
    <dataValidation type="list" allowBlank="1" showInputMessage="1" showErrorMessage="1" sqref="S151:S152 S145:S148" xr:uid="{00000000-0002-0000-0600-000006000000}">
      <formula1>$R$18:$R$22</formula1>
    </dataValidation>
    <dataValidation type="list" allowBlank="1" showInputMessage="1" showErrorMessage="1" sqref="S132:S134 S142:S144 S137:S138" xr:uid="{00000000-0002-0000-0600-000007000000}">
      <formula1>$R$23:$R$29</formula1>
    </dataValidation>
    <dataValidation type="list" allowBlank="1" showInputMessage="1" showErrorMessage="1" sqref="D9 D18 D15" xr:uid="{00000000-0002-0000-0600-000008000000}">
      <formula1>$C$165:$C$167</formula1>
    </dataValidation>
    <dataValidation type="list" allowBlank="1" showInputMessage="1" showErrorMessage="1" sqref="D153 D155 D157" xr:uid="{00000000-0002-0000-0600-000009000000}">
      <formula1>$C$56:$C$57</formula1>
    </dataValidation>
    <dataValidation type="list" allowBlank="1" showInputMessage="1" showErrorMessage="1" sqref="P89 P91 P93 P75 P79 P82 P86" xr:uid="{00000000-0002-0000-0600-00000A000000}">
      <formula1>$P$32:$P$32</formula1>
    </dataValidation>
    <dataValidation type="list" allowBlank="1" showInputMessage="1" showErrorMessage="1" sqref="D75 D89 D86 D82:D83 D79:D80 D93 D91" xr:uid="{00000000-0002-0000-0600-00000B000000}">
      <formula1>#REF!</formula1>
    </dataValidation>
    <dataValidation type="list" allowBlank="1" showInputMessage="1" showErrorMessage="1" sqref="D70" xr:uid="{00000000-0002-0000-0600-00000C000000}">
      <formula1>$C$40:$C$41</formula1>
    </dataValidation>
    <dataValidation type="list" allowBlank="1" showInputMessage="1" showErrorMessage="1" sqref="S46:S53 S70:S73" xr:uid="{00000000-0002-0000-0600-00000D000000}">
      <formula1>$R$165:$R$170</formula1>
    </dataValidation>
    <dataValidation type="list" allowBlank="1" showInputMessage="1" showErrorMessage="1" sqref="P53 P48:P50 P46" xr:uid="{00000000-0002-0000-0600-00000E000000}">
      <formula1>$P$32:$P$34</formula1>
    </dataValidation>
    <dataValidation type="list" allowBlank="1" showInputMessage="1" showErrorMessage="1" sqref="D46" xr:uid="{00000000-0002-0000-0600-00000F000000}">
      <formula1>$C$32:$C$33</formula1>
    </dataValidation>
    <dataValidation type="list" allowBlank="1" showInputMessage="1" showErrorMessage="1" sqref="P39:P43" xr:uid="{00000000-0002-0000-0600-000010000000}">
      <formula1>$P$24:$P$27</formula1>
    </dataValidation>
    <dataValidation type="list" allowBlank="1" showInputMessage="1" showErrorMessage="1" sqref="D43 D39:D41" xr:uid="{00000000-0002-0000-0600-000011000000}">
      <formula1>$C$24:$C$25</formula1>
    </dataValidation>
    <dataValidation type="list" allowBlank="1" showInputMessage="1" showErrorMessage="1" sqref="D127 D104 D122 D37:D38 D95:D97 D110 D118" xr:uid="{00000000-0002-0000-0600-000012000000}">
      <formula1>$C$35:$C$35</formula1>
    </dataValidation>
    <dataValidation type="list" allowBlank="1" showInputMessage="1" showErrorMessage="1" sqref="P95:P97 P37:P38 P104 P110 P118 P122 P127" xr:uid="{00000000-0002-0000-0600-000013000000}">
      <formula1>$P$35:$P$36</formula1>
    </dataValidation>
    <dataValidation type="list" allowBlank="1" showInputMessage="1" showErrorMessage="1" sqref="P24 P26" xr:uid="{00000000-0002-0000-0600-000014000000}">
      <formula1>$P$164:$P$167</formula1>
    </dataValidation>
    <dataValidation type="list" allowBlank="1" showInputMessage="1" showErrorMessage="1" sqref="N26 N148:N151 H148:H151 N157 H145 H142 N70 H70 H24 H28 N153 H153 N142 N137:N139 N135 H137:H139 H135 H65 H67 H60:H63 H46:H50 N43 H43 H15 H157 H30 H32 N32 H5 N53:N58 N24 H34:H41 N37:N41 H21 N18 H18 N15 N21 H110 N46:N50 N65 N67 N60:N63 H26 H75:H77 N75:N77 H82:H84 N82:N84 H79 N79 H86 N86 H89 N89 H95:H108 N95:N108 N110 H132 N93 H53:H58 H155 N155 N145 H91 H93 N91 H118:H127 N118:N127 N132" xr:uid="{00000000-0002-0000-0600-000017000000}">
      <formula1>$H$165:$H$169</formula1>
    </dataValidation>
    <dataValidation type="list" allowBlank="1" showInputMessage="1" showErrorMessage="1" sqref="K64:K118 K5:K62 K120:K158" xr:uid="{00000000-0002-0000-0600-000018000000}">
      <formula1>$K$165:$K$171</formula1>
    </dataValidation>
    <dataValidation type="list" allowBlank="1" showInputMessage="1" showErrorMessage="1" sqref="S64:S68 S5:S23 S55:S62 S159" xr:uid="{00000000-0002-0000-0600-000019000000}">
      <formula1>$R$165:$R$169</formula1>
    </dataValidation>
    <dataValidation type="list" allowBlank="1" showInputMessage="1" showErrorMessage="1" sqref="D5 D142 D137:D139 D135 D145 D148 D151 D32 D30 D21 D159 D58 D60 D65 D67 D55 D132 D28 D24 D26" xr:uid="{00000000-0002-0000-0600-00001A000000}">
      <formula1>$C$165:$C$166</formula1>
    </dataValidation>
    <dataValidation type="list" allowBlank="1" showInputMessage="1" showErrorMessage="1" sqref="O32 O148:O151 I148:I151 O155 I145 I142 O70 I70 I137:I139 O153 I153 O159:O161 O142 O135 I135 O137:O139 O86 I65 I67 I60:I63 O43 I43 O53:O55 O24 I24 I15 O5 I28 O30 O9 O26 I5 O28 I30 I32 I26 I34:I41 O18 I18 I21 O15 O21 I46:I50 I110 O46:O50 O89 O65 O67 O60:O63 O34:O41 I157 I75:I77 O75:O77 I82:I84 O82:O84 I79 O79 I86 O157 I89 I159:I161 I95:I108 O95:O108 O110 I132 O58 O93 I53:I58 I155 O145 I91 I93 O91 I118:I127 O118:O127 O132" xr:uid="{00000000-0002-0000-0600-00001B000000}">
      <formula1>$I$165:$I$168</formula1>
    </dataValidation>
    <dataValidation type="list" allowBlank="1" showInputMessage="1" showErrorMessage="1" sqref="P28 P145:P147 P142 P135 P137:P139 P132 P70 P67 P65 P60 P58 P5 P9 P30 P32 P15:P23 P55 P159:P161" xr:uid="{00000000-0002-0000-0600-00001C000000}">
      <formula1>$P$165:$P$168</formula1>
    </dataValidation>
    <dataValidation type="list" allowBlank="1" showInputMessage="1" showErrorMessage="1" sqref="M148:M151 G148:G151 M157 G145 G142 M70 G70 M53:M58 M153 G153 M142 M137:M139 M135 G137:G139 G135 G65 G67 G60:G63 M43 G43 G24 G160:G161 G32 G9 M26 M86 G89 G5 G30 G15 G26 G28 M24 G34:G41 M37:M41 G21 M18 G18 M15 M21 G110 G46:G50 M46:M50 M89 M65 M67 M60:M63 G157 G75:G77 M75:M77 G82:G84 M82:M84 G79 M79 G86 G95:G108 M95:M108 M110 G132 M93 G53:G58 G155 M155 M145 G91 G93 M91 G118:G127 M118:M127 M132" xr:uid="{00000000-0002-0000-0600-00001D000000}">
      <formula1>$G$165:$G$169</formula1>
    </dataValidation>
    <dataValidation type="list" allowBlank="1" showInputMessage="1" showErrorMessage="1" sqref="N30 N9 N28 H9:I9 N34:N36 N5 N159:N161 H159:H161" xr:uid="{00000000-0002-0000-0600-00001E000000}">
      <formula1>$N$165:$N$169</formula1>
    </dataValidation>
    <dataValidation type="list" allowBlank="1" showInputMessage="1" showErrorMessage="1" sqref="M32 M159:M161 M34:M36 M9 M30 M28 G159 M5" xr:uid="{00000000-0002-0000-0600-00001F000000}">
      <formula1>$M$165:$M$169</formula1>
    </dataValidation>
    <dataValidation type="list" allowBlank="1" showInputMessage="1" showErrorMessage="1" sqref="L79:L81 S82:S85" xr:uid="{FEACBBF8-6228-4DD8-BB84-CCAE2C0AC2F9}">
      <formula1>$L$170:$L$183</formula1>
    </dataValidation>
    <dataValidation type="list" allowBlank="1" showInputMessage="1" showErrorMessage="1" sqref="S91:S94 L91:L94" xr:uid="{1D3F5F47-1C14-4925-B726-7A091EA0487E}">
      <formula1>$L$166:$L$179</formula1>
    </dataValidation>
    <dataValidation type="list" allowBlank="1" showInputMessage="1" showErrorMessage="1" sqref="S95 S98:S99 S101:S103" xr:uid="{F333C95E-76F8-44C7-BE08-E480C55BDA7A}">
      <formula1>$R$41:$R$45</formula1>
    </dataValidation>
    <dataValidation type="list" allowBlank="1" showInputMessage="1" showErrorMessage="1" sqref="S37" xr:uid="{EB1A932F-AC3C-4DA0-BE4F-AD21D8D90E0F}">
      <formula1>$L$10:$L$23</formula1>
    </dataValidation>
    <dataValidation type="list" allowBlank="1" showInputMessage="1" showErrorMessage="1" sqref="D34:D36" xr:uid="{00000000-0002-0000-0600-000015000000}">
      <formula1>$C$13:$C$14</formula1>
    </dataValidation>
    <dataValidation type="list" allowBlank="1" showInputMessage="1" showErrorMessage="1" sqref="P34:P36" xr:uid="{00000000-0002-0000-0600-000016000000}">
      <formula1>$P$13:$P$14</formula1>
    </dataValidation>
    <dataValidation type="list" allowBlank="1" showInputMessage="1" showErrorMessage="1" sqref="L95 L129:L131 L101:L118 L120:L127 L98:L99" xr:uid="{80CF66AA-7172-4394-AEDA-5C87C3D92A47}">
      <formula1>$L$46:$L$52</formula1>
    </dataValidation>
  </dataValidations>
  <printOptions horizontalCentered="1" verticalCentered="1"/>
  <pageMargins left="0.11811023622047245" right="0.19685039370078741" top="0.35433070866141736" bottom="0.15748031496062992" header="0" footer="0"/>
  <pageSetup paperSize="5"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04" operator="containsText" id="{4B26560C-6BC6-4C10-B64A-6AF2954004D2}">
            <xm:f>NOT(ISERROR(SEARCH($N$165,N30)))</xm:f>
            <xm:f>$N$165</xm:f>
            <x14:dxf>
              <fill>
                <patternFill>
                  <bgColor rgb="FF00B050"/>
                </patternFill>
              </fill>
            </x14:dxf>
          </x14:cfRule>
          <x14:cfRule type="containsText" priority="1305" operator="containsText" id="{24AF1DA0-6F91-4F32-9ED6-0877E4CE5B36}">
            <xm:f>NOT(ISERROR(SEARCH($N$166,N30)))</xm:f>
            <xm:f>$N$166</xm:f>
            <x14:dxf>
              <fill>
                <patternFill>
                  <bgColor rgb="FF92D050"/>
                </patternFill>
              </fill>
            </x14:dxf>
          </x14:cfRule>
          <x14:cfRule type="containsText" priority="1306" operator="containsText" id="{72ADB6D4-8246-478E-960A-8C228E8B3295}">
            <xm:f>NOT(ISERROR(SEARCH($N$167,N30)))</xm:f>
            <xm:f>$N$167</xm:f>
            <x14:dxf>
              <fill>
                <patternFill>
                  <bgColor rgb="FFFFFF00"/>
                </patternFill>
              </fill>
            </x14:dxf>
          </x14:cfRule>
          <x14:cfRule type="containsText" priority="1307" operator="containsText" id="{24612281-60BC-4DAC-BCA0-28B038900B68}">
            <xm:f>NOT(ISERROR(SEARCH($N$168,N30)))</xm:f>
            <xm:f>$N$168</xm:f>
            <x14:dxf>
              <fill>
                <patternFill>
                  <bgColor rgb="FFFFC000"/>
                </patternFill>
              </fill>
            </x14:dxf>
          </x14:cfRule>
          <x14:cfRule type="containsText" priority="1308" operator="containsText" id="{E4C2E87F-900E-4163-880A-8B9908230138}">
            <xm:f>NOT(ISERROR(SEARCH($N$169,N30)))</xm:f>
            <xm:f>$N$169</xm:f>
            <x14:dxf>
              <fill>
                <patternFill>
                  <bgColor rgb="FFFF0000"/>
                </patternFill>
              </fill>
            </x14:dxf>
          </x14:cfRule>
          <xm:sqref>N30</xm:sqref>
        </x14:conditionalFormatting>
        <x14:conditionalFormatting xmlns:xm="http://schemas.microsoft.com/office/excel/2006/main">
          <x14:cfRule type="containsText" priority="1309" operator="containsText" id="{79C5228E-2FC3-4A93-B0A5-3AC3BF18F681}">
            <xm:f>NOT(ISERROR(SEARCH($I$166,O30)))</xm:f>
            <xm:f>$I$166</xm:f>
            <x14:dxf>
              <fill>
                <patternFill>
                  <bgColor rgb="FFFFC000"/>
                </patternFill>
              </fill>
            </x14:dxf>
          </x14:cfRule>
          <x14:cfRule type="containsText" priority="1310" operator="containsText" id="{1221FC60-1897-42FC-A582-C05853B67267}">
            <xm:f>NOT(ISERROR(SEARCH($I$165,O30)))</xm:f>
            <xm:f>$I$165</xm:f>
            <x14:dxf>
              <fill>
                <patternFill>
                  <bgColor rgb="FF00B050"/>
                </patternFill>
              </fill>
            </x14:dxf>
          </x14:cfRule>
          <x14:cfRule type="containsText" priority="1311" operator="containsText" id="{995BB0B9-A254-4FC1-A22A-FF52571EC26B}">
            <xm:f>NOT(ISERROR(SEARCH($I$167,O30)))</xm:f>
            <xm:f>$I$167</xm:f>
            <x14:dxf>
              <fill>
                <patternFill>
                  <bgColor theme="9"/>
                </patternFill>
              </fill>
            </x14:dxf>
          </x14:cfRule>
          <x14:cfRule type="containsText" priority="1312" operator="containsText" id="{F196DD29-2BFC-4E5B-8011-D19C007D782B}">
            <xm:f>NOT(ISERROR(SEARCH($I$168,O30)))</xm:f>
            <xm:f>$I$168</xm:f>
            <x14:dxf>
              <fill>
                <patternFill>
                  <bgColor rgb="FFFF0000"/>
                </patternFill>
              </fill>
            </x14:dxf>
          </x14:cfRule>
          <xm:sqref>O30</xm:sqref>
        </x14:conditionalFormatting>
        <x14:conditionalFormatting xmlns:xm="http://schemas.microsoft.com/office/excel/2006/main">
          <x14:cfRule type="containsText" priority="1285" operator="containsText" id="{F787F1B5-0CC8-429D-BF2B-722B172AF0B2}">
            <xm:f>NOT(ISERROR(SEARCH($M$165,M32)))</xm:f>
            <xm:f>$M$165</xm:f>
            <x14:dxf>
              <fill>
                <patternFill>
                  <bgColor rgb="FF00B050"/>
                </patternFill>
              </fill>
            </x14:dxf>
          </x14:cfRule>
          <x14:cfRule type="containsText" priority="1286" operator="containsText" id="{0173BA30-D614-40C2-A1F6-DF0CDA7BCC5E}">
            <xm:f>NOT(ISERROR(SEARCH($M$166,M32)))</xm:f>
            <xm:f>$M$166</xm:f>
            <x14:dxf>
              <fill>
                <patternFill>
                  <bgColor rgb="FF92D050"/>
                </patternFill>
              </fill>
            </x14:dxf>
          </x14:cfRule>
          <x14:cfRule type="containsText" priority="1287" operator="containsText" id="{BAD043C7-0CDE-42B9-B5C2-1185C7188698}">
            <xm:f>NOT(ISERROR(SEARCH($M$167,M32)))</xm:f>
            <xm:f>$M$167</xm:f>
            <x14:dxf>
              <fill>
                <patternFill>
                  <bgColor rgb="FFFFFF00"/>
                </patternFill>
              </fill>
            </x14:dxf>
          </x14:cfRule>
          <x14:cfRule type="containsText" priority="1288" operator="containsText" id="{0D24236B-B9B6-4F6D-A80D-7D4C35F3935A}">
            <xm:f>NOT(ISERROR(SEARCH($M$168,M32)))</xm:f>
            <xm:f>$M$168</xm:f>
            <x14:dxf>
              <fill>
                <patternFill>
                  <bgColor rgb="FFFFC000"/>
                </patternFill>
              </fill>
            </x14:dxf>
          </x14:cfRule>
          <x14:cfRule type="containsText" priority="1289" operator="containsText" id="{F475CE1F-6736-43A9-9BA3-A255170DE5FA}">
            <xm:f>NOT(ISERROR(SEARCH($M$169,M32)))</xm:f>
            <xm:f>$M$169</xm:f>
            <x14:dxf>
              <fill>
                <patternFill>
                  <bgColor rgb="FFFF0000"/>
                </patternFill>
              </fill>
            </x14:dxf>
          </x14:cfRule>
          <xm:sqref>M32</xm:sqref>
        </x14:conditionalFormatting>
        <x14:conditionalFormatting xmlns:xm="http://schemas.microsoft.com/office/excel/2006/main">
          <x14:cfRule type="containsText" priority="1296" operator="containsText" id="{F12BCAAA-E163-49F0-833E-EE0700557A38}">
            <xm:f>NOT(ISERROR(SEARCH($H$166,H26)))</xm:f>
            <xm:f>$H$166</xm:f>
            <x14:dxf>
              <fill>
                <patternFill>
                  <bgColor rgb="FF92D050"/>
                </patternFill>
              </fill>
            </x14:dxf>
          </x14:cfRule>
          <x14:cfRule type="containsText" priority="1297" operator="containsText" id="{4B4A1E11-36DC-4E97-94E2-D2702C6F4DE4}">
            <xm:f>NOT(ISERROR(SEARCH($H$167,H26)))</xm:f>
            <xm:f>$H$167</xm:f>
            <x14:dxf>
              <fill>
                <patternFill>
                  <bgColor rgb="FFFFFF00"/>
                </patternFill>
              </fill>
            </x14:dxf>
          </x14:cfRule>
          <x14:cfRule type="containsText" priority="1298" operator="containsText" id="{CCBE5046-D351-4B7D-A3B4-C62D75265A9E}">
            <xm:f>NOT(ISERROR(SEARCH($H$168,H26)))</xm:f>
            <xm:f>$H$168</xm:f>
            <x14:dxf>
              <fill>
                <patternFill>
                  <bgColor rgb="FFFFC000"/>
                </patternFill>
              </fill>
            </x14:dxf>
          </x14:cfRule>
          <x14:cfRule type="containsText" priority="1299" operator="containsText" id="{0D1DBAE1-C8B9-43E5-94E6-E4A88F814571}">
            <xm:f>NOT(ISERROR(SEARCH($H$169,H26)))</xm:f>
            <xm:f>$H$169</xm:f>
            <x14:dxf>
              <fill>
                <patternFill>
                  <bgColor rgb="FFFF0000"/>
                </patternFill>
              </fill>
            </x14:dxf>
          </x14:cfRule>
          <xm:sqref>H28 H30 H32 H26</xm:sqref>
        </x14:conditionalFormatting>
        <x14:conditionalFormatting xmlns:xm="http://schemas.microsoft.com/office/excel/2006/main">
          <x14:cfRule type="containsText" priority="1301" operator="containsText" id="{AF244A43-4116-4566-B714-55574F4DD68E}">
            <xm:f>NOT(ISERROR(SEARCH($I$166,I28)))</xm:f>
            <xm:f>$I$166</xm:f>
            <x14:dxf>
              <fill>
                <patternFill>
                  <bgColor rgb="FFFFC000"/>
                </patternFill>
              </fill>
            </x14:dxf>
          </x14:cfRule>
          <x14:cfRule type="containsText" priority="1302" operator="containsText" id="{7F46B3F8-C02F-4D3E-8F70-9AB887937BE3}">
            <xm:f>NOT(ISERROR(SEARCH($I$167,I28)))</xm:f>
            <xm:f>$I$167</xm:f>
            <x14:dxf>
              <fill>
                <patternFill>
                  <bgColor theme="9" tint="-0.24994659260841701"/>
                </patternFill>
              </fill>
            </x14:dxf>
          </x14:cfRule>
          <xm:sqref>I28 I30 I32</xm:sqref>
        </x14:conditionalFormatting>
        <x14:conditionalFormatting xmlns:xm="http://schemas.microsoft.com/office/excel/2006/main">
          <x14:cfRule type="containsText" priority="1332" operator="containsText" id="{61A7B80C-9825-42CF-8D34-FFD09DF9396B}">
            <xm:f>NOT(ISERROR(SEARCH($G$169,G9)))</xm:f>
            <xm:f>$G$169</xm:f>
            <x14:dxf>
              <fill>
                <patternFill>
                  <bgColor rgb="FFFF0000"/>
                </patternFill>
              </fill>
            </x14:dxf>
          </x14:cfRule>
          <x14:cfRule type="containsText" priority="1333" operator="containsText" id="{A73AC7FD-9646-40AD-8750-0BA31AE5290E}">
            <xm:f>NOT(ISERROR(SEARCH($G$165,G9)))</xm:f>
            <xm:f>$G$165</xm:f>
            <x14:dxf>
              <fill>
                <patternFill>
                  <bgColor rgb="FF00B050"/>
                </patternFill>
              </fill>
            </x14:dxf>
          </x14:cfRule>
          <x14:cfRule type="containsText" priority="1334" operator="containsText" id="{53E2925C-D570-4012-AEAA-3058832C0477}">
            <xm:f>NOT(ISERROR(SEARCH($G$166,G9)))</xm:f>
            <xm:f>$G$166</xm:f>
            <x14:dxf>
              <fill>
                <patternFill>
                  <bgColor rgb="FF92D050"/>
                </patternFill>
              </fill>
            </x14:dxf>
          </x14:cfRule>
          <x14:cfRule type="containsText" priority="1335" operator="containsText" id="{F3C1E548-91D0-4E79-85D8-129A17E53CCC}">
            <xm:f>NOT(ISERROR(SEARCH($G$167,G9)))</xm:f>
            <xm:f>$G$167</xm:f>
            <x14:dxf>
              <fill>
                <patternFill>
                  <bgColor rgb="FFFFFF00"/>
                </patternFill>
              </fill>
            </x14:dxf>
          </x14:cfRule>
          <x14:cfRule type="containsText" priority="1336" operator="containsText" id="{671CD38B-AA11-4AD0-91FA-89AEBCA63BF7}">
            <xm:f>NOT(ISERROR(SEARCH($G$168,G9)))</xm:f>
            <xm:f>$G$168</xm:f>
            <x14:dxf>
              <fill>
                <patternFill>
                  <bgColor rgb="FFFFC000"/>
                </patternFill>
              </fill>
            </x14:dxf>
          </x14:cfRule>
          <xm:sqref>G9:G14</xm:sqref>
        </x14:conditionalFormatting>
        <x14:conditionalFormatting xmlns:xm="http://schemas.microsoft.com/office/excel/2006/main">
          <x14:cfRule type="containsText" priority="1327" operator="containsText" id="{EF53CBE8-BFF1-4341-AC38-0D3668F2D5D7}">
            <xm:f>NOT(ISERROR(SEARCH($H$169,H9)))</xm:f>
            <xm:f>$H$169</xm:f>
            <x14:dxf>
              <fill>
                <patternFill>
                  <bgColor rgb="FFFF0000"/>
                </patternFill>
              </fill>
            </x14:dxf>
          </x14:cfRule>
          <x14:cfRule type="containsText" priority="1328" operator="containsText" id="{F0ED41F1-5936-411C-A249-F904F49F075C}">
            <xm:f>NOT(ISERROR(SEARCH($H$165,H9)))</xm:f>
            <xm:f>$H$165</xm:f>
            <x14:dxf>
              <fill>
                <patternFill>
                  <bgColor rgb="FF00B050"/>
                </patternFill>
              </fill>
            </x14:dxf>
          </x14:cfRule>
          <x14:cfRule type="containsText" priority="1329" operator="containsText" id="{9B8C2BAE-7C1F-453D-857F-898D9727B062}">
            <xm:f>NOT(ISERROR(SEARCH($H$166,H9)))</xm:f>
            <xm:f>$H$166</xm:f>
            <x14:dxf>
              <fill>
                <patternFill>
                  <bgColor rgb="FF92D050"/>
                </patternFill>
              </fill>
            </x14:dxf>
          </x14:cfRule>
          <x14:cfRule type="containsText" priority="1330" operator="containsText" id="{6740E5C4-5148-49B2-B511-AD6A6E7DD445}">
            <xm:f>NOT(ISERROR(SEARCH($H$167,H9)))</xm:f>
            <xm:f>$H$167</xm:f>
            <x14:dxf>
              <fill>
                <patternFill>
                  <bgColor rgb="FFFFFF00"/>
                </patternFill>
              </fill>
            </x14:dxf>
          </x14:cfRule>
          <x14:cfRule type="containsText" priority="1331" operator="containsText" id="{1D14B33B-1925-4669-A6B4-2C1D915130BC}">
            <xm:f>NOT(ISERROR(SEARCH($H$168,H9)))</xm:f>
            <xm:f>$H$168</xm:f>
            <x14:dxf>
              <fill>
                <patternFill>
                  <bgColor rgb="FFFFC000"/>
                </patternFill>
              </fill>
            </x14:dxf>
          </x14:cfRule>
          <xm:sqref>H9:H14</xm:sqref>
        </x14:conditionalFormatting>
        <x14:conditionalFormatting xmlns:xm="http://schemas.microsoft.com/office/excel/2006/main">
          <x14:cfRule type="containsText" priority="1318" operator="containsText" id="{621306C9-8874-4969-A24F-A8AF1E9B1648}">
            <xm:f>NOT(ISERROR(SEARCH($G$169,M9)))</xm:f>
            <xm:f>$G$169</xm:f>
            <x14:dxf>
              <fill>
                <patternFill>
                  <bgColor rgb="FFFF0000"/>
                </patternFill>
              </fill>
            </x14:dxf>
          </x14:cfRule>
          <x14:cfRule type="containsText" priority="1319" operator="containsText" id="{B908AB50-60B6-45F0-A999-19B953E20972}">
            <xm:f>NOT(ISERROR(SEARCH($G$165,M9)))</xm:f>
            <xm:f>$G$165</xm:f>
            <x14:dxf>
              <fill>
                <patternFill>
                  <bgColor rgb="FF00B050"/>
                </patternFill>
              </fill>
            </x14:dxf>
          </x14:cfRule>
          <x14:cfRule type="containsText" priority="1320" operator="containsText" id="{B13F7F36-67C4-4F37-B6B6-CD7D3C1E471B}">
            <xm:f>NOT(ISERROR(SEARCH($G$166,M9)))</xm:f>
            <xm:f>$G$166</xm:f>
            <x14:dxf>
              <fill>
                <patternFill>
                  <bgColor rgb="FF92D050"/>
                </patternFill>
              </fill>
            </x14:dxf>
          </x14:cfRule>
          <x14:cfRule type="containsText" priority="1321" operator="containsText" id="{929AF1E4-2B3F-4B2B-8B6D-182F0848BDFC}">
            <xm:f>NOT(ISERROR(SEARCH($G$167,M9)))</xm:f>
            <xm:f>$G$167</xm:f>
            <x14:dxf>
              <fill>
                <patternFill>
                  <bgColor rgb="FFFFFF00"/>
                </patternFill>
              </fill>
            </x14:dxf>
          </x14:cfRule>
          <x14:cfRule type="containsText" priority="1322" operator="containsText" id="{4BE36483-9E52-4E5D-8450-E31092498868}">
            <xm:f>NOT(ISERROR(SEARCH($G$168,M9)))</xm:f>
            <xm:f>$G$168</xm:f>
            <x14:dxf>
              <fill>
                <patternFill>
                  <bgColor rgb="FFFFC000"/>
                </patternFill>
              </fill>
            </x14:dxf>
          </x14:cfRule>
          <xm:sqref>M9:M14</xm:sqref>
        </x14:conditionalFormatting>
        <x14:conditionalFormatting xmlns:xm="http://schemas.microsoft.com/office/excel/2006/main">
          <x14:cfRule type="containsText" priority="1313" operator="containsText" id="{57470B07-9116-46F5-98B6-AE9A8E082B8D}">
            <xm:f>NOT(ISERROR(SEARCH($H$169,N9)))</xm:f>
            <xm:f>$H$169</xm:f>
            <x14:dxf>
              <fill>
                <patternFill>
                  <bgColor rgb="FFFF0000"/>
                </patternFill>
              </fill>
            </x14:dxf>
          </x14:cfRule>
          <x14:cfRule type="containsText" priority="1314" operator="containsText" id="{2113F411-63E0-4A0F-86BB-40B53E4C670F}">
            <xm:f>NOT(ISERROR(SEARCH($H$165,N9)))</xm:f>
            <xm:f>$H$165</xm:f>
            <x14:dxf>
              <fill>
                <patternFill>
                  <bgColor rgb="FF00B050"/>
                </patternFill>
              </fill>
            </x14:dxf>
          </x14:cfRule>
          <x14:cfRule type="containsText" priority="1315" operator="containsText" id="{2571DA1F-5FFE-452B-9A12-79112FA0B6D9}">
            <xm:f>NOT(ISERROR(SEARCH($H$166,N9)))</xm:f>
            <xm:f>$H$166</xm:f>
            <x14:dxf>
              <fill>
                <patternFill>
                  <bgColor rgb="FF92D050"/>
                </patternFill>
              </fill>
            </x14:dxf>
          </x14:cfRule>
          <x14:cfRule type="containsText" priority="1316" operator="containsText" id="{4B493754-6911-4276-9124-B8FB6A3141F1}">
            <xm:f>NOT(ISERROR(SEARCH($H$167,N9)))</xm:f>
            <xm:f>$H$167</xm:f>
            <x14:dxf>
              <fill>
                <patternFill>
                  <bgColor rgb="FFFFFF00"/>
                </patternFill>
              </fill>
            </x14:dxf>
          </x14:cfRule>
          <x14:cfRule type="containsText" priority="1317" operator="containsText" id="{2E640D19-9C87-41B9-A9F7-3219106D4673}">
            <xm:f>NOT(ISERROR(SEARCH($H$168,N9)))</xm:f>
            <xm:f>$H$168</xm:f>
            <x14:dxf>
              <fill>
                <patternFill>
                  <bgColor rgb="FFFFC000"/>
                </patternFill>
              </fill>
            </x14:dxf>
          </x14:cfRule>
          <xm:sqref>N9:N14</xm:sqref>
        </x14:conditionalFormatting>
        <x14:conditionalFormatting xmlns:xm="http://schemas.microsoft.com/office/excel/2006/main">
          <x14:cfRule type="containsText" priority="1280" operator="containsText" id="{933FA43C-CF65-4BCA-8E54-54172DB623D1}">
            <xm:f>NOT(ISERROR(SEARCH($G$165,G28)))</xm:f>
            <xm:f>$G$165</xm:f>
            <x14:dxf>
              <fill>
                <patternFill>
                  <bgColor rgb="FF00B050"/>
                </patternFill>
              </fill>
            </x14:dxf>
          </x14:cfRule>
          <x14:cfRule type="containsText" priority="1281" operator="containsText" id="{8A185F9D-63A0-4B49-BB64-505DE97F374D}">
            <xm:f>NOT(ISERROR(SEARCH($G$166,G28)))</xm:f>
            <xm:f>$G$166</xm:f>
            <x14:dxf>
              <fill>
                <patternFill>
                  <bgColor rgb="FF92D050"/>
                </patternFill>
              </fill>
            </x14:dxf>
          </x14:cfRule>
          <x14:cfRule type="containsText" priority="1282" operator="containsText" id="{CB5074F4-1592-4946-9B99-923BAB00935B}">
            <xm:f>NOT(ISERROR(SEARCH($G$167,G28)))</xm:f>
            <xm:f>$G$167</xm:f>
            <x14:dxf>
              <fill>
                <patternFill>
                  <bgColor rgb="FFFFFF00"/>
                </patternFill>
              </fill>
            </x14:dxf>
          </x14:cfRule>
          <x14:cfRule type="containsText" priority="1283" operator="containsText" id="{25B48049-41B0-4C5C-840D-E58659E05647}">
            <xm:f>NOT(ISERROR(SEARCH($G$168,G28)))</xm:f>
            <xm:f>$G$168</xm:f>
            <x14:dxf>
              <fill>
                <patternFill>
                  <bgColor rgb="FFFFC000"/>
                </patternFill>
              </fill>
            </x14:dxf>
          </x14:cfRule>
          <x14:cfRule type="containsText" priority="1284" operator="containsText" id="{B8655398-06BE-4DD7-89E3-E1CDE2F5DDF2}">
            <xm:f>NOT(ISERROR(SEARCH($G$169,G28)))</xm:f>
            <xm:f>$G$169</xm:f>
            <x14:dxf>
              <fill>
                <patternFill>
                  <bgColor rgb="FFFF0000"/>
                </patternFill>
              </fill>
            </x14:dxf>
          </x14:cfRule>
          <xm:sqref>G28:G29</xm:sqref>
        </x14:conditionalFormatting>
        <x14:conditionalFormatting xmlns:xm="http://schemas.microsoft.com/office/excel/2006/main">
          <x14:cfRule type="containsText" priority="1275" operator="containsText" id="{DBEE94DE-6426-422B-B913-34D96070962D}">
            <xm:f>NOT(ISERROR(SEARCH($G$165,G30)))</xm:f>
            <xm:f>$G$165</xm:f>
            <x14:dxf>
              <fill>
                <patternFill>
                  <bgColor rgb="FF00B050"/>
                </patternFill>
              </fill>
            </x14:dxf>
          </x14:cfRule>
          <x14:cfRule type="containsText" priority="1276" operator="containsText" id="{2EA5F0FF-1968-460C-8A7F-006C17A3326B}">
            <xm:f>NOT(ISERROR(SEARCH($G$166,G30)))</xm:f>
            <xm:f>$G$166</xm:f>
            <x14:dxf>
              <fill>
                <patternFill>
                  <bgColor rgb="FF92D050"/>
                </patternFill>
              </fill>
            </x14:dxf>
          </x14:cfRule>
          <x14:cfRule type="containsText" priority="1277" operator="containsText" id="{D4E2AB1F-632A-40B2-82B5-535D9CD23B48}">
            <xm:f>NOT(ISERROR(SEARCH($G$167,G30)))</xm:f>
            <xm:f>$G$167</xm:f>
            <x14:dxf>
              <fill>
                <patternFill>
                  <bgColor rgb="FFFFFF00"/>
                </patternFill>
              </fill>
            </x14:dxf>
          </x14:cfRule>
          <x14:cfRule type="containsText" priority="1278" operator="containsText" id="{309D63DE-B989-40D7-A174-C0E2F4721C01}">
            <xm:f>NOT(ISERROR(SEARCH($G$168,G30)))</xm:f>
            <xm:f>$G$168</xm:f>
            <x14:dxf>
              <fill>
                <patternFill>
                  <bgColor rgb="FFFFC000"/>
                </patternFill>
              </fill>
            </x14:dxf>
          </x14:cfRule>
          <x14:cfRule type="containsText" priority="1279" operator="containsText" id="{2C158B75-900B-4FEF-BD59-83021A62359C}">
            <xm:f>NOT(ISERROR(SEARCH($G$169,G30)))</xm:f>
            <xm:f>$G$169</xm:f>
            <x14:dxf>
              <fill>
                <patternFill>
                  <bgColor rgb="FFFF0000"/>
                </patternFill>
              </fill>
            </x14:dxf>
          </x14:cfRule>
          <xm:sqref>G30</xm:sqref>
        </x14:conditionalFormatting>
        <x14:conditionalFormatting xmlns:xm="http://schemas.microsoft.com/office/excel/2006/main">
          <x14:cfRule type="containsText" priority="1270" operator="containsText" id="{BA76D214-D68B-4A7E-B4BB-E60798FDB47E}">
            <xm:f>NOT(ISERROR(SEARCH($G$165,G32)))</xm:f>
            <xm:f>$G$165</xm:f>
            <x14:dxf>
              <fill>
                <patternFill>
                  <bgColor rgb="FF00B050"/>
                </patternFill>
              </fill>
            </x14:dxf>
          </x14:cfRule>
          <x14:cfRule type="containsText" priority="1271" operator="containsText" id="{E24F74D4-8D1C-4956-A384-6AC3CCA29727}">
            <xm:f>NOT(ISERROR(SEARCH($G$166,G32)))</xm:f>
            <xm:f>$G$166</xm:f>
            <x14:dxf>
              <fill>
                <patternFill>
                  <bgColor rgb="FF92D050"/>
                </patternFill>
              </fill>
            </x14:dxf>
          </x14:cfRule>
          <x14:cfRule type="containsText" priority="1272" operator="containsText" id="{4C4E647D-084F-416B-A766-A7215CBEC16C}">
            <xm:f>NOT(ISERROR(SEARCH($G$167,G32)))</xm:f>
            <xm:f>$G$167</xm:f>
            <x14:dxf>
              <fill>
                <patternFill>
                  <bgColor rgb="FFFFFF00"/>
                </patternFill>
              </fill>
            </x14:dxf>
          </x14:cfRule>
          <x14:cfRule type="containsText" priority="1273" operator="containsText" id="{B9DC6F3D-6611-428A-9D38-56A6DC4CEB00}">
            <xm:f>NOT(ISERROR(SEARCH($G$168,G32)))</xm:f>
            <xm:f>$G$168</xm:f>
            <x14:dxf>
              <fill>
                <patternFill>
                  <bgColor rgb="FFFFC000"/>
                </patternFill>
              </fill>
            </x14:dxf>
          </x14:cfRule>
          <x14:cfRule type="containsText" priority="1274" operator="containsText" id="{E34B3D96-0E9E-4FAA-87AA-EDD039CCA9EA}">
            <xm:f>NOT(ISERROR(SEARCH($G$169,G32)))</xm:f>
            <xm:f>$G$169</xm:f>
            <x14:dxf>
              <fill>
                <patternFill>
                  <bgColor rgb="FFFF0000"/>
                </patternFill>
              </fill>
            </x14:dxf>
          </x14:cfRule>
          <xm:sqref>G32:G33</xm:sqref>
        </x14:conditionalFormatting>
        <x14:conditionalFormatting xmlns:xm="http://schemas.microsoft.com/office/excel/2006/main">
          <x14:cfRule type="containsText" priority="1266" operator="containsText" id="{8A0085B4-A6D3-4DFC-9F33-4265BDA1AC8E}">
            <xm:f>NOT(ISERROR(SEARCH($H$166,N32)))</xm:f>
            <xm:f>$H$166</xm:f>
            <x14:dxf>
              <fill>
                <patternFill>
                  <bgColor rgb="FF92D050"/>
                </patternFill>
              </fill>
            </x14:dxf>
          </x14:cfRule>
          <x14:cfRule type="containsText" priority="1267" operator="containsText" id="{C5296A5F-CE4F-416A-9293-9A45B979D092}">
            <xm:f>NOT(ISERROR(SEARCH($H$167,N32)))</xm:f>
            <xm:f>$H$167</xm:f>
            <x14:dxf>
              <fill>
                <patternFill>
                  <bgColor rgb="FFFFFF00"/>
                </patternFill>
              </fill>
            </x14:dxf>
          </x14:cfRule>
          <x14:cfRule type="containsText" priority="1268" operator="containsText" id="{8F574066-D742-440E-8C13-A0DEF7AA9F11}">
            <xm:f>NOT(ISERROR(SEARCH($H$168,N32)))</xm:f>
            <xm:f>$H$168</xm:f>
            <x14:dxf>
              <fill>
                <patternFill>
                  <bgColor rgb="FFFFC000"/>
                </patternFill>
              </fill>
            </x14:dxf>
          </x14:cfRule>
          <x14:cfRule type="containsText" priority="1269" operator="containsText" id="{5CEEDBCE-5903-44B4-ACC9-9ADD594AFDE6}">
            <xm:f>NOT(ISERROR(SEARCH($H$169,N32)))</xm:f>
            <xm:f>$H$169</xm:f>
            <x14:dxf>
              <fill>
                <patternFill>
                  <bgColor rgb="FFFF0000"/>
                </patternFill>
              </fill>
            </x14:dxf>
          </x14:cfRule>
          <xm:sqref>N32</xm:sqref>
        </x14:conditionalFormatting>
        <x14:conditionalFormatting xmlns:xm="http://schemas.microsoft.com/office/excel/2006/main">
          <x14:cfRule type="containsText" priority="1262" operator="containsText" id="{FB1915E1-0238-441D-8C4C-0C259FBF51DB}">
            <xm:f>NOT(ISERROR(SEARCH($I$166,O32)))</xm:f>
            <xm:f>$I$166</xm:f>
            <x14:dxf>
              <fill>
                <patternFill>
                  <bgColor rgb="FFFFC000"/>
                </patternFill>
              </fill>
            </x14:dxf>
          </x14:cfRule>
          <x14:cfRule type="containsText" priority="1263" operator="containsText" id="{6E478C6E-C8E8-4CA9-946B-64E10E990321}">
            <xm:f>NOT(ISERROR(SEARCH($I$167,O32)))</xm:f>
            <xm:f>$I$167</xm:f>
            <x14:dxf>
              <fill>
                <patternFill>
                  <bgColor theme="9" tint="-0.24994659260841701"/>
                </patternFill>
              </fill>
            </x14:dxf>
          </x14:cfRule>
          <xm:sqref>O32</xm:sqref>
        </x14:conditionalFormatting>
        <x14:conditionalFormatting xmlns:xm="http://schemas.microsoft.com/office/excel/2006/main">
          <x14:cfRule type="containsText" priority="1256" operator="containsText" id="{36CD5F02-FF3F-4C0F-9873-4AF666E01A78}">
            <xm:f>NOT(ISERROR(SEARCH($M$169,M28)))</xm:f>
            <xm:f>$M$169</xm:f>
            <x14:dxf>
              <fill>
                <patternFill>
                  <bgColor rgb="FFFF0000"/>
                </patternFill>
              </fill>
            </x14:dxf>
          </x14:cfRule>
          <x14:cfRule type="containsText" priority="1257" operator="containsText" id="{C9D0370D-29DA-410B-A78F-C412307E26EF}">
            <xm:f>NOT(ISERROR(SEARCH($M$165,M28)))</xm:f>
            <xm:f>$M$165</xm:f>
            <x14:dxf>
              <fill>
                <patternFill>
                  <bgColor rgb="FF00B050"/>
                </patternFill>
              </fill>
            </x14:dxf>
          </x14:cfRule>
          <x14:cfRule type="containsText" priority="1258" operator="containsText" id="{BB8A4AFA-697A-4478-A282-AA34B2846BD7}">
            <xm:f>NOT(ISERROR(SEARCH($M$166,M28)))</xm:f>
            <xm:f>$M$166</xm:f>
            <x14:dxf>
              <fill>
                <patternFill>
                  <bgColor rgb="FF92D050"/>
                </patternFill>
              </fill>
            </x14:dxf>
          </x14:cfRule>
          <x14:cfRule type="containsText" priority="1259" operator="containsText" id="{E94649A0-0437-46F4-BBB8-55DCE06DEC5A}">
            <xm:f>NOT(ISERROR(SEARCH($M$167,M28)))</xm:f>
            <xm:f>$M$167</xm:f>
            <x14:dxf>
              <fill>
                <patternFill>
                  <bgColor rgb="FFFFFF00"/>
                </patternFill>
              </fill>
            </x14:dxf>
          </x14:cfRule>
          <x14:cfRule type="containsText" priority="1260" operator="containsText" id="{BA4CA494-BAE8-48F8-8DF0-8E38DA3BD4C8}">
            <xm:f>NOT(ISERROR(SEARCH($M$168,M28)))</xm:f>
            <xm:f>$M$168</xm:f>
            <x14:dxf>
              <fill>
                <patternFill>
                  <bgColor rgb="FFFFC000"/>
                </patternFill>
              </fill>
            </x14:dxf>
          </x14:cfRule>
          <xm:sqref>M28:M29</xm:sqref>
        </x14:conditionalFormatting>
        <x14:conditionalFormatting xmlns:xm="http://schemas.microsoft.com/office/excel/2006/main">
          <x14:cfRule type="containsText" priority="1251" operator="containsText" id="{A7D7334D-16B2-4369-9514-A1EC248F9B53}">
            <xm:f>NOT(ISERROR(SEARCH($M$165,M30)))</xm:f>
            <xm:f>$M$165</xm:f>
            <x14:dxf>
              <fill>
                <patternFill>
                  <bgColor rgb="FF00B050"/>
                </patternFill>
              </fill>
            </x14:dxf>
          </x14:cfRule>
          <x14:cfRule type="containsText" priority="1252" operator="containsText" id="{7895DF18-E774-4CFB-9236-769F4F47EEF1}">
            <xm:f>NOT(ISERROR(SEARCH($M$166,M30)))</xm:f>
            <xm:f>$M$166</xm:f>
            <x14:dxf>
              <fill>
                <patternFill>
                  <bgColor rgb="FF92D050"/>
                </patternFill>
              </fill>
            </x14:dxf>
          </x14:cfRule>
          <x14:cfRule type="containsText" priority="1253" operator="containsText" id="{A1F751D9-A355-493D-B70B-568A762B6FD3}">
            <xm:f>NOT(ISERROR(SEARCH($M$167,M30)))</xm:f>
            <xm:f>$M$167</xm:f>
            <x14:dxf>
              <fill>
                <patternFill>
                  <bgColor rgb="FFFFFF00"/>
                </patternFill>
              </fill>
            </x14:dxf>
          </x14:cfRule>
          <x14:cfRule type="containsText" priority="1254" operator="containsText" id="{CEFC596E-E02D-4499-A566-2A6924EE1B31}">
            <xm:f>NOT(ISERROR(SEARCH($M$168,M30)))</xm:f>
            <xm:f>$M$168</xm:f>
            <x14:dxf>
              <fill>
                <patternFill>
                  <bgColor rgb="FFFFC000"/>
                </patternFill>
              </fill>
            </x14:dxf>
          </x14:cfRule>
          <x14:cfRule type="containsText" priority="1255" operator="containsText" id="{F2DD38C7-944B-4DC9-909D-B9EF562557CC}">
            <xm:f>NOT(ISERROR(SEARCH($M$169,M30)))</xm:f>
            <xm:f>$M$169</xm:f>
            <x14:dxf>
              <fill>
                <patternFill>
                  <bgColor rgb="FFFF0000"/>
                </patternFill>
              </fill>
            </x14:dxf>
          </x14:cfRule>
          <xm:sqref>M30</xm:sqref>
        </x14:conditionalFormatting>
        <x14:conditionalFormatting xmlns:xm="http://schemas.microsoft.com/office/excel/2006/main">
          <x14:cfRule type="containsText" priority="1246" operator="containsText" id="{28B693A3-232E-4700-86A3-507988425760}">
            <xm:f>NOT(ISERROR(SEARCH($N$169,N28)))</xm:f>
            <xm:f>$N$169</xm:f>
            <x14:dxf>
              <fill>
                <patternFill>
                  <bgColor rgb="FFFF0000"/>
                </patternFill>
              </fill>
            </x14:dxf>
          </x14:cfRule>
          <x14:cfRule type="containsText" priority="1247" operator="containsText" id="{D52294B2-ABE0-4DF4-ABD5-E1BC7B1BC33F}">
            <xm:f>NOT(ISERROR(SEARCH($M$168,N28)))</xm:f>
            <xm:f>$M$168</xm:f>
            <x14:dxf>
              <fill>
                <patternFill>
                  <bgColor rgb="FFFFC000"/>
                </patternFill>
              </fill>
            </x14:dxf>
          </x14:cfRule>
          <x14:cfRule type="containsText" priority="1248" operator="containsText" id="{FBFC133C-9822-4E7F-904C-5FD32D2C3D48}">
            <xm:f>NOT(ISERROR(SEARCH($N$167,N28)))</xm:f>
            <xm:f>$N$167</xm:f>
            <x14:dxf>
              <fill>
                <patternFill>
                  <bgColor rgb="FFFFFF00"/>
                </patternFill>
              </fill>
            </x14:dxf>
          </x14:cfRule>
          <x14:cfRule type="containsText" priority="1249" operator="containsText" id="{62632842-EF70-4F3E-8283-CE99F80A873F}">
            <xm:f>NOT(ISERROR(SEARCH($N$166,N28)))</xm:f>
            <xm:f>$N$166</xm:f>
            <x14:dxf>
              <fill>
                <patternFill>
                  <bgColor rgb="FF92D050"/>
                </patternFill>
              </fill>
            </x14:dxf>
          </x14:cfRule>
          <x14:cfRule type="containsText" priority="1250" operator="containsText" id="{C993A768-63C2-450B-84A9-4BE5C49394AE}">
            <xm:f>NOT(ISERROR(SEARCH($N$165,N28)))</xm:f>
            <xm:f>$N$165</xm:f>
            <x14:dxf>
              <fill>
                <patternFill>
                  <bgColor rgb="FF00B050"/>
                </patternFill>
              </fill>
            </x14:dxf>
          </x14:cfRule>
          <xm:sqref>N28:N29</xm:sqref>
        </x14:conditionalFormatting>
        <x14:conditionalFormatting xmlns:xm="http://schemas.microsoft.com/office/excel/2006/main">
          <x14:cfRule type="containsText" priority="1242" operator="containsText" id="{A2024568-9E23-4670-97BE-8480D1655451}">
            <xm:f>NOT(ISERROR(SEARCH($I$168,I28)))</xm:f>
            <xm:f>$I$168</xm:f>
            <x14:dxf>
              <fill>
                <patternFill>
                  <bgColor rgb="FFFF0000"/>
                </patternFill>
              </fill>
            </x14:dxf>
          </x14:cfRule>
          <x14:cfRule type="containsText" priority="1243" operator="containsText" id="{201DF79E-5FB3-4D94-8BD8-0D44850165E5}">
            <xm:f>NOT(ISERROR(SEARCH($I$167,I28)))</xm:f>
            <xm:f>$I$167</xm:f>
            <x14:dxf>
              <fill>
                <patternFill>
                  <bgColor theme="9" tint="-0.24994659260841701"/>
                </patternFill>
              </fill>
            </x14:dxf>
          </x14:cfRule>
          <x14:cfRule type="containsText" priority="1244" operator="containsText" id="{D97765F1-2A4E-4B66-A601-266A609D17E4}">
            <xm:f>NOT(ISERROR(SEARCH($I$166,I28)))</xm:f>
            <xm:f>$I$166</xm:f>
            <x14:dxf>
              <fill>
                <patternFill>
                  <bgColor rgb="FFFFC000"/>
                </patternFill>
              </fill>
            </x14:dxf>
          </x14:cfRule>
          <x14:cfRule type="containsText" priority="1245" operator="containsText" id="{BDA3D151-649A-4222-9AF2-C7D060B4363B}">
            <xm:f>NOT(ISERROR(SEARCH($I$165,I28)))</xm:f>
            <xm:f>$I$165</xm:f>
            <x14:dxf>
              <fill>
                <patternFill>
                  <bgColor rgb="FF00B050"/>
                </patternFill>
              </fill>
            </x14:dxf>
          </x14:cfRule>
          <xm:sqref>O28:O29 I36 I39:I42 O39:O42 O53:O54 I46:I49 O46:O49 I148:I150 O148:O150 I138 O138 I53:I57</xm:sqref>
        </x14:conditionalFormatting>
        <x14:conditionalFormatting xmlns:xm="http://schemas.microsoft.com/office/excel/2006/main">
          <x14:cfRule type="containsText" priority="1223" operator="containsText" id="{B292F592-B923-484B-BD7A-D5489C7E5777}">
            <xm:f>NOT(ISERROR(SEARCH($G$169,G35)))</xm:f>
            <xm:f>$G$169</xm:f>
            <x14:dxf>
              <fill>
                <patternFill>
                  <bgColor rgb="FFFF0000"/>
                </patternFill>
              </fill>
            </x14:dxf>
          </x14:cfRule>
          <x14:cfRule type="containsText" priority="1224" operator="containsText" id="{5587564C-A3C7-4CEE-BA6C-DC274FCD7BDB}">
            <xm:f>NOT(ISERROR(SEARCH($G$168,G35)))</xm:f>
            <xm:f>$G$168</xm:f>
            <x14:dxf>
              <fill>
                <patternFill>
                  <bgColor rgb="FFFFC000"/>
                </patternFill>
              </fill>
            </x14:dxf>
          </x14:cfRule>
          <x14:cfRule type="containsText" priority="1225" operator="containsText" id="{9964E9BD-461F-4070-913C-213B847A31EA}">
            <xm:f>NOT(ISERROR(SEARCH($G$167,G35)))</xm:f>
            <xm:f>$G$167</xm:f>
            <x14:dxf>
              <fill>
                <patternFill>
                  <bgColor rgb="FFFFFF00"/>
                </patternFill>
              </fill>
            </x14:dxf>
          </x14:cfRule>
          <x14:cfRule type="containsText" priority="1226" operator="containsText" id="{62A33586-1BE3-4FAE-B099-3C1275A8BB12}">
            <xm:f>NOT(ISERROR(SEARCH($G$166,G35)))</xm:f>
            <xm:f>$G$166</xm:f>
            <x14:dxf>
              <fill>
                <patternFill>
                  <bgColor rgb="FF92D050"/>
                </patternFill>
              </fill>
            </x14:dxf>
          </x14:cfRule>
          <x14:cfRule type="containsText" priority="1227" operator="containsText" id="{2C941699-C255-4AF1-B6D0-F4E917C94BEF}">
            <xm:f>NOT(ISERROR(SEARCH($G$165,G35)))</xm:f>
            <xm:f>$G$165</xm:f>
            <x14:dxf>
              <fill>
                <patternFill>
                  <bgColor rgb="FF00B050"/>
                </patternFill>
              </fill>
            </x14:dxf>
          </x14:cfRule>
          <xm:sqref>G35:G36 G39:G42 M39:M42 G46:G49 M46:M49 G148:G150 M148:M150 G138 M138 G53:G57 M53:M57</xm:sqref>
        </x14:conditionalFormatting>
        <x14:conditionalFormatting xmlns:xm="http://schemas.microsoft.com/office/excel/2006/main">
          <x14:cfRule type="containsText" priority="1228" operator="containsText" id="{D393BC2D-83A5-4461-BE3C-4D120A04C7CE}">
            <xm:f>NOT(ISERROR(SEARCH($H$169,H35)))</xm:f>
            <xm:f>$H$169</xm:f>
            <x14:dxf>
              <fill>
                <patternFill>
                  <bgColor rgb="FFFF0000"/>
                </patternFill>
              </fill>
            </x14:dxf>
          </x14:cfRule>
          <x14:cfRule type="containsText" priority="1229" operator="containsText" id="{43DB6E6A-FD56-44A8-B86D-C116AF6A44BC}">
            <xm:f>NOT(ISERROR(SEARCH($H$168,H35)))</xm:f>
            <xm:f>$H$168</xm:f>
            <x14:dxf>
              <fill>
                <patternFill>
                  <bgColor rgb="FFFFC000"/>
                </patternFill>
              </fill>
            </x14:dxf>
          </x14:cfRule>
          <x14:cfRule type="containsText" priority="1230" operator="containsText" id="{78A0B9EF-22A3-4476-96E4-AC66CD66A5D3}">
            <xm:f>NOT(ISERROR(SEARCH($H$167,H35)))</xm:f>
            <xm:f>$H$167</xm:f>
            <x14:dxf>
              <fill>
                <patternFill>
                  <bgColor rgb="FFFFFF00"/>
                </patternFill>
              </fill>
            </x14:dxf>
          </x14:cfRule>
          <x14:cfRule type="containsText" priority="1231" operator="containsText" id="{32CC050F-EF2C-4611-B6E5-A742F0053F49}">
            <xm:f>NOT(ISERROR(SEARCH($H$166,H35)))</xm:f>
            <xm:f>$H$166</xm:f>
            <x14:dxf>
              <fill>
                <patternFill>
                  <bgColor rgb="FF92D050"/>
                </patternFill>
              </fill>
            </x14:dxf>
          </x14:cfRule>
          <x14:cfRule type="containsText" priority="1232" operator="containsText" id="{073A3973-4D88-4E33-A910-8BFF69469C8D}">
            <xm:f>NOT(ISERROR(SEARCH($H$165,H35)))</xm:f>
            <xm:f>$H$165</xm:f>
            <x14:dxf>
              <fill>
                <patternFill>
                  <bgColor rgb="FF00B050"/>
                </patternFill>
              </fill>
            </x14:dxf>
          </x14:cfRule>
          <xm:sqref>H35:H36 H39:H42 N39:N42 H46:H49 N46:N49 H148:H150 N148:N150 H138 N138 H53:H57 N53:N57</xm:sqref>
        </x14:conditionalFormatting>
        <x14:conditionalFormatting xmlns:xm="http://schemas.microsoft.com/office/excel/2006/main">
          <x14:cfRule type="containsText" priority="1233" operator="containsText" id="{2EF94D63-1041-410C-89D0-4ADCABA04970}">
            <xm:f>NOT(ISERROR(SEARCH($I$168,I35)))</xm:f>
            <xm:f>$I$168</xm:f>
            <x14:dxf>
              <fill>
                <patternFill>
                  <bgColor rgb="FFFF0000"/>
                </patternFill>
              </fill>
            </x14:dxf>
          </x14:cfRule>
          <x14:cfRule type="containsText" priority="1234" operator="containsText" id="{7419DA1A-620E-4D9E-A3CB-FBA218907709}">
            <xm:f>NOT(ISERROR(SEARCH($I$167,I35)))</xm:f>
            <xm:f>$I$167</xm:f>
            <x14:dxf>
              <fill>
                <patternFill>
                  <bgColor theme="9" tint="-0.24994659260841701"/>
                </patternFill>
              </fill>
            </x14:dxf>
          </x14:cfRule>
          <x14:cfRule type="containsText" priority="1235" operator="containsText" id="{4775BCE1-1966-48C5-84BD-A080DE8C0569}">
            <xm:f>NOT(ISERROR(SEARCH($I$166,I35)))</xm:f>
            <xm:f>$I$166</xm:f>
            <x14:dxf>
              <fill>
                <patternFill>
                  <bgColor rgb="FFFFC000"/>
                </patternFill>
              </fill>
            </x14:dxf>
          </x14:cfRule>
          <x14:cfRule type="containsText" priority="1236" operator="containsText" id="{C9A80228-4395-4BD1-A1CE-1100CFDFD561}">
            <xm:f>NOT(ISERROR(SEARCH($I$165,I35)))</xm:f>
            <xm:f>$I$165</xm:f>
            <x14:dxf>
              <fill>
                <patternFill>
                  <bgColor rgb="FF00B050"/>
                </patternFill>
              </fill>
            </x14:dxf>
          </x14:cfRule>
          <xm:sqref>I35</xm:sqref>
        </x14:conditionalFormatting>
        <x14:conditionalFormatting xmlns:xm="http://schemas.microsoft.com/office/excel/2006/main">
          <x14:cfRule type="containsText" priority="1237" operator="containsText" id="{991C66E9-FDDD-4F59-8584-4A5F117DC102}">
            <xm:f>NOT(ISERROR(SEARCH($M$169,M34)))</xm:f>
            <xm:f>$M$169</xm:f>
            <x14:dxf>
              <fill>
                <patternFill>
                  <bgColor rgb="FFFF0000"/>
                </patternFill>
              </fill>
            </x14:dxf>
          </x14:cfRule>
          <x14:cfRule type="containsText" priority="1238" operator="containsText" id="{D61A8CED-950B-44AE-9570-CFF4F80F5248}">
            <xm:f>NOT(ISERROR(SEARCH($M$168,M34)))</xm:f>
            <xm:f>$M$168</xm:f>
            <x14:dxf>
              <fill>
                <patternFill>
                  <bgColor rgb="FFFFC000"/>
                </patternFill>
              </fill>
            </x14:dxf>
          </x14:cfRule>
          <x14:cfRule type="containsText" priority="1239" operator="containsText" id="{2D56B745-56AE-448B-B79B-D71CFD345938}">
            <xm:f>NOT(ISERROR(SEARCH($M$167,M34)))</xm:f>
            <xm:f>$M$167</xm:f>
            <x14:dxf>
              <fill>
                <patternFill>
                  <bgColor rgb="FFFFFF00"/>
                </patternFill>
              </fill>
            </x14:dxf>
          </x14:cfRule>
          <x14:cfRule type="containsText" priority="1240" operator="containsText" id="{C56E1F4D-CC4A-4E7D-844B-F600884654E5}">
            <xm:f>NOT(ISERROR(SEARCH($M$166,M34)))</xm:f>
            <xm:f>$M$166</xm:f>
            <x14:dxf>
              <fill>
                <patternFill>
                  <bgColor rgb="FF92D050"/>
                </patternFill>
              </fill>
            </x14:dxf>
          </x14:cfRule>
          <x14:cfRule type="containsText" priority="1241" operator="containsText" id="{CCF67257-A0D8-4CB4-B7F5-ECFCCE359571}">
            <xm:f>NOT(ISERROR(SEARCH($M$165,M34)))</xm:f>
            <xm:f>$M$165</xm:f>
            <x14:dxf>
              <fill>
                <patternFill>
                  <bgColor rgb="FF00B050"/>
                </patternFill>
              </fill>
            </x14:dxf>
          </x14:cfRule>
          <xm:sqref>M34:M36</xm:sqref>
        </x14:conditionalFormatting>
        <x14:conditionalFormatting xmlns:xm="http://schemas.microsoft.com/office/excel/2006/main">
          <x14:cfRule type="containsText" priority="1214" operator="containsText" id="{F2B91CD2-5C56-47D6-B6C4-23CE6228ECF5}">
            <xm:f>NOT(ISERROR(SEARCH($H$169,H34)))</xm:f>
            <xm:f>$H$169</xm:f>
            <x14:dxf>
              <fill>
                <patternFill>
                  <bgColor rgb="FFFF0000"/>
                </patternFill>
              </fill>
            </x14:dxf>
          </x14:cfRule>
          <x14:cfRule type="containsText" priority="1215" operator="containsText" id="{88BA9BFE-BC8E-49D7-ADD4-3E376BB84E10}">
            <xm:f>NOT(ISERROR(SEARCH($H$168,H34)))</xm:f>
            <xm:f>$H$168</xm:f>
            <x14:dxf>
              <fill>
                <patternFill>
                  <bgColor rgb="FFFFC000"/>
                </patternFill>
              </fill>
            </x14:dxf>
          </x14:cfRule>
          <x14:cfRule type="containsText" priority="1216" operator="containsText" id="{A11085E1-B4D0-42B1-800D-4E9FD9C648B4}">
            <xm:f>NOT(ISERROR(SEARCH($H$167,H34)))</xm:f>
            <xm:f>$H$167</xm:f>
            <x14:dxf>
              <fill>
                <patternFill>
                  <bgColor rgb="FFFFFF00"/>
                </patternFill>
              </fill>
            </x14:dxf>
          </x14:cfRule>
          <x14:cfRule type="containsText" priority="1217" operator="containsText" id="{10F830C3-B97C-4DFD-ADBE-57D0A09DA941}">
            <xm:f>NOT(ISERROR(SEARCH($H$166,H34)))</xm:f>
            <xm:f>$H$166</xm:f>
            <x14:dxf>
              <fill>
                <patternFill>
                  <bgColor rgb="FF92D050"/>
                </patternFill>
              </fill>
            </x14:dxf>
          </x14:cfRule>
          <x14:cfRule type="containsText" priority="1218" operator="containsText" id="{EBDB75F0-8C7C-4DE9-B621-072882F55F2C}">
            <xm:f>NOT(ISERROR(SEARCH($H$165,H34)))</xm:f>
            <xm:f>$H$165</xm:f>
            <x14:dxf>
              <fill>
                <patternFill>
                  <bgColor rgb="FF00B050"/>
                </patternFill>
              </fill>
            </x14:dxf>
          </x14:cfRule>
          <xm:sqref>H34</xm:sqref>
        </x14:conditionalFormatting>
        <x14:conditionalFormatting xmlns:xm="http://schemas.microsoft.com/office/excel/2006/main">
          <x14:cfRule type="containsText" priority="1219" operator="containsText" id="{6D34C70A-0119-47FD-AF60-6ACBB00524F1}">
            <xm:f>NOT(ISERROR(SEARCH($I$168,I34)))</xm:f>
            <xm:f>$I$168</xm:f>
            <x14:dxf>
              <fill>
                <patternFill>
                  <bgColor rgb="FFFF0000"/>
                </patternFill>
              </fill>
            </x14:dxf>
          </x14:cfRule>
          <x14:cfRule type="containsText" priority="1220" operator="containsText" id="{EE3C8FDC-9E08-46E5-9152-9511232FEDBE}">
            <xm:f>NOT(ISERROR(SEARCH($I$167,I34)))</xm:f>
            <xm:f>$I$167</xm:f>
            <x14:dxf>
              <fill>
                <patternFill>
                  <bgColor theme="9" tint="-0.24994659260841701"/>
                </patternFill>
              </fill>
            </x14:dxf>
          </x14:cfRule>
          <x14:cfRule type="containsText" priority="1221" operator="containsText" id="{779097F0-2D2A-4FD4-96B8-094BB9BAF7DD}">
            <xm:f>NOT(ISERROR(SEARCH($I$166,I34)))</xm:f>
            <xm:f>$I$166</xm:f>
            <x14:dxf>
              <fill>
                <patternFill>
                  <bgColor rgb="FFFFC000"/>
                </patternFill>
              </fill>
            </x14:dxf>
          </x14:cfRule>
          <x14:cfRule type="containsText" priority="1222" operator="containsText" id="{A5FF1A12-485A-4C86-97DC-D1B3EAD0D9B0}">
            <xm:f>NOT(ISERROR(SEARCH($I$165,I34)))</xm:f>
            <xm:f>$I$165</xm:f>
            <x14:dxf>
              <fill>
                <patternFill>
                  <bgColor rgb="FF00B050"/>
                </patternFill>
              </fill>
            </x14:dxf>
          </x14:cfRule>
          <xm:sqref>I34</xm:sqref>
        </x14:conditionalFormatting>
        <x14:conditionalFormatting xmlns:xm="http://schemas.microsoft.com/office/excel/2006/main">
          <x14:cfRule type="containsText" priority="1209" operator="containsText" id="{FCC7219C-8A3D-4D5F-9896-B9569B2CE6E3}">
            <xm:f>NOT(ISERROR(SEARCH($N$169,N34)))</xm:f>
            <xm:f>$N$169</xm:f>
            <x14:dxf>
              <fill>
                <patternFill>
                  <bgColor rgb="FFFF0000"/>
                </patternFill>
              </fill>
            </x14:dxf>
          </x14:cfRule>
          <x14:cfRule type="containsText" priority="1210" operator="containsText" id="{6A948053-ECED-4AD4-B1A1-5D29ED1FCD83}">
            <xm:f>NOT(ISERROR(SEARCH($N$168,N34)))</xm:f>
            <xm:f>$N$168</xm:f>
            <x14:dxf>
              <fill>
                <patternFill>
                  <bgColor rgb="FFFFC000"/>
                </patternFill>
              </fill>
            </x14:dxf>
          </x14:cfRule>
          <x14:cfRule type="containsText" priority="1211" operator="containsText" id="{AF3954C6-584B-4B35-B435-D46253A3FDBD}">
            <xm:f>NOT(ISERROR(SEARCH($N$167,N34)))</xm:f>
            <xm:f>$N$167</xm:f>
            <x14:dxf>
              <fill>
                <patternFill>
                  <bgColor rgb="FFFFFF00"/>
                </patternFill>
              </fill>
            </x14:dxf>
          </x14:cfRule>
          <x14:cfRule type="containsText" priority="1212" operator="containsText" id="{E2FA2FA6-1816-4769-904E-33B298F34E97}">
            <xm:f>NOT(ISERROR(SEARCH($N$166,N34)))</xm:f>
            <xm:f>$N$166</xm:f>
            <x14:dxf>
              <fill>
                <patternFill>
                  <bgColor rgb="FF92D050"/>
                </patternFill>
              </fill>
            </x14:dxf>
          </x14:cfRule>
          <x14:cfRule type="containsText" priority="1213" operator="containsText" id="{514144C7-B3C1-4263-A496-D3FB7921C19F}">
            <xm:f>NOT(ISERROR(SEARCH($N$165,N34)))</xm:f>
            <xm:f>$N$165</xm:f>
            <x14:dxf>
              <fill>
                <patternFill>
                  <bgColor rgb="FF00B050"/>
                </patternFill>
              </fill>
            </x14:dxf>
          </x14:cfRule>
          <xm:sqref>N34:N36</xm:sqref>
        </x14:conditionalFormatting>
        <x14:conditionalFormatting xmlns:xm="http://schemas.microsoft.com/office/excel/2006/main">
          <x14:cfRule type="containsText" priority="1159" operator="containsText" id="{D06A8408-FC81-4C9A-A44A-210381F5D02E}">
            <xm:f>NOT(ISERROR(SEARCH($I$168,I24)))</xm:f>
            <xm:f>$I$168</xm:f>
            <x14:dxf>
              <fill>
                <patternFill>
                  <bgColor rgb="FFFF0000"/>
                </patternFill>
              </fill>
            </x14:dxf>
          </x14:cfRule>
          <x14:cfRule type="containsText" priority="1160" operator="containsText" id="{FD9CAF26-99F6-452B-9459-2DC84EE522B3}">
            <xm:f>NOT(ISERROR(SEARCH($I$167,I24)))</xm:f>
            <xm:f>$I$167</xm:f>
            <x14:dxf>
              <fill>
                <patternFill>
                  <fgColor rgb="FFCC3300"/>
                  <bgColor rgb="FFE16B09"/>
                </patternFill>
              </fill>
            </x14:dxf>
          </x14:cfRule>
          <x14:cfRule type="containsText" priority="1161" operator="containsText" id="{A70209A9-1954-4400-B5F3-F95FA557BBB9}">
            <xm:f>NOT(ISERROR(SEARCH($I$166,I24)))</xm:f>
            <xm:f>$I$166</xm:f>
            <x14:dxf>
              <fill>
                <patternFill>
                  <bgColor rgb="FFFFC000"/>
                </patternFill>
              </fill>
            </x14:dxf>
          </x14:cfRule>
          <x14:cfRule type="containsText" priority="1162" operator="containsText" id="{D70CA4D9-07D6-4A9A-81D1-F382630B1CAE}">
            <xm:f>NOT(ISERROR(SEARCH($I$165,I24)))</xm:f>
            <xm:f>$I$165</xm:f>
            <x14:dxf>
              <fill>
                <patternFill>
                  <bgColor rgb="FF00B050"/>
                </patternFill>
              </fill>
            </x14:dxf>
          </x14:cfRule>
          <xm:sqref>I24:I25</xm:sqref>
        </x14:conditionalFormatting>
        <x14:conditionalFormatting xmlns:xm="http://schemas.microsoft.com/office/excel/2006/main">
          <x14:cfRule type="containsText" priority="1155" operator="containsText" id="{A4913A7C-15CF-4DDA-8401-8B6BD9632AD3}">
            <xm:f>NOT(ISERROR(SEARCH($I$168,I26)))</xm:f>
            <xm:f>$I$168</xm:f>
            <x14:dxf>
              <fill>
                <patternFill>
                  <bgColor rgb="FFFF0000"/>
                </patternFill>
              </fill>
            </x14:dxf>
          </x14:cfRule>
          <x14:cfRule type="containsText" priority="1156" operator="containsText" id="{ADAFA231-F7C5-4C38-A652-DBBB02107334}">
            <xm:f>NOT(ISERROR(SEARCH($I$167,I26)))</xm:f>
            <xm:f>$I$167</xm:f>
            <x14:dxf>
              <fill>
                <patternFill>
                  <fgColor rgb="FFCC3300"/>
                  <bgColor rgb="FFE16B09"/>
                </patternFill>
              </fill>
            </x14:dxf>
          </x14:cfRule>
          <x14:cfRule type="containsText" priority="1157" operator="containsText" id="{E6783A49-B14A-4608-80E8-B83421CDD0B1}">
            <xm:f>NOT(ISERROR(SEARCH($I$166,I26)))</xm:f>
            <xm:f>$I$166</xm:f>
            <x14:dxf>
              <fill>
                <patternFill>
                  <bgColor rgb="FFFFC000"/>
                </patternFill>
              </fill>
            </x14:dxf>
          </x14:cfRule>
          <x14:cfRule type="containsText" priority="1158" operator="containsText" id="{50C8BBFE-57E8-43BA-85D6-4A4017D6DE83}">
            <xm:f>NOT(ISERROR(SEARCH($I$165,I26)))</xm:f>
            <xm:f>$I$165</xm:f>
            <x14:dxf>
              <fill>
                <patternFill>
                  <bgColor rgb="FF00B050"/>
                </patternFill>
              </fill>
            </x14:dxf>
          </x14:cfRule>
          <xm:sqref>I26:I27</xm:sqref>
        </x14:conditionalFormatting>
        <x14:conditionalFormatting xmlns:xm="http://schemas.microsoft.com/office/excel/2006/main">
          <x14:cfRule type="containsText" priority="1145" operator="containsText" id="{83675B49-B3B2-4F90-B7D6-6AD88E190BE3}">
            <xm:f>NOT(ISERROR(SEARCH($N$169,N24)))</xm:f>
            <xm:f>$N$169</xm:f>
            <x14:dxf>
              <fill>
                <patternFill>
                  <bgColor rgb="FFFF0000"/>
                </patternFill>
              </fill>
            </x14:dxf>
          </x14:cfRule>
          <x14:cfRule type="containsText" priority="1148" operator="containsText" id="{E00F0C26-F60E-466E-8A45-6679D571A6F6}">
            <xm:f>NOT(ISERROR(SEARCH($N$166,N24)))</xm:f>
            <xm:f>$N$166</xm:f>
            <x14:dxf>
              <fill>
                <patternFill>
                  <bgColor rgb="FF92D050"/>
                </patternFill>
              </fill>
            </x14:dxf>
          </x14:cfRule>
          <x14:cfRule type="containsText" priority="1149" operator="containsText" id="{9534FC4B-88D9-4EA8-8D5A-D62E92BC6508}">
            <xm:f>NOT(ISERROR(SEARCH($N$165,N24)))</xm:f>
            <xm:f>$N$165</xm:f>
            <x14:dxf>
              <fill>
                <patternFill>
                  <bgColor rgb="FF00B050"/>
                </patternFill>
              </fill>
            </x14:dxf>
          </x14:cfRule>
          <xm:sqref>N24 N26</xm:sqref>
        </x14:conditionalFormatting>
        <x14:conditionalFormatting xmlns:xm="http://schemas.microsoft.com/office/excel/2006/main">
          <x14:cfRule type="containsText" priority="1141" operator="containsText" id="{517C5D10-5EF4-4564-B491-28B61FFACD6C}">
            <xm:f>NOT(ISERROR(SEARCH($I$168,O24)))</xm:f>
            <xm:f>$I$168</xm:f>
            <x14:dxf>
              <fill>
                <patternFill>
                  <bgColor rgb="FFFF0000"/>
                </patternFill>
              </fill>
            </x14:dxf>
          </x14:cfRule>
          <x14:cfRule type="containsText" priority="1142" operator="containsText" id="{23552D2E-0126-4C05-A22B-DA27D6766F65}">
            <xm:f>NOT(ISERROR(SEARCH($I$167,O24)))</xm:f>
            <xm:f>$I$167</xm:f>
            <x14:dxf>
              <fill>
                <patternFill>
                  <fgColor rgb="FFCC3300"/>
                  <bgColor rgb="FFE16B09"/>
                </patternFill>
              </fill>
            </x14:dxf>
          </x14:cfRule>
          <x14:cfRule type="containsText" priority="1143" operator="containsText" id="{8ADC097F-1253-4580-9CE2-2754DE5E0D53}">
            <xm:f>NOT(ISERROR(SEARCH($I$166,O24)))</xm:f>
            <xm:f>$I$166</xm:f>
            <x14:dxf>
              <fill>
                <patternFill>
                  <bgColor rgb="FFFFC000"/>
                </patternFill>
              </fill>
            </x14:dxf>
          </x14:cfRule>
          <x14:cfRule type="containsText" priority="1144" operator="containsText" id="{55695870-02FF-4324-A1ED-90DD8F346DFC}">
            <xm:f>NOT(ISERROR(SEARCH($I$165,O24)))</xm:f>
            <xm:f>$I$165</xm:f>
            <x14:dxf>
              <fill>
                <patternFill>
                  <bgColor rgb="FF00B050"/>
                </patternFill>
              </fill>
            </x14:dxf>
          </x14:cfRule>
          <xm:sqref>O24:O25</xm:sqref>
        </x14:conditionalFormatting>
        <x14:conditionalFormatting xmlns:xm="http://schemas.microsoft.com/office/excel/2006/main">
          <x14:cfRule type="containsText" priority="1137" operator="containsText" id="{4E7578EA-73C4-49D7-964B-0EA3D38E4AD9}">
            <xm:f>NOT(ISERROR(SEARCH($I$168,O26)))</xm:f>
            <xm:f>$I$168</xm:f>
            <x14:dxf>
              <fill>
                <patternFill>
                  <bgColor rgb="FFFF0000"/>
                </patternFill>
              </fill>
            </x14:dxf>
          </x14:cfRule>
          <x14:cfRule type="containsText" priority="1138" operator="containsText" id="{AF51B2AC-0B07-4D49-A1DA-78D6CAB41CD6}">
            <xm:f>NOT(ISERROR(SEARCH($I$167,O26)))</xm:f>
            <xm:f>$I$167</xm:f>
            <x14:dxf>
              <fill>
                <patternFill>
                  <fgColor rgb="FFCC3300"/>
                  <bgColor rgb="FFE16B09"/>
                </patternFill>
              </fill>
            </x14:dxf>
          </x14:cfRule>
          <x14:cfRule type="containsText" priority="1139" operator="containsText" id="{743D542F-9AA0-4063-AE89-12A4A11ECE0A}">
            <xm:f>NOT(ISERROR(SEARCH($I$166,O26)))</xm:f>
            <xm:f>$I$166</xm:f>
            <x14:dxf>
              <fill>
                <patternFill>
                  <bgColor rgb="FFFFC000"/>
                </patternFill>
              </fill>
            </x14:dxf>
          </x14:cfRule>
          <x14:cfRule type="containsText" priority="1140" operator="containsText" id="{88910854-C1CB-46D6-9FFD-013CD7938440}">
            <xm:f>NOT(ISERROR(SEARCH($I$165,O26)))</xm:f>
            <xm:f>$I$165</xm:f>
            <x14:dxf>
              <fill>
                <patternFill>
                  <bgColor rgb="FF00B050"/>
                </patternFill>
              </fill>
            </x14:dxf>
          </x14:cfRule>
          <xm:sqref>O26:O27</xm:sqref>
        </x14:conditionalFormatting>
        <x14:conditionalFormatting xmlns:xm="http://schemas.microsoft.com/office/excel/2006/main">
          <x14:cfRule type="containsText" priority="1132" operator="containsText" id="{22E84EBE-7DF8-4576-97CD-5FB33C8EF399}">
            <xm:f>NOT(ISERROR(SEARCH($G$169,G38)))</xm:f>
            <xm:f>$G$169</xm:f>
            <x14:dxf>
              <fill>
                <patternFill>
                  <bgColor rgb="FFFF0000"/>
                </patternFill>
              </fill>
            </x14:dxf>
          </x14:cfRule>
          <x14:cfRule type="containsText" priority="1133" operator="containsText" id="{8E4ADE5B-2DE3-42BD-B4C2-6E887675E817}">
            <xm:f>NOT(ISERROR(SEARCH($G$168,G38)))</xm:f>
            <xm:f>$G$168</xm:f>
            <x14:dxf>
              <fill>
                <patternFill>
                  <bgColor rgb="FFFFC000"/>
                </patternFill>
              </fill>
            </x14:dxf>
          </x14:cfRule>
          <x14:cfRule type="containsText" priority="1134" operator="containsText" id="{D84B7FA3-7E7C-46BF-AA75-AE420D4D1F21}">
            <xm:f>NOT(ISERROR(SEARCH($G$167,G38)))</xm:f>
            <xm:f>$G$167</xm:f>
            <x14:dxf>
              <fill>
                <patternFill>
                  <bgColor rgb="FFFFFF00"/>
                </patternFill>
              </fill>
            </x14:dxf>
          </x14:cfRule>
          <x14:cfRule type="containsText" priority="1135" operator="containsText" id="{4F7543EF-D192-4A9E-8BED-741DC1C6CDF5}">
            <xm:f>NOT(ISERROR(SEARCH($G$166,G38)))</xm:f>
            <xm:f>$G$166</xm:f>
            <x14:dxf>
              <fill>
                <patternFill>
                  <bgColor rgb="FF92D050"/>
                </patternFill>
              </fill>
            </x14:dxf>
          </x14:cfRule>
          <x14:cfRule type="containsText" priority="1136" operator="containsText" id="{CC024709-A126-4B13-9223-58F04A7B9229}">
            <xm:f>NOT(ISERROR(SEARCH($G$165,G38)))</xm:f>
            <xm:f>$G$165</xm:f>
            <x14:dxf>
              <fill>
                <patternFill>
                  <bgColor rgb="FF00B050"/>
                </patternFill>
              </fill>
            </x14:dxf>
          </x14:cfRule>
          <xm:sqref>G38</xm:sqref>
        </x14:conditionalFormatting>
        <x14:conditionalFormatting xmlns:xm="http://schemas.microsoft.com/office/excel/2006/main">
          <x14:cfRule type="containsText" priority="1127" operator="containsText" id="{EBB9556E-8288-4B8B-85AA-13C02D03474B}">
            <xm:f>NOT(ISERROR(SEARCH($G$169,G37)))</xm:f>
            <xm:f>$G$169</xm:f>
            <x14:dxf>
              <fill>
                <patternFill>
                  <bgColor rgb="FFFF0000"/>
                </patternFill>
              </fill>
            </x14:dxf>
          </x14:cfRule>
          <x14:cfRule type="containsText" priority="1128" operator="containsText" id="{238DCB25-9BB6-4C56-AC7A-E01D04BCACE4}">
            <xm:f>NOT(ISERROR(SEARCH($G$168,G37)))</xm:f>
            <xm:f>$G$168</xm:f>
            <x14:dxf>
              <fill>
                <patternFill>
                  <bgColor rgb="FFFFC000"/>
                </patternFill>
              </fill>
            </x14:dxf>
          </x14:cfRule>
          <x14:cfRule type="containsText" priority="1129" operator="containsText" id="{4F0CD188-1F04-4BF7-A403-FB4795D22FF7}">
            <xm:f>NOT(ISERROR(SEARCH($G$167,G37)))</xm:f>
            <xm:f>$G$167</xm:f>
            <x14:dxf>
              <fill>
                <patternFill>
                  <bgColor rgb="FFFFFF00"/>
                </patternFill>
              </fill>
            </x14:dxf>
          </x14:cfRule>
          <x14:cfRule type="containsText" priority="1130" operator="containsText" id="{F8957A45-E93F-40A0-878E-2C95EB8C72DF}">
            <xm:f>NOT(ISERROR(SEARCH($G$166,G37)))</xm:f>
            <xm:f>$G$166</xm:f>
            <x14:dxf>
              <fill>
                <patternFill>
                  <bgColor rgb="FF92D050"/>
                </patternFill>
              </fill>
            </x14:dxf>
          </x14:cfRule>
          <x14:cfRule type="containsText" priority="1131" operator="containsText" id="{E5056705-9575-4926-A335-7B805F9E5A65}">
            <xm:f>NOT(ISERROR(SEARCH($G$165,G37)))</xm:f>
            <xm:f>$G$165</xm:f>
            <x14:dxf>
              <fill>
                <patternFill>
                  <bgColor rgb="FF00B050"/>
                </patternFill>
              </fill>
            </x14:dxf>
          </x14:cfRule>
          <xm:sqref>G37</xm:sqref>
        </x14:conditionalFormatting>
        <x14:conditionalFormatting xmlns:xm="http://schemas.microsoft.com/office/excel/2006/main">
          <x14:cfRule type="containsText" priority="1118" operator="containsText" id="{DEBD5691-219C-4A08-A0DB-D0EC7FA33486}">
            <xm:f>NOT(ISERROR(SEARCH($H$169,H37)))</xm:f>
            <xm:f>$H$169</xm:f>
            <x14:dxf>
              <fill>
                <patternFill>
                  <bgColor rgb="FFFF0000"/>
                </patternFill>
              </fill>
            </x14:dxf>
          </x14:cfRule>
          <x14:cfRule type="containsText" priority="1119" operator="containsText" id="{53DF7EC3-D1B1-4401-97BC-771113815276}">
            <xm:f>NOT(ISERROR(SEARCH($H$168,H37)))</xm:f>
            <xm:f>$H$168</xm:f>
            <x14:dxf>
              <fill>
                <patternFill>
                  <bgColor rgb="FFFFC000"/>
                </patternFill>
              </fill>
            </x14:dxf>
          </x14:cfRule>
          <x14:cfRule type="containsText" priority="1120" operator="containsText" id="{567249E2-6433-4F3A-A6E9-F682E3FFDC0B}">
            <xm:f>NOT(ISERROR(SEARCH($H$167,H37)))</xm:f>
            <xm:f>$H$167</xm:f>
            <x14:dxf>
              <fill>
                <patternFill>
                  <bgColor rgb="FFFFFF00"/>
                </patternFill>
              </fill>
            </x14:dxf>
          </x14:cfRule>
          <x14:cfRule type="containsText" priority="1121" operator="containsText" id="{50319134-044F-4791-BE7C-EE828887B6A1}">
            <xm:f>NOT(ISERROR(SEARCH($H$166,H37)))</xm:f>
            <xm:f>$H$166</xm:f>
            <x14:dxf>
              <fill>
                <patternFill>
                  <bgColor rgb="FF92D050"/>
                </patternFill>
              </fill>
            </x14:dxf>
          </x14:cfRule>
          <x14:cfRule type="containsText" priority="1122" operator="containsText" id="{FECB6B7B-D2CE-4DDB-84DD-3CE55F1836A3}">
            <xm:f>NOT(ISERROR(SEARCH($H$165,H37)))</xm:f>
            <xm:f>$H$165</xm:f>
            <x14:dxf>
              <fill>
                <patternFill>
                  <bgColor rgb="FF00B050"/>
                </patternFill>
              </fill>
            </x14:dxf>
          </x14:cfRule>
          <xm:sqref>H37</xm:sqref>
        </x14:conditionalFormatting>
        <x14:conditionalFormatting xmlns:xm="http://schemas.microsoft.com/office/excel/2006/main">
          <x14:cfRule type="containsText" priority="1123" operator="containsText" id="{CD8B033A-7C10-4589-90A3-7842A2B08FBA}">
            <xm:f>NOT(ISERROR(SEARCH($I$168,I37)))</xm:f>
            <xm:f>$I$168</xm:f>
            <x14:dxf>
              <fill>
                <patternFill>
                  <bgColor rgb="FFFF0000"/>
                </patternFill>
              </fill>
            </x14:dxf>
          </x14:cfRule>
          <x14:cfRule type="containsText" priority="1124" operator="containsText" id="{39283145-900F-41A7-A086-38A7AAD1E8CD}">
            <xm:f>NOT(ISERROR(SEARCH($I$167,I37)))</xm:f>
            <xm:f>$I$167</xm:f>
            <x14:dxf>
              <fill>
                <patternFill>
                  <bgColor theme="9" tint="-0.24994659260841701"/>
                </patternFill>
              </fill>
            </x14:dxf>
          </x14:cfRule>
          <x14:cfRule type="containsText" priority="1125" operator="containsText" id="{C88136A2-7966-4A7A-B970-1F045BC42A2B}">
            <xm:f>NOT(ISERROR(SEARCH($I$166,I37)))</xm:f>
            <xm:f>$I$166</xm:f>
            <x14:dxf>
              <fill>
                <patternFill>
                  <bgColor rgb="FFFFC000"/>
                </patternFill>
              </fill>
            </x14:dxf>
          </x14:cfRule>
          <x14:cfRule type="containsText" priority="1126" operator="containsText" id="{C8447EED-5BA2-4AC7-A7A7-DDDBF67CE6E6}">
            <xm:f>NOT(ISERROR(SEARCH($I$165,I37)))</xm:f>
            <xm:f>$I$165</xm:f>
            <x14:dxf>
              <fill>
                <patternFill>
                  <bgColor rgb="FF00B050"/>
                </patternFill>
              </fill>
            </x14:dxf>
          </x14:cfRule>
          <xm:sqref>I37</xm:sqref>
        </x14:conditionalFormatting>
        <x14:conditionalFormatting xmlns:xm="http://schemas.microsoft.com/office/excel/2006/main">
          <x14:cfRule type="containsText" priority="1113" operator="containsText" id="{8698A44A-553E-4E8E-81DA-530B6729B77D}">
            <xm:f>NOT(ISERROR(SEARCH($H$169,H38)))</xm:f>
            <xm:f>$H$169</xm:f>
            <x14:dxf>
              <fill>
                <patternFill>
                  <bgColor rgb="FFFF0000"/>
                </patternFill>
              </fill>
            </x14:dxf>
          </x14:cfRule>
          <x14:cfRule type="containsText" priority="1114" operator="containsText" id="{A878B957-D58E-48D8-B41B-58207D571E00}">
            <xm:f>NOT(ISERROR(SEARCH($H$168,H38)))</xm:f>
            <xm:f>$H$168</xm:f>
            <x14:dxf>
              <fill>
                <patternFill>
                  <bgColor rgb="FFFFC000"/>
                </patternFill>
              </fill>
            </x14:dxf>
          </x14:cfRule>
          <x14:cfRule type="containsText" priority="1115" operator="containsText" id="{1F1557FE-0611-4A8B-94BA-A6CC683EAD51}">
            <xm:f>NOT(ISERROR(SEARCH($H$167,H38)))</xm:f>
            <xm:f>$H$167</xm:f>
            <x14:dxf>
              <fill>
                <patternFill>
                  <bgColor rgb="FFFFFF00"/>
                </patternFill>
              </fill>
            </x14:dxf>
          </x14:cfRule>
          <x14:cfRule type="containsText" priority="1116" operator="containsText" id="{92C97ED9-ECE8-4F2A-8970-1B0D60145B9F}">
            <xm:f>NOT(ISERROR(SEARCH($H$166,H38)))</xm:f>
            <xm:f>$H$166</xm:f>
            <x14:dxf>
              <fill>
                <patternFill>
                  <bgColor rgb="FF92D050"/>
                </patternFill>
              </fill>
            </x14:dxf>
          </x14:cfRule>
          <x14:cfRule type="containsText" priority="1117" operator="containsText" id="{5314D6DA-6508-4BF1-B71F-A7B336C261F5}">
            <xm:f>NOT(ISERROR(SEARCH($H$165,H38)))</xm:f>
            <xm:f>$H$165</xm:f>
            <x14:dxf>
              <fill>
                <patternFill>
                  <bgColor rgb="FF00B050"/>
                </patternFill>
              </fill>
            </x14:dxf>
          </x14:cfRule>
          <xm:sqref>H38</xm:sqref>
        </x14:conditionalFormatting>
        <x14:conditionalFormatting xmlns:xm="http://schemas.microsoft.com/office/excel/2006/main">
          <x14:cfRule type="containsText" priority="1109" operator="containsText" id="{510EC5D2-5781-4846-8A8C-90BCCF0064C4}">
            <xm:f>NOT(ISERROR(SEARCH($I$168,I38)))</xm:f>
            <xm:f>$I$168</xm:f>
            <x14:dxf>
              <fill>
                <patternFill>
                  <bgColor rgb="FFFF0000"/>
                </patternFill>
              </fill>
            </x14:dxf>
          </x14:cfRule>
          <x14:cfRule type="containsText" priority="1110" operator="containsText" id="{3D09845E-10CE-4CB9-9FE5-23CC58FDE2C9}">
            <xm:f>NOT(ISERROR(SEARCH($I$167,I38)))</xm:f>
            <xm:f>$I$167</xm:f>
            <x14:dxf>
              <fill>
                <patternFill>
                  <bgColor theme="9" tint="-0.24994659260841701"/>
                </patternFill>
              </fill>
            </x14:dxf>
          </x14:cfRule>
          <x14:cfRule type="containsText" priority="1111" operator="containsText" id="{33011499-4880-4639-8A77-DA5679DE75BC}">
            <xm:f>NOT(ISERROR(SEARCH($I$166,I38)))</xm:f>
            <xm:f>$I$166</xm:f>
            <x14:dxf>
              <fill>
                <patternFill>
                  <bgColor rgb="FFFFC000"/>
                </patternFill>
              </fill>
            </x14:dxf>
          </x14:cfRule>
          <x14:cfRule type="containsText" priority="1112" operator="containsText" id="{50F6509F-DE0F-4F01-8F1D-B1B5C0EB78C2}">
            <xm:f>NOT(ISERROR(SEARCH($I$165,I38)))</xm:f>
            <xm:f>$I$165</xm:f>
            <x14:dxf>
              <fill>
                <patternFill>
                  <bgColor rgb="FF00B050"/>
                </patternFill>
              </fill>
            </x14:dxf>
          </x14:cfRule>
          <xm:sqref>I38</xm:sqref>
        </x14:conditionalFormatting>
        <x14:conditionalFormatting xmlns:xm="http://schemas.microsoft.com/office/excel/2006/main">
          <x14:cfRule type="containsText" priority="1095" operator="containsText" id="{A48394A2-335B-4E42-8E1F-1F789A4009E0}">
            <xm:f>NOT(ISERROR(SEARCH($G$169,M37)))</xm:f>
            <xm:f>$G$169</xm:f>
            <x14:dxf>
              <fill>
                <patternFill>
                  <bgColor rgb="FFFF0000"/>
                </patternFill>
              </fill>
            </x14:dxf>
          </x14:cfRule>
          <x14:cfRule type="containsText" priority="1096" operator="containsText" id="{D280A3F7-47BF-40DB-9CC5-BDC413A47ED9}">
            <xm:f>NOT(ISERROR(SEARCH($G$168,M37)))</xm:f>
            <xm:f>$G$168</xm:f>
            <x14:dxf>
              <fill>
                <patternFill>
                  <bgColor rgb="FFFFC000"/>
                </patternFill>
              </fill>
            </x14:dxf>
          </x14:cfRule>
          <x14:cfRule type="containsText" priority="1097" operator="containsText" id="{FB45FD49-1276-4330-9A42-CC8D80917CBB}">
            <xm:f>NOT(ISERROR(SEARCH($G$167,M37)))</xm:f>
            <xm:f>$G$167</xm:f>
            <x14:dxf>
              <fill>
                <patternFill>
                  <bgColor rgb="FFFFFF00"/>
                </patternFill>
              </fill>
            </x14:dxf>
          </x14:cfRule>
          <x14:cfRule type="containsText" priority="1098" operator="containsText" id="{36D8BAC0-B874-4C29-B7D0-E97C25028D65}">
            <xm:f>NOT(ISERROR(SEARCH($G$166,M37)))</xm:f>
            <xm:f>$G$166</xm:f>
            <x14:dxf>
              <fill>
                <patternFill>
                  <bgColor rgb="FF92D050"/>
                </patternFill>
              </fill>
            </x14:dxf>
          </x14:cfRule>
          <x14:cfRule type="containsText" priority="1099" operator="containsText" id="{298544BE-C2D6-41E3-9C2B-35A0297594FD}">
            <xm:f>NOT(ISERROR(SEARCH($G$165,M37)))</xm:f>
            <xm:f>$G$165</xm:f>
            <x14:dxf>
              <fill>
                <patternFill>
                  <bgColor rgb="FF00B050"/>
                </patternFill>
              </fill>
            </x14:dxf>
          </x14:cfRule>
          <xm:sqref>M37</xm:sqref>
        </x14:conditionalFormatting>
        <x14:conditionalFormatting xmlns:xm="http://schemas.microsoft.com/office/excel/2006/main">
          <x14:cfRule type="containsText" priority="1090" operator="containsText" id="{C58173C3-2490-4B95-8749-A211DA6102A7}">
            <xm:f>NOT(ISERROR(SEARCH($H$169,N37)))</xm:f>
            <xm:f>$H$169</xm:f>
            <x14:dxf>
              <fill>
                <patternFill>
                  <bgColor rgb="FFFF0000"/>
                </patternFill>
              </fill>
            </x14:dxf>
          </x14:cfRule>
          <x14:cfRule type="containsText" priority="1091" operator="containsText" id="{BB29AEC5-2DE1-4A34-8235-CEEA2DDAACA7}">
            <xm:f>NOT(ISERROR(SEARCH($H$168,N37)))</xm:f>
            <xm:f>$H$168</xm:f>
            <x14:dxf>
              <fill>
                <patternFill>
                  <bgColor rgb="FFFFC000"/>
                </patternFill>
              </fill>
            </x14:dxf>
          </x14:cfRule>
          <x14:cfRule type="containsText" priority="1092" operator="containsText" id="{173B0764-FB8D-4665-8FB8-38E9BD8D0B08}">
            <xm:f>NOT(ISERROR(SEARCH($H$167,N37)))</xm:f>
            <xm:f>$H$167</xm:f>
            <x14:dxf>
              <fill>
                <patternFill>
                  <bgColor rgb="FFFFFF00"/>
                </patternFill>
              </fill>
            </x14:dxf>
          </x14:cfRule>
          <x14:cfRule type="containsText" priority="1093" operator="containsText" id="{63858C50-4411-4986-9F22-F08D40F30D02}">
            <xm:f>NOT(ISERROR(SEARCH($H$166,N37)))</xm:f>
            <xm:f>$H$166</xm:f>
            <x14:dxf>
              <fill>
                <patternFill>
                  <bgColor rgb="FF92D050"/>
                </patternFill>
              </fill>
            </x14:dxf>
          </x14:cfRule>
          <x14:cfRule type="containsText" priority="1094" operator="containsText" id="{DB206188-98EB-493D-9135-F6BCA3148A84}">
            <xm:f>NOT(ISERROR(SEARCH($H$165,N37)))</xm:f>
            <xm:f>$H$165</xm:f>
            <x14:dxf>
              <fill>
                <patternFill>
                  <bgColor rgb="FF00B050"/>
                </patternFill>
              </fill>
            </x14:dxf>
          </x14:cfRule>
          <xm:sqref>N37</xm:sqref>
        </x14:conditionalFormatting>
        <x14:conditionalFormatting xmlns:xm="http://schemas.microsoft.com/office/excel/2006/main">
          <x14:cfRule type="containsText" priority="1086" operator="containsText" id="{6ED83838-A8C7-45B3-9766-0A22CB6F0C0C}">
            <xm:f>NOT(ISERROR(SEARCH($I$168,O37)))</xm:f>
            <xm:f>$I$168</xm:f>
            <x14:dxf>
              <fill>
                <patternFill>
                  <bgColor rgb="FFFF0000"/>
                </patternFill>
              </fill>
            </x14:dxf>
          </x14:cfRule>
          <x14:cfRule type="containsText" priority="1087" operator="containsText" id="{3004AF75-CC5A-4967-AF93-E97B0DFC4412}">
            <xm:f>NOT(ISERROR(SEARCH($I$167,O37)))</xm:f>
            <xm:f>$I$167</xm:f>
            <x14:dxf>
              <fill>
                <patternFill>
                  <bgColor theme="9" tint="-0.24994659260841701"/>
                </patternFill>
              </fill>
            </x14:dxf>
          </x14:cfRule>
          <x14:cfRule type="containsText" priority="1088" operator="containsText" id="{3A3D9551-A89C-4069-8F6F-5698E6C114F5}">
            <xm:f>NOT(ISERROR(SEARCH($I$166,O37)))</xm:f>
            <xm:f>$I$166</xm:f>
            <x14:dxf>
              <fill>
                <patternFill>
                  <bgColor rgb="FFFFC000"/>
                </patternFill>
              </fill>
            </x14:dxf>
          </x14:cfRule>
          <x14:cfRule type="containsText" priority="1089" operator="containsText" id="{E3BABB24-8A39-4AF7-8D80-7207FC81ADC8}">
            <xm:f>NOT(ISERROR(SEARCH($I$165,O37)))</xm:f>
            <xm:f>$I$165</xm:f>
            <x14:dxf>
              <fill>
                <patternFill>
                  <bgColor rgb="FF00B050"/>
                </patternFill>
              </fill>
            </x14:dxf>
          </x14:cfRule>
          <xm:sqref>O37</xm:sqref>
        </x14:conditionalFormatting>
        <x14:conditionalFormatting xmlns:xm="http://schemas.microsoft.com/office/excel/2006/main">
          <x14:cfRule type="containsText" priority="1081" operator="containsText" id="{E75C0D7A-90E7-4A6D-A977-4F480742274D}">
            <xm:f>NOT(ISERROR(SEARCH($G$169,M38)))</xm:f>
            <xm:f>$G$169</xm:f>
            <x14:dxf>
              <fill>
                <patternFill>
                  <bgColor rgb="FFFF0000"/>
                </patternFill>
              </fill>
            </x14:dxf>
          </x14:cfRule>
          <x14:cfRule type="containsText" priority="1082" operator="containsText" id="{E7B6E2EA-EFF5-468F-BE8B-DFFC4ACC7597}">
            <xm:f>NOT(ISERROR(SEARCH($G$168,M38)))</xm:f>
            <xm:f>$G$168</xm:f>
            <x14:dxf>
              <fill>
                <patternFill>
                  <bgColor rgb="FFFFC000"/>
                </patternFill>
              </fill>
            </x14:dxf>
          </x14:cfRule>
          <x14:cfRule type="containsText" priority="1083" operator="containsText" id="{10B1117F-0928-43CB-BE56-F298822C05C7}">
            <xm:f>NOT(ISERROR(SEARCH($G$167,M38)))</xm:f>
            <xm:f>$G$167</xm:f>
            <x14:dxf>
              <fill>
                <patternFill>
                  <bgColor rgb="FFFFFF00"/>
                </patternFill>
              </fill>
            </x14:dxf>
          </x14:cfRule>
          <x14:cfRule type="containsText" priority="1084" operator="containsText" id="{1501D711-383E-4198-A3A5-AA5A324DEE91}">
            <xm:f>NOT(ISERROR(SEARCH($G$166,M38)))</xm:f>
            <xm:f>$G$166</xm:f>
            <x14:dxf>
              <fill>
                <patternFill>
                  <bgColor rgb="FF92D050"/>
                </patternFill>
              </fill>
            </x14:dxf>
          </x14:cfRule>
          <x14:cfRule type="containsText" priority="1085" operator="containsText" id="{BE2DAD95-04C1-4FE0-9D91-C8C860C844D5}">
            <xm:f>NOT(ISERROR(SEARCH($G$165,M38)))</xm:f>
            <xm:f>$G$165</xm:f>
            <x14:dxf>
              <fill>
                <patternFill>
                  <bgColor rgb="FF00B050"/>
                </patternFill>
              </fill>
            </x14:dxf>
          </x14:cfRule>
          <xm:sqref>M38</xm:sqref>
        </x14:conditionalFormatting>
        <x14:conditionalFormatting xmlns:xm="http://schemas.microsoft.com/office/excel/2006/main">
          <x14:cfRule type="containsText" priority="1076" operator="containsText" id="{886B4BDF-323E-40E6-A3E8-4E1AC7E40226}">
            <xm:f>NOT(ISERROR(SEARCH($H$169,N38)))</xm:f>
            <xm:f>$H$169</xm:f>
            <x14:dxf>
              <fill>
                <patternFill>
                  <bgColor rgb="FFFF0000"/>
                </patternFill>
              </fill>
            </x14:dxf>
          </x14:cfRule>
          <x14:cfRule type="containsText" priority="1077" operator="containsText" id="{D6E972FC-E1AB-4629-AF35-153FEE79B1D5}">
            <xm:f>NOT(ISERROR(SEARCH($H$168,N38)))</xm:f>
            <xm:f>$H$168</xm:f>
            <x14:dxf>
              <fill>
                <patternFill>
                  <bgColor rgb="FFFFC000"/>
                </patternFill>
              </fill>
            </x14:dxf>
          </x14:cfRule>
          <x14:cfRule type="containsText" priority="1078" operator="containsText" id="{E59E1D3E-2DED-4427-A676-DEA1E6EB8D41}">
            <xm:f>NOT(ISERROR(SEARCH($H$167,N38)))</xm:f>
            <xm:f>$H$167</xm:f>
            <x14:dxf>
              <fill>
                <patternFill>
                  <bgColor rgb="FFFFFF00"/>
                </patternFill>
              </fill>
            </x14:dxf>
          </x14:cfRule>
          <x14:cfRule type="containsText" priority="1079" operator="containsText" id="{35B280F8-CFD7-4F58-A535-715624E52291}">
            <xm:f>NOT(ISERROR(SEARCH($H$166,N38)))</xm:f>
            <xm:f>$H$166</xm:f>
            <x14:dxf>
              <fill>
                <patternFill>
                  <bgColor rgb="FF92D050"/>
                </patternFill>
              </fill>
            </x14:dxf>
          </x14:cfRule>
          <x14:cfRule type="containsText" priority="1080" operator="containsText" id="{3DE75173-C21A-444D-A703-E8275425463F}">
            <xm:f>NOT(ISERROR(SEARCH($H$165,N38)))</xm:f>
            <xm:f>$H$165</xm:f>
            <x14:dxf>
              <fill>
                <patternFill>
                  <bgColor rgb="FF00B050"/>
                </patternFill>
              </fill>
            </x14:dxf>
          </x14:cfRule>
          <xm:sqref>N38</xm:sqref>
        </x14:conditionalFormatting>
        <x14:conditionalFormatting xmlns:xm="http://schemas.microsoft.com/office/excel/2006/main">
          <x14:cfRule type="containsText" priority="1072" operator="containsText" id="{86B27E84-13D3-4072-8A56-153A9ECBF2F8}">
            <xm:f>NOT(ISERROR(SEARCH($I$168,O38)))</xm:f>
            <xm:f>$I$168</xm:f>
            <x14:dxf>
              <fill>
                <patternFill>
                  <bgColor rgb="FFFF0000"/>
                </patternFill>
              </fill>
            </x14:dxf>
          </x14:cfRule>
          <x14:cfRule type="containsText" priority="1073" operator="containsText" id="{2BA1FB2C-FDF8-4BA5-A8A0-1B2FCCC42443}">
            <xm:f>NOT(ISERROR(SEARCH($I$167,O38)))</xm:f>
            <xm:f>$I$167</xm:f>
            <x14:dxf>
              <fill>
                <patternFill>
                  <bgColor theme="9" tint="-0.24994659260841701"/>
                </patternFill>
              </fill>
            </x14:dxf>
          </x14:cfRule>
          <x14:cfRule type="containsText" priority="1074" operator="containsText" id="{7BFCC304-954A-4E1F-8C5F-2DC21A183D11}">
            <xm:f>NOT(ISERROR(SEARCH($I$166,O38)))</xm:f>
            <xm:f>$I$166</xm:f>
            <x14:dxf>
              <fill>
                <patternFill>
                  <bgColor rgb="FFFFC000"/>
                </patternFill>
              </fill>
            </x14:dxf>
          </x14:cfRule>
          <x14:cfRule type="containsText" priority="1075" operator="containsText" id="{E5D209CD-9121-43A7-A127-9EEAA8370AFB}">
            <xm:f>NOT(ISERROR(SEARCH($I$165,O38)))</xm:f>
            <xm:f>$I$165</xm:f>
            <x14:dxf>
              <fill>
                <patternFill>
                  <bgColor rgb="FF00B050"/>
                </patternFill>
              </fill>
            </x14:dxf>
          </x14:cfRule>
          <xm:sqref>O38</xm:sqref>
        </x14:conditionalFormatting>
        <x14:conditionalFormatting xmlns:xm="http://schemas.microsoft.com/office/excel/2006/main">
          <x14:cfRule type="containsText" priority="1053" operator="containsText" id="{BE4CC6F4-DEF7-4B4F-BA4B-EC519994368A}">
            <xm:f>NOT(ISERROR(SEARCH($G$169,G15)))</xm:f>
            <xm:f>$G$169</xm:f>
            <x14:dxf>
              <fill>
                <patternFill>
                  <bgColor rgb="FFFF0000"/>
                </patternFill>
              </fill>
            </x14:dxf>
          </x14:cfRule>
          <x14:cfRule type="containsText" priority="1054" operator="containsText" id="{0E519C78-00C4-49B8-8D87-7DE73A323E5B}">
            <xm:f>NOT(ISERROR(SEARCH($G$168,G15)))</xm:f>
            <xm:f>$G$168</xm:f>
            <x14:dxf>
              <fill>
                <patternFill>
                  <bgColor rgb="FFFFC000"/>
                </patternFill>
              </fill>
            </x14:dxf>
          </x14:cfRule>
          <x14:cfRule type="containsText" priority="1055" operator="containsText" id="{B59CA98B-2276-43CC-826C-485EC9E26FFC}">
            <xm:f>NOT(ISERROR(SEARCH($G$167,G15)))</xm:f>
            <xm:f>$G$167</xm:f>
            <x14:dxf>
              <fill>
                <patternFill>
                  <bgColor rgb="FFFFFF00"/>
                </patternFill>
              </fill>
            </x14:dxf>
          </x14:cfRule>
          <x14:cfRule type="containsText" priority="1056" operator="containsText" id="{E9535C26-C5F1-4678-9B5D-D5A44D2380B8}">
            <xm:f>NOT(ISERROR(SEARCH($G$166,G15)))</xm:f>
            <xm:f>$G$166</xm:f>
            <x14:dxf>
              <fill>
                <patternFill>
                  <bgColor rgb="FF92D050"/>
                </patternFill>
              </fill>
            </x14:dxf>
          </x14:cfRule>
          <x14:cfRule type="containsText" priority="1057" operator="containsText" id="{69103EA1-EC20-43E2-B71F-B0E50C5343A0}">
            <xm:f>NOT(ISERROR(SEARCH($G$165,G15)))</xm:f>
            <xm:f>$G$165</xm:f>
            <x14:dxf>
              <fill>
                <patternFill>
                  <bgColor rgb="FF00B050"/>
                </patternFill>
              </fill>
            </x14:dxf>
          </x14:cfRule>
          <xm:sqref>G15:G17</xm:sqref>
        </x14:conditionalFormatting>
        <x14:conditionalFormatting xmlns:xm="http://schemas.microsoft.com/office/excel/2006/main">
          <x14:cfRule type="containsText" priority="1048" operator="containsText" id="{C73AED5B-CE12-448D-ADC6-5D16AC9DA792}">
            <xm:f>NOT(ISERROR(SEARCH($G$169,G21)))</xm:f>
            <xm:f>$G$169</xm:f>
            <x14:dxf>
              <fill>
                <patternFill>
                  <bgColor rgb="FFFF0000"/>
                </patternFill>
              </fill>
            </x14:dxf>
          </x14:cfRule>
          <x14:cfRule type="containsText" priority="1049" operator="containsText" id="{109CF30B-ADD6-40DF-94CC-F410A39403B9}">
            <xm:f>NOT(ISERROR(SEARCH($G$168,G21)))</xm:f>
            <xm:f>$G$168</xm:f>
            <x14:dxf>
              <fill>
                <patternFill>
                  <bgColor rgb="FFFFC000"/>
                </patternFill>
              </fill>
            </x14:dxf>
          </x14:cfRule>
          <x14:cfRule type="containsText" priority="1050" operator="containsText" id="{E0C95E34-7704-4A93-B7B6-B4BE2180B96B}">
            <xm:f>NOT(ISERROR(SEARCH($G$167,G21)))</xm:f>
            <xm:f>$G$167</xm:f>
            <x14:dxf>
              <fill>
                <patternFill>
                  <bgColor rgb="FFFFFF00"/>
                </patternFill>
              </fill>
            </x14:dxf>
          </x14:cfRule>
          <x14:cfRule type="containsText" priority="1051" operator="containsText" id="{4EA47BE4-5136-4348-9AB0-06B874D4E568}">
            <xm:f>NOT(ISERROR(SEARCH($G$166,G21)))</xm:f>
            <xm:f>$G$166</xm:f>
            <x14:dxf>
              <fill>
                <patternFill>
                  <bgColor rgb="FF92D050"/>
                </patternFill>
              </fill>
            </x14:dxf>
          </x14:cfRule>
          <x14:cfRule type="containsText" priority="1052" operator="containsText" id="{BFF29D2A-1F26-4DAB-AF71-43E424A2F96F}">
            <xm:f>NOT(ISERROR(SEARCH($G$165,G21)))</xm:f>
            <xm:f>$G$165</xm:f>
            <x14:dxf>
              <fill>
                <patternFill>
                  <bgColor rgb="FF00B050"/>
                </patternFill>
              </fill>
            </x14:dxf>
          </x14:cfRule>
          <xm:sqref>G21:G23</xm:sqref>
        </x14:conditionalFormatting>
        <x14:conditionalFormatting xmlns:xm="http://schemas.microsoft.com/office/excel/2006/main">
          <x14:cfRule type="containsText" priority="1043" operator="containsText" id="{29EAFF24-0C76-43C3-B3F6-4E79277BCF42}">
            <xm:f>NOT(ISERROR(SEARCH($G$169,G18)))</xm:f>
            <xm:f>$G$169</xm:f>
            <x14:dxf>
              <fill>
                <patternFill>
                  <bgColor rgb="FFFF0000"/>
                </patternFill>
              </fill>
            </x14:dxf>
          </x14:cfRule>
          <x14:cfRule type="containsText" priority="1044" operator="containsText" id="{735BB84F-AC7B-416C-89A6-1D4EF792EC49}">
            <xm:f>NOT(ISERROR(SEARCH($G$168,G18)))</xm:f>
            <xm:f>$G$168</xm:f>
            <x14:dxf>
              <fill>
                <patternFill>
                  <bgColor rgb="FFFFC000"/>
                </patternFill>
              </fill>
            </x14:dxf>
          </x14:cfRule>
          <x14:cfRule type="containsText" priority="1045" operator="containsText" id="{38BCAECA-CE9F-4BE8-A1FC-BAC46E6A396E}">
            <xm:f>NOT(ISERROR(SEARCH($G$167,G18)))</xm:f>
            <xm:f>$G$167</xm:f>
            <x14:dxf>
              <fill>
                <patternFill>
                  <bgColor rgb="FFFFFF00"/>
                </patternFill>
              </fill>
            </x14:dxf>
          </x14:cfRule>
          <x14:cfRule type="containsText" priority="1046" operator="containsText" id="{7C05D88D-5B91-4B1A-840A-7E3FAF799B3E}">
            <xm:f>NOT(ISERROR(SEARCH($G$166,G18)))</xm:f>
            <xm:f>$G$166</xm:f>
            <x14:dxf>
              <fill>
                <patternFill>
                  <bgColor rgb="FF92D050"/>
                </patternFill>
              </fill>
            </x14:dxf>
          </x14:cfRule>
          <x14:cfRule type="containsText" priority="1047" operator="containsText" id="{FBE2B01E-1FEE-4D9B-8140-CE56C1F86412}">
            <xm:f>NOT(ISERROR(SEARCH($G$165,G18)))</xm:f>
            <xm:f>$G$165</xm:f>
            <x14:dxf>
              <fill>
                <patternFill>
                  <bgColor rgb="FF00B050"/>
                </patternFill>
              </fill>
            </x14:dxf>
          </x14:cfRule>
          <xm:sqref>G18:G20</xm:sqref>
        </x14:conditionalFormatting>
        <x14:conditionalFormatting xmlns:xm="http://schemas.microsoft.com/office/excel/2006/main">
          <x14:cfRule type="containsText" priority="1038" operator="containsText" id="{A603A58E-BAFD-4684-8120-E38EFC87619F}">
            <xm:f>NOT(ISERROR(SEARCH($H$169,H15)))</xm:f>
            <xm:f>$H$169</xm:f>
            <x14:dxf>
              <fill>
                <patternFill>
                  <bgColor rgb="FFFF0000"/>
                </patternFill>
              </fill>
            </x14:dxf>
          </x14:cfRule>
          <x14:cfRule type="containsText" priority="1039" operator="containsText" id="{331213AD-7955-4ABD-849A-1D8F8C3D7589}">
            <xm:f>NOT(ISERROR(SEARCH($H$168,H15)))</xm:f>
            <xm:f>$H$168</xm:f>
            <x14:dxf>
              <fill>
                <patternFill>
                  <bgColor rgb="FFFFC000"/>
                </patternFill>
              </fill>
            </x14:dxf>
          </x14:cfRule>
          <x14:cfRule type="containsText" priority="1040" operator="containsText" id="{3A6BC069-2D0C-4C34-B3FB-701A23BEE028}">
            <xm:f>NOT(ISERROR(SEARCH($H$167,H15)))</xm:f>
            <xm:f>$H$167</xm:f>
            <x14:dxf>
              <fill>
                <patternFill>
                  <bgColor rgb="FFFFFF00"/>
                </patternFill>
              </fill>
            </x14:dxf>
          </x14:cfRule>
          <x14:cfRule type="containsText" priority="1041" operator="containsText" id="{27724343-9DBA-4DA1-88A5-818B76F4E93E}">
            <xm:f>NOT(ISERROR(SEARCH($H$166,H15)))</xm:f>
            <xm:f>$H$166</xm:f>
            <x14:dxf>
              <fill>
                <patternFill>
                  <bgColor rgb="FF92D050"/>
                </patternFill>
              </fill>
            </x14:dxf>
          </x14:cfRule>
          <x14:cfRule type="containsText" priority="1042" operator="containsText" id="{473102BC-3F32-448F-A26A-8B3E496A99C8}">
            <xm:f>NOT(ISERROR(SEARCH($H$165,H15)))</xm:f>
            <xm:f>$H$165</xm:f>
            <x14:dxf>
              <fill>
                <patternFill>
                  <bgColor rgb="FF00B050"/>
                </patternFill>
              </fill>
            </x14:dxf>
          </x14:cfRule>
          <xm:sqref>H15:H17</xm:sqref>
        </x14:conditionalFormatting>
        <x14:conditionalFormatting xmlns:xm="http://schemas.microsoft.com/office/excel/2006/main">
          <x14:cfRule type="containsText" priority="1033" operator="containsText" id="{CC93B639-45C6-45E1-A4E2-37A5CAACD608}">
            <xm:f>NOT(ISERROR(SEARCH($H$169,H21)))</xm:f>
            <xm:f>$H$169</xm:f>
            <x14:dxf>
              <fill>
                <patternFill>
                  <bgColor rgb="FFFF0000"/>
                </patternFill>
              </fill>
            </x14:dxf>
          </x14:cfRule>
          <x14:cfRule type="containsText" priority="1034" operator="containsText" id="{84532BFE-6AE8-4AEB-9B76-7032FC89A4E7}">
            <xm:f>NOT(ISERROR(SEARCH($H$168,H21)))</xm:f>
            <xm:f>$H$168</xm:f>
            <x14:dxf>
              <fill>
                <patternFill>
                  <bgColor rgb="FFFFC000"/>
                </patternFill>
              </fill>
            </x14:dxf>
          </x14:cfRule>
          <x14:cfRule type="containsText" priority="1035" operator="containsText" id="{8A4FB3A0-2F5C-4E2B-82F0-3DDCED8F3BC9}">
            <xm:f>NOT(ISERROR(SEARCH($H$167,H21)))</xm:f>
            <xm:f>$H$167</xm:f>
            <x14:dxf>
              <fill>
                <patternFill>
                  <bgColor rgb="FFFFFF00"/>
                </patternFill>
              </fill>
            </x14:dxf>
          </x14:cfRule>
          <x14:cfRule type="containsText" priority="1036" operator="containsText" id="{017DD1E6-2756-4DDE-9508-287FF0D2C4DF}">
            <xm:f>NOT(ISERROR(SEARCH($H$166,H21)))</xm:f>
            <xm:f>$H$166</xm:f>
            <x14:dxf>
              <fill>
                <patternFill>
                  <bgColor rgb="FF92D050"/>
                </patternFill>
              </fill>
            </x14:dxf>
          </x14:cfRule>
          <x14:cfRule type="containsText" priority="1037" operator="containsText" id="{3DE89B0E-ED43-4620-8560-4BA5AE2BBE9C}">
            <xm:f>NOT(ISERROR(SEARCH($H$165,H21)))</xm:f>
            <xm:f>$H$165</xm:f>
            <x14:dxf>
              <fill>
                <patternFill>
                  <bgColor rgb="FF00B050"/>
                </patternFill>
              </fill>
            </x14:dxf>
          </x14:cfRule>
          <xm:sqref>H21:H23</xm:sqref>
        </x14:conditionalFormatting>
        <x14:conditionalFormatting xmlns:xm="http://schemas.microsoft.com/office/excel/2006/main">
          <x14:cfRule type="containsText" priority="1028" operator="containsText" id="{19609729-5F70-4A95-9B9E-071E9B332CF7}">
            <xm:f>NOT(ISERROR(SEARCH($H$169,H18)))</xm:f>
            <xm:f>$H$169</xm:f>
            <x14:dxf>
              <fill>
                <patternFill>
                  <bgColor rgb="FFFF0000"/>
                </patternFill>
              </fill>
            </x14:dxf>
          </x14:cfRule>
          <x14:cfRule type="containsText" priority="1029" operator="containsText" id="{EE305D71-56CA-4A3A-875F-7A7D4588F806}">
            <xm:f>NOT(ISERROR(SEARCH($H$168,H18)))</xm:f>
            <xm:f>$H$168</xm:f>
            <x14:dxf>
              <fill>
                <patternFill>
                  <bgColor rgb="FFFFC000"/>
                </patternFill>
              </fill>
            </x14:dxf>
          </x14:cfRule>
          <x14:cfRule type="containsText" priority="1030" operator="containsText" id="{C7C9A921-7979-4A7E-A644-778FDABC4DA1}">
            <xm:f>NOT(ISERROR(SEARCH($H$167,H18)))</xm:f>
            <xm:f>$H$167</xm:f>
            <x14:dxf>
              <fill>
                <patternFill>
                  <bgColor rgb="FFFFFF00"/>
                </patternFill>
              </fill>
            </x14:dxf>
          </x14:cfRule>
          <x14:cfRule type="containsText" priority="1031" operator="containsText" id="{B3E665D7-45EB-434E-B862-DD3694DFECC8}">
            <xm:f>NOT(ISERROR(SEARCH($H$166,H18)))</xm:f>
            <xm:f>$H$166</xm:f>
            <x14:dxf>
              <fill>
                <patternFill>
                  <bgColor rgb="FF92D050"/>
                </patternFill>
              </fill>
            </x14:dxf>
          </x14:cfRule>
          <x14:cfRule type="containsText" priority="1032" operator="containsText" id="{7A857C16-61C8-4E8D-8210-1E80B85AC35D}">
            <xm:f>NOT(ISERROR(SEARCH($H$165,H18)))</xm:f>
            <xm:f>$H$165</xm:f>
            <x14:dxf>
              <fill>
                <patternFill>
                  <bgColor rgb="FF00B050"/>
                </patternFill>
              </fill>
            </x14:dxf>
          </x14:cfRule>
          <xm:sqref>H18:H20</xm:sqref>
        </x14:conditionalFormatting>
        <x14:conditionalFormatting xmlns:xm="http://schemas.microsoft.com/office/excel/2006/main">
          <x14:cfRule type="containsText" priority="1024" operator="containsText" id="{86DF4B9E-B801-4011-A69E-5478AA1D0178}">
            <xm:f>NOT(ISERROR(SEARCH($I$168,I18)))</xm:f>
            <xm:f>$I$168</xm:f>
            <x14:dxf>
              <fill>
                <patternFill>
                  <bgColor rgb="FFFF0000"/>
                </patternFill>
              </fill>
            </x14:dxf>
          </x14:cfRule>
          <x14:cfRule type="containsText" priority="1025" operator="containsText" id="{228CAEC5-801E-492C-8D32-5A1A8A312D57}">
            <xm:f>NOT(ISERROR(SEARCH($I$167,I18)))</xm:f>
            <xm:f>$I$167</xm:f>
            <x14:dxf>
              <fill>
                <patternFill>
                  <bgColor rgb="FFC85F08"/>
                </patternFill>
              </fill>
            </x14:dxf>
          </x14:cfRule>
          <x14:cfRule type="containsText" priority="1026" operator="containsText" id="{E922C040-1783-4551-A5BD-71E0FB2CAB4B}">
            <xm:f>NOT(ISERROR(SEARCH($I$166,I18)))</xm:f>
            <xm:f>$I$166</xm:f>
            <x14:dxf>
              <fill>
                <patternFill>
                  <bgColor rgb="FFFFC000"/>
                </patternFill>
              </fill>
            </x14:dxf>
          </x14:cfRule>
          <x14:cfRule type="containsText" priority="1027" operator="containsText" id="{98BE89EE-C79A-4864-B606-D46112FCD886}">
            <xm:f>NOT(ISERROR(SEARCH($I$165,I18)))</xm:f>
            <xm:f>$I$165</xm:f>
            <x14:dxf>
              <fill>
                <patternFill>
                  <bgColor rgb="FF00B050"/>
                </patternFill>
              </fill>
            </x14:dxf>
          </x14:cfRule>
          <xm:sqref>I18:I20</xm:sqref>
        </x14:conditionalFormatting>
        <x14:conditionalFormatting xmlns:xm="http://schemas.microsoft.com/office/excel/2006/main">
          <x14:cfRule type="containsText" priority="1020" operator="containsText" id="{D1EAB7A7-6ABC-465A-8FDB-987912F75C35}">
            <xm:f>NOT(ISERROR(SEARCH($I$168,I21)))</xm:f>
            <xm:f>$I$168</xm:f>
            <x14:dxf>
              <fill>
                <patternFill>
                  <bgColor rgb="FFFF0000"/>
                </patternFill>
              </fill>
            </x14:dxf>
          </x14:cfRule>
          <x14:cfRule type="containsText" priority="1021" operator="containsText" id="{5912AE20-DE60-4382-98B2-98A5AE41C3CD}">
            <xm:f>NOT(ISERROR(SEARCH($I$167,I21)))</xm:f>
            <xm:f>$I$167</xm:f>
            <x14:dxf>
              <fill>
                <patternFill>
                  <bgColor rgb="FFC85F08"/>
                </patternFill>
              </fill>
            </x14:dxf>
          </x14:cfRule>
          <x14:cfRule type="containsText" priority="1022" operator="containsText" id="{65A671E1-168E-412E-A259-D90AEBB60AEE}">
            <xm:f>NOT(ISERROR(SEARCH($I$166,I21)))</xm:f>
            <xm:f>$I$166</xm:f>
            <x14:dxf>
              <fill>
                <patternFill>
                  <bgColor rgb="FFFFC000"/>
                </patternFill>
              </fill>
            </x14:dxf>
          </x14:cfRule>
          <x14:cfRule type="containsText" priority="1023" operator="containsText" id="{025973C4-8766-4DCE-A139-087C1729DB19}">
            <xm:f>NOT(ISERROR(SEARCH($I$165,I21)))</xm:f>
            <xm:f>$I$165</xm:f>
            <x14:dxf>
              <fill>
                <patternFill>
                  <bgColor rgb="FF00B050"/>
                </patternFill>
              </fill>
            </x14:dxf>
          </x14:cfRule>
          <xm:sqref>I21:I23</xm:sqref>
        </x14:conditionalFormatting>
        <x14:conditionalFormatting xmlns:xm="http://schemas.microsoft.com/office/excel/2006/main">
          <x14:cfRule type="containsText" priority="1015" operator="containsText" id="{D5E3ACE9-E1B6-4A07-8AD6-189E9D497979}">
            <xm:f>NOT(ISERROR(SEARCH($G$169,M15)))</xm:f>
            <xm:f>$G$169</xm:f>
            <x14:dxf>
              <fill>
                <patternFill>
                  <bgColor rgb="FFFF0000"/>
                </patternFill>
              </fill>
            </x14:dxf>
          </x14:cfRule>
          <x14:cfRule type="containsText" priority="1016" operator="containsText" id="{28C83DA4-FB8B-4EE1-85C4-D16EEE0D901F}">
            <xm:f>NOT(ISERROR(SEARCH($G$168,M15)))</xm:f>
            <xm:f>$G$168</xm:f>
            <x14:dxf>
              <fill>
                <patternFill>
                  <bgColor rgb="FFFFC000"/>
                </patternFill>
              </fill>
            </x14:dxf>
          </x14:cfRule>
          <x14:cfRule type="containsText" priority="1017" operator="containsText" id="{8CB4AEAC-C8F1-4FED-9DD2-FC21A60C831A}">
            <xm:f>NOT(ISERROR(SEARCH($G$167,M15)))</xm:f>
            <xm:f>$G$167</xm:f>
            <x14:dxf>
              <fill>
                <patternFill>
                  <bgColor rgb="FFFFFF00"/>
                </patternFill>
              </fill>
            </x14:dxf>
          </x14:cfRule>
          <x14:cfRule type="containsText" priority="1018" operator="containsText" id="{980A7C26-F598-4001-AAFE-92231F3255D5}">
            <xm:f>NOT(ISERROR(SEARCH($G$166,M15)))</xm:f>
            <xm:f>$G$166</xm:f>
            <x14:dxf>
              <fill>
                <patternFill>
                  <bgColor rgb="FF92D050"/>
                </patternFill>
              </fill>
            </x14:dxf>
          </x14:cfRule>
          <x14:cfRule type="containsText" priority="1019" operator="containsText" id="{EB0580FA-FE11-49E6-8F34-3955BDC059B4}">
            <xm:f>NOT(ISERROR(SEARCH($G$165,M15)))</xm:f>
            <xm:f>$G$165</xm:f>
            <x14:dxf>
              <fill>
                <patternFill>
                  <bgColor rgb="FF00B050"/>
                </patternFill>
              </fill>
            </x14:dxf>
          </x14:cfRule>
          <xm:sqref>M15:M17</xm:sqref>
        </x14:conditionalFormatting>
        <x14:conditionalFormatting xmlns:xm="http://schemas.microsoft.com/office/excel/2006/main">
          <x14:cfRule type="containsText" priority="1010" operator="containsText" id="{C584F1A0-150F-49F3-A8DF-88298B988E82}">
            <xm:f>NOT(ISERROR(SEARCH($H$169,N15)))</xm:f>
            <xm:f>$H$169</xm:f>
            <x14:dxf>
              <fill>
                <patternFill>
                  <bgColor rgb="FFFF0000"/>
                </patternFill>
              </fill>
            </x14:dxf>
          </x14:cfRule>
          <x14:cfRule type="containsText" priority="1011" operator="containsText" id="{6AD55A9B-445B-4598-8E34-A0F93E96E245}">
            <xm:f>NOT(ISERROR(SEARCH($H$168,N15)))</xm:f>
            <xm:f>$H$168</xm:f>
            <x14:dxf>
              <fill>
                <patternFill>
                  <bgColor rgb="FFFFC000"/>
                </patternFill>
              </fill>
            </x14:dxf>
          </x14:cfRule>
          <x14:cfRule type="containsText" priority="1012" operator="containsText" id="{41CE8E31-FA55-4BC2-84F0-2C55F255B3B3}">
            <xm:f>NOT(ISERROR(SEARCH($H$167,N15)))</xm:f>
            <xm:f>$H$167</xm:f>
            <x14:dxf>
              <fill>
                <patternFill>
                  <bgColor rgb="FFFFFF00"/>
                </patternFill>
              </fill>
            </x14:dxf>
          </x14:cfRule>
          <x14:cfRule type="containsText" priority="1013" operator="containsText" id="{F2D2E631-4A9A-4CA6-A103-8DC0C3BCBD5D}">
            <xm:f>NOT(ISERROR(SEARCH($H$166,N15)))</xm:f>
            <xm:f>$H$166</xm:f>
            <x14:dxf>
              <fill>
                <patternFill>
                  <bgColor rgb="FF92D050"/>
                </patternFill>
              </fill>
            </x14:dxf>
          </x14:cfRule>
          <x14:cfRule type="containsText" priority="1014" operator="containsText" id="{824DA502-13A3-4B84-A205-C31BCDF00D89}">
            <xm:f>NOT(ISERROR(SEARCH($H$165,N15)))</xm:f>
            <xm:f>$H$165</xm:f>
            <x14:dxf>
              <fill>
                <patternFill>
                  <bgColor rgb="FF00B050"/>
                </patternFill>
              </fill>
            </x14:dxf>
          </x14:cfRule>
          <xm:sqref>N15:N17</xm:sqref>
        </x14:conditionalFormatting>
        <x14:conditionalFormatting xmlns:xm="http://schemas.microsoft.com/office/excel/2006/main">
          <x14:cfRule type="containsText" priority="1006" operator="containsText" id="{F0BBFD68-CA78-4494-805B-553D292A9609}">
            <xm:f>NOT(ISERROR(SEARCH($I$168,O15)))</xm:f>
            <xm:f>$I$168</xm:f>
            <x14:dxf>
              <fill>
                <patternFill>
                  <bgColor rgb="FFFF0000"/>
                </patternFill>
              </fill>
            </x14:dxf>
          </x14:cfRule>
          <x14:cfRule type="containsText" priority="1007" operator="containsText" id="{75156C67-55C0-4D58-8FB7-9C65E7D2158B}">
            <xm:f>NOT(ISERROR(SEARCH($I$167,O15)))</xm:f>
            <xm:f>$I$167</xm:f>
            <x14:dxf>
              <fill>
                <patternFill>
                  <bgColor rgb="FFC85F08"/>
                </patternFill>
              </fill>
            </x14:dxf>
          </x14:cfRule>
          <x14:cfRule type="containsText" priority="1008" operator="containsText" id="{5DCFA357-2AD7-4FD4-98A9-5262B41BAB98}">
            <xm:f>NOT(ISERROR(SEARCH($I$166,O15)))</xm:f>
            <xm:f>$I$166</xm:f>
            <x14:dxf>
              <fill>
                <patternFill>
                  <bgColor rgb="FFFFC000"/>
                </patternFill>
              </fill>
            </x14:dxf>
          </x14:cfRule>
          <x14:cfRule type="containsText" priority="1009" operator="containsText" id="{1C033BF1-0578-4D6B-9B84-01B528EAC3FD}">
            <xm:f>NOT(ISERROR(SEARCH($I$165,O15)))</xm:f>
            <xm:f>$I$165</xm:f>
            <x14:dxf>
              <fill>
                <patternFill>
                  <bgColor rgb="FF00B050"/>
                </patternFill>
              </fill>
            </x14:dxf>
          </x14:cfRule>
          <xm:sqref>O15:O17</xm:sqref>
        </x14:conditionalFormatting>
        <x14:conditionalFormatting xmlns:xm="http://schemas.microsoft.com/office/excel/2006/main">
          <x14:cfRule type="containsText" priority="1001" operator="containsText" id="{2491270A-D33D-402C-BAE9-2A48F4E689F3}">
            <xm:f>NOT(ISERROR(SEARCH($G$169,M18)))</xm:f>
            <xm:f>$G$169</xm:f>
            <x14:dxf>
              <fill>
                <patternFill>
                  <bgColor rgb="FFFF0000"/>
                </patternFill>
              </fill>
            </x14:dxf>
          </x14:cfRule>
          <x14:cfRule type="containsText" priority="1002" operator="containsText" id="{A3F45779-160D-47EE-B52A-C18403BF1B8B}">
            <xm:f>NOT(ISERROR(SEARCH($G$168,M18)))</xm:f>
            <xm:f>$G$168</xm:f>
            <x14:dxf>
              <fill>
                <patternFill>
                  <bgColor rgb="FFFFC000"/>
                </patternFill>
              </fill>
            </x14:dxf>
          </x14:cfRule>
          <x14:cfRule type="containsText" priority="1003" operator="containsText" id="{627EEBCB-9413-46E0-9A40-0EC73EEB97EB}">
            <xm:f>NOT(ISERROR(SEARCH($G$167,M18)))</xm:f>
            <xm:f>$G$167</xm:f>
            <x14:dxf>
              <fill>
                <patternFill>
                  <bgColor rgb="FFFFFF00"/>
                </patternFill>
              </fill>
            </x14:dxf>
          </x14:cfRule>
          <x14:cfRule type="containsText" priority="1004" operator="containsText" id="{32676A5C-FAD4-41E7-976F-8A8C642991C8}">
            <xm:f>NOT(ISERROR(SEARCH($G$166,M18)))</xm:f>
            <xm:f>$G$166</xm:f>
            <x14:dxf>
              <fill>
                <patternFill>
                  <bgColor rgb="FF92D050"/>
                </patternFill>
              </fill>
            </x14:dxf>
          </x14:cfRule>
          <x14:cfRule type="containsText" priority="1005" operator="containsText" id="{15B133B4-E92E-43E2-935A-153CA1A5C0A0}">
            <xm:f>NOT(ISERROR(SEARCH($G$165,M18)))</xm:f>
            <xm:f>$G$165</xm:f>
            <x14:dxf>
              <fill>
                <patternFill>
                  <bgColor rgb="FF00B050"/>
                </patternFill>
              </fill>
            </x14:dxf>
          </x14:cfRule>
          <xm:sqref>M18:M20</xm:sqref>
        </x14:conditionalFormatting>
        <x14:conditionalFormatting xmlns:xm="http://schemas.microsoft.com/office/excel/2006/main">
          <x14:cfRule type="containsText" priority="996" operator="containsText" id="{5B69D92D-5AB4-479D-9985-69A95E127F33}">
            <xm:f>NOT(ISERROR(SEARCH($H$169,N18)))</xm:f>
            <xm:f>$H$169</xm:f>
            <x14:dxf>
              <fill>
                <patternFill>
                  <bgColor rgb="FFFF0000"/>
                </patternFill>
              </fill>
            </x14:dxf>
          </x14:cfRule>
          <x14:cfRule type="containsText" priority="997" operator="containsText" id="{25819C8D-4FBB-4E95-90ED-4B284977BAAD}">
            <xm:f>NOT(ISERROR(SEARCH($H$168,N18)))</xm:f>
            <xm:f>$H$168</xm:f>
            <x14:dxf>
              <fill>
                <patternFill>
                  <bgColor rgb="FFFFC000"/>
                </patternFill>
              </fill>
            </x14:dxf>
          </x14:cfRule>
          <x14:cfRule type="containsText" priority="998" operator="containsText" id="{BF1CB22E-36EF-4DAE-A580-812AA9ED1533}">
            <xm:f>NOT(ISERROR(SEARCH($H$167,N18)))</xm:f>
            <xm:f>$H$167</xm:f>
            <x14:dxf>
              <fill>
                <patternFill>
                  <bgColor rgb="FFFFFF00"/>
                </patternFill>
              </fill>
            </x14:dxf>
          </x14:cfRule>
          <x14:cfRule type="containsText" priority="999" operator="containsText" id="{D70EA0B5-F31B-4B4D-831D-FC4158816515}">
            <xm:f>NOT(ISERROR(SEARCH($H$166,N18)))</xm:f>
            <xm:f>$H$166</xm:f>
            <x14:dxf>
              <fill>
                <patternFill>
                  <bgColor rgb="FF92D050"/>
                </patternFill>
              </fill>
            </x14:dxf>
          </x14:cfRule>
          <x14:cfRule type="containsText" priority="1000" operator="containsText" id="{244774B5-382B-460C-AC76-B26D6E18E4DD}">
            <xm:f>NOT(ISERROR(SEARCH($H$165,N18)))</xm:f>
            <xm:f>$H$165</xm:f>
            <x14:dxf>
              <fill>
                <patternFill>
                  <bgColor rgb="FF00B050"/>
                </patternFill>
              </fill>
            </x14:dxf>
          </x14:cfRule>
          <xm:sqref>N18:N20</xm:sqref>
        </x14:conditionalFormatting>
        <x14:conditionalFormatting xmlns:xm="http://schemas.microsoft.com/office/excel/2006/main">
          <x14:cfRule type="containsText" priority="992" operator="containsText" id="{7F9FF97D-7531-4792-8A19-D5E73A9DDB63}">
            <xm:f>NOT(ISERROR(SEARCH($I$168,O18)))</xm:f>
            <xm:f>$I$168</xm:f>
            <x14:dxf>
              <fill>
                <patternFill>
                  <bgColor rgb="FFFF0000"/>
                </patternFill>
              </fill>
            </x14:dxf>
          </x14:cfRule>
          <x14:cfRule type="containsText" priority="993" operator="containsText" id="{BF503F32-7F52-40A6-A722-B72FD279B230}">
            <xm:f>NOT(ISERROR(SEARCH($I$167,O18)))</xm:f>
            <xm:f>$I$167</xm:f>
            <x14:dxf>
              <fill>
                <patternFill>
                  <bgColor rgb="FFC85F08"/>
                </patternFill>
              </fill>
            </x14:dxf>
          </x14:cfRule>
          <x14:cfRule type="containsText" priority="994" operator="containsText" id="{CEFA5C5D-BCE0-4AC4-A48C-D2A09A0C4C4F}">
            <xm:f>NOT(ISERROR(SEARCH($I$166,O18)))</xm:f>
            <xm:f>$I$166</xm:f>
            <x14:dxf>
              <fill>
                <patternFill>
                  <bgColor rgb="FFFFC000"/>
                </patternFill>
              </fill>
            </x14:dxf>
          </x14:cfRule>
          <x14:cfRule type="containsText" priority="995" operator="containsText" id="{5CEF2ADA-A36F-42B8-A595-DDF2257E8585}">
            <xm:f>NOT(ISERROR(SEARCH($I$165,O18)))</xm:f>
            <xm:f>$I$165</xm:f>
            <x14:dxf>
              <fill>
                <patternFill>
                  <bgColor rgb="FF00B050"/>
                </patternFill>
              </fill>
            </x14:dxf>
          </x14:cfRule>
          <xm:sqref>O18:O20</xm:sqref>
        </x14:conditionalFormatting>
        <x14:conditionalFormatting xmlns:xm="http://schemas.microsoft.com/office/excel/2006/main">
          <x14:cfRule type="containsText" priority="988" operator="containsText" id="{7BD93B86-3A38-40AB-9EA9-C2E169143B52}">
            <xm:f>NOT(ISERROR(SEARCH($I$168,I15)))</xm:f>
            <xm:f>$I$168</xm:f>
            <x14:dxf>
              <fill>
                <patternFill>
                  <bgColor rgb="FFFF0000"/>
                </patternFill>
              </fill>
            </x14:dxf>
          </x14:cfRule>
          <x14:cfRule type="containsText" priority="989" operator="containsText" id="{897A2DC3-6B42-45C7-8F0C-DB43F4871D91}">
            <xm:f>NOT(ISERROR(SEARCH($I$167,I15)))</xm:f>
            <xm:f>$I$167</xm:f>
            <x14:dxf>
              <fill>
                <patternFill>
                  <bgColor rgb="FFC85F08"/>
                </patternFill>
              </fill>
            </x14:dxf>
          </x14:cfRule>
          <x14:cfRule type="containsText" priority="990" operator="containsText" id="{9C3B0D3D-B553-475C-8040-0F7185E79324}">
            <xm:f>NOT(ISERROR(SEARCH($I$166,I15)))</xm:f>
            <xm:f>$I$166</xm:f>
            <x14:dxf>
              <fill>
                <patternFill>
                  <bgColor rgb="FFFFC000"/>
                </patternFill>
              </fill>
            </x14:dxf>
          </x14:cfRule>
          <x14:cfRule type="containsText" priority="991" operator="containsText" id="{5144E7FC-A7FB-4D8B-BF45-9AEE9D2D367B}">
            <xm:f>NOT(ISERROR(SEARCH($I$165,I15)))</xm:f>
            <xm:f>$I$165</xm:f>
            <x14:dxf>
              <fill>
                <patternFill>
                  <bgColor rgb="FF00B050"/>
                </patternFill>
              </fill>
            </x14:dxf>
          </x14:cfRule>
          <xm:sqref>I15:I17</xm:sqref>
        </x14:conditionalFormatting>
        <x14:conditionalFormatting xmlns:xm="http://schemas.microsoft.com/office/excel/2006/main">
          <x14:cfRule type="containsText" priority="983" operator="containsText" id="{F47BD100-66CE-409A-82BD-5F776CF36A15}">
            <xm:f>NOT(ISERROR(SEARCH($G$169,M21)))</xm:f>
            <xm:f>$G$169</xm:f>
            <x14:dxf>
              <fill>
                <patternFill>
                  <bgColor rgb="FFFF0000"/>
                </patternFill>
              </fill>
            </x14:dxf>
          </x14:cfRule>
          <x14:cfRule type="containsText" priority="984" operator="containsText" id="{0C2DC5B1-8CDB-4CAA-AD16-499351EED399}">
            <xm:f>NOT(ISERROR(SEARCH($G$168,M21)))</xm:f>
            <xm:f>$G$168</xm:f>
            <x14:dxf>
              <fill>
                <patternFill>
                  <bgColor rgb="FFFFC000"/>
                </patternFill>
              </fill>
            </x14:dxf>
          </x14:cfRule>
          <x14:cfRule type="containsText" priority="985" operator="containsText" id="{8F5064BA-4793-401B-BDE9-47101A3EADCA}">
            <xm:f>NOT(ISERROR(SEARCH($G$167,M21)))</xm:f>
            <xm:f>$G$167</xm:f>
            <x14:dxf>
              <fill>
                <patternFill>
                  <bgColor rgb="FFFFFF00"/>
                </patternFill>
              </fill>
            </x14:dxf>
          </x14:cfRule>
          <x14:cfRule type="containsText" priority="986" operator="containsText" id="{D19ADA1A-9B19-4AD1-8073-C3A09C691AD6}">
            <xm:f>NOT(ISERROR(SEARCH($G$166,M21)))</xm:f>
            <xm:f>$G$166</xm:f>
            <x14:dxf>
              <fill>
                <patternFill>
                  <bgColor rgb="FF92D050"/>
                </patternFill>
              </fill>
            </x14:dxf>
          </x14:cfRule>
          <x14:cfRule type="containsText" priority="987" operator="containsText" id="{643980C1-A1A8-4985-B243-81B226FCBA83}">
            <xm:f>NOT(ISERROR(SEARCH($G$165,M21)))</xm:f>
            <xm:f>$G$165</xm:f>
            <x14:dxf>
              <fill>
                <patternFill>
                  <bgColor rgb="FF00B050"/>
                </patternFill>
              </fill>
            </x14:dxf>
          </x14:cfRule>
          <xm:sqref>M21:M23</xm:sqref>
        </x14:conditionalFormatting>
        <x14:conditionalFormatting xmlns:xm="http://schemas.microsoft.com/office/excel/2006/main">
          <x14:cfRule type="containsText" priority="978" operator="containsText" id="{B5109AB6-0F81-439C-93DC-3BCBE04537E1}">
            <xm:f>NOT(ISERROR(SEARCH($H$169,N21)))</xm:f>
            <xm:f>$H$169</xm:f>
            <x14:dxf>
              <fill>
                <patternFill>
                  <bgColor rgb="FFFF0000"/>
                </patternFill>
              </fill>
            </x14:dxf>
          </x14:cfRule>
          <x14:cfRule type="containsText" priority="979" operator="containsText" id="{B09C53D9-8E5B-4BC1-A70D-DC0F3CA8865E}">
            <xm:f>NOT(ISERROR(SEARCH($H$168,N21)))</xm:f>
            <xm:f>$H$168</xm:f>
            <x14:dxf>
              <fill>
                <patternFill>
                  <bgColor rgb="FFFFC000"/>
                </patternFill>
              </fill>
            </x14:dxf>
          </x14:cfRule>
          <x14:cfRule type="containsText" priority="980" operator="containsText" id="{8771B2E8-740B-4AD9-97BD-6F2D56A92285}">
            <xm:f>NOT(ISERROR(SEARCH($H$167,N21)))</xm:f>
            <xm:f>$H$167</xm:f>
            <x14:dxf>
              <fill>
                <patternFill>
                  <bgColor rgb="FFFFFF00"/>
                </patternFill>
              </fill>
            </x14:dxf>
          </x14:cfRule>
          <x14:cfRule type="containsText" priority="981" operator="containsText" id="{BFC92AEB-3E36-4D50-A1D5-CA02E5E1F922}">
            <xm:f>NOT(ISERROR(SEARCH($H$166,N21)))</xm:f>
            <xm:f>$H$166</xm:f>
            <x14:dxf>
              <fill>
                <patternFill>
                  <bgColor rgb="FF92D050"/>
                </patternFill>
              </fill>
            </x14:dxf>
          </x14:cfRule>
          <x14:cfRule type="containsText" priority="982" operator="containsText" id="{6EFBFFC2-4DB4-4A6D-8EAB-F8A443081134}">
            <xm:f>NOT(ISERROR(SEARCH($H$165,N21)))</xm:f>
            <xm:f>$H$165</xm:f>
            <x14:dxf>
              <fill>
                <patternFill>
                  <bgColor rgb="FF00B050"/>
                </patternFill>
              </fill>
            </x14:dxf>
          </x14:cfRule>
          <xm:sqref>N21:N23</xm:sqref>
        </x14:conditionalFormatting>
        <x14:conditionalFormatting xmlns:xm="http://schemas.microsoft.com/office/excel/2006/main">
          <x14:cfRule type="containsText" priority="974" operator="containsText" id="{054A27AF-DF43-4D14-AD39-C87D87C56161}">
            <xm:f>NOT(ISERROR(SEARCH($I$168,O21)))</xm:f>
            <xm:f>$I$168</xm:f>
            <x14:dxf>
              <fill>
                <patternFill>
                  <bgColor rgb="FFFF0000"/>
                </patternFill>
              </fill>
            </x14:dxf>
          </x14:cfRule>
          <x14:cfRule type="containsText" priority="975" operator="containsText" id="{A1FD0CB6-0219-44BB-A013-03D4EF4FD7E7}">
            <xm:f>NOT(ISERROR(SEARCH($I$167,O21)))</xm:f>
            <xm:f>$I$167</xm:f>
            <x14:dxf>
              <fill>
                <patternFill>
                  <bgColor rgb="FFC85F08"/>
                </patternFill>
              </fill>
            </x14:dxf>
          </x14:cfRule>
          <x14:cfRule type="containsText" priority="976" operator="containsText" id="{D83E6AD7-7A43-4D95-8779-73E50D9412C6}">
            <xm:f>NOT(ISERROR(SEARCH($I$166,O21)))</xm:f>
            <xm:f>$I$166</xm:f>
            <x14:dxf>
              <fill>
                <patternFill>
                  <bgColor rgb="FFFFC000"/>
                </patternFill>
              </fill>
            </x14:dxf>
          </x14:cfRule>
          <x14:cfRule type="containsText" priority="977" operator="containsText" id="{06A7F683-5C77-4E2C-BBB3-C8A622C5FF65}">
            <xm:f>NOT(ISERROR(SEARCH($I$165,O21)))</xm:f>
            <xm:f>$I$165</xm:f>
            <x14:dxf>
              <fill>
                <patternFill>
                  <bgColor rgb="FF00B050"/>
                </patternFill>
              </fill>
            </x14:dxf>
          </x14:cfRule>
          <xm:sqref>O21:O23</xm:sqref>
        </x14:conditionalFormatting>
        <x14:conditionalFormatting xmlns:xm="http://schemas.microsoft.com/office/excel/2006/main">
          <x14:cfRule type="containsText" priority="966" operator="containsText" id="{672C8DA0-3504-495F-A261-A68B7019598A}">
            <xm:f>NOT(ISERROR(SEARCH($H$166,H43)))</xm:f>
            <xm:f>$H$166</xm:f>
            <x14:dxf>
              <fill>
                <patternFill>
                  <bgColor rgb="FF92D050"/>
                </patternFill>
              </fill>
            </x14:dxf>
          </x14:cfRule>
          <x14:cfRule type="containsText" priority="967" operator="containsText" id="{C838597E-19C7-4F22-8C31-15D1BA4B883E}">
            <xm:f>NOT(ISERROR(SEARCH($H$167,H43)))</xm:f>
            <xm:f>$H$167</xm:f>
            <x14:dxf>
              <fill>
                <patternFill>
                  <bgColor rgb="FFFFFF00"/>
                </patternFill>
              </fill>
            </x14:dxf>
          </x14:cfRule>
          <x14:cfRule type="containsText" priority="968" operator="containsText" id="{595EEC3A-E335-4975-8FB8-EF0D201EB4FF}">
            <xm:f>NOT(ISERROR(SEARCH($H$168,H43)))</xm:f>
            <xm:f>$H$168</xm:f>
            <x14:dxf>
              <fill>
                <patternFill>
                  <bgColor rgb="FFFFC000"/>
                </patternFill>
              </fill>
            </x14:dxf>
          </x14:cfRule>
          <x14:cfRule type="containsText" priority="969" operator="containsText" id="{4C434996-A19E-46B8-A6FE-6ECB1C73E1B7}">
            <xm:f>NOT(ISERROR(SEARCH($H$169,H43)))</xm:f>
            <xm:f>$H$169</xm:f>
            <x14:dxf>
              <fill>
                <patternFill>
                  <bgColor rgb="FFFF0000"/>
                </patternFill>
              </fill>
            </x14:dxf>
          </x14:cfRule>
          <xm:sqref>H43</xm:sqref>
        </x14:conditionalFormatting>
        <x14:conditionalFormatting xmlns:xm="http://schemas.microsoft.com/office/excel/2006/main">
          <x14:cfRule type="containsText" priority="971" operator="containsText" id="{3E6622EA-99B0-4C4A-A3F1-BD795E087775}">
            <xm:f>NOT(ISERROR(SEARCH($I$166,I43)))</xm:f>
            <xm:f>$I$166</xm:f>
            <x14:dxf>
              <fill>
                <patternFill>
                  <bgColor theme="9" tint="-0.24994659260841701"/>
                </patternFill>
              </fill>
            </x14:dxf>
          </x14:cfRule>
          <x14:cfRule type="containsText" priority="972" operator="containsText" id="{C96E7724-6148-48C1-BA3D-C03B3FA1B71E}">
            <xm:f>NOT(ISERROR(SEARCH($I$167,I43)))</xm:f>
            <xm:f>$I$167</xm:f>
            <x14:dxf>
              <fill>
                <patternFill>
                  <bgColor rgb="FFFFC000"/>
                </patternFill>
              </fill>
            </x14:dxf>
          </x14:cfRule>
          <xm:sqref>I43</xm:sqref>
        </x14:conditionalFormatting>
        <x14:conditionalFormatting xmlns:xm="http://schemas.microsoft.com/office/excel/2006/main">
          <x14:cfRule type="containsText" priority="960" operator="containsText" id="{E5692D1B-1DD5-4315-8176-FC95FDD56FBD}">
            <xm:f>NOT(ISERROR(SEARCH($G$165,G43)))</xm:f>
            <xm:f>$G$165</xm:f>
            <x14:dxf>
              <fill>
                <patternFill>
                  <bgColor rgb="FF00B050"/>
                </patternFill>
              </fill>
            </x14:dxf>
          </x14:cfRule>
          <x14:cfRule type="containsText" priority="961" operator="containsText" id="{8BC95FAD-C1E4-4489-BDFD-E4436631F772}">
            <xm:f>NOT(ISERROR(SEARCH($G$166,G43)))</xm:f>
            <xm:f>$G$166</xm:f>
            <x14:dxf>
              <fill>
                <patternFill>
                  <bgColor rgb="FF92D050"/>
                </patternFill>
              </fill>
            </x14:dxf>
          </x14:cfRule>
          <x14:cfRule type="containsText" priority="962" operator="containsText" id="{8D8DB48A-41C7-438D-8ADC-4BAFE98D5C84}">
            <xm:f>NOT(ISERROR(SEARCH($G$167,G43)))</xm:f>
            <xm:f>$G$167</xm:f>
            <x14:dxf>
              <fill>
                <patternFill>
                  <bgColor rgb="FFFFFF00"/>
                </patternFill>
              </fill>
            </x14:dxf>
          </x14:cfRule>
          <x14:cfRule type="containsText" priority="963" operator="containsText" id="{D6CDE22F-57BE-4840-AE86-42091467EEEE}">
            <xm:f>NOT(ISERROR(SEARCH($G$168,G43)))</xm:f>
            <xm:f>$G$168</xm:f>
            <x14:dxf>
              <fill>
                <patternFill>
                  <bgColor rgb="FFFFC000"/>
                </patternFill>
              </fill>
            </x14:dxf>
          </x14:cfRule>
          <x14:cfRule type="containsText" priority="964" operator="containsText" id="{FD32A40F-2E82-4128-8F56-461D3E6DB271}">
            <xm:f>NOT(ISERROR(SEARCH($G$169,G43)))</xm:f>
            <xm:f>$G$169</xm:f>
            <x14:dxf>
              <fill>
                <patternFill>
                  <bgColor rgb="FFFF0000"/>
                </patternFill>
              </fill>
            </x14:dxf>
          </x14:cfRule>
          <xm:sqref>G43:G45</xm:sqref>
        </x14:conditionalFormatting>
        <x14:conditionalFormatting xmlns:xm="http://schemas.microsoft.com/office/excel/2006/main">
          <x14:cfRule type="containsText" priority="952" operator="containsText" id="{65F84B40-E9BB-4C12-BDFF-EFD8819F7A8A}">
            <xm:f>NOT(ISERROR(SEARCH($H$166,N43)))</xm:f>
            <xm:f>$H$166</xm:f>
            <x14:dxf>
              <fill>
                <patternFill>
                  <bgColor rgb="FF92D050"/>
                </patternFill>
              </fill>
            </x14:dxf>
          </x14:cfRule>
          <x14:cfRule type="containsText" priority="953" operator="containsText" id="{0DB14052-4CCB-4FDD-B57F-92634CFB1B32}">
            <xm:f>NOT(ISERROR(SEARCH($H$167,N43)))</xm:f>
            <xm:f>$H$167</xm:f>
            <x14:dxf>
              <fill>
                <patternFill>
                  <bgColor rgb="FFFFFF00"/>
                </patternFill>
              </fill>
            </x14:dxf>
          </x14:cfRule>
          <x14:cfRule type="containsText" priority="954" operator="containsText" id="{C1FEEAC0-191F-4C33-940F-1551C26610F1}">
            <xm:f>NOT(ISERROR(SEARCH($H$168,N43)))</xm:f>
            <xm:f>$H$168</xm:f>
            <x14:dxf>
              <fill>
                <patternFill>
                  <bgColor rgb="FFFFC000"/>
                </patternFill>
              </fill>
            </x14:dxf>
          </x14:cfRule>
          <x14:cfRule type="containsText" priority="955" operator="containsText" id="{810FFB9F-BA43-4078-A189-6F76E60F74F4}">
            <xm:f>NOT(ISERROR(SEARCH($H$169,N43)))</xm:f>
            <xm:f>$H$169</xm:f>
            <x14:dxf>
              <fill>
                <patternFill>
                  <bgColor rgb="FFFF0000"/>
                </patternFill>
              </fill>
            </x14:dxf>
          </x14:cfRule>
          <xm:sqref>N43</xm:sqref>
        </x14:conditionalFormatting>
        <x14:conditionalFormatting xmlns:xm="http://schemas.microsoft.com/office/excel/2006/main">
          <x14:cfRule type="containsText" priority="957" operator="containsText" id="{EF3900AA-4215-4F7E-86F9-2362A58CAA12}">
            <xm:f>NOT(ISERROR(SEARCH($I$166,O43)))</xm:f>
            <xm:f>$I$166</xm:f>
            <x14:dxf>
              <fill>
                <patternFill>
                  <bgColor theme="9" tint="-0.24994659260841701"/>
                </patternFill>
              </fill>
            </x14:dxf>
          </x14:cfRule>
          <x14:cfRule type="containsText" priority="958" operator="containsText" id="{BE92EB69-8813-4EC9-85CF-83B19FE154BC}">
            <xm:f>NOT(ISERROR(SEARCH($I$167,O43)))</xm:f>
            <xm:f>$I$167</xm:f>
            <x14:dxf>
              <fill>
                <patternFill>
                  <bgColor rgb="FFFFC000"/>
                </patternFill>
              </fill>
            </x14:dxf>
          </x14:cfRule>
          <xm:sqref>O43</xm:sqref>
        </x14:conditionalFormatting>
        <x14:conditionalFormatting xmlns:xm="http://schemas.microsoft.com/office/excel/2006/main">
          <x14:cfRule type="containsText" priority="946" operator="containsText" id="{62A4D01D-12FE-43CB-9848-D999C8AC2164}">
            <xm:f>NOT(ISERROR(SEARCH($G$165,M43)))</xm:f>
            <xm:f>$G$165</xm:f>
            <x14:dxf>
              <fill>
                <patternFill>
                  <bgColor rgb="FF00B050"/>
                </patternFill>
              </fill>
            </x14:dxf>
          </x14:cfRule>
          <x14:cfRule type="containsText" priority="947" operator="containsText" id="{0122B088-5FFC-4151-9F65-E7CDA483331A}">
            <xm:f>NOT(ISERROR(SEARCH($G$166,M43)))</xm:f>
            <xm:f>$G$166</xm:f>
            <x14:dxf>
              <fill>
                <patternFill>
                  <bgColor rgb="FF92D050"/>
                </patternFill>
              </fill>
            </x14:dxf>
          </x14:cfRule>
          <x14:cfRule type="containsText" priority="948" operator="containsText" id="{E78AF798-74B4-4E45-BE95-E5277B22E50D}">
            <xm:f>NOT(ISERROR(SEARCH($G$167,M43)))</xm:f>
            <xm:f>$G$167</xm:f>
            <x14:dxf>
              <fill>
                <patternFill>
                  <bgColor rgb="FFFFFF00"/>
                </patternFill>
              </fill>
            </x14:dxf>
          </x14:cfRule>
          <x14:cfRule type="containsText" priority="949" operator="containsText" id="{72A5D63C-1175-4506-967C-F21404B6C82C}">
            <xm:f>NOT(ISERROR(SEARCH($G$168,M43)))</xm:f>
            <xm:f>$G$168</xm:f>
            <x14:dxf>
              <fill>
                <patternFill>
                  <bgColor rgb="FFFFC000"/>
                </patternFill>
              </fill>
            </x14:dxf>
          </x14:cfRule>
          <x14:cfRule type="containsText" priority="950" operator="containsText" id="{2066DF77-2C5D-435C-BDC0-4ACD0DC8D344}">
            <xm:f>NOT(ISERROR(SEARCH($G$169,M43)))</xm:f>
            <xm:f>$G$169</xm:f>
            <x14:dxf>
              <fill>
                <patternFill>
                  <bgColor rgb="FFFF0000"/>
                </patternFill>
              </fill>
            </x14:dxf>
          </x14:cfRule>
          <xm:sqref>M43:M45</xm:sqref>
        </x14:conditionalFormatting>
        <x14:conditionalFormatting xmlns:xm="http://schemas.microsoft.com/office/excel/2006/main">
          <x14:cfRule type="containsText" priority="938" operator="containsText" id="{8975E30E-8CB5-48BB-A733-7E056861C389}">
            <xm:f>NOT(ISERROR(SEARCH($H$166,H50)))</xm:f>
            <xm:f>$H$166</xm:f>
            <x14:dxf>
              <fill>
                <patternFill>
                  <bgColor rgb="FF92D050"/>
                </patternFill>
              </fill>
            </x14:dxf>
          </x14:cfRule>
          <x14:cfRule type="containsText" priority="939" operator="containsText" id="{D78ECDD1-A8A8-4080-ADD8-8A1D87BB57F7}">
            <xm:f>NOT(ISERROR(SEARCH($H$167,H50)))</xm:f>
            <xm:f>$H$167</xm:f>
            <x14:dxf>
              <fill>
                <patternFill>
                  <bgColor rgb="FFFFFF00"/>
                </patternFill>
              </fill>
            </x14:dxf>
          </x14:cfRule>
          <x14:cfRule type="containsText" priority="940" operator="containsText" id="{CAA9D2BB-92E6-4287-A543-372F9E8D5E9A}">
            <xm:f>NOT(ISERROR(SEARCH($H$168,H50)))</xm:f>
            <xm:f>$H$168</xm:f>
            <x14:dxf>
              <fill>
                <patternFill>
                  <bgColor rgb="FFFFC000"/>
                </patternFill>
              </fill>
            </x14:dxf>
          </x14:cfRule>
          <x14:cfRule type="containsText" priority="941" operator="containsText" id="{9DCD9FBC-E1C5-4242-A1EF-F12645651DE4}">
            <xm:f>NOT(ISERROR(SEARCH($H$169,H50)))</xm:f>
            <xm:f>$H$169</xm:f>
            <x14:dxf>
              <fill>
                <patternFill>
                  <bgColor rgb="FFFF0000"/>
                </patternFill>
              </fill>
            </x14:dxf>
          </x14:cfRule>
          <xm:sqref>H50</xm:sqref>
        </x14:conditionalFormatting>
        <x14:conditionalFormatting xmlns:xm="http://schemas.microsoft.com/office/excel/2006/main">
          <x14:cfRule type="containsText" priority="943" operator="containsText" id="{C8B9DFB6-B5AC-4ED5-A611-A0CF252A2653}">
            <xm:f>NOT(ISERROR(SEARCH($I$166,I50)))</xm:f>
            <xm:f>$I$166</xm:f>
            <x14:dxf>
              <fill>
                <patternFill>
                  <bgColor theme="9" tint="-0.24994659260841701"/>
                </patternFill>
              </fill>
            </x14:dxf>
          </x14:cfRule>
          <x14:cfRule type="containsText" priority="944" operator="containsText" id="{2F85E441-3CAC-4B4F-A5A8-CD6432C649A5}">
            <xm:f>NOT(ISERROR(SEARCH($I$167,I50)))</xm:f>
            <xm:f>$I$167</xm:f>
            <x14:dxf>
              <fill>
                <patternFill>
                  <bgColor rgb="FFFFC000"/>
                </patternFill>
              </fill>
            </x14:dxf>
          </x14:cfRule>
          <xm:sqref>I50</xm:sqref>
        </x14:conditionalFormatting>
        <x14:conditionalFormatting xmlns:xm="http://schemas.microsoft.com/office/excel/2006/main">
          <x14:cfRule type="containsText" priority="932" operator="containsText" id="{40D98A59-A17D-4412-AB93-AB13C1A13F6E}">
            <xm:f>NOT(ISERROR(SEARCH($G$165,G50)))</xm:f>
            <xm:f>$G$165</xm:f>
            <x14:dxf>
              <fill>
                <patternFill>
                  <bgColor rgb="FF00B050"/>
                </patternFill>
              </fill>
            </x14:dxf>
          </x14:cfRule>
          <x14:cfRule type="containsText" priority="933" operator="containsText" id="{214CA238-44C2-49BC-A1AE-245D6551600C}">
            <xm:f>NOT(ISERROR(SEARCH($G$166,G50)))</xm:f>
            <xm:f>$G$166</xm:f>
            <x14:dxf>
              <fill>
                <patternFill>
                  <bgColor rgb="FF92D050"/>
                </patternFill>
              </fill>
            </x14:dxf>
          </x14:cfRule>
          <x14:cfRule type="containsText" priority="934" operator="containsText" id="{546CC3D2-7F06-4ACA-A2D9-4D5E284972C2}">
            <xm:f>NOT(ISERROR(SEARCH($G$167,G50)))</xm:f>
            <xm:f>$G$167</xm:f>
            <x14:dxf>
              <fill>
                <patternFill>
                  <bgColor rgb="FFFFFF00"/>
                </patternFill>
              </fill>
            </x14:dxf>
          </x14:cfRule>
          <x14:cfRule type="containsText" priority="935" operator="containsText" id="{F805977E-F390-4AB1-AD08-E60AE4D242B6}">
            <xm:f>NOT(ISERROR(SEARCH($G$168,G50)))</xm:f>
            <xm:f>$G$168</xm:f>
            <x14:dxf>
              <fill>
                <patternFill>
                  <bgColor rgb="FFFFC000"/>
                </patternFill>
              </fill>
            </x14:dxf>
          </x14:cfRule>
          <x14:cfRule type="containsText" priority="936" operator="containsText" id="{D1F0614D-1A71-413C-8E90-66C012A8749D}">
            <xm:f>NOT(ISERROR(SEARCH($G$169,G50)))</xm:f>
            <xm:f>$G$169</xm:f>
            <x14:dxf>
              <fill>
                <patternFill>
                  <bgColor rgb="FFFF0000"/>
                </patternFill>
              </fill>
            </x14:dxf>
          </x14:cfRule>
          <xm:sqref>G50:G52</xm:sqref>
        </x14:conditionalFormatting>
        <x14:conditionalFormatting xmlns:xm="http://schemas.microsoft.com/office/excel/2006/main">
          <x14:cfRule type="containsText" priority="924" operator="containsText" id="{66AD36E5-7412-45CC-90F4-5E90FA386C7B}">
            <xm:f>NOT(ISERROR(SEARCH($H$166,N50)))</xm:f>
            <xm:f>$H$166</xm:f>
            <x14:dxf>
              <fill>
                <patternFill>
                  <bgColor rgb="FF92D050"/>
                </patternFill>
              </fill>
            </x14:dxf>
          </x14:cfRule>
          <x14:cfRule type="containsText" priority="925" operator="containsText" id="{574D9ED3-1D6F-444A-865B-12A7A3A793DC}">
            <xm:f>NOT(ISERROR(SEARCH($H$167,N50)))</xm:f>
            <xm:f>$H$167</xm:f>
            <x14:dxf>
              <fill>
                <patternFill>
                  <bgColor rgb="FFFFFF00"/>
                </patternFill>
              </fill>
            </x14:dxf>
          </x14:cfRule>
          <x14:cfRule type="containsText" priority="926" operator="containsText" id="{0E144423-4B7A-4098-A299-569BBB8BFA9E}">
            <xm:f>NOT(ISERROR(SEARCH($H$168,N50)))</xm:f>
            <xm:f>$H$168</xm:f>
            <x14:dxf>
              <fill>
                <patternFill>
                  <bgColor rgb="FFFFC000"/>
                </patternFill>
              </fill>
            </x14:dxf>
          </x14:cfRule>
          <x14:cfRule type="containsText" priority="927" operator="containsText" id="{BEB9A8EE-5E94-42BF-8D14-230FB7F2BC4D}">
            <xm:f>NOT(ISERROR(SEARCH($H$169,N50)))</xm:f>
            <xm:f>$H$169</xm:f>
            <x14:dxf>
              <fill>
                <patternFill>
                  <bgColor rgb="FFFF0000"/>
                </patternFill>
              </fill>
            </x14:dxf>
          </x14:cfRule>
          <xm:sqref>N50</xm:sqref>
        </x14:conditionalFormatting>
        <x14:conditionalFormatting xmlns:xm="http://schemas.microsoft.com/office/excel/2006/main">
          <x14:cfRule type="containsText" priority="929" operator="containsText" id="{C3E67DFB-FABC-493E-913B-5A90923F1DDA}">
            <xm:f>NOT(ISERROR(SEARCH($I$166,O50)))</xm:f>
            <xm:f>$I$166</xm:f>
            <x14:dxf>
              <fill>
                <patternFill>
                  <bgColor theme="9" tint="-0.24994659260841701"/>
                </patternFill>
              </fill>
            </x14:dxf>
          </x14:cfRule>
          <x14:cfRule type="containsText" priority="930" operator="containsText" id="{9BCE9A19-72BD-416D-B86E-6715D932C558}">
            <xm:f>NOT(ISERROR(SEARCH($I$167,O50)))</xm:f>
            <xm:f>$I$167</xm:f>
            <x14:dxf>
              <fill>
                <patternFill>
                  <bgColor rgb="FFFFC000"/>
                </patternFill>
              </fill>
            </x14:dxf>
          </x14:cfRule>
          <xm:sqref>O50</xm:sqref>
        </x14:conditionalFormatting>
        <x14:conditionalFormatting xmlns:xm="http://schemas.microsoft.com/office/excel/2006/main">
          <x14:cfRule type="containsText" priority="918" operator="containsText" id="{173D9E6A-63FA-4AEF-BCAC-533CB5122DF3}">
            <xm:f>NOT(ISERROR(SEARCH($G$165,M50)))</xm:f>
            <xm:f>$G$165</xm:f>
            <x14:dxf>
              <fill>
                <patternFill>
                  <bgColor rgb="FF00B050"/>
                </patternFill>
              </fill>
            </x14:dxf>
          </x14:cfRule>
          <x14:cfRule type="containsText" priority="919" operator="containsText" id="{40ABEC7F-ED5E-406A-9F5E-62016CC8EC80}">
            <xm:f>NOT(ISERROR(SEARCH($G$166,M50)))</xm:f>
            <xm:f>$G$166</xm:f>
            <x14:dxf>
              <fill>
                <patternFill>
                  <bgColor rgb="FF92D050"/>
                </patternFill>
              </fill>
            </x14:dxf>
          </x14:cfRule>
          <x14:cfRule type="containsText" priority="920" operator="containsText" id="{10CD27BC-DC9F-4F1B-B984-D8DB6F61C6FF}">
            <xm:f>NOT(ISERROR(SEARCH($G$167,M50)))</xm:f>
            <xm:f>$G$167</xm:f>
            <x14:dxf>
              <fill>
                <patternFill>
                  <bgColor rgb="FFFFFF00"/>
                </patternFill>
              </fill>
            </x14:dxf>
          </x14:cfRule>
          <x14:cfRule type="containsText" priority="921" operator="containsText" id="{47B6D09F-1CE2-4ACD-95FC-3E7CA6A42F3B}">
            <xm:f>NOT(ISERROR(SEARCH($G$168,M50)))</xm:f>
            <xm:f>$G$168</xm:f>
            <x14:dxf>
              <fill>
                <patternFill>
                  <bgColor rgb="FFFFC000"/>
                </patternFill>
              </fill>
            </x14:dxf>
          </x14:cfRule>
          <x14:cfRule type="containsText" priority="922" operator="containsText" id="{F52762D3-5418-4FF8-B34D-77E0104D6735}">
            <xm:f>NOT(ISERROR(SEARCH($G$169,M50)))</xm:f>
            <xm:f>$G$169</xm:f>
            <x14:dxf>
              <fill>
                <patternFill>
                  <bgColor rgb="FFFF0000"/>
                </patternFill>
              </fill>
            </x14:dxf>
          </x14:cfRule>
          <xm:sqref>M50:M52</xm:sqref>
        </x14:conditionalFormatting>
        <x14:conditionalFormatting xmlns:xm="http://schemas.microsoft.com/office/excel/2006/main">
          <x14:cfRule type="containsText" priority="914" operator="containsText" id="{07B7829E-7B03-4AD6-95B2-94974B5DEBC9}">
            <xm:f>NOT(ISERROR(SEARCH($I$168,I58)))</xm:f>
            <xm:f>$I$168</xm:f>
            <x14:dxf>
              <fill>
                <patternFill>
                  <bgColor rgb="FFFF0000"/>
                </patternFill>
              </fill>
            </x14:dxf>
          </x14:cfRule>
          <x14:cfRule type="containsText" priority="915" operator="containsText" id="{0CF04225-68AB-4583-9DA6-27A3A40966E9}">
            <xm:f>NOT(ISERROR(SEARCH($I$167,I58)))</xm:f>
            <xm:f>$I$167</xm:f>
            <x14:dxf>
              <fill>
                <patternFill>
                  <bgColor theme="9" tint="-0.24994659260841701"/>
                </patternFill>
              </fill>
            </x14:dxf>
          </x14:cfRule>
          <x14:cfRule type="containsText" priority="916" operator="containsText" id="{37604AD5-BC9C-453D-8122-E49331E7E5B2}">
            <xm:f>NOT(ISERROR(SEARCH($I$166,I58)))</xm:f>
            <xm:f>$I$166</xm:f>
            <x14:dxf>
              <fill>
                <patternFill>
                  <bgColor rgb="FFFFC000"/>
                </patternFill>
              </fill>
            </x14:dxf>
          </x14:cfRule>
          <x14:cfRule type="containsText" priority="917" operator="containsText" id="{CCE6055C-79DB-43BC-B79B-0833465C1F85}">
            <xm:f>NOT(ISERROR(SEARCH($I$165,I58)))</xm:f>
            <xm:f>$I$165</xm:f>
            <x14:dxf>
              <fill>
                <patternFill>
                  <bgColor rgb="FF00B050"/>
                </patternFill>
              </fill>
            </x14:dxf>
          </x14:cfRule>
          <xm:sqref>I58</xm:sqref>
        </x14:conditionalFormatting>
        <x14:conditionalFormatting xmlns:xm="http://schemas.microsoft.com/office/excel/2006/main">
          <x14:cfRule type="containsText" priority="904" operator="containsText" id="{A0BE8DEB-D847-47E7-9BE2-EF2277518E65}">
            <xm:f>NOT(ISERROR(SEARCH($G$169,G58)))</xm:f>
            <xm:f>$G$169</xm:f>
            <x14:dxf>
              <fill>
                <patternFill>
                  <bgColor rgb="FFFF0000"/>
                </patternFill>
              </fill>
            </x14:dxf>
          </x14:cfRule>
          <x14:cfRule type="containsText" priority="905" operator="containsText" id="{6B8CCE76-522D-4103-839D-088DB2710FE2}">
            <xm:f>NOT(ISERROR(SEARCH($G$168,G58)))</xm:f>
            <xm:f>$G$168</xm:f>
            <x14:dxf>
              <fill>
                <patternFill>
                  <bgColor rgb="FFFFC000"/>
                </patternFill>
              </fill>
            </x14:dxf>
          </x14:cfRule>
          <x14:cfRule type="containsText" priority="906" operator="containsText" id="{2E051F65-155A-4AE2-8EA1-60B44D7E2E62}">
            <xm:f>NOT(ISERROR(SEARCH($G$167,G58)))</xm:f>
            <xm:f>$G$167</xm:f>
            <x14:dxf>
              <fill>
                <patternFill>
                  <bgColor rgb="FFFFFF00"/>
                </patternFill>
              </fill>
            </x14:dxf>
          </x14:cfRule>
          <x14:cfRule type="containsText" priority="907" operator="containsText" id="{BF927065-6128-45BF-8E4D-BAF009373AB5}">
            <xm:f>NOT(ISERROR(SEARCH($G$166,G58)))</xm:f>
            <xm:f>$G$166</xm:f>
            <x14:dxf>
              <fill>
                <patternFill>
                  <bgColor rgb="FF92D050"/>
                </patternFill>
              </fill>
            </x14:dxf>
          </x14:cfRule>
          <x14:cfRule type="containsText" priority="908" operator="containsText" id="{7084380F-3706-46C0-88A3-DEB29B4CCEB3}">
            <xm:f>NOT(ISERROR(SEARCH($G$165,G58)))</xm:f>
            <xm:f>$G$165</xm:f>
            <x14:dxf>
              <fill>
                <patternFill>
                  <bgColor rgb="FF00B050"/>
                </patternFill>
              </fill>
            </x14:dxf>
          </x14:cfRule>
          <xm:sqref>G58</xm:sqref>
        </x14:conditionalFormatting>
        <x14:conditionalFormatting xmlns:xm="http://schemas.microsoft.com/office/excel/2006/main">
          <x14:cfRule type="containsText" priority="909" operator="containsText" id="{6D91DEF6-E638-4F77-8D1F-98D925399AE8}">
            <xm:f>NOT(ISERROR(SEARCH($H$169,H58)))</xm:f>
            <xm:f>$H$169</xm:f>
            <x14:dxf>
              <fill>
                <patternFill>
                  <bgColor rgb="FFFF0000"/>
                </patternFill>
              </fill>
            </x14:dxf>
          </x14:cfRule>
          <x14:cfRule type="containsText" priority="910" operator="containsText" id="{4F5D40C4-6B28-40AD-86C2-8CBAF41AC9A2}">
            <xm:f>NOT(ISERROR(SEARCH($H$168,H58)))</xm:f>
            <xm:f>$H$168</xm:f>
            <x14:dxf>
              <fill>
                <patternFill>
                  <bgColor rgb="FFFFC000"/>
                </patternFill>
              </fill>
            </x14:dxf>
          </x14:cfRule>
          <x14:cfRule type="containsText" priority="911" operator="containsText" id="{84259625-BB0E-4711-83DC-6F80CA608A21}">
            <xm:f>NOT(ISERROR(SEARCH($H$167,H58)))</xm:f>
            <xm:f>$H$167</xm:f>
            <x14:dxf>
              <fill>
                <patternFill>
                  <bgColor rgb="FFFFFF00"/>
                </patternFill>
              </fill>
            </x14:dxf>
          </x14:cfRule>
          <x14:cfRule type="containsText" priority="912" operator="containsText" id="{7A3EE1C9-7D59-4BE6-A61A-8E6F751656AF}">
            <xm:f>NOT(ISERROR(SEARCH($H$166,H58)))</xm:f>
            <xm:f>$H$166</xm:f>
            <x14:dxf>
              <fill>
                <patternFill>
                  <bgColor rgb="FF92D050"/>
                </patternFill>
              </fill>
            </x14:dxf>
          </x14:cfRule>
          <x14:cfRule type="containsText" priority="913" operator="containsText" id="{2A72EFAB-51C3-4467-A7F0-BD3F34BFEA79}">
            <xm:f>NOT(ISERROR(SEARCH($H$165,H58)))</xm:f>
            <xm:f>$H$165</xm:f>
            <x14:dxf>
              <fill>
                <patternFill>
                  <bgColor rgb="FF00B050"/>
                </patternFill>
              </fill>
            </x14:dxf>
          </x14:cfRule>
          <xm:sqref>H58</xm:sqref>
        </x14:conditionalFormatting>
        <x14:conditionalFormatting xmlns:xm="http://schemas.microsoft.com/office/excel/2006/main">
          <x14:cfRule type="containsText" priority="900" operator="containsText" id="{103D8FE1-D87F-4DE5-97C2-C3630681743F}">
            <xm:f>NOT(ISERROR(SEARCH($I$168,I60)))</xm:f>
            <xm:f>$I$168</xm:f>
            <x14:dxf>
              <fill>
                <patternFill>
                  <bgColor rgb="FFFF0000"/>
                </patternFill>
              </fill>
            </x14:dxf>
          </x14:cfRule>
          <x14:cfRule type="containsText" priority="901" operator="containsText" id="{E37A433E-2271-40B8-ADD8-4766B3423898}">
            <xm:f>NOT(ISERROR(SEARCH($I$167,I60)))</xm:f>
            <xm:f>$I$167</xm:f>
            <x14:dxf>
              <fill>
                <patternFill>
                  <bgColor theme="9" tint="-0.24994659260841701"/>
                </patternFill>
              </fill>
            </x14:dxf>
          </x14:cfRule>
          <x14:cfRule type="containsText" priority="902" operator="containsText" id="{FC2D96F0-EACA-463A-94C8-99A94E4D7663}">
            <xm:f>NOT(ISERROR(SEARCH($I$166,I60)))</xm:f>
            <xm:f>$I$166</xm:f>
            <x14:dxf>
              <fill>
                <patternFill>
                  <bgColor rgb="FFFFC000"/>
                </patternFill>
              </fill>
            </x14:dxf>
          </x14:cfRule>
          <x14:cfRule type="containsText" priority="903" operator="containsText" id="{9C38C8B0-D97F-4784-AEF5-E266144B8E84}">
            <xm:f>NOT(ISERROR(SEARCH($I$165,I60)))</xm:f>
            <xm:f>$I$165</xm:f>
            <x14:dxf>
              <fill>
                <patternFill>
                  <bgColor rgb="FF00B050"/>
                </patternFill>
              </fill>
            </x14:dxf>
          </x14:cfRule>
          <xm:sqref>I60:I64</xm:sqref>
        </x14:conditionalFormatting>
        <x14:conditionalFormatting xmlns:xm="http://schemas.microsoft.com/office/excel/2006/main">
          <x14:cfRule type="containsText" priority="890" operator="containsText" id="{BBD4A245-AE86-427B-BC4E-99E6468D2074}">
            <xm:f>NOT(ISERROR(SEARCH($G$169,G60)))</xm:f>
            <xm:f>$G$169</xm:f>
            <x14:dxf>
              <fill>
                <patternFill>
                  <bgColor rgb="FFFF0000"/>
                </patternFill>
              </fill>
            </x14:dxf>
          </x14:cfRule>
          <x14:cfRule type="containsText" priority="891" operator="containsText" id="{7C61E6DE-F941-45FC-B6BB-EB7E181C3F5F}">
            <xm:f>NOT(ISERROR(SEARCH($G$168,G60)))</xm:f>
            <xm:f>$G$168</xm:f>
            <x14:dxf>
              <fill>
                <patternFill>
                  <bgColor rgb="FFFFC000"/>
                </patternFill>
              </fill>
            </x14:dxf>
          </x14:cfRule>
          <x14:cfRule type="containsText" priority="892" operator="containsText" id="{08912ABC-7405-4BCE-9F63-B215E3EB00DD}">
            <xm:f>NOT(ISERROR(SEARCH($G$167,G60)))</xm:f>
            <xm:f>$G$167</xm:f>
            <x14:dxf>
              <fill>
                <patternFill>
                  <bgColor rgb="FFFFFF00"/>
                </patternFill>
              </fill>
            </x14:dxf>
          </x14:cfRule>
          <x14:cfRule type="containsText" priority="893" operator="containsText" id="{4647372E-9E9A-432E-A29C-BE9E53A42A85}">
            <xm:f>NOT(ISERROR(SEARCH($G$166,G60)))</xm:f>
            <xm:f>$G$166</xm:f>
            <x14:dxf>
              <fill>
                <patternFill>
                  <bgColor rgb="FF92D050"/>
                </patternFill>
              </fill>
            </x14:dxf>
          </x14:cfRule>
          <x14:cfRule type="containsText" priority="894" operator="containsText" id="{352A44B2-BE98-4595-90DA-07813FAD0DE0}">
            <xm:f>NOT(ISERROR(SEARCH($G$165,G60)))</xm:f>
            <xm:f>$G$165</xm:f>
            <x14:dxf>
              <fill>
                <patternFill>
                  <bgColor rgb="FF00B050"/>
                </patternFill>
              </fill>
            </x14:dxf>
          </x14:cfRule>
          <xm:sqref>G60:G64</xm:sqref>
        </x14:conditionalFormatting>
        <x14:conditionalFormatting xmlns:xm="http://schemas.microsoft.com/office/excel/2006/main">
          <x14:cfRule type="containsText" priority="895" operator="containsText" id="{2252BAA8-D0B1-42F3-B232-D83AFA95A6F7}">
            <xm:f>NOT(ISERROR(SEARCH($H$169,H60)))</xm:f>
            <xm:f>$H$169</xm:f>
            <x14:dxf>
              <fill>
                <patternFill>
                  <bgColor rgb="FFFF0000"/>
                </patternFill>
              </fill>
            </x14:dxf>
          </x14:cfRule>
          <x14:cfRule type="containsText" priority="896" operator="containsText" id="{D7BAB58C-D1B4-4A42-905F-DB7D59E41DAA}">
            <xm:f>NOT(ISERROR(SEARCH($H$168,H60)))</xm:f>
            <xm:f>$H$168</xm:f>
            <x14:dxf>
              <fill>
                <patternFill>
                  <bgColor rgb="FFFFC000"/>
                </patternFill>
              </fill>
            </x14:dxf>
          </x14:cfRule>
          <x14:cfRule type="containsText" priority="897" operator="containsText" id="{034299B4-7819-44EE-A761-1B04E79C6E51}">
            <xm:f>NOT(ISERROR(SEARCH($H$167,H60)))</xm:f>
            <xm:f>$H$167</xm:f>
            <x14:dxf>
              <fill>
                <patternFill>
                  <bgColor rgb="FFFFFF00"/>
                </patternFill>
              </fill>
            </x14:dxf>
          </x14:cfRule>
          <x14:cfRule type="containsText" priority="898" operator="containsText" id="{312DBA08-DACF-4CF3-B432-B9EDAA01E2BB}">
            <xm:f>NOT(ISERROR(SEARCH($H$166,H60)))</xm:f>
            <xm:f>$H$166</xm:f>
            <x14:dxf>
              <fill>
                <patternFill>
                  <bgColor rgb="FF92D050"/>
                </patternFill>
              </fill>
            </x14:dxf>
          </x14:cfRule>
          <x14:cfRule type="containsText" priority="899" operator="containsText" id="{DC0C74FE-96BA-4B36-83DB-05F26E5B38F8}">
            <xm:f>NOT(ISERROR(SEARCH($H$165,H60)))</xm:f>
            <xm:f>$H$165</xm:f>
            <x14:dxf>
              <fill>
                <patternFill>
                  <bgColor rgb="FF00B050"/>
                </patternFill>
              </fill>
            </x14:dxf>
          </x14:cfRule>
          <xm:sqref>H60:H64</xm:sqref>
        </x14:conditionalFormatting>
        <x14:conditionalFormatting xmlns:xm="http://schemas.microsoft.com/office/excel/2006/main">
          <x14:cfRule type="containsText" priority="882" operator="containsText" id="{5FF135FA-76AF-4C0A-908B-021B254D8227}">
            <xm:f>NOT(ISERROR(SEARCH($H$166,H67)))</xm:f>
            <xm:f>$H$166</xm:f>
            <x14:dxf>
              <fill>
                <patternFill>
                  <bgColor rgb="FF92D050"/>
                </patternFill>
              </fill>
            </x14:dxf>
          </x14:cfRule>
          <x14:cfRule type="containsText" priority="883" operator="containsText" id="{3B5E66F8-88F5-4BE3-B7A8-F4CAE2A2E232}">
            <xm:f>NOT(ISERROR(SEARCH($H$167,H67)))</xm:f>
            <xm:f>$H$167</xm:f>
            <x14:dxf>
              <fill>
                <patternFill>
                  <bgColor rgb="FFFFFF00"/>
                </patternFill>
              </fill>
            </x14:dxf>
          </x14:cfRule>
          <x14:cfRule type="containsText" priority="884" operator="containsText" id="{7E309C84-045F-4D62-9966-AAFC7F145534}">
            <xm:f>NOT(ISERROR(SEARCH($H$168,H67)))</xm:f>
            <xm:f>$H$168</xm:f>
            <x14:dxf>
              <fill>
                <patternFill>
                  <bgColor rgb="FFFFC000"/>
                </patternFill>
              </fill>
            </x14:dxf>
          </x14:cfRule>
          <x14:cfRule type="containsText" priority="885" operator="containsText" id="{25ABD491-6F51-4A7A-9799-D3F94B1D77CC}">
            <xm:f>NOT(ISERROR(SEARCH($H$169,H67)))</xm:f>
            <xm:f>$H$169</xm:f>
            <x14:dxf>
              <fill>
                <patternFill>
                  <bgColor rgb="FFFF0000"/>
                </patternFill>
              </fill>
            </x14:dxf>
          </x14:cfRule>
          <xm:sqref>H67</xm:sqref>
        </x14:conditionalFormatting>
        <x14:conditionalFormatting xmlns:xm="http://schemas.microsoft.com/office/excel/2006/main">
          <x14:cfRule type="containsText" priority="887" operator="containsText" id="{2F7669E7-6092-4052-A56C-EAB8CC2597D6}">
            <xm:f>NOT(ISERROR(SEARCH($I$166,I67)))</xm:f>
            <xm:f>$I$166</xm:f>
            <x14:dxf>
              <fill>
                <patternFill>
                  <bgColor theme="9" tint="-0.24994659260841701"/>
                </patternFill>
              </fill>
            </x14:dxf>
          </x14:cfRule>
          <x14:cfRule type="containsText" priority="888" operator="containsText" id="{D14BBD3B-C430-428D-A397-00DCBD9AC4B9}">
            <xm:f>NOT(ISERROR(SEARCH($I$167,I67)))</xm:f>
            <xm:f>$I$167</xm:f>
            <x14:dxf>
              <fill>
                <patternFill>
                  <bgColor rgb="FFFFC000"/>
                </patternFill>
              </fill>
            </x14:dxf>
          </x14:cfRule>
          <xm:sqref>I67</xm:sqref>
        </x14:conditionalFormatting>
        <x14:conditionalFormatting xmlns:xm="http://schemas.microsoft.com/office/excel/2006/main">
          <x14:cfRule type="containsText" priority="876" operator="containsText" id="{224D565F-BDA1-4A97-B087-D0746174BF13}">
            <xm:f>NOT(ISERROR(SEARCH($G$165,G67)))</xm:f>
            <xm:f>$G$165</xm:f>
            <x14:dxf>
              <fill>
                <patternFill>
                  <bgColor rgb="FF00B050"/>
                </patternFill>
              </fill>
            </x14:dxf>
          </x14:cfRule>
          <x14:cfRule type="containsText" priority="877" operator="containsText" id="{DA6E3672-3D91-49E4-A215-1BFF717A879D}">
            <xm:f>NOT(ISERROR(SEARCH($G$166,G67)))</xm:f>
            <xm:f>$G$166</xm:f>
            <x14:dxf>
              <fill>
                <patternFill>
                  <bgColor rgb="FF92D050"/>
                </patternFill>
              </fill>
            </x14:dxf>
          </x14:cfRule>
          <x14:cfRule type="containsText" priority="878" operator="containsText" id="{40757F63-9772-47BA-BC8E-F67A755A73B8}">
            <xm:f>NOT(ISERROR(SEARCH($G$167,G67)))</xm:f>
            <xm:f>$G$167</xm:f>
            <x14:dxf>
              <fill>
                <patternFill>
                  <bgColor rgb="FFFFFF00"/>
                </patternFill>
              </fill>
            </x14:dxf>
          </x14:cfRule>
          <x14:cfRule type="containsText" priority="879" operator="containsText" id="{1459EAC4-7BD7-4A07-A171-A0F1A140A3C8}">
            <xm:f>NOT(ISERROR(SEARCH($G$168,G67)))</xm:f>
            <xm:f>$G$168</xm:f>
            <x14:dxf>
              <fill>
                <patternFill>
                  <bgColor rgb="FFFFC000"/>
                </patternFill>
              </fill>
            </x14:dxf>
          </x14:cfRule>
          <x14:cfRule type="containsText" priority="880" operator="containsText" id="{70BBA1B6-129F-4BA8-8236-117B2961A6BE}">
            <xm:f>NOT(ISERROR(SEARCH($G$169,G67)))</xm:f>
            <xm:f>$G$169</xm:f>
            <x14:dxf>
              <fill>
                <patternFill>
                  <bgColor rgb="FFFF0000"/>
                </patternFill>
              </fill>
            </x14:dxf>
          </x14:cfRule>
          <xm:sqref>G67:G69</xm:sqref>
        </x14:conditionalFormatting>
        <x14:conditionalFormatting xmlns:xm="http://schemas.microsoft.com/office/excel/2006/main">
          <x14:cfRule type="containsText" priority="871" operator="containsText" id="{D7BFF212-5416-4755-AF11-D8C1A9C18319}">
            <xm:f>NOT(ISERROR(SEARCH($G$169,G65)))</xm:f>
            <xm:f>$G$169</xm:f>
            <x14:dxf>
              <fill>
                <patternFill>
                  <bgColor rgb="FFFF0000"/>
                </patternFill>
              </fill>
            </x14:dxf>
          </x14:cfRule>
          <x14:cfRule type="containsText" priority="872" operator="containsText" id="{5AA433D5-4309-4BCF-B6D2-4CF28183A8DC}">
            <xm:f>NOT(ISERROR(SEARCH($G$168,G65)))</xm:f>
            <xm:f>$G$168</xm:f>
            <x14:dxf>
              <fill>
                <patternFill>
                  <bgColor rgb="FFFFC000"/>
                </patternFill>
              </fill>
            </x14:dxf>
          </x14:cfRule>
          <x14:cfRule type="containsText" priority="873" operator="containsText" id="{89853C5B-516C-4497-9794-DAFA84A2368C}">
            <xm:f>NOT(ISERROR(SEARCH($G$167,G65)))</xm:f>
            <xm:f>$G$167</xm:f>
            <x14:dxf>
              <fill>
                <patternFill>
                  <bgColor rgb="FFFFFF00"/>
                </patternFill>
              </fill>
            </x14:dxf>
          </x14:cfRule>
          <x14:cfRule type="containsText" priority="874" operator="containsText" id="{CA618F7A-A87A-4BE9-8577-359429B3ED6C}">
            <xm:f>NOT(ISERROR(SEARCH($G$166,G65)))</xm:f>
            <xm:f>$G$166</xm:f>
            <x14:dxf>
              <fill>
                <patternFill>
                  <bgColor rgb="FF92D050"/>
                </patternFill>
              </fill>
            </x14:dxf>
          </x14:cfRule>
          <x14:cfRule type="containsText" priority="875" operator="containsText" id="{65BBBE84-CD65-48EA-8E5E-42FBE93CA671}">
            <xm:f>NOT(ISERROR(SEARCH($G$165,G65)))</xm:f>
            <xm:f>$G$165</xm:f>
            <x14:dxf>
              <fill>
                <patternFill>
                  <bgColor rgb="FF00B050"/>
                </patternFill>
              </fill>
            </x14:dxf>
          </x14:cfRule>
          <xm:sqref>G65</xm:sqref>
        </x14:conditionalFormatting>
        <x14:conditionalFormatting xmlns:xm="http://schemas.microsoft.com/office/excel/2006/main">
          <x14:cfRule type="containsText" priority="862" operator="containsText" id="{68637BC2-D737-4400-97C2-CF0F0622183C}">
            <xm:f>NOT(ISERROR(SEARCH($H$169,H65)))</xm:f>
            <xm:f>$H$169</xm:f>
            <x14:dxf>
              <fill>
                <patternFill>
                  <bgColor rgb="FFFF0000"/>
                </patternFill>
              </fill>
            </x14:dxf>
          </x14:cfRule>
          <x14:cfRule type="containsText" priority="863" operator="containsText" id="{3F8CD8E1-96A3-412B-9D3C-465BF41AE9CA}">
            <xm:f>NOT(ISERROR(SEARCH($H$168,H65)))</xm:f>
            <xm:f>$H$168</xm:f>
            <x14:dxf>
              <fill>
                <patternFill>
                  <bgColor rgb="FFFFC000"/>
                </patternFill>
              </fill>
            </x14:dxf>
          </x14:cfRule>
          <x14:cfRule type="containsText" priority="864" operator="containsText" id="{61837172-852F-46AD-9D2A-7A503EF6FF19}">
            <xm:f>NOT(ISERROR(SEARCH($H$167,H65)))</xm:f>
            <xm:f>$H$167</xm:f>
            <x14:dxf>
              <fill>
                <patternFill>
                  <bgColor rgb="FFFFFF00"/>
                </patternFill>
              </fill>
            </x14:dxf>
          </x14:cfRule>
          <x14:cfRule type="containsText" priority="865" operator="containsText" id="{A8F4C1ED-1D63-4429-9ACE-6F8E1AB8AF3E}">
            <xm:f>NOT(ISERROR(SEARCH($H$166,H65)))</xm:f>
            <xm:f>$H$166</xm:f>
            <x14:dxf>
              <fill>
                <patternFill>
                  <bgColor rgb="FF92D050"/>
                </patternFill>
              </fill>
            </x14:dxf>
          </x14:cfRule>
          <x14:cfRule type="containsText" priority="866" operator="containsText" id="{EA096675-63CB-4722-9F6F-8F04A955BF70}">
            <xm:f>NOT(ISERROR(SEARCH($H$165,H65)))</xm:f>
            <xm:f>$H$165</xm:f>
            <x14:dxf>
              <fill>
                <patternFill>
                  <bgColor rgb="FF00B050"/>
                </patternFill>
              </fill>
            </x14:dxf>
          </x14:cfRule>
          <xm:sqref>H65</xm:sqref>
        </x14:conditionalFormatting>
        <x14:conditionalFormatting xmlns:xm="http://schemas.microsoft.com/office/excel/2006/main">
          <x14:cfRule type="containsText" priority="867" operator="containsText" id="{7DFD73D6-DFBA-4B06-AA88-DE29FF4E9C8F}">
            <xm:f>NOT(ISERROR(SEARCH($I$168,I65)))</xm:f>
            <xm:f>$I$168</xm:f>
            <x14:dxf>
              <fill>
                <patternFill>
                  <bgColor rgb="FFFF0000"/>
                </patternFill>
              </fill>
            </x14:dxf>
          </x14:cfRule>
          <x14:cfRule type="containsText" priority="868" operator="containsText" id="{59F6B2EE-1F93-40FF-9D3F-2DA4047A7D38}">
            <xm:f>NOT(ISERROR(SEARCH($I$167,I65)))</xm:f>
            <xm:f>$I$167</xm:f>
            <x14:dxf>
              <fill>
                <patternFill>
                  <bgColor theme="9" tint="-0.24994659260841701"/>
                </patternFill>
              </fill>
            </x14:dxf>
          </x14:cfRule>
          <x14:cfRule type="containsText" priority="869" operator="containsText" id="{295D0CBB-74A9-42FD-8533-443C04DAD5B8}">
            <xm:f>NOT(ISERROR(SEARCH($I$166,I65)))</xm:f>
            <xm:f>$I$166</xm:f>
            <x14:dxf>
              <fill>
                <patternFill>
                  <bgColor rgb="FFFFC000"/>
                </patternFill>
              </fill>
            </x14:dxf>
          </x14:cfRule>
          <x14:cfRule type="containsText" priority="870" operator="containsText" id="{39728BAC-E2C5-4A12-B284-6B687B4F1E24}">
            <xm:f>NOT(ISERROR(SEARCH($I$165,I65)))</xm:f>
            <xm:f>$I$165</xm:f>
            <x14:dxf>
              <fill>
                <patternFill>
                  <bgColor rgb="FF00B050"/>
                </patternFill>
              </fill>
            </x14:dxf>
          </x14:cfRule>
          <xm:sqref>I65</xm:sqref>
        </x14:conditionalFormatting>
        <x14:conditionalFormatting xmlns:xm="http://schemas.microsoft.com/office/excel/2006/main">
          <x14:cfRule type="containsText" priority="858" operator="containsText" id="{E11EC98A-A57A-4492-AF55-B363C2A87D3C}">
            <xm:f>NOT(ISERROR(SEARCH($I$168,O55)))</xm:f>
            <xm:f>$I$168</xm:f>
            <x14:dxf>
              <fill>
                <patternFill>
                  <bgColor rgb="FFFF0000"/>
                </patternFill>
              </fill>
            </x14:dxf>
          </x14:cfRule>
          <x14:cfRule type="containsText" priority="859" operator="containsText" id="{67223B9E-0475-4030-AA36-2CA28E115A9B}">
            <xm:f>NOT(ISERROR(SEARCH($I$167,O55)))</xm:f>
            <xm:f>$I$167</xm:f>
            <x14:dxf>
              <fill>
                <patternFill>
                  <bgColor theme="9" tint="-0.24994659260841701"/>
                </patternFill>
              </fill>
            </x14:dxf>
          </x14:cfRule>
          <x14:cfRule type="containsText" priority="860" operator="containsText" id="{341A3722-222E-41D7-8E26-81CCA4B158C0}">
            <xm:f>NOT(ISERROR(SEARCH($I$166,O55)))</xm:f>
            <xm:f>$I$166</xm:f>
            <x14:dxf>
              <fill>
                <patternFill>
                  <bgColor rgb="FFFFC000"/>
                </patternFill>
              </fill>
            </x14:dxf>
          </x14:cfRule>
          <x14:cfRule type="containsText" priority="861" operator="containsText" id="{39997FBD-9BB8-4490-B9D5-4A1FBDCAB876}">
            <xm:f>NOT(ISERROR(SEARCH($I$165,O55)))</xm:f>
            <xm:f>$I$165</xm:f>
            <x14:dxf>
              <fill>
                <patternFill>
                  <bgColor rgb="FF00B050"/>
                </patternFill>
              </fill>
            </x14:dxf>
          </x14:cfRule>
          <xm:sqref>O55</xm:sqref>
        </x14:conditionalFormatting>
        <x14:conditionalFormatting xmlns:xm="http://schemas.microsoft.com/office/excel/2006/main">
          <x14:cfRule type="containsText" priority="854" operator="containsText" id="{49B673CA-5354-40B5-89EE-F6BE27AEAEC5}">
            <xm:f>NOT(ISERROR(SEARCH($I$168,O58)))</xm:f>
            <xm:f>$I$168</xm:f>
            <x14:dxf>
              <fill>
                <patternFill>
                  <bgColor rgb="FFFF0000"/>
                </patternFill>
              </fill>
            </x14:dxf>
          </x14:cfRule>
          <x14:cfRule type="containsText" priority="855" operator="containsText" id="{6AD18FA6-05F0-462F-8985-46B0B5C7CB0A}">
            <xm:f>NOT(ISERROR(SEARCH($I$167,O58)))</xm:f>
            <xm:f>$I$167</xm:f>
            <x14:dxf>
              <fill>
                <patternFill>
                  <bgColor theme="9" tint="-0.24994659260841701"/>
                </patternFill>
              </fill>
            </x14:dxf>
          </x14:cfRule>
          <x14:cfRule type="containsText" priority="856" operator="containsText" id="{8D70E0C0-F0E2-4390-8B8E-2BAB11760A6A}">
            <xm:f>NOT(ISERROR(SEARCH($I$166,O58)))</xm:f>
            <xm:f>$I$166</xm:f>
            <x14:dxf>
              <fill>
                <patternFill>
                  <bgColor rgb="FFFFC000"/>
                </patternFill>
              </fill>
            </x14:dxf>
          </x14:cfRule>
          <x14:cfRule type="containsText" priority="857" operator="containsText" id="{0BADBBF8-F029-41F4-BBBC-1687165BD1E8}">
            <xm:f>NOT(ISERROR(SEARCH($I$165,O58)))</xm:f>
            <xm:f>$I$165</xm:f>
            <x14:dxf>
              <fill>
                <patternFill>
                  <bgColor rgb="FF00B050"/>
                </patternFill>
              </fill>
            </x14:dxf>
          </x14:cfRule>
          <xm:sqref>O58</xm:sqref>
        </x14:conditionalFormatting>
        <x14:conditionalFormatting xmlns:xm="http://schemas.microsoft.com/office/excel/2006/main">
          <x14:cfRule type="containsText" priority="844" operator="containsText" id="{9E8F0B19-173F-469A-9674-D097A36D22F6}">
            <xm:f>NOT(ISERROR(SEARCH($G$169,M58)))</xm:f>
            <xm:f>$G$169</xm:f>
            <x14:dxf>
              <fill>
                <patternFill>
                  <bgColor rgb="FFFF0000"/>
                </patternFill>
              </fill>
            </x14:dxf>
          </x14:cfRule>
          <x14:cfRule type="containsText" priority="845" operator="containsText" id="{25D760E6-534B-41AF-88E2-F4D597F2D1CF}">
            <xm:f>NOT(ISERROR(SEARCH($G$168,M58)))</xm:f>
            <xm:f>$G$168</xm:f>
            <x14:dxf>
              <fill>
                <patternFill>
                  <bgColor rgb="FFFFC000"/>
                </patternFill>
              </fill>
            </x14:dxf>
          </x14:cfRule>
          <x14:cfRule type="containsText" priority="846" operator="containsText" id="{EC64643C-4639-4974-992A-636DD1EEE9DC}">
            <xm:f>NOT(ISERROR(SEARCH($G$167,M58)))</xm:f>
            <xm:f>$G$167</xm:f>
            <x14:dxf>
              <fill>
                <patternFill>
                  <bgColor rgb="FFFFFF00"/>
                </patternFill>
              </fill>
            </x14:dxf>
          </x14:cfRule>
          <x14:cfRule type="containsText" priority="847" operator="containsText" id="{A9EC10BF-64C7-417B-BF02-3C2973DFDA5A}">
            <xm:f>NOT(ISERROR(SEARCH($G$166,M58)))</xm:f>
            <xm:f>$G$166</xm:f>
            <x14:dxf>
              <fill>
                <patternFill>
                  <bgColor rgb="FF92D050"/>
                </patternFill>
              </fill>
            </x14:dxf>
          </x14:cfRule>
          <x14:cfRule type="containsText" priority="848" operator="containsText" id="{28DEB80F-613A-4C41-BF76-33AE41E6778E}">
            <xm:f>NOT(ISERROR(SEARCH($G$165,M58)))</xm:f>
            <xm:f>$G$165</xm:f>
            <x14:dxf>
              <fill>
                <patternFill>
                  <bgColor rgb="FF00B050"/>
                </patternFill>
              </fill>
            </x14:dxf>
          </x14:cfRule>
          <xm:sqref>M58</xm:sqref>
        </x14:conditionalFormatting>
        <x14:conditionalFormatting xmlns:xm="http://schemas.microsoft.com/office/excel/2006/main">
          <x14:cfRule type="containsText" priority="849" operator="containsText" id="{4512F42E-C9E1-4F75-9452-C3419A0548AC}">
            <xm:f>NOT(ISERROR(SEARCH($H$169,N58)))</xm:f>
            <xm:f>$H$169</xm:f>
            <x14:dxf>
              <fill>
                <patternFill>
                  <bgColor rgb="FFFF0000"/>
                </patternFill>
              </fill>
            </x14:dxf>
          </x14:cfRule>
          <x14:cfRule type="containsText" priority="850" operator="containsText" id="{30730325-D4FB-460D-8F2D-0B6D31B073AB}">
            <xm:f>NOT(ISERROR(SEARCH($H$168,N58)))</xm:f>
            <xm:f>$H$168</xm:f>
            <x14:dxf>
              <fill>
                <patternFill>
                  <bgColor rgb="FFFFC000"/>
                </patternFill>
              </fill>
            </x14:dxf>
          </x14:cfRule>
          <x14:cfRule type="containsText" priority="851" operator="containsText" id="{F5B60602-FF1A-4C48-9E18-18984A0E58E7}">
            <xm:f>NOT(ISERROR(SEARCH($H$167,N58)))</xm:f>
            <xm:f>$H$167</xm:f>
            <x14:dxf>
              <fill>
                <patternFill>
                  <bgColor rgb="FFFFFF00"/>
                </patternFill>
              </fill>
            </x14:dxf>
          </x14:cfRule>
          <x14:cfRule type="containsText" priority="852" operator="containsText" id="{69147478-FA55-4F95-8908-AC887E9939BC}">
            <xm:f>NOT(ISERROR(SEARCH($H$166,N58)))</xm:f>
            <xm:f>$H$166</xm:f>
            <x14:dxf>
              <fill>
                <patternFill>
                  <bgColor rgb="FF92D050"/>
                </patternFill>
              </fill>
            </x14:dxf>
          </x14:cfRule>
          <x14:cfRule type="containsText" priority="853" operator="containsText" id="{F6EC071A-7F06-4D6D-87D0-6543A46524B2}">
            <xm:f>NOT(ISERROR(SEARCH($H$165,N58)))</xm:f>
            <xm:f>$H$165</xm:f>
            <x14:dxf>
              <fill>
                <patternFill>
                  <bgColor rgb="FF00B050"/>
                </patternFill>
              </fill>
            </x14:dxf>
          </x14:cfRule>
          <xm:sqref>N58</xm:sqref>
        </x14:conditionalFormatting>
        <x14:conditionalFormatting xmlns:xm="http://schemas.microsoft.com/office/excel/2006/main">
          <x14:cfRule type="containsText" priority="840" operator="containsText" id="{865C4E4F-40C9-47A9-8F42-622A245056EB}">
            <xm:f>NOT(ISERROR(SEARCH($I$168,O60)))</xm:f>
            <xm:f>$I$168</xm:f>
            <x14:dxf>
              <fill>
                <patternFill>
                  <bgColor rgb="FFFF0000"/>
                </patternFill>
              </fill>
            </x14:dxf>
          </x14:cfRule>
          <x14:cfRule type="containsText" priority="841" operator="containsText" id="{93D6462B-0692-4445-9BF5-B8F9837628E9}">
            <xm:f>NOT(ISERROR(SEARCH($I$167,O60)))</xm:f>
            <xm:f>$I$167</xm:f>
            <x14:dxf>
              <fill>
                <patternFill>
                  <bgColor theme="9" tint="-0.24994659260841701"/>
                </patternFill>
              </fill>
            </x14:dxf>
          </x14:cfRule>
          <x14:cfRule type="containsText" priority="842" operator="containsText" id="{AA8783D5-09FB-492A-96CF-0DC455E66423}">
            <xm:f>NOT(ISERROR(SEARCH($I$166,O60)))</xm:f>
            <xm:f>$I$166</xm:f>
            <x14:dxf>
              <fill>
                <patternFill>
                  <bgColor rgb="FFFFC000"/>
                </patternFill>
              </fill>
            </x14:dxf>
          </x14:cfRule>
          <x14:cfRule type="containsText" priority="843" operator="containsText" id="{3EF02315-43DF-4C5A-8202-57CFED45F035}">
            <xm:f>NOT(ISERROR(SEARCH($I$165,O60)))</xm:f>
            <xm:f>$I$165</xm:f>
            <x14:dxf>
              <fill>
                <patternFill>
                  <bgColor rgb="FF00B050"/>
                </patternFill>
              </fill>
            </x14:dxf>
          </x14:cfRule>
          <xm:sqref>O60:O64</xm:sqref>
        </x14:conditionalFormatting>
        <x14:conditionalFormatting xmlns:xm="http://schemas.microsoft.com/office/excel/2006/main">
          <x14:cfRule type="containsText" priority="830" operator="containsText" id="{9B7D7D78-63A3-488D-B4EE-D276364B6F20}">
            <xm:f>NOT(ISERROR(SEARCH($G$169,M60)))</xm:f>
            <xm:f>$G$169</xm:f>
            <x14:dxf>
              <fill>
                <patternFill>
                  <bgColor rgb="FFFF0000"/>
                </patternFill>
              </fill>
            </x14:dxf>
          </x14:cfRule>
          <x14:cfRule type="containsText" priority="831" operator="containsText" id="{823C65BC-C73F-4BFD-B32C-62640B62BDD6}">
            <xm:f>NOT(ISERROR(SEARCH($G$168,M60)))</xm:f>
            <xm:f>$G$168</xm:f>
            <x14:dxf>
              <fill>
                <patternFill>
                  <bgColor rgb="FFFFC000"/>
                </patternFill>
              </fill>
            </x14:dxf>
          </x14:cfRule>
          <x14:cfRule type="containsText" priority="832" operator="containsText" id="{548DA3E1-57DD-4299-833C-72B190FFBAD8}">
            <xm:f>NOT(ISERROR(SEARCH($G$167,M60)))</xm:f>
            <xm:f>$G$167</xm:f>
            <x14:dxf>
              <fill>
                <patternFill>
                  <bgColor rgb="FFFFFF00"/>
                </patternFill>
              </fill>
            </x14:dxf>
          </x14:cfRule>
          <x14:cfRule type="containsText" priority="833" operator="containsText" id="{48BC9BEC-4715-4B48-97D5-A58AA6D86760}">
            <xm:f>NOT(ISERROR(SEARCH($G$166,M60)))</xm:f>
            <xm:f>$G$166</xm:f>
            <x14:dxf>
              <fill>
                <patternFill>
                  <bgColor rgb="FF92D050"/>
                </patternFill>
              </fill>
            </x14:dxf>
          </x14:cfRule>
          <x14:cfRule type="containsText" priority="834" operator="containsText" id="{73EEB747-F6E1-4D2F-B602-4BB9D7DE0838}">
            <xm:f>NOT(ISERROR(SEARCH($G$165,M60)))</xm:f>
            <xm:f>$G$165</xm:f>
            <x14:dxf>
              <fill>
                <patternFill>
                  <bgColor rgb="FF00B050"/>
                </patternFill>
              </fill>
            </x14:dxf>
          </x14:cfRule>
          <xm:sqref>M60:M64</xm:sqref>
        </x14:conditionalFormatting>
        <x14:conditionalFormatting xmlns:xm="http://schemas.microsoft.com/office/excel/2006/main">
          <x14:cfRule type="containsText" priority="835" operator="containsText" id="{5AB1E9DE-636A-4BFA-A975-874795BAE07D}">
            <xm:f>NOT(ISERROR(SEARCH($H$169,N60)))</xm:f>
            <xm:f>$H$169</xm:f>
            <x14:dxf>
              <fill>
                <patternFill>
                  <bgColor rgb="FFFF0000"/>
                </patternFill>
              </fill>
            </x14:dxf>
          </x14:cfRule>
          <x14:cfRule type="containsText" priority="836" operator="containsText" id="{43463CEE-5EC7-457F-A3DE-0B9644E1B0BA}">
            <xm:f>NOT(ISERROR(SEARCH($H$168,N60)))</xm:f>
            <xm:f>$H$168</xm:f>
            <x14:dxf>
              <fill>
                <patternFill>
                  <bgColor rgb="FFFFC000"/>
                </patternFill>
              </fill>
            </x14:dxf>
          </x14:cfRule>
          <x14:cfRule type="containsText" priority="837" operator="containsText" id="{869F29EC-8104-4D19-99AB-D3F27FDFF390}">
            <xm:f>NOT(ISERROR(SEARCH($H$167,N60)))</xm:f>
            <xm:f>$H$167</xm:f>
            <x14:dxf>
              <fill>
                <patternFill>
                  <bgColor rgb="FFFFFF00"/>
                </patternFill>
              </fill>
            </x14:dxf>
          </x14:cfRule>
          <x14:cfRule type="containsText" priority="838" operator="containsText" id="{C8849B5E-9981-47D8-A55F-3A33132D5A3A}">
            <xm:f>NOT(ISERROR(SEARCH($H$166,N60)))</xm:f>
            <xm:f>$H$166</xm:f>
            <x14:dxf>
              <fill>
                <patternFill>
                  <bgColor rgb="FF92D050"/>
                </patternFill>
              </fill>
            </x14:dxf>
          </x14:cfRule>
          <x14:cfRule type="containsText" priority="839" operator="containsText" id="{B02EB1F4-9543-46A3-9423-9E6F99C22538}">
            <xm:f>NOT(ISERROR(SEARCH($H$165,N60)))</xm:f>
            <xm:f>$H$165</xm:f>
            <x14:dxf>
              <fill>
                <patternFill>
                  <bgColor rgb="FF00B050"/>
                </patternFill>
              </fill>
            </x14:dxf>
          </x14:cfRule>
          <xm:sqref>N60:N64</xm:sqref>
        </x14:conditionalFormatting>
        <x14:conditionalFormatting xmlns:xm="http://schemas.microsoft.com/office/excel/2006/main">
          <x14:cfRule type="containsText" priority="822" operator="containsText" id="{16A1A284-8FDE-410B-BD8A-97A475C72B43}">
            <xm:f>NOT(ISERROR(SEARCH($H$166,N67)))</xm:f>
            <xm:f>$H$166</xm:f>
            <x14:dxf>
              <fill>
                <patternFill>
                  <bgColor rgb="FF92D050"/>
                </patternFill>
              </fill>
            </x14:dxf>
          </x14:cfRule>
          <x14:cfRule type="containsText" priority="823" operator="containsText" id="{49421E80-D3EA-4794-A707-6C1AA471B096}">
            <xm:f>NOT(ISERROR(SEARCH($H$167,N67)))</xm:f>
            <xm:f>$H$167</xm:f>
            <x14:dxf>
              <fill>
                <patternFill>
                  <bgColor rgb="FFFFFF00"/>
                </patternFill>
              </fill>
            </x14:dxf>
          </x14:cfRule>
          <x14:cfRule type="containsText" priority="824" operator="containsText" id="{D5B2C230-E89E-4E1F-A3B2-AD24A48762EE}">
            <xm:f>NOT(ISERROR(SEARCH($H$168,N67)))</xm:f>
            <xm:f>$H$168</xm:f>
            <x14:dxf>
              <fill>
                <patternFill>
                  <bgColor rgb="FFFFC000"/>
                </patternFill>
              </fill>
            </x14:dxf>
          </x14:cfRule>
          <x14:cfRule type="containsText" priority="825" operator="containsText" id="{9E267E61-1289-4DB2-B56B-674E3B4AFE36}">
            <xm:f>NOT(ISERROR(SEARCH($H$169,N67)))</xm:f>
            <xm:f>$H$169</xm:f>
            <x14:dxf>
              <fill>
                <patternFill>
                  <bgColor rgb="FFFF0000"/>
                </patternFill>
              </fill>
            </x14:dxf>
          </x14:cfRule>
          <xm:sqref>N67</xm:sqref>
        </x14:conditionalFormatting>
        <x14:conditionalFormatting xmlns:xm="http://schemas.microsoft.com/office/excel/2006/main">
          <x14:cfRule type="containsText" priority="827" operator="containsText" id="{2FCE2397-CA86-473C-B327-B174B1BC0D84}">
            <xm:f>NOT(ISERROR(SEARCH($I$166,O67)))</xm:f>
            <xm:f>$I$166</xm:f>
            <x14:dxf>
              <fill>
                <patternFill>
                  <bgColor theme="9" tint="-0.24994659260841701"/>
                </patternFill>
              </fill>
            </x14:dxf>
          </x14:cfRule>
          <x14:cfRule type="containsText" priority="828" operator="containsText" id="{18599D3E-EAD7-4C99-88A6-4494256BED3D}">
            <xm:f>NOT(ISERROR(SEARCH($I$167,O67)))</xm:f>
            <xm:f>$I$167</xm:f>
            <x14:dxf>
              <fill>
                <patternFill>
                  <bgColor rgb="FFFFC000"/>
                </patternFill>
              </fill>
            </x14:dxf>
          </x14:cfRule>
          <xm:sqref>O67</xm:sqref>
        </x14:conditionalFormatting>
        <x14:conditionalFormatting xmlns:xm="http://schemas.microsoft.com/office/excel/2006/main">
          <x14:cfRule type="containsText" priority="816" operator="containsText" id="{517AB55B-3DC0-4719-9524-B9EC8894D362}">
            <xm:f>NOT(ISERROR(SEARCH($G$165,M67)))</xm:f>
            <xm:f>$G$165</xm:f>
            <x14:dxf>
              <fill>
                <patternFill>
                  <bgColor rgb="FF00B050"/>
                </patternFill>
              </fill>
            </x14:dxf>
          </x14:cfRule>
          <x14:cfRule type="containsText" priority="817" operator="containsText" id="{D40BF6E7-7A5E-4DE3-9119-F4742AB03D63}">
            <xm:f>NOT(ISERROR(SEARCH($G$166,M67)))</xm:f>
            <xm:f>$G$166</xm:f>
            <x14:dxf>
              <fill>
                <patternFill>
                  <bgColor rgb="FF92D050"/>
                </patternFill>
              </fill>
            </x14:dxf>
          </x14:cfRule>
          <x14:cfRule type="containsText" priority="818" operator="containsText" id="{69E22D67-97BA-4254-BDEC-B8E2A3CCEF8C}">
            <xm:f>NOT(ISERROR(SEARCH($G$167,M67)))</xm:f>
            <xm:f>$G$167</xm:f>
            <x14:dxf>
              <fill>
                <patternFill>
                  <bgColor rgb="FFFFFF00"/>
                </patternFill>
              </fill>
            </x14:dxf>
          </x14:cfRule>
          <x14:cfRule type="containsText" priority="819" operator="containsText" id="{C7726940-D88E-40FE-AF56-F115DEF4E333}">
            <xm:f>NOT(ISERROR(SEARCH($G$168,M67)))</xm:f>
            <xm:f>$G$168</xm:f>
            <x14:dxf>
              <fill>
                <patternFill>
                  <bgColor rgb="FFFFC000"/>
                </patternFill>
              </fill>
            </x14:dxf>
          </x14:cfRule>
          <x14:cfRule type="containsText" priority="820" operator="containsText" id="{65459EE5-8C21-4A65-BC73-C291180FA222}">
            <xm:f>NOT(ISERROR(SEARCH($G$169,M67)))</xm:f>
            <xm:f>$G$169</xm:f>
            <x14:dxf>
              <fill>
                <patternFill>
                  <bgColor rgb="FFFF0000"/>
                </patternFill>
              </fill>
            </x14:dxf>
          </x14:cfRule>
          <xm:sqref>M67:M69</xm:sqref>
        </x14:conditionalFormatting>
        <x14:conditionalFormatting xmlns:xm="http://schemas.microsoft.com/office/excel/2006/main">
          <x14:cfRule type="containsText" priority="811" operator="containsText" id="{27885ECF-8389-4ACF-B920-C01AF491B621}">
            <xm:f>NOT(ISERROR(SEARCH($G$169,M65)))</xm:f>
            <xm:f>$G$169</xm:f>
            <x14:dxf>
              <fill>
                <patternFill>
                  <bgColor rgb="FFFF0000"/>
                </patternFill>
              </fill>
            </x14:dxf>
          </x14:cfRule>
          <x14:cfRule type="containsText" priority="812" operator="containsText" id="{9A471BF7-3993-4718-9A5B-01C7DA647B00}">
            <xm:f>NOT(ISERROR(SEARCH($G$168,M65)))</xm:f>
            <xm:f>$G$168</xm:f>
            <x14:dxf>
              <fill>
                <patternFill>
                  <bgColor rgb="FFFFC000"/>
                </patternFill>
              </fill>
            </x14:dxf>
          </x14:cfRule>
          <x14:cfRule type="containsText" priority="813" operator="containsText" id="{83D42BBC-BFDD-42D2-91F4-ABC4327D8B23}">
            <xm:f>NOT(ISERROR(SEARCH($G$167,M65)))</xm:f>
            <xm:f>$G$167</xm:f>
            <x14:dxf>
              <fill>
                <patternFill>
                  <bgColor rgb="FFFFFF00"/>
                </patternFill>
              </fill>
            </x14:dxf>
          </x14:cfRule>
          <x14:cfRule type="containsText" priority="814" operator="containsText" id="{83F7B7CB-1A5D-4196-BD98-AEBDB9336390}">
            <xm:f>NOT(ISERROR(SEARCH($G$166,M65)))</xm:f>
            <xm:f>$G$166</xm:f>
            <x14:dxf>
              <fill>
                <patternFill>
                  <bgColor rgb="FF92D050"/>
                </patternFill>
              </fill>
            </x14:dxf>
          </x14:cfRule>
          <x14:cfRule type="containsText" priority="815" operator="containsText" id="{999C9F07-8939-4FF0-B34B-7CBCE034390F}">
            <xm:f>NOT(ISERROR(SEARCH($G$165,M65)))</xm:f>
            <xm:f>$G$165</xm:f>
            <x14:dxf>
              <fill>
                <patternFill>
                  <bgColor rgb="FF00B050"/>
                </patternFill>
              </fill>
            </x14:dxf>
          </x14:cfRule>
          <xm:sqref>M65</xm:sqref>
        </x14:conditionalFormatting>
        <x14:conditionalFormatting xmlns:xm="http://schemas.microsoft.com/office/excel/2006/main">
          <x14:cfRule type="containsText" priority="802" operator="containsText" id="{5E7665C7-79FF-4A02-A743-F1BB4AB2D6F0}">
            <xm:f>NOT(ISERROR(SEARCH($H$169,N65)))</xm:f>
            <xm:f>$H$169</xm:f>
            <x14:dxf>
              <fill>
                <patternFill>
                  <bgColor rgb="FFFF0000"/>
                </patternFill>
              </fill>
            </x14:dxf>
          </x14:cfRule>
          <x14:cfRule type="containsText" priority="803" operator="containsText" id="{911CB959-828A-4018-808B-4AD6C335722C}">
            <xm:f>NOT(ISERROR(SEARCH($H$168,N65)))</xm:f>
            <xm:f>$H$168</xm:f>
            <x14:dxf>
              <fill>
                <patternFill>
                  <bgColor rgb="FFFFC000"/>
                </patternFill>
              </fill>
            </x14:dxf>
          </x14:cfRule>
          <x14:cfRule type="containsText" priority="804" operator="containsText" id="{9BA1B1E1-1E6B-4833-819C-1D590ECC35A3}">
            <xm:f>NOT(ISERROR(SEARCH($H$167,N65)))</xm:f>
            <xm:f>$H$167</xm:f>
            <x14:dxf>
              <fill>
                <patternFill>
                  <bgColor rgb="FFFFFF00"/>
                </patternFill>
              </fill>
            </x14:dxf>
          </x14:cfRule>
          <x14:cfRule type="containsText" priority="805" operator="containsText" id="{AB952012-9BC4-4A2B-8A11-0A9E1ACAFD71}">
            <xm:f>NOT(ISERROR(SEARCH($H$166,N65)))</xm:f>
            <xm:f>$H$166</xm:f>
            <x14:dxf>
              <fill>
                <patternFill>
                  <bgColor rgb="FF92D050"/>
                </patternFill>
              </fill>
            </x14:dxf>
          </x14:cfRule>
          <x14:cfRule type="containsText" priority="806" operator="containsText" id="{E4A4E6AA-810F-4718-ACEC-7B64A48319CC}">
            <xm:f>NOT(ISERROR(SEARCH($H$165,N65)))</xm:f>
            <xm:f>$H$165</xm:f>
            <x14:dxf>
              <fill>
                <patternFill>
                  <bgColor rgb="FF00B050"/>
                </patternFill>
              </fill>
            </x14:dxf>
          </x14:cfRule>
          <xm:sqref>N65</xm:sqref>
        </x14:conditionalFormatting>
        <x14:conditionalFormatting xmlns:xm="http://schemas.microsoft.com/office/excel/2006/main">
          <x14:cfRule type="containsText" priority="807" operator="containsText" id="{9BB4201A-904A-4291-9AA6-EC5A72B68CBC}">
            <xm:f>NOT(ISERROR(SEARCH($I$168,O65)))</xm:f>
            <xm:f>$I$168</xm:f>
            <x14:dxf>
              <fill>
                <patternFill>
                  <bgColor rgb="FFFF0000"/>
                </patternFill>
              </fill>
            </x14:dxf>
          </x14:cfRule>
          <x14:cfRule type="containsText" priority="808" operator="containsText" id="{EB963623-406C-4556-A020-2AF70729EB7C}">
            <xm:f>NOT(ISERROR(SEARCH($I$167,O65)))</xm:f>
            <xm:f>$I$167</xm:f>
            <x14:dxf>
              <fill>
                <patternFill>
                  <bgColor theme="9" tint="-0.24994659260841701"/>
                </patternFill>
              </fill>
            </x14:dxf>
          </x14:cfRule>
          <x14:cfRule type="containsText" priority="809" operator="containsText" id="{CE522618-6208-4887-89CB-EED7EF7E9558}">
            <xm:f>NOT(ISERROR(SEARCH($I$166,O65)))</xm:f>
            <xm:f>$I$166</xm:f>
            <x14:dxf>
              <fill>
                <patternFill>
                  <bgColor rgb="FFFFC000"/>
                </patternFill>
              </fill>
            </x14:dxf>
          </x14:cfRule>
          <x14:cfRule type="containsText" priority="810" operator="containsText" id="{EFEAA58C-DCCF-43A1-A14A-8A3DCD94293B}">
            <xm:f>NOT(ISERROR(SEARCH($I$165,O65)))</xm:f>
            <xm:f>$I$165</xm:f>
            <x14:dxf>
              <fill>
                <patternFill>
                  <bgColor rgb="FF00B050"/>
                </patternFill>
              </fill>
            </x14:dxf>
          </x14:cfRule>
          <xm:sqref>O65</xm:sqref>
        </x14:conditionalFormatting>
        <x14:conditionalFormatting xmlns:xm="http://schemas.microsoft.com/office/excel/2006/main">
          <x14:cfRule type="containsText" priority="797" operator="containsText" id="{803F4C52-8CEB-4844-B3CD-7DE04700F353}">
            <xm:f>NOT(ISERROR(SEARCH($G$169,G70)))</xm:f>
            <xm:f>$G$169</xm:f>
            <x14:dxf>
              <fill>
                <patternFill>
                  <bgColor rgb="FFFF0000"/>
                </patternFill>
              </fill>
            </x14:dxf>
          </x14:cfRule>
          <x14:cfRule type="containsText" priority="798" operator="containsText" id="{64F8C3D5-50B5-4757-BB51-00F485365AF1}">
            <xm:f>NOT(ISERROR(SEARCH($G$168,G70)))</xm:f>
            <xm:f>$G$168</xm:f>
            <x14:dxf>
              <fill>
                <patternFill>
                  <bgColor rgb="FFFFC000"/>
                </patternFill>
              </fill>
            </x14:dxf>
          </x14:cfRule>
          <x14:cfRule type="containsText" priority="799" operator="containsText" id="{B55681A1-36D0-4F7E-BD13-F086DC5EC122}">
            <xm:f>NOT(ISERROR(SEARCH($G$167,G70)))</xm:f>
            <xm:f>$G$167</xm:f>
            <x14:dxf>
              <fill>
                <patternFill>
                  <bgColor rgb="FFFFFF00"/>
                </patternFill>
              </fill>
            </x14:dxf>
          </x14:cfRule>
          <x14:cfRule type="containsText" priority="800" operator="containsText" id="{BAD6AFE0-6E9D-47FC-BC37-09B328AAB80C}">
            <xm:f>NOT(ISERROR(SEARCH($G$166,G70)))</xm:f>
            <xm:f>$G$166</xm:f>
            <x14:dxf>
              <fill>
                <patternFill>
                  <bgColor rgb="FF92D050"/>
                </patternFill>
              </fill>
            </x14:dxf>
          </x14:cfRule>
          <x14:cfRule type="containsText" priority="801" operator="containsText" id="{C2478701-C5ED-451F-9EA1-ABE1F89ACCD4}">
            <xm:f>NOT(ISERROR(SEARCH($G$165,G70)))</xm:f>
            <xm:f>$G$165</xm:f>
            <x14:dxf>
              <fill>
                <patternFill>
                  <bgColor rgb="FF00B050"/>
                </patternFill>
              </fill>
            </x14:dxf>
          </x14:cfRule>
          <xm:sqref>G70</xm:sqref>
        </x14:conditionalFormatting>
        <x14:conditionalFormatting xmlns:xm="http://schemas.microsoft.com/office/excel/2006/main">
          <x14:cfRule type="containsText" priority="792" operator="containsText" id="{92DC8C09-7F09-4652-8666-D71A9F9BF175}">
            <xm:f>NOT(ISERROR(SEARCH($H$169,H70)))</xm:f>
            <xm:f>$H$169</xm:f>
            <x14:dxf>
              <fill>
                <patternFill>
                  <bgColor rgb="FFFF0000"/>
                </patternFill>
              </fill>
            </x14:dxf>
          </x14:cfRule>
          <x14:cfRule type="containsText" priority="793" operator="containsText" id="{09A49E91-8F89-4B29-AC30-214BCE12ADD9}">
            <xm:f>NOT(ISERROR(SEARCH($H$168,H70)))</xm:f>
            <xm:f>$H$168</xm:f>
            <x14:dxf>
              <fill>
                <patternFill>
                  <bgColor rgb="FFFFC000"/>
                </patternFill>
              </fill>
            </x14:dxf>
          </x14:cfRule>
          <x14:cfRule type="containsText" priority="794" operator="containsText" id="{D5BC1B43-7C13-4341-BCCF-293DCF52CF24}">
            <xm:f>NOT(ISERROR(SEARCH($H$167,H70)))</xm:f>
            <xm:f>$H$167</xm:f>
            <x14:dxf>
              <fill>
                <patternFill>
                  <bgColor rgb="FFFFFF00"/>
                </patternFill>
              </fill>
            </x14:dxf>
          </x14:cfRule>
          <x14:cfRule type="containsText" priority="795" operator="containsText" id="{FC282EDA-01E4-48E3-A4EC-F9C6A28F70E1}">
            <xm:f>NOT(ISERROR(SEARCH($H$166,H70)))</xm:f>
            <xm:f>$H$166</xm:f>
            <x14:dxf>
              <fill>
                <patternFill>
                  <bgColor rgb="FF92D050"/>
                </patternFill>
              </fill>
            </x14:dxf>
          </x14:cfRule>
          <x14:cfRule type="containsText" priority="796" operator="containsText" id="{03CEC0A5-06F4-425E-84F2-07723A38A518}">
            <xm:f>NOT(ISERROR(SEARCH($H$165,H70)))</xm:f>
            <xm:f>$H$165</xm:f>
            <x14:dxf>
              <fill>
                <patternFill>
                  <bgColor rgb="FF00B050"/>
                </patternFill>
              </fill>
            </x14:dxf>
          </x14:cfRule>
          <xm:sqref>H70</xm:sqref>
        </x14:conditionalFormatting>
        <x14:conditionalFormatting xmlns:xm="http://schemas.microsoft.com/office/excel/2006/main">
          <x14:cfRule type="containsText" priority="788" operator="containsText" id="{929ECE8A-E733-4062-A6A5-B1F2B1BA7A49}">
            <xm:f>NOT(ISERROR(SEARCH($I$168,I70)))</xm:f>
            <xm:f>$I$168</xm:f>
            <x14:dxf>
              <fill>
                <patternFill>
                  <bgColor rgb="FFFF0000"/>
                </patternFill>
              </fill>
            </x14:dxf>
          </x14:cfRule>
          <x14:cfRule type="containsText" priority="789" operator="containsText" id="{95AC9BC7-C33C-43D7-B6AB-66D5B1DD8273}">
            <xm:f>NOT(ISERROR(SEARCH($I$167,I70)))</xm:f>
            <xm:f>$I$167</xm:f>
            <x14:dxf>
              <fill>
                <patternFill>
                  <bgColor theme="9" tint="-0.24994659260841701"/>
                </patternFill>
              </fill>
            </x14:dxf>
          </x14:cfRule>
          <x14:cfRule type="containsText" priority="790" operator="containsText" id="{0877975D-D262-4A27-903B-16AD61090231}">
            <xm:f>NOT(ISERROR(SEARCH($I$166,I70)))</xm:f>
            <xm:f>$I$166</xm:f>
            <x14:dxf>
              <fill>
                <patternFill>
                  <bgColor rgb="FFFFC000"/>
                </patternFill>
              </fill>
            </x14:dxf>
          </x14:cfRule>
          <x14:cfRule type="containsText" priority="791" operator="containsText" id="{DAF01BD3-BE87-409C-B542-29C04846FA0E}">
            <xm:f>NOT(ISERROR(SEARCH($I$165,I70)))</xm:f>
            <xm:f>$I$165</xm:f>
            <x14:dxf>
              <fill>
                <patternFill>
                  <bgColor rgb="FF00B050"/>
                </patternFill>
              </fill>
            </x14:dxf>
          </x14:cfRule>
          <xm:sqref>I70</xm:sqref>
        </x14:conditionalFormatting>
        <x14:conditionalFormatting xmlns:xm="http://schemas.microsoft.com/office/excel/2006/main">
          <x14:cfRule type="containsText" priority="783" operator="containsText" id="{A9F11B69-430E-44BB-9942-A9992F0415E6}">
            <xm:f>NOT(ISERROR(SEARCH($G$169,M70)))</xm:f>
            <xm:f>$G$169</xm:f>
            <x14:dxf>
              <fill>
                <patternFill>
                  <bgColor rgb="FFFF0000"/>
                </patternFill>
              </fill>
            </x14:dxf>
          </x14:cfRule>
          <x14:cfRule type="containsText" priority="784" operator="containsText" id="{4D16F70B-91CB-468E-B415-5AC7453395FF}">
            <xm:f>NOT(ISERROR(SEARCH($G$168,M70)))</xm:f>
            <xm:f>$G$168</xm:f>
            <x14:dxf>
              <fill>
                <patternFill>
                  <bgColor rgb="FFFFC000"/>
                </patternFill>
              </fill>
            </x14:dxf>
          </x14:cfRule>
          <x14:cfRule type="containsText" priority="785" operator="containsText" id="{1B416B5A-0499-4C64-BAE0-8D056B11849D}">
            <xm:f>NOT(ISERROR(SEARCH($G$167,M70)))</xm:f>
            <xm:f>$G$167</xm:f>
            <x14:dxf>
              <fill>
                <patternFill>
                  <bgColor rgb="FFFFFF00"/>
                </patternFill>
              </fill>
            </x14:dxf>
          </x14:cfRule>
          <x14:cfRule type="containsText" priority="786" operator="containsText" id="{4AABBB1B-861E-455B-A1D6-B93267FEAB79}">
            <xm:f>NOT(ISERROR(SEARCH($G$166,M70)))</xm:f>
            <xm:f>$G$166</xm:f>
            <x14:dxf>
              <fill>
                <patternFill>
                  <bgColor rgb="FF92D050"/>
                </patternFill>
              </fill>
            </x14:dxf>
          </x14:cfRule>
          <x14:cfRule type="containsText" priority="787" operator="containsText" id="{0B43A0E3-E906-4F9E-81AE-EF9969FB7FA4}">
            <xm:f>NOT(ISERROR(SEARCH($G$165,M70)))</xm:f>
            <xm:f>$G$165</xm:f>
            <x14:dxf>
              <fill>
                <patternFill>
                  <bgColor rgb="FF00B050"/>
                </patternFill>
              </fill>
            </x14:dxf>
          </x14:cfRule>
          <xm:sqref>M70</xm:sqref>
        </x14:conditionalFormatting>
        <x14:conditionalFormatting xmlns:xm="http://schemas.microsoft.com/office/excel/2006/main">
          <x14:cfRule type="containsText" priority="778" operator="containsText" id="{9C60D053-2A05-4FCD-8916-E2EA88FB0545}">
            <xm:f>NOT(ISERROR(SEARCH($H$169,N70)))</xm:f>
            <xm:f>$H$169</xm:f>
            <x14:dxf>
              <fill>
                <patternFill>
                  <bgColor rgb="FFFF0000"/>
                </patternFill>
              </fill>
            </x14:dxf>
          </x14:cfRule>
          <x14:cfRule type="containsText" priority="779" operator="containsText" id="{AD18FD62-0765-4BAB-A519-8F62240E4015}">
            <xm:f>NOT(ISERROR(SEARCH($H$168,N70)))</xm:f>
            <xm:f>$H$168</xm:f>
            <x14:dxf>
              <fill>
                <patternFill>
                  <bgColor rgb="FFFFC000"/>
                </patternFill>
              </fill>
            </x14:dxf>
          </x14:cfRule>
          <x14:cfRule type="containsText" priority="780" operator="containsText" id="{CA08A49A-B6BC-4CD3-A129-FA1519761AF7}">
            <xm:f>NOT(ISERROR(SEARCH($H$167,N70)))</xm:f>
            <xm:f>$H$167</xm:f>
            <x14:dxf>
              <fill>
                <patternFill>
                  <bgColor rgb="FFFFFF00"/>
                </patternFill>
              </fill>
            </x14:dxf>
          </x14:cfRule>
          <x14:cfRule type="containsText" priority="781" operator="containsText" id="{BE37C390-F4C0-4B07-979D-ABCE0AFFAFDE}">
            <xm:f>NOT(ISERROR(SEARCH($H$166,N70)))</xm:f>
            <xm:f>$H$166</xm:f>
            <x14:dxf>
              <fill>
                <patternFill>
                  <bgColor rgb="FF92D050"/>
                </patternFill>
              </fill>
            </x14:dxf>
          </x14:cfRule>
          <x14:cfRule type="containsText" priority="782" operator="containsText" id="{D126560C-03B4-47C1-B8E1-27C1F2482695}">
            <xm:f>NOT(ISERROR(SEARCH($H$165,N70)))</xm:f>
            <xm:f>$H$165</xm:f>
            <x14:dxf>
              <fill>
                <patternFill>
                  <bgColor rgb="FF00B050"/>
                </patternFill>
              </fill>
            </x14:dxf>
          </x14:cfRule>
          <xm:sqref>N70</xm:sqref>
        </x14:conditionalFormatting>
        <x14:conditionalFormatting xmlns:xm="http://schemas.microsoft.com/office/excel/2006/main">
          <x14:cfRule type="containsText" priority="774" operator="containsText" id="{3B597A6E-3D6F-40A2-9DEF-7E8E9C44D385}">
            <xm:f>NOT(ISERROR(SEARCH($I$168,O70)))</xm:f>
            <xm:f>$I$168</xm:f>
            <x14:dxf>
              <fill>
                <patternFill>
                  <bgColor rgb="FFFF0000"/>
                </patternFill>
              </fill>
            </x14:dxf>
          </x14:cfRule>
          <x14:cfRule type="containsText" priority="775" operator="containsText" id="{1AF5F0AF-C978-4008-95FC-474DEDB06A23}">
            <xm:f>NOT(ISERROR(SEARCH($I$167,O70)))</xm:f>
            <xm:f>$I$167</xm:f>
            <x14:dxf>
              <fill>
                <patternFill>
                  <bgColor theme="9" tint="-0.24994659260841701"/>
                </patternFill>
              </fill>
            </x14:dxf>
          </x14:cfRule>
          <x14:cfRule type="containsText" priority="776" operator="containsText" id="{28B02C11-591A-401F-8A4F-AD0536347322}">
            <xm:f>NOT(ISERROR(SEARCH($I$166,O70)))</xm:f>
            <xm:f>$I$166</xm:f>
            <x14:dxf>
              <fill>
                <patternFill>
                  <bgColor rgb="FFFFC000"/>
                </patternFill>
              </fill>
            </x14:dxf>
          </x14:cfRule>
          <x14:cfRule type="containsText" priority="777" operator="containsText" id="{6E4CE0E1-8C57-45E8-BB47-609DA7850744}">
            <xm:f>NOT(ISERROR(SEARCH($I$165,O70)))</xm:f>
            <xm:f>$I$165</xm:f>
            <x14:dxf>
              <fill>
                <patternFill>
                  <bgColor rgb="FF00B050"/>
                </patternFill>
              </fill>
            </x14:dxf>
          </x14:cfRule>
          <xm:sqref>O70</xm:sqref>
        </x14:conditionalFormatting>
        <x14:conditionalFormatting xmlns:xm="http://schemas.microsoft.com/office/excel/2006/main">
          <x14:cfRule type="containsText" priority="770" operator="containsText" id="{9CFD2912-0A9B-4789-B829-26100255E939}">
            <xm:f>NOT(ISERROR(SEARCH($I$168,I75)))</xm:f>
            <xm:f>$I$168</xm:f>
            <x14:dxf>
              <fill>
                <patternFill>
                  <bgColor rgb="FFFF0000"/>
                </patternFill>
              </fill>
            </x14:dxf>
          </x14:cfRule>
          <x14:cfRule type="containsText" priority="771" operator="containsText" id="{818BE36D-324F-4CD5-94EB-B41AC1759DCA}">
            <xm:f>NOT(ISERROR(SEARCH($I$167,I75)))</xm:f>
            <xm:f>$I$167</xm:f>
            <x14:dxf>
              <fill>
                <patternFill>
                  <bgColor theme="9" tint="-0.24994659260841701"/>
                </patternFill>
              </fill>
            </x14:dxf>
          </x14:cfRule>
          <x14:cfRule type="containsText" priority="772" operator="containsText" id="{2E8AD3A6-9F99-4EF1-A8B3-87774770D3D4}">
            <xm:f>NOT(ISERROR(SEARCH($I$166,I75)))</xm:f>
            <xm:f>$I$166</xm:f>
            <x14:dxf>
              <fill>
                <patternFill>
                  <bgColor rgb="FFFFC000"/>
                </patternFill>
              </fill>
            </x14:dxf>
          </x14:cfRule>
          <x14:cfRule type="containsText" priority="773" operator="containsText" id="{35279931-9B12-4AF8-9CBC-B9C00C776F9F}">
            <xm:f>NOT(ISERROR(SEARCH($I$165,I75)))</xm:f>
            <xm:f>$I$165</xm:f>
            <x14:dxf>
              <fill>
                <patternFill>
                  <bgColor rgb="FF00B050"/>
                </patternFill>
              </fill>
            </x14:dxf>
          </x14:cfRule>
          <xm:sqref>I75:I78</xm:sqref>
        </x14:conditionalFormatting>
        <x14:conditionalFormatting xmlns:xm="http://schemas.microsoft.com/office/excel/2006/main">
          <x14:cfRule type="containsText" priority="760" operator="containsText" id="{8B4FB85A-F74C-4B99-A080-BA6C591A84CB}">
            <xm:f>NOT(ISERROR(SEARCH($G$169,G75)))</xm:f>
            <xm:f>$G$169</xm:f>
            <x14:dxf>
              <fill>
                <patternFill>
                  <bgColor rgb="FFFF0000"/>
                </patternFill>
              </fill>
            </x14:dxf>
          </x14:cfRule>
          <x14:cfRule type="containsText" priority="761" operator="containsText" id="{ABA401FF-966B-4932-8D54-A1047CBC1303}">
            <xm:f>NOT(ISERROR(SEARCH($G$168,G75)))</xm:f>
            <xm:f>$G$168</xm:f>
            <x14:dxf>
              <fill>
                <patternFill>
                  <bgColor rgb="FFFFC000"/>
                </patternFill>
              </fill>
            </x14:dxf>
          </x14:cfRule>
          <x14:cfRule type="containsText" priority="762" operator="containsText" id="{B7BFE3A5-D660-4F69-9A58-7DE27E363B1E}">
            <xm:f>NOT(ISERROR(SEARCH($G$167,G75)))</xm:f>
            <xm:f>$G$167</xm:f>
            <x14:dxf>
              <fill>
                <patternFill>
                  <bgColor rgb="FFFFFF00"/>
                </patternFill>
              </fill>
            </x14:dxf>
          </x14:cfRule>
          <x14:cfRule type="containsText" priority="763" operator="containsText" id="{EA115911-A89D-45CD-A667-98C13D662448}">
            <xm:f>NOT(ISERROR(SEARCH($G$166,G75)))</xm:f>
            <xm:f>$G$166</xm:f>
            <x14:dxf>
              <fill>
                <patternFill>
                  <bgColor rgb="FF92D050"/>
                </patternFill>
              </fill>
            </x14:dxf>
          </x14:cfRule>
          <x14:cfRule type="containsText" priority="764" operator="containsText" id="{A850683C-B78E-4F5B-AD9D-7CCD7BD8695D}">
            <xm:f>NOT(ISERROR(SEARCH($G$165,G75)))</xm:f>
            <xm:f>$G$165</xm:f>
            <x14:dxf>
              <fill>
                <patternFill>
                  <bgColor rgb="FF00B050"/>
                </patternFill>
              </fill>
            </x14:dxf>
          </x14:cfRule>
          <xm:sqref>G75:G78</xm:sqref>
        </x14:conditionalFormatting>
        <x14:conditionalFormatting xmlns:xm="http://schemas.microsoft.com/office/excel/2006/main">
          <x14:cfRule type="containsText" priority="765" operator="containsText" id="{F89CFE62-41AA-4BAE-A6FC-F288FDE5F128}">
            <xm:f>NOT(ISERROR(SEARCH($H$169,H75)))</xm:f>
            <xm:f>$H$169</xm:f>
            <x14:dxf>
              <fill>
                <patternFill>
                  <bgColor rgb="FFFF0000"/>
                </patternFill>
              </fill>
            </x14:dxf>
          </x14:cfRule>
          <x14:cfRule type="containsText" priority="766" operator="containsText" id="{B400B338-292F-4AC8-BC38-6DB91D2786A9}">
            <xm:f>NOT(ISERROR(SEARCH($H$168,H75)))</xm:f>
            <xm:f>$H$168</xm:f>
            <x14:dxf>
              <fill>
                <patternFill>
                  <bgColor rgb="FFFFC000"/>
                </patternFill>
              </fill>
            </x14:dxf>
          </x14:cfRule>
          <x14:cfRule type="containsText" priority="767" operator="containsText" id="{CC3A884A-8C5C-4368-A9E0-98E660BD5FAA}">
            <xm:f>NOT(ISERROR(SEARCH($H$167,H75)))</xm:f>
            <xm:f>$H$167</xm:f>
            <x14:dxf>
              <fill>
                <patternFill>
                  <bgColor rgb="FFFFFF00"/>
                </patternFill>
              </fill>
            </x14:dxf>
          </x14:cfRule>
          <x14:cfRule type="containsText" priority="768" operator="containsText" id="{A8F359F1-8566-4D86-854C-A237E1A87B46}">
            <xm:f>NOT(ISERROR(SEARCH($H$166,H75)))</xm:f>
            <xm:f>$H$166</xm:f>
            <x14:dxf>
              <fill>
                <patternFill>
                  <bgColor rgb="FF92D050"/>
                </patternFill>
              </fill>
            </x14:dxf>
          </x14:cfRule>
          <x14:cfRule type="containsText" priority="769" operator="containsText" id="{5BC06C99-9241-42C7-A2DF-B8A4D9AE4194}">
            <xm:f>NOT(ISERROR(SEARCH($H$165,H75)))</xm:f>
            <xm:f>$H$165</xm:f>
            <x14:dxf>
              <fill>
                <patternFill>
                  <bgColor rgb="FF00B050"/>
                </patternFill>
              </fill>
            </x14:dxf>
          </x14:cfRule>
          <xm:sqref>H75:H78</xm:sqref>
        </x14:conditionalFormatting>
        <x14:conditionalFormatting xmlns:xm="http://schemas.microsoft.com/office/excel/2006/main">
          <x14:cfRule type="containsText" priority="756" operator="containsText" id="{0A37E082-95FD-4948-A480-30B477B49069}">
            <xm:f>NOT(ISERROR(SEARCH($I$168,O75)))</xm:f>
            <xm:f>$I$168</xm:f>
            <x14:dxf>
              <fill>
                <patternFill>
                  <bgColor rgb="FFFF0000"/>
                </patternFill>
              </fill>
            </x14:dxf>
          </x14:cfRule>
          <x14:cfRule type="containsText" priority="757" operator="containsText" id="{78F045CF-6DE1-4D5D-805C-F6247D79046C}">
            <xm:f>NOT(ISERROR(SEARCH($I$167,O75)))</xm:f>
            <xm:f>$I$167</xm:f>
            <x14:dxf>
              <fill>
                <patternFill>
                  <bgColor theme="9" tint="-0.24994659260841701"/>
                </patternFill>
              </fill>
            </x14:dxf>
          </x14:cfRule>
          <x14:cfRule type="containsText" priority="758" operator="containsText" id="{E7EB60F0-9E0E-4053-838A-A41B0B69B4BB}">
            <xm:f>NOT(ISERROR(SEARCH($I$166,O75)))</xm:f>
            <xm:f>$I$166</xm:f>
            <x14:dxf>
              <fill>
                <patternFill>
                  <bgColor rgb="FFFFC000"/>
                </patternFill>
              </fill>
            </x14:dxf>
          </x14:cfRule>
          <x14:cfRule type="containsText" priority="759" operator="containsText" id="{E43669FF-8F54-4510-AA6D-9369B74FCBD5}">
            <xm:f>NOT(ISERROR(SEARCH($I$165,O75)))</xm:f>
            <xm:f>$I$165</xm:f>
            <x14:dxf>
              <fill>
                <patternFill>
                  <bgColor rgb="FF00B050"/>
                </patternFill>
              </fill>
            </x14:dxf>
          </x14:cfRule>
          <xm:sqref>O75:O78</xm:sqref>
        </x14:conditionalFormatting>
        <x14:conditionalFormatting xmlns:xm="http://schemas.microsoft.com/office/excel/2006/main">
          <x14:cfRule type="containsText" priority="746" operator="containsText" id="{D7FBD4A0-8B7A-49E4-8A2B-E3A5DF1945CD}">
            <xm:f>NOT(ISERROR(SEARCH($G$169,M75)))</xm:f>
            <xm:f>$G$169</xm:f>
            <x14:dxf>
              <fill>
                <patternFill>
                  <bgColor rgb="FFFF0000"/>
                </patternFill>
              </fill>
            </x14:dxf>
          </x14:cfRule>
          <x14:cfRule type="containsText" priority="747" operator="containsText" id="{92977143-E8A5-4A32-974B-99D825548172}">
            <xm:f>NOT(ISERROR(SEARCH($G$168,M75)))</xm:f>
            <xm:f>$G$168</xm:f>
            <x14:dxf>
              <fill>
                <patternFill>
                  <bgColor rgb="FFFFC000"/>
                </patternFill>
              </fill>
            </x14:dxf>
          </x14:cfRule>
          <x14:cfRule type="containsText" priority="748" operator="containsText" id="{E40408A0-920D-4060-AD79-2866F561C763}">
            <xm:f>NOT(ISERROR(SEARCH($G$167,M75)))</xm:f>
            <xm:f>$G$167</xm:f>
            <x14:dxf>
              <fill>
                <patternFill>
                  <bgColor rgb="FFFFFF00"/>
                </patternFill>
              </fill>
            </x14:dxf>
          </x14:cfRule>
          <x14:cfRule type="containsText" priority="749" operator="containsText" id="{EA929323-D7B2-41A9-8EDC-734E8A60745D}">
            <xm:f>NOT(ISERROR(SEARCH($G$166,M75)))</xm:f>
            <xm:f>$G$166</xm:f>
            <x14:dxf>
              <fill>
                <patternFill>
                  <bgColor rgb="FF92D050"/>
                </patternFill>
              </fill>
            </x14:dxf>
          </x14:cfRule>
          <x14:cfRule type="containsText" priority="750" operator="containsText" id="{193CEADD-B41B-457D-BAFE-0800A4E7EA8F}">
            <xm:f>NOT(ISERROR(SEARCH($G$165,M75)))</xm:f>
            <xm:f>$G$165</xm:f>
            <x14:dxf>
              <fill>
                <patternFill>
                  <bgColor rgb="FF00B050"/>
                </patternFill>
              </fill>
            </x14:dxf>
          </x14:cfRule>
          <xm:sqref>M75:M78</xm:sqref>
        </x14:conditionalFormatting>
        <x14:conditionalFormatting xmlns:xm="http://schemas.microsoft.com/office/excel/2006/main">
          <x14:cfRule type="containsText" priority="751" operator="containsText" id="{B1843E20-79E3-4E07-9B76-CD505585B9EE}">
            <xm:f>NOT(ISERROR(SEARCH($H$169,N75)))</xm:f>
            <xm:f>$H$169</xm:f>
            <x14:dxf>
              <fill>
                <patternFill>
                  <bgColor rgb="FFFF0000"/>
                </patternFill>
              </fill>
            </x14:dxf>
          </x14:cfRule>
          <x14:cfRule type="containsText" priority="752" operator="containsText" id="{F37C46B6-C44A-4E76-82F1-2680C4753CD5}">
            <xm:f>NOT(ISERROR(SEARCH($H$168,N75)))</xm:f>
            <xm:f>$H$168</xm:f>
            <x14:dxf>
              <fill>
                <patternFill>
                  <bgColor rgb="FFFFC000"/>
                </patternFill>
              </fill>
            </x14:dxf>
          </x14:cfRule>
          <x14:cfRule type="containsText" priority="753" operator="containsText" id="{BCD9C436-5174-43AC-95F3-1C927D31BAB7}">
            <xm:f>NOT(ISERROR(SEARCH($H$167,N75)))</xm:f>
            <xm:f>$H$167</xm:f>
            <x14:dxf>
              <fill>
                <patternFill>
                  <bgColor rgb="FFFFFF00"/>
                </patternFill>
              </fill>
            </x14:dxf>
          </x14:cfRule>
          <x14:cfRule type="containsText" priority="754" operator="containsText" id="{119BDF22-32DC-4DC9-BA6B-B63529677DD3}">
            <xm:f>NOT(ISERROR(SEARCH($H$166,N75)))</xm:f>
            <xm:f>$H$166</xm:f>
            <x14:dxf>
              <fill>
                <patternFill>
                  <bgColor rgb="FF92D050"/>
                </patternFill>
              </fill>
            </x14:dxf>
          </x14:cfRule>
          <x14:cfRule type="containsText" priority="755" operator="containsText" id="{593984DC-DD24-4546-B0DD-28C4A73C6A82}">
            <xm:f>NOT(ISERROR(SEARCH($H$165,N75)))</xm:f>
            <xm:f>$H$165</xm:f>
            <x14:dxf>
              <fill>
                <patternFill>
                  <bgColor rgb="FF00B050"/>
                </patternFill>
              </fill>
            </x14:dxf>
          </x14:cfRule>
          <xm:sqref>N75:N78</xm:sqref>
        </x14:conditionalFormatting>
        <x14:conditionalFormatting xmlns:xm="http://schemas.microsoft.com/office/excel/2006/main">
          <x14:cfRule type="containsText" priority="742" operator="containsText" id="{E66D9E03-0CD9-490E-A819-6E3DC4F640A3}">
            <xm:f>NOT(ISERROR(SEARCH($I$168,I82)))</xm:f>
            <xm:f>$I$168</xm:f>
            <x14:dxf>
              <fill>
                <patternFill>
                  <bgColor rgb="FFFF0000"/>
                </patternFill>
              </fill>
            </x14:dxf>
          </x14:cfRule>
          <x14:cfRule type="containsText" priority="743" operator="containsText" id="{8E6A93CA-6D04-4AA0-B837-A7DE1A9E2FC0}">
            <xm:f>NOT(ISERROR(SEARCH($I$167,I82)))</xm:f>
            <xm:f>$I$167</xm:f>
            <x14:dxf>
              <fill>
                <patternFill>
                  <bgColor theme="9" tint="-0.24994659260841701"/>
                </patternFill>
              </fill>
            </x14:dxf>
          </x14:cfRule>
          <x14:cfRule type="containsText" priority="744" operator="containsText" id="{16D3EF50-60E5-4602-A646-81C2B0EFA749}">
            <xm:f>NOT(ISERROR(SEARCH($I$166,I82)))</xm:f>
            <xm:f>$I$166</xm:f>
            <x14:dxf>
              <fill>
                <patternFill>
                  <bgColor rgb="FFFFC000"/>
                </patternFill>
              </fill>
            </x14:dxf>
          </x14:cfRule>
          <x14:cfRule type="containsText" priority="745" operator="containsText" id="{939C0CE4-3F47-4B8D-BF81-D1C4EF18A23C}">
            <xm:f>NOT(ISERROR(SEARCH($I$165,I82)))</xm:f>
            <xm:f>$I$165</xm:f>
            <x14:dxf>
              <fill>
                <patternFill>
                  <bgColor rgb="FF00B050"/>
                </patternFill>
              </fill>
            </x14:dxf>
          </x14:cfRule>
          <xm:sqref>I82:I85</xm:sqref>
        </x14:conditionalFormatting>
        <x14:conditionalFormatting xmlns:xm="http://schemas.microsoft.com/office/excel/2006/main">
          <x14:cfRule type="containsText" priority="732" operator="containsText" id="{45F0A6DE-820D-4307-A049-1B0DE13F9D90}">
            <xm:f>NOT(ISERROR(SEARCH($G$169,G82)))</xm:f>
            <xm:f>$G$169</xm:f>
            <x14:dxf>
              <fill>
                <patternFill>
                  <bgColor rgb="FFFF0000"/>
                </patternFill>
              </fill>
            </x14:dxf>
          </x14:cfRule>
          <x14:cfRule type="containsText" priority="733" operator="containsText" id="{E32AF7BD-57E7-4F01-A8ED-ED4EAC1B4602}">
            <xm:f>NOT(ISERROR(SEARCH($G$168,G82)))</xm:f>
            <xm:f>$G$168</xm:f>
            <x14:dxf>
              <fill>
                <patternFill>
                  <bgColor rgb="FFFFC000"/>
                </patternFill>
              </fill>
            </x14:dxf>
          </x14:cfRule>
          <x14:cfRule type="containsText" priority="734" operator="containsText" id="{77BA2471-3868-4C98-953C-A74DA6A34E00}">
            <xm:f>NOT(ISERROR(SEARCH($G$167,G82)))</xm:f>
            <xm:f>$G$167</xm:f>
            <x14:dxf>
              <fill>
                <patternFill>
                  <bgColor rgb="FFFFFF00"/>
                </patternFill>
              </fill>
            </x14:dxf>
          </x14:cfRule>
          <x14:cfRule type="containsText" priority="735" operator="containsText" id="{30FADA29-FCF1-4322-AA0C-348B20655909}">
            <xm:f>NOT(ISERROR(SEARCH($G$166,G82)))</xm:f>
            <xm:f>$G$166</xm:f>
            <x14:dxf>
              <fill>
                <patternFill>
                  <bgColor rgb="FF92D050"/>
                </patternFill>
              </fill>
            </x14:dxf>
          </x14:cfRule>
          <x14:cfRule type="containsText" priority="736" operator="containsText" id="{B3FBC4AD-96E8-41AC-BA5D-2BFAF0C72587}">
            <xm:f>NOT(ISERROR(SEARCH($G$165,G82)))</xm:f>
            <xm:f>$G$165</xm:f>
            <x14:dxf>
              <fill>
                <patternFill>
                  <bgColor rgb="FF00B050"/>
                </patternFill>
              </fill>
            </x14:dxf>
          </x14:cfRule>
          <xm:sqref>G82:G85</xm:sqref>
        </x14:conditionalFormatting>
        <x14:conditionalFormatting xmlns:xm="http://schemas.microsoft.com/office/excel/2006/main">
          <x14:cfRule type="containsText" priority="737" operator="containsText" id="{BD3207A9-BF7D-4EDB-AD10-80CD8A9017B2}">
            <xm:f>NOT(ISERROR(SEARCH($H$169,H82)))</xm:f>
            <xm:f>$H$169</xm:f>
            <x14:dxf>
              <fill>
                <patternFill>
                  <bgColor rgb="FFFF0000"/>
                </patternFill>
              </fill>
            </x14:dxf>
          </x14:cfRule>
          <x14:cfRule type="containsText" priority="738" operator="containsText" id="{C701E666-FD54-4F29-9E44-91C7D170F013}">
            <xm:f>NOT(ISERROR(SEARCH($H$168,H82)))</xm:f>
            <xm:f>$H$168</xm:f>
            <x14:dxf>
              <fill>
                <patternFill>
                  <bgColor rgb="FFFFC000"/>
                </patternFill>
              </fill>
            </x14:dxf>
          </x14:cfRule>
          <x14:cfRule type="containsText" priority="739" operator="containsText" id="{25C10407-928C-4044-836B-EFC4E801E6B2}">
            <xm:f>NOT(ISERROR(SEARCH($H$167,H82)))</xm:f>
            <xm:f>$H$167</xm:f>
            <x14:dxf>
              <fill>
                <patternFill>
                  <bgColor rgb="FFFFFF00"/>
                </patternFill>
              </fill>
            </x14:dxf>
          </x14:cfRule>
          <x14:cfRule type="containsText" priority="740" operator="containsText" id="{D2149E6A-BF5B-429B-AC64-FA1EA82761E2}">
            <xm:f>NOT(ISERROR(SEARCH($H$166,H82)))</xm:f>
            <xm:f>$H$166</xm:f>
            <x14:dxf>
              <fill>
                <patternFill>
                  <bgColor rgb="FF92D050"/>
                </patternFill>
              </fill>
            </x14:dxf>
          </x14:cfRule>
          <x14:cfRule type="containsText" priority="741" operator="containsText" id="{52213F7D-52FD-454D-BF79-ADE0E698FD11}">
            <xm:f>NOT(ISERROR(SEARCH($H$165,H82)))</xm:f>
            <xm:f>$H$165</xm:f>
            <x14:dxf>
              <fill>
                <patternFill>
                  <bgColor rgb="FF00B050"/>
                </patternFill>
              </fill>
            </x14:dxf>
          </x14:cfRule>
          <xm:sqref>H82:H85</xm:sqref>
        </x14:conditionalFormatting>
        <x14:conditionalFormatting xmlns:xm="http://schemas.microsoft.com/office/excel/2006/main">
          <x14:cfRule type="containsText" priority="728" operator="containsText" id="{D8DFEE68-10E1-4E71-9AE8-DE3C7214AB7D}">
            <xm:f>NOT(ISERROR(SEARCH($I$168,O82)))</xm:f>
            <xm:f>$I$168</xm:f>
            <x14:dxf>
              <fill>
                <patternFill>
                  <bgColor rgb="FFFF0000"/>
                </patternFill>
              </fill>
            </x14:dxf>
          </x14:cfRule>
          <x14:cfRule type="containsText" priority="729" operator="containsText" id="{16D5665B-B50A-46B1-9440-8C69913F0E18}">
            <xm:f>NOT(ISERROR(SEARCH($I$167,O82)))</xm:f>
            <xm:f>$I$167</xm:f>
            <x14:dxf>
              <fill>
                <patternFill>
                  <bgColor theme="9" tint="-0.24994659260841701"/>
                </patternFill>
              </fill>
            </x14:dxf>
          </x14:cfRule>
          <x14:cfRule type="containsText" priority="730" operator="containsText" id="{660A1511-C57A-4F52-824A-52ABC2D979BF}">
            <xm:f>NOT(ISERROR(SEARCH($I$166,O82)))</xm:f>
            <xm:f>$I$166</xm:f>
            <x14:dxf>
              <fill>
                <patternFill>
                  <bgColor rgb="FFFFC000"/>
                </patternFill>
              </fill>
            </x14:dxf>
          </x14:cfRule>
          <x14:cfRule type="containsText" priority="731" operator="containsText" id="{5A36CAD6-E7D1-40EF-AD83-F566D2FBF34C}">
            <xm:f>NOT(ISERROR(SEARCH($I$165,O82)))</xm:f>
            <xm:f>$I$165</xm:f>
            <x14:dxf>
              <fill>
                <patternFill>
                  <bgColor rgb="FF00B050"/>
                </patternFill>
              </fill>
            </x14:dxf>
          </x14:cfRule>
          <xm:sqref>O82:O85</xm:sqref>
        </x14:conditionalFormatting>
        <x14:conditionalFormatting xmlns:xm="http://schemas.microsoft.com/office/excel/2006/main">
          <x14:cfRule type="containsText" priority="718" operator="containsText" id="{C4B43869-BE2D-408C-84C9-3021589A3C15}">
            <xm:f>NOT(ISERROR(SEARCH($G$169,M82)))</xm:f>
            <xm:f>$G$169</xm:f>
            <x14:dxf>
              <fill>
                <patternFill>
                  <bgColor rgb="FFFF0000"/>
                </patternFill>
              </fill>
            </x14:dxf>
          </x14:cfRule>
          <x14:cfRule type="containsText" priority="719" operator="containsText" id="{1D170A66-7F79-43AB-93D6-645777956EE9}">
            <xm:f>NOT(ISERROR(SEARCH($G$168,M82)))</xm:f>
            <xm:f>$G$168</xm:f>
            <x14:dxf>
              <fill>
                <patternFill>
                  <bgColor rgb="FFFFC000"/>
                </patternFill>
              </fill>
            </x14:dxf>
          </x14:cfRule>
          <x14:cfRule type="containsText" priority="720" operator="containsText" id="{A9F9EED5-BAB3-4E5A-887A-DEB6D723A8D1}">
            <xm:f>NOT(ISERROR(SEARCH($G$167,M82)))</xm:f>
            <xm:f>$G$167</xm:f>
            <x14:dxf>
              <fill>
                <patternFill>
                  <bgColor rgb="FFFFFF00"/>
                </patternFill>
              </fill>
            </x14:dxf>
          </x14:cfRule>
          <x14:cfRule type="containsText" priority="721" operator="containsText" id="{74E261F3-9954-46D7-867C-5AC1DB25974C}">
            <xm:f>NOT(ISERROR(SEARCH($G$166,M82)))</xm:f>
            <xm:f>$G$166</xm:f>
            <x14:dxf>
              <fill>
                <patternFill>
                  <bgColor rgb="FF92D050"/>
                </patternFill>
              </fill>
            </x14:dxf>
          </x14:cfRule>
          <x14:cfRule type="containsText" priority="722" operator="containsText" id="{9DB3480D-EC7B-484D-9127-7472BA5A93B8}">
            <xm:f>NOT(ISERROR(SEARCH($G$165,M82)))</xm:f>
            <xm:f>$G$165</xm:f>
            <x14:dxf>
              <fill>
                <patternFill>
                  <bgColor rgb="FF00B050"/>
                </patternFill>
              </fill>
            </x14:dxf>
          </x14:cfRule>
          <xm:sqref>M82:M85</xm:sqref>
        </x14:conditionalFormatting>
        <x14:conditionalFormatting xmlns:xm="http://schemas.microsoft.com/office/excel/2006/main">
          <x14:cfRule type="containsText" priority="723" operator="containsText" id="{095D32A7-FD58-4288-803F-D0030E841FC9}">
            <xm:f>NOT(ISERROR(SEARCH($H$169,N82)))</xm:f>
            <xm:f>$H$169</xm:f>
            <x14:dxf>
              <fill>
                <patternFill>
                  <bgColor rgb="FFFF0000"/>
                </patternFill>
              </fill>
            </x14:dxf>
          </x14:cfRule>
          <x14:cfRule type="containsText" priority="724" operator="containsText" id="{DF28B1CC-D50E-49C5-B3B6-9586D636B82E}">
            <xm:f>NOT(ISERROR(SEARCH($H$168,N82)))</xm:f>
            <xm:f>$H$168</xm:f>
            <x14:dxf>
              <fill>
                <patternFill>
                  <bgColor rgb="FFFFC000"/>
                </patternFill>
              </fill>
            </x14:dxf>
          </x14:cfRule>
          <x14:cfRule type="containsText" priority="725" operator="containsText" id="{2CF8F69F-82E0-49F4-81BD-594632D7B599}">
            <xm:f>NOT(ISERROR(SEARCH($H$167,N82)))</xm:f>
            <xm:f>$H$167</xm:f>
            <x14:dxf>
              <fill>
                <patternFill>
                  <bgColor rgb="FFFFFF00"/>
                </patternFill>
              </fill>
            </x14:dxf>
          </x14:cfRule>
          <x14:cfRule type="containsText" priority="726" operator="containsText" id="{88F6C84F-28BF-49C1-8B06-3E575C5B161F}">
            <xm:f>NOT(ISERROR(SEARCH($H$166,N82)))</xm:f>
            <xm:f>$H$166</xm:f>
            <x14:dxf>
              <fill>
                <patternFill>
                  <bgColor rgb="FF92D050"/>
                </patternFill>
              </fill>
            </x14:dxf>
          </x14:cfRule>
          <x14:cfRule type="containsText" priority="727" operator="containsText" id="{0F0DFD5E-C6AC-4CB0-B4AE-38DAC5E1AEDF}">
            <xm:f>NOT(ISERROR(SEARCH($H$165,N82)))</xm:f>
            <xm:f>$H$165</xm:f>
            <x14:dxf>
              <fill>
                <patternFill>
                  <bgColor rgb="FF00B050"/>
                </patternFill>
              </fill>
            </x14:dxf>
          </x14:cfRule>
          <xm:sqref>N82:N85</xm:sqref>
        </x14:conditionalFormatting>
        <x14:conditionalFormatting xmlns:xm="http://schemas.microsoft.com/office/excel/2006/main">
          <x14:cfRule type="containsText" priority="710" operator="containsText" id="{75EEEF0C-0F69-4AED-9A0A-188021AF6AFF}">
            <xm:f>NOT(ISERROR(SEARCH($H$166,H79)))</xm:f>
            <xm:f>$H$166</xm:f>
            <x14:dxf>
              <fill>
                <patternFill>
                  <bgColor rgb="FF92D050"/>
                </patternFill>
              </fill>
            </x14:dxf>
          </x14:cfRule>
          <x14:cfRule type="containsText" priority="711" operator="containsText" id="{8466C6AF-ADAC-46EA-A61C-24D7107B6923}">
            <xm:f>NOT(ISERROR(SEARCH($H$167,H79)))</xm:f>
            <xm:f>$H$167</xm:f>
            <x14:dxf>
              <fill>
                <patternFill>
                  <bgColor rgb="FFFFFF00"/>
                </patternFill>
              </fill>
            </x14:dxf>
          </x14:cfRule>
          <x14:cfRule type="containsText" priority="712" operator="containsText" id="{DE56B550-D47E-4F21-8A25-A33AFE452260}">
            <xm:f>NOT(ISERROR(SEARCH($H$168,H79)))</xm:f>
            <xm:f>$H$168</xm:f>
            <x14:dxf>
              <fill>
                <patternFill>
                  <bgColor rgb="FFFFC000"/>
                </patternFill>
              </fill>
            </x14:dxf>
          </x14:cfRule>
          <x14:cfRule type="containsText" priority="713" operator="containsText" id="{69F03CCA-1543-4951-9E6F-D57FF235FDAB}">
            <xm:f>NOT(ISERROR(SEARCH($H$169,H79)))</xm:f>
            <xm:f>$H$169</xm:f>
            <x14:dxf>
              <fill>
                <patternFill>
                  <bgColor rgb="FFFF0000"/>
                </patternFill>
              </fill>
            </x14:dxf>
          </x14:cfRule>
          <xm:sqref>H79</xm:sqref>
        </x14:conditionalFormatting>
        <x14:conditionalFormatting xmlns:xm="http://schemas.microsoft.com/office/excel/2006/main">
          <x14:cfRule type="containsText" priority="715" operator="containsText" id="{24DB5055-D7E8-4743-9384-4D73C5D90997}">
            <xm:f>NOT(ISERROR(SEARCH($I$166,I79)))</xm:f>
            <xm:f>$I$166</xm:f>
            <x14:dxf>
              <fill>
                <patternFill>
                  <bgColor theme="9" tint="-0.24994659260841701"/>
                </patternFill>
              </fill>
            </x14:dxf>
          </x14:cfRule>
          <x14:cfRule type="containsText" priority="716" operator="containsText" id="{E2DB5BF8-CF31-46FD-AE79-46115D19B6B6}">
            <xm:f>NOT(ISERROR(SEARCH($I$167,I79)))</xm:f>
            <xm:f>$I$167</xm:f>
            <x14:dxf>
              <fill>
                <patternFill>
                  <bgColor rgb="FFFFC000"/>
                </patternFill>
              </fill>
            </x14:dxf>
          </x14:cfRule>
          <xm:sqref>I79</xm:sqref>
        </x14:conditionalFormatting>
        <x14:conditionalFormatting xmlns:xm="http://schemas.microsoft.com/office/excel/2006/main">
          <x14:cfRule type="containsText" priority="704" operator="containsText" id="{B7AA728B-C091-4A76-8E5B-F111F882D6E3}">
            <xm:f>NOT(ISERROR(SEARCH($G$165,G79)))</xm:f>
            <xm:f>$G$165</xm:f>
            <x14:dxf>
              <fill>
                <patternFill>
                  <bgColor rgb="FF00B050"/>
                </patternFill>
              </fill>
            </x14:dxf>
          </x14:cfRule>
          <x14:cfRule type="containsText" priority="705" operator="containsText" id="{83DEDD57-9307-4D5F-ADD8-336AE60D9C58}">
            <xm:f>NOT(ISERROR(SEARCH($G$166,G79)))</xm:f>
            <xm:f>$G$166</xm:f>
            <x14:dxf>
              <fill>
                <patternFill>
                  <bgColor rgb="FF92D050"/>
                </patternFill>
              </fill>
            </x14:dxf>
          </x14:cfRule>
          <x14:cfRule type="containsText" priority="706" operator="containsText" id="{9D4D265E-08D7-4943-9A86-75FDE5A44605}">
            <xm:f>NOT(ISERROR(SEARCH($G$167,G79)))</xm:f>
            <xm:f>$G$167</xm:f>
            <x14:dxf>
              <fill>
                <patternFill>
                  <bgColor rgb="FFFFFF00"/>
                </patternFill>
              </fill>
            </x14:dxf>
          </x14:cfRule>
          <x14:cfRule type="containsText" priority="707" operator="containsText" id="{AC489C86-1A1E-47A2-86C8-D5027459F898}">
            <xm:f>NOT(ISERROR(SEARCH($G$168,G79)))</xm:f>
            <xm:f>$G$168</xm:f>
            <x14:dxf>
              <fill>
                <patternFill>
                  <bgColor rgb="FFFFC000"/>
                </patternFill>
              </fill>
            </x14:dxf>
          </x14:cfRule>
          <x14:cfRule type="containsText" priority="708" operator="containsText" id="{5AC644EE-2B4C-4F9E-8E44-2FEC3C48CB4C}">
            <xm:f>NOT(ISERROR(SEARCH($G$169,G79)))</xm:f>
            <xm:f>$G$169</xm:f>
            <x14:dxf>
              <fill>
                <patternFill>
                  <bgColor rgb="FFFF0000"/>
                </patternFill>
              </fill>
            </x14:dxf>
          </x14:cfRule>
          <xm:sqref>G79:G81</xm:sqref>
        </x14:conditionalFormatting>
        <x14:conditionalFormatting xmlns:xm="http://schemas.microsoft.com/office/excel/2006/main">
          <x14:cfRule type="containsText" priority="696" operator="containsText" id="{0065DB75-97AD-4123-83A3-562D819C47F4}">
            <xm:f>NOT(ISERROR(SEARCH($H$166,N79)))</xm:f>
            <xm:f>$H$166</xm:f>
            <x14:dxf>
              <fill>
                <patternFill>
                  <bgColor rgb="FF92D050"/>
                </patternFill>
              </fill>
            </x14:dxf>
          </x14:cfRule>
          <x14:cfRule type="containsText" priority="697" operator="containsText" id="{3CE03577-6713-4718-A9A2-0A17B028F24F}">
            <xm:f>NOT(ISERROR(SEARCH($H$167,N79)))</xm:f>
            <xm:f>$H$167</xm:f>
            <x14:dxf>
              <fill>
                <patternFill>
                  <bgColor rgb="FFFFFF00"/>
                </patternFill>
              </fill>
            </x14:dxf>
          </x14:cfRule>
          <x14:cfRule type="containsText" priority="698" operator="containsText" id="{81FC449A-19CF-40DA-8E01-4B175F7C4BE6}">
            <xm:f>NOT(ISERROR(SEARCH($H$168,N79)))</xm:f>
            <xm:f>$H$168</xm:f>
            <x14:dxf>
              <fill>
                <patternFill>
                  <bgColor rgb="FFFFC000"/>
                </patternFill>
              </fill>
            </x14:dxf>
          </x14:cfRule>
          <x14:cfRule type="containsText" priority="699" operator="containsText" id="{EF7B22E5-676F-4225-911C-7E18C2849CEF}">
            <xm:f>NOT(ISERROR(SEARCH($H$169,N79)))</xm:f>
            <xm:f>$H$169</xm:f>
            <x14:dxf>
              <fill>
                <patternFill>
                  <bgColor rgb="FFFF0000"/>
                </patternFill>
              </fill>
            </x14:dxf>
          </x14:cfRule>
          <xm:sqref>N79</xm:sqref>
        </x14:conditionalFormatting>
        <x14:conditionalFormatting xmlns:xm="http://schemas.microsoft.com/office/excel/2006/main">
          <x14:cfRule type="containsText" priority="701" operator="containsText" id="{FA2198BD-2765-4C51-8F1E-5BCC54FD2DE6}">
            <xm:f>NOT(ISERROR(SEARCH($I$166,O79)))</xm:f>
            <xm:f>$I$166</xm:f>
            <x14:dxf>
              <fill>
                <patternFill>
                  <bgColor theme="9" tint="-0.24994659260841701"/>
                </patternFill>
              </fill>
            </x14:dxf>
          </x14:cfRule>
          <x14:cfRule type="containsText" priority="702" operator="containsText" id="{0DCB378C-BA58-4D70-AE33-D504E4C97FF1}">
            <xm:f>NOT(ISERROR(SEARCH($I$167,O79)))</xm:f>
            <xm:f>$I$167</xm:f>
            <x14:dxf>
              <fill>
                <patternFill>
                  <bgColor rgb="FFFFC000"/>
                </patternFill>
              </fill>
            </x14:dxf>
          </x14:cfRule>
          <xm:sqref>O79</xm:sqref>
        </x14:conditionalFormatting>
        <x14:conditionalFormatting xmlns:xm="http://schemas.microsoft.com/office/excel/2006/main">
          <x14:cfRule type="containsText" priority="690" operator="containsText" id="{307A2A6D-7005-40CE-B8EB-5478FED6FAF4}">
            <xm:f>NOT(ISERROR(SEARCH($G$165,M79)))</xm:f>
            <xm:f>$G$165</xm:f>
            <x14:dxf>
              <fill>
                <patternFill>
                  <bgColor rgb="FF00B050"/>
                </patternFill>
              </fill>
            </x14:dxf>
          </x14:cfRule>
          <x14:cfRule type="containsText" priority="691" operator="containsText" id="{0B154F88-2637-4692-9F09-3C521645EA1E}">
            <xm:f>NOT(ISERROR(SEARCH($G$166,M79)))</xm:f>
            <xm:f>$G$166</xm:f>
            <x14:dxf>
              <fill>
                <patternFill>
                  <bgColor rgb="FF92D050"/>
                </patternFill>
              </fill>
            </x14:dxf>
          </x14:cfRule>
          <x14:cfRule type="containsText" priority="692" operator="containsText" id="{E02A631F-D9A0-4FD7-9A7E-9BF6802F9015}">
            <xm:f>NOT(ISERROR(SEARCH($G$167,M79)))</xm:f>
            <xm:f>$G$167</xm:f>
            <x14:dxf>
              <fill>
                <patternFill>
                  <bgColor rgb="FFFFFF00"/>
                </patternFill>
              </fill>
            </x14:dxf>
          </x14:cfRule>
          <x14:cfRule type="containsText" priority="693" operator="containsText" id="{AB5AB371-0C35-4F35-9782-32ECB402B500}">
            <xm:f>NOT(ISERROR(SEARCH($G$168,M79)))</xm:f>
            <xm:f>$G$168</xm:f>
            <x14:dxf>
              <fill>
                <patternFill>
                  <bgColor rgb="FFFFC000"/>
                </patternFill>
              </fill>
            </x14:dxf>
          </x14:cfRule>
          <x14:cfRule type="containsText" priority="694" operator="containsText" id="{3CC1BD95-82FE-47DE-971A-123549B5CAA5}">
            <xm:f>NOT(ISERROR(SEARCH($G$169,M79)))</xm:f>
            <xm:f>$G$169</xm:f>
            <x14:dxf>
              <fill>
                <patternFill>
                  <bgColor rgb="FFFF0000"/>
                </patternFill>
              </fill>
            </x14:dxf>
          </x14:cfRule>
          <xm:sqref>M79:M81</xm:sqref>
        </x14:conditionalFormatting>
        <x14:conditionalFormatting xmlns:xm="http://schemas.microsoft.com/office/excel/2006/main">
          <x14:cfRule type="containsText" priority="682" operator="containsText" id="{722EE8D6-51F2-486B-8508-4454E9DDE460}">
            <xm:f>NOT(ISERROR(SEARCH($H$166,H86)))</xm:f>
            <xm:f>$H$166</xm:f>
            <x14:dxf>
              <fill>
                <patternFill>
                  <bgColor rgb="FF92D050"/>
                </patternFill>
              </fill>
            </x14:dxf>
          </x14:cfRule>
          <x14:cfRule type="containsText" priority="683" operator="containsText" id="{6259BBE9-DF25-4F7C-9A18-E65A4C0CC9FD}">
            <xm:f>NOT(ISERROR(SEARCH($H$167,H86)))</xm:f>
            <xm:f>$H$167</xm:f>
            <x14:dxf>
              <fill>
                <patternFill>
                  <bgColor rgb="FFFFFF00"/>
                </patternFill>
              </fill>
            </x14:dxf>
          </x14:cfRule>
          <x14:cfRule type="containsText" priority="684" operator="containsText" id="{E5E29713-60CC-4E12-9997-C4CD176D936F}">
            <xm:f>NOT(ISERROR(SEARCH($H$168,H86)))</xm:f>
            <xm:f>$H$168</xm:f>
            <x14:dxf>
              <fill>
                <patternFill>
                  <bgColor rgb="FFFFC000"/>
                </patternFill>
              </fill>
            </x14:dxf>
          </x14:cfRule>
          <x14:cfRule type="containsText" priority="685" operator="containsText" id="{77E7BE3C-C3C4-4D4F-9BB3-5401046DFD30}">
            <xm:f>NOT(ISERROR(SEARCH($H$169,H86)))</xm:f>
            <xm:f>$H$169</xm:f>
            <x14:dxf>
              <fill>
                <patternFill>
                  <bgColor rgb="FFFF0000"/>
                </patternFill>
              </fill>
            </x14:dxf>
          </x14:cfRule>
          <xm:sqref>H86</xm:sqref>
        </x14:conditionalFormatting>
        <x14:conditionalFormatting xmlns:xm="http://schemas.microsoft.com/office/excel/2006/main">
          <x14:cfRule type="containsText" priority="687" operator="containsText" id="{82AC86DD-78B3-4446-848E-CD8E48A41A7A}">
            <xm:f>NOT(ISERROR(SEARCH($I$166,I86)))</xm:f>
            <xm:f>$I$166</xm:f>
            <x14:dxf>
              <fill>
                <patternFill>
                  <bgColor theme="9" tint="-0.24994659260841701"/>
                </patternFill>
              </fill>
            </x14:dxf>
          </x14:cfRule>
          <x14:cfRule type="containsText" priority="688" operator="containsText" id="{0C260595-C117-4E59-AFA7-E2323644A570}">
            <xm:f>NOT(ISERROR(SEARCH($I$167,I86)))</xm:f>
            <xm:f>$I$167</xm:f>
            <x14:dxf>
              <fill>
                <patternFill>
                  <bgColor rgb="FFFFC000"/>
                </patternFill>
              </fill>
            </x14:dxf>
          </x14:cfRule>
          <xm:sqref>I86</xm:sqref>
        </x14:conditionalFormatting>
        <x14:conditionalFormatting xmlns:xm="http://schemas.microsoft.com/office/excel/2006/main">
          <x14:cfRule type="containsText" priority="676" operator="containsText" id="{578B969C-14EA-4733-85EA-3934B1EE4616}">
            <xm:f>NOT(ISERROR(SEARCH($G$165,G86)))</xm:f>
            <xm:f>$G$165</xm:f>
            <x14:dxf>
              <fill>
                <patternFill>
                  <bgColor rgb="FF00B050"/>
                </patternFill>
              </fill>
            </x14:dxf>
          </x14:cfRule>
          <x14:cfRule type="containsText" priority="677" operator="containsText" id="{09975DEB-74A0-43A8-A646-673F0044CF68}">
            <xm:f>NOT(ISERROR(SEARCH($G$166,G86)))</xm:f>
            <xm:f>$G$166</xm:f>
            <x14:dxf>
              <fill>
                <patternFill>
                  <bgColor rgb="FF92D050"/>
                </patternFill>
              </fill>
            </x14:dxf>
          </x14:cfRule>
          <x14:cfRule type="containsText" priority="678" operator="containsText" id="{41ADF846-C1E3-48F9-BEC5-9FBCD778347D}">
            <xm:f>NOT(ISERROR(SEARCH($G$167,G86)))</xm:f>
            <xm:f>$G$167</xm:f>
            <x14:dxf>
              <fill>
                <patternFill>
                  <bgColor rgb="FFFFFF00"/>
                </patternFill>
              </fill>
            </x14:dxf>
          </x14:cfRule>
          <x14:cfRule type="containsText" priority="679" operator="containsText" id="{BD7CD8AB-2A0C-4C6A-BD30-FE96F53092CD}">
            <xm:f>NOT(ISERROR(SEARCH($G$168,G86)))</xm:f>
            <xm:f>$G$168</xm:f>
            <x14:dxf>
              <fill>
                <patternFill>
                  <bgColor rgb="FFFFC000"/>
                </patternFill>
              </fill>
            </x14:dxf>
          </x14:cfRule>
          <x14:cfRule type="containsText" priority="680" operator="containsText" id="{ACF59795-D087-4EAC-B49C-EB0335B9D909}">
            <xm:f>NOT(ISERROR(SEARCH($G$169,G86)))</xm:f>
            <xm:f>$G$169</xm:f>
            <x14:dxf>
              <fill>
                <patternFill>
                  <bgColor rgb="FFFF0000"/>
                </patternFill>
              </fill>
            </x14:dxf>
          </x14:cfRule>
          <xm:sqref>G86:G88</xm:sqref>
        </x14:conditionalFormatting>
        <x14:conditionalFormatting xmlns:xm="http://schemas.microsoft.com/office/excel/2006/main">
          <x14:cfRule type="containsText" priority="672" operator="containsText" id="{8ABC6B7A-F802-40A6-BF66-2F971F993E85}">
            <xm:f>NOT(ISERROR(SEARCH($H$166,N86)))</xm:f>
            <xm:f>$H$166</xm:f>
            <x14:dxf>
              <fill>
                <patternFill>
                  <bgColor rgb="FF92D050"/>
                </patternFill>
              </fill>
            </x14:dxf>
          </x14:cfRule>
          <x14:cfRule type="containsText" priority="673" operator="containsText" id="{948016AE-B28A-41FF-B80B-BA46FC2DE397}">
            <xm:f>NOT(ISERROR(SEARCH($H$167,N86)))</xm:f>
            <xm:f>$H$167</xm:f>
            <x14:dxf>
              <fill>
                <patternFill>
                  <bgColor rgb="FFFFFF00"/>
                </patternFill>
              </fill>
            </x14:dxf>
          </x14:cfRule>
          <x14:cfRule type="containsText" priority="674" operator="containsText" id="{4DF70C12-3CF1-4562-B369-2B0F76C54638}">
            <xm:f>NOT(ISERROR(SEARCH($H$168,N86)))</xm:f>
            <xm:f>$H$168</xm:f>
            <x14:dxf>
              <fill>
                <patternFill>
                  <bgColor rgb="FFFFC000"/>
                </patternFill>
              </fill>
            </x14:dxf>
          </x14:cfRule>
          <x14:cfRule type="containsText" priority="675" operator="containsText" id="{22BD3459-C3AA-4BB5-80E9-5F20162199FA}">
            <xm:f>NOT(ISERROR(SEARCH($H$169,N86)))</xm:f>
            <xm:f>$H$169</xm:f>
            <x14:dxf>
              <fill>
                <patternFill>
                  <bgColor rgb="FFFF0000"/>
                </patternFill>
              </fill>
            </x14:dxf>
          </x14:cfRule>
          <xm:sqref>N86</xm:sqref>
        </x14:conditionalFormatting>
        <x14:conditionalFormatting xmlns:xm="http://schemas.microsoft.com/office/excel/2006/main">
          <x14:cfRule type="containsText" priority="666" operator="containsText" id="{8A8EF58A-F696-427D-94CB-A6BCCCA85019}">
            <xm:f>NOT(ISERROR(SEARCH($G$165,M86)))</xm:f>
            <xm:f>$G$165</xm:f>
            <x14:dxf>
              <fill>
                <patternFill>
                  <bgColor rgb="FF00B050"/>
                </patternFill>
              </fill>
            </x14:dxf>
          </x14:cfRule>
          <x14:cfRule type="containsText" priority="667" operator="containsText" id="{AB0D765A-E1BA-47FF-A680-C0242CFBF01E}">
            <xm:f>NOT(ISERROR(SEARCH($G$166,M86)))</xm:f>
            <xm:f>$G$166</xm:f>
            <x14:dxf>
              <fill>
                <patternFill>
                  <bgColor rgb="FF92D050"/>
                </patternFill>
              </fill>
            </x14:dxf>
          </x14:cfRule>
          <x14:cfRule type="containsText" priority="668" operator="containsText" id="{CD815204-C7B0-4630-B76F-441541127A25}">
            <xm:f>NOT(ISERROR(SEARCH($G$167,M86)))</xm:f>
            <xm:f>$G$167</xm:f>
            <x14:dxf>
              <fill>
                <patternFill>
                  <bgColor rgb="FFFFFF00"/>
                </patternFill>
              </fill>
            </x14:dxf>
          </x14:cfRule>
          <x14:cfRule type="containsText" priority="669" operator="containsText" id="{1AE015A7-A066-4A75-AC88-933C151DEF0A}">
            <xm:f>NOT(ISERROR(SEARCH($G$168,M86)))</xm:f>
            <xm:f>$G$168</xm:f>
            <x14:dxf>
              <fill>
                <patternFill>
                  <bgColor rgb="FFFFC000"/>
                </patternFill>
              </fill>
            </x14:dxf>
          </x14:cfRule>
          <x14:cfRule type="containsText" priority="670" operator="containsText" id="{34E17B76-29EB-4A51-AEF9-2DCF48565276}">
            <xm:f>NOT(ISERROR(SEARCH($G$169,M86)))</xm:f>
            <xm:f>$G$169</xm:f>
            <x14:dxf>
              <fill>
                <patternFill>
                  <bgColor rgb="FFFF0000"/>
                </patternFill>
              </fill>
            </x14:dxf>
          </x14:cfRule>
          <xm:sqref>M86:M88</xm:sqref>
        </x14:conditionalFormatting>
        <x14:conditionalFormatting xmlns:xm="http://schemas.microsoft.com/office/excel/2006/main">
          <x14:cfRule type="containsText" priority="661" operator="containsText" id="{1CC5112F-4B9A-4977-AB72-463A5331415E}">
            <xm:f>NOT(ISERROR(SEARCH($G$169,G89)))</xm:f>
            <xm:f>$G$169</xm:f>
            <x14:dxf>
              <fill>
                <patternFill>
                  <bgColor rgb="FFFF0000"/>
                </patternFill>
              </fill>
            </x14:dxf>
          </x14:cfRule>
          <x14:cfRule type="containsText" priority="662" operator="containsText" id="{01C2A39B-4D19-450E-AA75-612DE8BB7223}">
            <xm:f>NOT(ISERROR(SEARCH($G$168,G89)))</xm:f>
            <xm:f>$G$168</xm:f>
            <x14:dxf>
              <fill>
                <patternFill>
                  <bgColor rgb="FFFFC000"/>
                </patternFill>
              </fill>
            </x14:dxf>
          </x14:cfRule>
          <x14:cfRule type="containsText" priority="663" operator="containsText" id="{974F7D07-97EC-490C-9F67-C1DB4382BEC2}">
            <xm:f>NOT(ISERROR(SEARCH($G$167,G89)))</xm:f>
            <xm:f>$G$167</xm:f>
            <x14:dxf>
              <fill>
                <patternFill>
                  <bgColor rgb="FFFFFF00"/>
                </patternFill>
              </fill>
            </x14:dxf>
          </x14:cfRule>
          <x14:cfRule type="containsText" priority="664" operator="containsText" id="{8E632C29-972B-40F9-8F5B-06592F6C0083}">
            <xm:f>NOT(ISERROR(SEARCH($G$166,G89)))</xm:f>
            <xm:f>$G$166</xm:f>
            <x14:dxf>
              <fill>
                <patternFill>
                  <bgColor rgb="FF92D050"/>
                </patternFill>
              </fill>
            </x14:dxf>
          </x14:cfRule>
          <x14:cfRule type="containsText" priority="665" operator="containsText" id="{92F15B67-60BB-404D-A056-48A517504619}">
            <xm:f>NOT(ISERROR(SEARCH($G$165,G89)))</xm:f>
            <xm:f>$G$165</xm:f>
            <x14:dxf>
              <fill>
                <patternFill>
                  <bgColor rgb="FF00B050"/>
                </patternFill>
              </fill>
            </x14:dxf>
          </x14:cfRule>
          <xm:sqref>G89</xm:sqref>
        </x14:conditionalFormatting>
        <x14:conditionalFormatting xmlns:xm="http://schemas.microsoft.com/office/excel/2006/main">
          <x14:cfRule type="containsText" priority="652" operator="containsText" id="{78B1A821-77AA-46BC-BB4C-E40F58888F8B}">
            <xm:f>NOT(ISERROR(SEARCH($H$169,H89)))</xm:f>
            <xm:f>$H$169</xm:f>
            <x14:dxf>
              <fill>
                <patternFill>
                  <bgColor rgb="FFFF0000"/>
                </patternFill>
              </fill>
            </x14:dxf>
          </x14:cfRule>
          <x14:cfRule type="containsText" priority="653" operator="containsText" id="{007D0AF0-C9E4-4451-B9D6-D5C5AAFF8403}">
            <xm:f>NOT(ISERROR(SEARCH($H$168,H89)))</xm:f>
            <xm:f>$H$168</xm:f>
            <x14:dxf>
              <fill>
                <patternFill>
                  <bgColor rgb="FFFFC000"/>
                </patternFill>
              </fill>
            </x14:dxf>
          </x14:cfRule>
          <x14:cfRule type="containsText" priority="654" operator="containsText" id="{DB8E0792-8AC5-4AD8-A7D2-CDF60EB617DE}">
            <xm:f>NOT(ISERROR(SEARCH($H$167,H89)))</xm:f>
            <xm:f>$H$167</xm:f>
            <x14:dxf>
              <fill>
                <patternFill>
                  <bgColor rgb="FFFFFF00"/>
                </patternFill>
              </fill>
            </x14:dxf>
          </x14:cfRule>
          <x14:cfRule type="containsText" priority="655" operator="containsText" id="{BEA64A01-C814-4DA9-B7B0-38A14D6B5B38}">
            <xm:f>NOT(ISERROR(SEARCH($H$166,H89)))</xm:f>
            <xm:f>$H$166</xm:f>
            <x14:dxf>
              <fill>
                <patternFill>
                  <bgColor rgb="FF92D050"/>
                </patternFill>
              </fill>
            </x14:dxf>
          </x14:cfRule>
          <x14:cfRule type="containsText" priority="656" operator="containsText" id="{E462B212-EC32-4A70-BF05-462C3499BA82}">
            <xm:f>NOT(ISERROR(SEARCH($H$165,H89)))</xm:f>
            <xm:f>$H$165</xm:f>
            <x14:dxf>
              <fill>
                <patternFill>
                  <bgColor rgb="FF00B050"/>
                </patternFill>
              </fill>
            </x14:dxf>
          </x14:cfRule>
          <xm:sqref>H89</xm:sqref>
        </x14:conditionalFormatting>
        <x14:conditionalFormatting xmlns:xm="http://schemas.microsoft.com/office/excel/2006/main">
          <x14:cfRule type="containsText" priority="657" operator="containsText" id="{3DF957B6-242C-4284-BA5E-70B12F01674B}">
            <xm:f>NOT(ISERROR(SEARCH($I$168,I89)))</xm:f>
            <xm:f>$I$168</xm:f>
            <x14:dxf>
              <fill>
                <patternFill>
                  <bgColor rgb="FFFF0000"/>
                </patternFill>
              </fill>
            </x14:dxf>
          </x14:cfRule>
          <x14:cfRule type="containsText" priority="658" operator="containsText" id="{74304D2D-1B55-4645-94EE-DF3DE2B0A6B6}">
            <xm:f>NOT(ISERROR(SEARCH($I$167,I89)))</xm:f>
            <xm:f>$I$167</xm:f>
            <x14:dxf>
              <fill>
                <patternFill>
                  <bgColor theme="9" tint="-0.24994659260841701"/>
                </patternFill>
              </fill>
            </x14:dxf>
          </x14:cfRule>
          <x14:cfRule type="containsText" priority="659" operator="containsText" id="{455B834C-9E7F-4009-97DB-A7D8171B82A5}">
            <xm:f>NOT(ISERROR(SEARCH($I$166,I89)))</xm:f>
            <xm:f>$I$166</xm:f>
            <x14:dxf>
              <fill>
                <patternFill>
                  <bgColor rgb="FFFFC000"/>
                </patternFill>
              </fill>
            </x14:dxf>
          </x14:cfRule>
          <x14:cfRule type="containsText" priority="660" operator="containsText" id="{CFFB2D57-4449-486E-92A2-4E59046B069E}">
            <xm:f>NOT(ISERROR(SEARCH($I$165,I89)))</xm:f>
            <xm:f>$I$165</xm:f>
            <x14:dxf>
              <fill>
                <patternFill>
                  <bgColor rgb="FF00B050"/>
                </patternFill>
              </fill>
            </x14:dxf>
          </x14:cfRule>
          <xm:sqref>I89</xm:sqref>
        </x14:conditionalFormatting>
        <x14:conditionalFormatting xmlns:xm="http://schemas.microsoft.com/office/excel/2006/main">
          <x14:cfRule type="containsText" priority="647" operator="containsText" id="{5CF68EE8-FC10-4E29-B939-0989522228E0}">
            <xm:f>NOT(ISERROR(SEARCH($G$169,M89)))</xm:f>
            <xm:f>$G$169</xm:f>
            <x14:dxf>
              <fill>
                <patternFill>
                  <bgColor rgb="FFFF0000"/>
                </patternFill>
              </fill>
            </x14:dxf>
          </x14:cfRule>
          <x14:cfRule type="containsText" priority="648" operator="containsText" id="{66386A22-99BD-4172-98E1-690DD4DB7DA4}">
            <xm:f>NOT(ISERROR(SEARCH($G$168,M89)))</xm:f>
            <xm:f>$G$168</xm:f>
            <x14:dxf>
              <fill>
                <patternFill>
                  <bgColor rgb="FFFFC000"/>
                </patternFill>
              </fill>
            </x14:dxf>
          </x14:cfRule>
          <x14:cfRule type="containsText" priority="649" operator="containsText" id="{5702AF24-A851-407C-A2B8-D1B1E60E9A89}">
            <xm:f>NOT(ISERROR(SEARCH($G$167,M89)))</xm:f>
            <xm:f>$G$167</xm:f>
            <x14:dxf>
              <fill>
                <patternFill>
                  <bgColor rgb="FFFFFF00"/>
                </patternFill>
              </fill>
            </x14:dxf>
          </x14:cfRule>
          <x14:cfRule type="containsText" priority="650" operator="containsText" id="{4C18F41F-7846-4697-83FD-4380D30D4035}">
            <xm:f>NOT(ISERROR(SEARCH($G$166,M89)))</xm:f>
            <xm:f>$G$166</xm:f>
            <x14:dxf>
              <fill>
                <patternFill>
                  <bgColor rgb="FF92D050"/>
                </patternFill>
              </fill>
            </x14:dxf>
          </x14:cfRule>
          <x14:cfRule type="containsText" priority="651" operator="containsText" id="{58D9489E-6B7B-4D97-9FF9-96ABDED17936}">
            <xm:f>NOT(ISERROR(SEARCH($G$165,M89)))</xm:f>
            <xm:f>$G$165</xm:f>
            <x14:dxf>
              <fill>
                <patternFill>
                  <bgColor rgb="FF00B050"/>
                </patternFill>
              </fill>
            </x14:dxf>
          </x14:cfRule>
          <xm:sqref>M89</xm:sqref>
        </x14:conditionalFormatting>
        <x14:conditionalFormatting xmlns:xm="http://schemas.microsoft.com/office/excel/2006/main">
          <x14:cfRule type="containsText" priority="638" operator="containsText" id="{BD6F1C1E-BF35-4936-916F-DF22B3E81369}">
            <xm:f>NOT(ISERROR(SEARCH($H$169,N89)))</xm:f>
            <xm:f>$H$169</xm:f>
            <x14:dxf>
              <fill>
                <patternFill>
                  <bgColor rgb="FFFF0000"/>
                </patternFill>
              </fill>
            </x14:dxf>
          </x14:cfRule>
          <x14:cfRule type="containsText" priority="639" operator="containsText" id="{4D243210-D783-451F-BE2B-CB3D8F7ACE34}">
            <xm:f>NOT(ISERROR(SEARCH($H$168,N89)))</xm:f>
            <xm:f>$H$168</xm:f>
            <x14:dxf>
              <fill>
                <patternFill>
                  <bgColor rgb="FFFFC000"/>
                </patternFill>
              </fill>
            </x14:dxf>
          </x14:cfRule>
          <x14:cfRule type="containsText" priority="640" operator="containsText" id="{DB073E27-387F-406D-BA11-AB4BD0180119}">
            <xm:f>NOT(ISERROR(SEARCH($H$167,N89)))</xm:f>
            <xm:f>$H$167</xm:f>
            <x14:dxf>
              <fill>
                <patternFill>
                  <bgColor rgb="FFFFFF00"/>
                </patternFill>
              </fill>
            </x14:dxf>
          </x14:cfRule>
          <x14:cfRule type="containsText" priority="641" operator="containsText" id="{373322AE-0CF2-466D-860C-FE020483FBA9}">
            <xm:f>NOT(ISERROR(SEARCH($H$166,N89)))</xm:f>
            <xm:f>$H$166</xm:f>
            <x14:dxf>
              <fill>
                <patternFill>
                  <bgColor rgb="FF92D050"/>
                </patternFill>
              </fill>
            </x14:dxf>
          </x14:cfRule>
          <x14:cfRule type="containsText" priority="642" operator="containsText" id="{22DB8242-BA0A-4407-8610-2DA5A6676575}">
            <xm:f>NOT(ISERROR(SEARCH($H$165,N89)))</xm:f>
            <xm:f>$H$165</xm:f>
            <x14:dxf>
              <fill>
                <patternFill>
                  <bgColor rgb="FF00B050"/>
                </patternFill>
              </fill>
            </x14:dxf>
          </x14:cfRule>
          <xm:sqref>N89</xm:sqref>
        </x14:conditionalFormatting>
        <x14:conditionalFormatting xmlns:xm="http://schemas.microsoft.com/office/excel/2006/main">
          <x14:cfRule type="containsText" priority="643" operator="containsText" id="{ACACDA22-5083-416C-9960-FE1FB8B14916}">
            <xm:f>NOT(ISERROR(SEARCH($I$168,O89)))</xm:f>
            <xm:f>$I$168</xm:f>
            <x14:dxf>
              <fill>
                <patternFill>
                  <bgColor rgb="FFFF0000"/>
                </patternFill>
              </fill>
            </x14:dxf>
          </x14:cfRule>
          <x14:cfRule type="containsText" priority="644" operator="containsText" id="{8F85C48D-D517-43F1-9731-0503401C6EA3}">
            <xm:f>NOT(ISERROR(SEARCH($I$167,O89)))</xm:f>
            <xm:f>$I$167</xm:f>
            <x14:dxf>
              <fill>
                <patternFill>
                  <bgColor theme="9" tint="-0.24994659260841701"/>
                </patternFill>
              </fill>
            </x14:dxf>
          </x14:cfRule>
          <x14:cfRule type="containsText" priority="645" operator="containsText" id="{1951EF16-D6B3-45BF-82A3-74EA67CA09A8}">
            <xm:f>NOT(ISERROR(SEARCH($I$166,O89)))</xm:f>
            <xm:f>$I$166</xm:f>
            <x14:dxf>
              <fill>
                <patternFill>
                  <bgColor rgb="FFFFC000"/>
                </patternFill>
              </fill>
            </x14:dxf>
          </x14:cfRule>
          <x14:cfRule type="containsText" priority="646" operator="containsText" id="{845E132E-4219-4987-8DB2-D83925F50158}">
            <xm:f>NOT(ISERROR(SEARCH($I$165,O89)))</xm:f>
            <xm:f>$I$165</xm:f>
            <x14:dxf>
              <fill>
                <patternFill>
                  <bgColor rgb="FF00B050"/>
                </patternFill>
              </fill>
            </x14:dxf>
          </x14:cfRule>
          <xm:sqref>O89</xm:sqref>
        </x14:conditionalFormatting>
        <x14:conditionalFormatting xmlns:xm="http://schemas.microsoft.com/office/excel/2006/main">
          <x14:cfRule type="containsText" priority="634" operator="containsText" id="{44B02FFC-C7FF-4D56-9B0E-965EA8B96609}">
            <xm:f>NOT(ISERROR(SEARCH($I$168,I95)))</xm:f>
            <xm:f>$I$168</xm:f>
            <x14:dxf>
              <fill>
                <patternFill>
                  <bgColor rgb="FFFF0000"/>
                </patternFill>
              </fill>
            </x14:dxf>
          </x14:cfRule>
          <x14:cfRule type="containsText" priority="635" operator="containsText" id="{F1EF6876-3AE4-46C2-A45C-44EC1D083253}">
            <xm:f>NOT(ISERROR(SEARCH($I$167,I95)))</xm:f>
            <xm:f>$I$167</xm:f>
            <x14:dxf>
              <fill>
                <patternFill>
                  <bgColor theme="9" tint="-0.24994659260841701"/>
                </patternFill>
              </fill>
            </x14:dxf>
          </x14:cfRule>
          <x14:cfRule type="containsText" priority="636" operator="containsText" id="{8FDC2D7C-5E86-42C7-AC34-81CB1D3E8EA9}">
            <xm:f>NOT(ISERROR(SEARCH($I$166,I95)))</xm:f>
            <xm:f>$I$166</xm:f>
            <x14:dxf>
              <fill>
                <patternFill>
                  <bgColor rgb="FFFFC000"/>
                </patternFill>
              </fill>
            </x14:dxf>
          </x14:cfRule>
          <x14:cfRule type="containsText" priority="637" operator="containsText" id="{3F629238-64DF-4ECC-BAEC-A1BBBABA1466}">
            <xm:f>NOT(ISERROR(SEARCH($I$165,I95)))</xm:f>
            <xm:f>$I$165</xm:f>
            <x14:dxf>
              <fill>
                <patternFill>
                  <bgColor rgb="FF00B050"/>
                </patternFill>
              </fill>
            </x14:dxf>
          </x14:cfRule>
          <xm:sqref>I95:I103</xm:sqref>
        </x14:conditionalFormatting>
        <x14:conditionalFormatting xmlns:xm="http://schemas.microsoft.com/office/excel/2006/main">
          <x14:cfRule type="containsText" priority="624" operator="containsText" id="{01B02392-9CA2-43EF-9D1E-47398419F3CF}">
            <xm:f>NOT(ISERROR(SEARCH($G$169,G95)))</xm:f>
            <xm:f>$G$169</xm:f>
            <x14:dxf>
              <fill>
                <patternFill>
                  <bgColor rgb="FFFF0000"/>
                </patternFill>
              </fill>
            </x14:dxf>
          </x14:cfRule>
          <x14:cfRule type="containsText" priority="625" operator="containsText" id="{4F32A410-A434-4DD4-ACFC-5D70B7BFD270}">
            <xm:f>NOT(ISERROR(SEARCH($G$168,G95)))</xm:f>
            <xm:f>$G$168</xm:f>
            <x14:dxf>
              <fill>
                <patternFill>
                  <bgColor rgb="FFFFC000"/>
                </patternFill>
              </fill>
            </x14:dxf>
          </x14:cfRule>
          <x14:cfRule type="containsText" priority="626" operator="containsText" id="{A7DCA287-BA45-4493-AE90-8B38E98E1F16}">
            <xm:f>NOT(ISERROR(SEARCH($G$167,G95)))</xm:f>
            <xm:f>$G$167</xm:f>
            <x14:dxf>
              <fill>
                <patternFill>
                  <bgColor rgb="FFFFFF00"/>
                </patternFill>
              </fill>
            </x14:dxf>
          </x14:cfRule>
          <x14:cfRule type="containsText" priority="627" operator="containsText" id="{D8793EA1-6CD8-4385-A8F1-88F964DD1D62}">
            <xm:f>NOT(ISERROR(SEARCH($G$166,G95)))</xm:f>
            <xm:f>$G$166</xm:f>
            <x14:dxf>
              <fill>
                <patternFill>
                  <bgColor rgb="FF92D050"/>
                </patternFill>
              </fill>
            </x14:dxf>
          </x14:cfRule>
          <x14:cfRule type="containsText" priority="628" operator="containsText" id="{05F2D98B-5FFB-4E34-86B6-37D2F875435A}">
            <xm:f>NOT(ISERROR(SEARCH($G$165,G95)))</xm:f>
            <xm:f>$G$165</xm:f>
            <x14:dxf>
              <fill>
                <patternFill>
                  <bgColor rgb="FF00B050"/>
                </patternFill>
              </fill>
            </x14:dxf>
          </x14:cfRule>
          <xm:sqref>G95:G103</xm:sqref>
        </x14:conditionalFormatting>
        <x14:conditionalFormatting xmlns:xm="http://schemas.microsoft.com/office/excel/2006/main">
          <x14:cfRule type="containsText" priority="629" operator="containsText" id="{DBBA8369-73BF-4FB9-A31F-BE07FA7C22BA}">
            <xm:f>NOT(ISERROR(SEARCH($H$169,H95)))</xm:f>
            <xm:f>$H$169</xm:f>
            <x14:dxf>
              <fill>
                <patternFill>
                  <bgColor rgb="FFFF0000"/>
                </patternFill>
              </fill>
            </x14:dxf>
          </x14:cfRule>
          <x14:cfRule type="containsText" priority="630" operator="containsText" id="{308DA64A-841D-4D86-9450-54F68ADBD36E}">
            <xm:f>NOT(ISERROR(SEARCH($H$168,H95)))</xm:f>
            <xm:f>$H$168</xm:f>
            <x14:dxf>
              <fill>
                <patternFill>
                  <bgColor rgb="FFFFC000"/>
                </patternFill>
              </fill>
            </x14:dxf>
          </x14:cfRule>
          <x14:cfRule type="containsText" priority="631" operator="containsText" id="{29976F2C-62C6-48E6-920D-67CCCA1DD7F0}">
            <xm:f>NOT(ISERROR(SEARCH($H$167,H95)))</xm:f>
            <xm:f>$H$167</xm:f>
            <x14:dxf>
              <fill>
                <patternFill>
                  <bgColor rgb="FFFFFF00"/>
                </patternFill>
              </fill>
            </x14:dxf>
          </x14:cfRule>
          <x14:cfRule type="containsText" priority="632" operator="containsText" id="{6E7A8D3E-B561-49AE-B8A6-81454EC2F23D}">
            <xm:f>NOT(ISERROR(SEARCH($H$166,H95)))</xm:f>
            <xm:f>$H$166</xm:f>
            <x14:dxf>
              <fill>
                <patternFill>
                  <bgColor rgb="FF92D050"/>
                </patternFill>
              </fill>
            </x14:dxf>
          </x14:cfRule>
          <x14:cfRule type="containsText" priority="633" operator="containsText" id="{09615058-502E-41C4-A72D-B8AFDD0A2AD2}">
            <xm:f>NOT(ISERROR(SEARCH($H$165,H95)))</xm:f>
            <xm:f>$H$165</xm:f>
            <x14:dxf>
              <fill>
                <patternFill>
                  <bgColor rgb="FF00B050"/>
                </patternFill>
              </fill>
            </x14:dxf>
          </x14:cfRule>
          <xm:sqref>H95:H103</xm:sqref>
        </x14:conditionalFormatting>
        <x14:conditionalFormatting xmlns:xm="http://schemas.microsoft.com/office/excel/2006/main">
          <x14:cfRule type="containsText" priority="620" operator="containsText" id="{640AF068-A5A6-46BD-9B42-D3D387DC8E5D}">
            <xm:f>NOT(ISERROR(SEARCH($I$168,O95)))</xm:f>
            <xm:f>$I$168</xm:f>
            <x14:dxf>
              <fill>
                <patternFill>
                  <bgColor rgb="FFFF0000"/>
                </patternFill>
              </fill>
            </x14:dxf>
          </x14:cfRule>
          <x14:cfRule type="containsText" priority="621" operator="containsText" id="{6EAF3B28-8055-4B6A-A295-256BEB6AC62C}">
            <xm:f>NOT(ISERROR(SEARCH($I$167,O95)))</xm:f>
            <xm:f>$I$167</xm:f>
            <x14:dxf>
              <fill>
                <patternFill>
                  <bgColor theme="9" tint="-0.24994659260841701"/>
                </patternFill>
              </fill>
            </x14:dxf>
          </x14:cfRule>
          <x14:cfRule type="containsText" priority="622" operator="containsText" id="{FD4E868D-DE80-41F2-92DC-67E15E235C10}">
            <xm:f>NOT(ISERROR(SEARCH($I$166,O95)))</xm:f>
            <xm:f>$I$166</xm:f>
            <x14:dxf>
              <fill>
                <patternFill>
                  <bgColor rgb="FFFFC000"/>
                </patternFill>
              </fill>
            </x14:dxf>
          </x14:cfRule>
          <x14:cfRule type="containsText" priority="623" operator="containsText" id="{7B736268-DBE2-44B8-8772-E8649D52DB46}">
            <xm:f>NOT(ISERROR(SEARCH($I$165,O95)))</xm:f>
            <xm:f>$I$165</xm:f>
            <x14:dxf>
              <fill>
                <patternFill>
                  <bgColor rgb="FF00B050"/>
                </patternFill>
              </fill>
            </x14:dxf>
          </x14:cfRule>
          <xm:sqref>O95:O103</xm:sqref>
        </x14:conditionalFormatting>
        <x14:conditionalFormatting xmlns:xm="http://schemas.microsoft.com/office/excel/2006/main">
          <x14:cfRule type="containsText" priority="610" operator="containsText" id="{258EDA60-9648-4D5A-A5F1-D63C49609873}">
            <xm:f>NOT(ISERROR(SEARCH($G$169,M95)))</xm:f>
            <xm:f>$G$169</xm:f>
            <x14:dxf>
              <fill>
                <patternFill>
                  <bgColor rgb="FFFF0000"/>
                </patternFill>
              </fill>
            </x14:dxf>
          </x14:cfRule>
          <x14:cfRule type="containsText" priority="611" operator="containsText" id="{E5861AEA-77F5-4BAA-84EB-7105C144D373}">
            <xm:f>NOT(ISERROR(SEARCH($G$168,M95)))</xm:f>
            <xm:f>$G$168</xm:f>
            <x14:dxf>
              <fill>
                <patternFill>
                  <bgColor rgb="FFFFC000"/>
                </patternFill>
              </fill>
            </x14:dxf>
          </x14:cfRule>
          <x14:cfRule type="containsText" priority="612" operator="containsText" id="{EA8A79DE-DE6C-477F-80E6-7D0C7A3F2BBE}">
            <xm:f>NOT(ISERROR(SEARCH($G$167,M95)))</xm:f>
            <xm:f>$G$167</xm:f>
            <x14:dxf>
              <fill>
                <patternFill>
                  <bgColor rgb="FFFFFF00"/>
                </patternFill>
              </fill>
            </x14:dxf>
          </x14:cfRule>
          <x14:cfRule type="containsText" priority="613" operator="containsText" id="{8E6689B5-EF5C-4B52-8118-D3C4CAA384DB}">
            <xm:f>NOT(ISERROR(SEARCH($G$166,M95)))</xm:f>
            <xm:f>$G$166</xm:f>
            <x14:dxf>
              <fill>
                <patternFill>
                  <bgColor rgb="FF92D050"/>
                </patternFill>
              </fill>
            </x14:dxf>
          </x14:cfRule>
          <x14:cfRule type="containsText" priority="614" operator="containsText" id="{9A1BACD9-B735-4759-A934-BCCB3DD1E555}">
            <xm:f>NOT(ISERROR(SEARCH($G$165,M95)))</xm:f>
            <xm:f>$G$165</xm:f>
            <x14:dxf>
              <fill>
                <patternFill>
                  <bgColor rgb="FF00B050"/>
                </patternFill>
              </fill>
            </x14:dxf>
          </x14:cfRule>
          <xm:sqref>M95:M103</xm:sqref>
        </x14:conditionalFormatting>
        <x14:conditionalFormatting xmlns:xm="http://schemas.microsoft.com/office/excel/2006/main">
          <x14:cfRule type="containsText" priority="615" operator="containsText" id="{AA156EE0-9F62-41CB-91D3-75239E5D18D2}">
            <xm:f>NOT(ISERROR(SEARCH($H$169,N95)))</xm:f>
            <xm:f>$H$169</xm:f>
            <x14:dxf>
              <fill>
                <patternFill>
                  <bgColor rgb="FFFF0000"/>
                </patternFill>
              </fill>
            </x14:dxf>
          </x14:cfRule>
          <x14:cfRule type="containsText" priority="616" operator="containsText" id="{3A519443-4D18-4CA8-8580-3A5088D42DF2}">
            <xm:f>NOT(ISERROR(SEARCH($H$168,N95)))</xm:f>
            <xm:f>$H$168</xm:f>
            <x14:dxf>
              <fill>
                <patternFill>
                  <bgColor rgb="FFFFC000"/>
                </patternFill>
              </fill>
            </x14:dxf>
          </x14:cfRule>
          <x14:cfRule type="containsText" priority="617" operator="containsText" id="{8AD35D8B-DDD4-42F4-86F3-2CC91CE4A7C9}">
            <xm:f>NOT(ISERROR(SEARCH($H$167,N95)))</xm:f>
            <xm:f>$H$167</xm:f>
            <x14:dxf>
              <fill>
                <patternFill>
                  <bgColor rgb="FFFFFF00"/>
                </patternFill>
              </fill>
            </x14:dxf>
          </x14:cfRule>
          <x14:cfRule type="containsText" priority="618" operator="containsText" id="{B36AAC76-DA1B-482E-9629-2948DEBACD18}">
            <xm:f>NOT(ISERROR(SEARCH($H$166,N95)))</xm:f>
            <xm:f>$H$166</xm:f>
            <x14:dxf>
              <fill>
                <patternFill>
                  <bgColor rgb="FF92D050"/>
                </patternFill>
              </fill>
            </x14:dxf>
          </x14:cfRule>
          <x14:cfRule type="containsText" priority="619" operator="containsText" id="{1B596C14-7BB8-4A9B-9929-5913041EF41A}">
            <xm:f>NOT(ISERROR(SEARCH($H$165,N95)))</xm:f>
            <xm:f>$H$165</xm:f>
            <x14:dxf>
              <fill>
                <patternFill>
                  <bgColor rgb="FF00B050"/>
                </patternFill>
              </fill>
            </x14:dxf>
          </x14:cfRule>
          <xm:sqref>N95:N103</xm:sqref>
        </x14:conditionalFormatting>
        <x14:conditionalFormatting xmlns:xm="http://schemas.microsoft.com/office/excel/2006/main">
          <x14:cfRule type="containsText" priority="606" operator="containsText" id="{55E23D80-69B9-4B45-ADC6-F3FCE40CEA8A}">
            <xm:f>NOT(ISERROR(SEARCH($I$168,I104)))</xm:f>
            <xm:f>$I$168</xm:f>
            <x14:dxf>
              <fill>
                <patternFill>
                  <bgColor rgb="FFFF0000"/>
                </patternFill>
              </fill>
            </x14:dxf>
          </x14:cfRule>
          <x14:cfRule type="containsText" priority="607" operator="containsText" id="{DD1F182C-3F1A-4806-93C7-D365A268982A}">
            <xm:f>NOT(ISERROR(SEARCH($I$167,I104)))</xm:f>
            <xm:f>$I$167</xm:f>
            <x14:dxf>
              <fill>
                <patternFill>
                  <bgColor theme="9" tint="-0.24994659260841701"/>
                </patternFill>
              </fill>
            </x14:dxf>
          </x14:cfRule>
          <x14:cfRule type="containsText" priority="608" operator="containsText" id="{58F9A1EE-0E84-425A-889D-BE925145F447}">
            <xm:f>NOT(ISERROR(SEARCH($I$166,I104)))</xm:f>
            <xm:f>$I$166</xm:f>
            <x14:dxf>
              <fill>
                <patternFill>
                  <bgColor rgb="FFFFC000"/>
                </patternFill>
              </fill>
            </x14:dxf>
          </x14:cfRule>
          <x14:cfRule type="containsText" priority="609" operator="containsText" id="{51E8965F-3810-420C-90B5-F2DAAA4E840A}">
            <xm:f>NOT(ISERROR(SEARCH($I$165,I104)))</xm:f>
            <xm:f>$I$165</xm:f>
            <x14:dxf>
              <fill>
                <patternFill>
                  <bgColor rgb="FF00B050"/>
                </patternFill>
              </fill>
            </x14:dxf>
          </x14:cfRule>
          <xm:sqref>I104:I109</xm:sqref>
        </x14:conditionalFormatting>
        <x14:conditionalFormatting xmlns:xm="http://schemas.microsoft.com/office/excel/2006/main">
          <x14:cfRule type="containsText" priority="596" operator="containsText" id="{977A46E8-75FB-48A6-9D86-04C415F8B98B}">
            <xm:f>NOT(ISERROR(SEARCH($G$169,G104)))</xm:f>
            <xm:f>$G$169</xm:f>
            <x14:dxf>
              <fill>
                <patternFill>
                  <bgColor rgb="FFFF0000"/>
                </patternFill>
              </fill>
            </x14:dxf>
          </x14:cfRule>
          <x14:cfRule type="containsText" priority="597" operator="containsText" id="{ACBD913E-912E-4D88-86E4-5D93A5F1D303}">
            <xm:f>NOT(ISERROR(SEARCH($G$168,G104)))</xm:f>
            <xm:f>$G$168</xm:f>
            <x14:dxf>
              <fill>
                <patternFill>
                  <bgColor rgb="FFFFC000"/>
                </patternFill>
              </fill>
            </x14:dxf>
          </x14:cfRule>
          <x14:cfRule type="containsText" priority="598" operator="containsText" id="{89804CEC-A437-4026-8EFD-542C1195A802}">
            <xm:f>NOT(ISERROR(SEARCH($G$167,G104)))</xm:f>
            <xm:f>$G$167</xm:f>
            <x14:dxf>
              <fill>
                <patternFill>
                  <bgColor rgb="FFFFFF00"/>
                </patternFill>
              </fill>
            </x14:dxf>
          </x14:cfRule>
          <x14:cfRule type="containsText" priority="599" operator="containsText" id="{A79BEF23-7D86-45BA-848E-453DF0803676}">
            <xm:f>NOT(ISERROR(SEARCH($G$166,G104)))</xm:f>
            <xm:f>$G$166</xm:f>
            <x14:dxf>
              <fill>
                <patternFill>
                  <bgColor rgb="FF92D050"/>
                </patternFill>
              </fill>
            </x14:dxf>
          </x14:cfRule>
          <x14:cfRule type="containsText" priority="600" operator="containsText" id="{42D2AB38-A49D-4BD8-98E9-094AA901A8A0}">
            <xm:f>NOT(ISERROR(SEARCH($G$165,G104)))</xm:f>
            <xm:f>$G$165</xm:f>
            <x14:dxf>
              <fill>
                <patternFill>
                  <bgColor rgb="FF00B050"/>
                </patternFill>
              </fill>
            </x14:dxf>
          </x14:cfRule>
          <xm:sqref>G104:G109</xm:sqref>
        </x14:conditionalFormatting>
        <x14:conditionalFormatting xmlns:xm="http://schemas.microsoft.com/office/excel/2006/main">
          <x14:cfRule type="containsText" priority="601" operator="containsText" id="{2A68ED47-0F29-4FDC-90FF-DBDBE37BF6F1}">
            <xm:f>NOT(ISERROR(SEARCH($H$169,H104)))</xm:f>
            <xm:f>$H$169</xm:f>
            <x14:dxf>
              <fill>
                <patternFill>
                  <bgColor rgb="FFFF0000"/>
                </patternFill>
              </fill>
            </x14:dxf>
          </x14:cfRule>
          <x14:cfRule type="containsText" priority="602" operator="containsText" id="{8B4A8009-4210-49EC-B6EB-D8396046998D}">
            <xm:f>NOT(ISERROR(SEARCH($H$168,H104)))</xm:f>
            <xm:f>$H$168</xm:f>
            <x14:dxf>
              <fill>
                <patternFill>
                  <bgColor rgb="FFFFC000"/>
                </patternFill>
              </fill>
            </x14:dxf>
          </x14:cfRule>
          <x14:cfRule type="containsText" priority="603" operator="containsText" id="{BDEF9129-28D4-4BED-B55A-8D3D90A16497}">
            <xm:f>NOT(ISERROR(SEARCH($H$167,H104)))</xm:f>
            <xm:f>$H$167</xm:f>
            <x14:dxf>
              <fill>
                <patternFill>
                  <bgColor rgb="FFFFFF00"/>
                </patternFill>
              </fill>
            </x14:dxf>
          </x14:cfRule>
          <x14:cfRule type="containsText" priority="604" operator="containsText" id="{EF787B5D-FF3A-4D7A-A006-C41F27A96E3E}">
            <xm:f>NOT(ISERROR(SEARCH($H$166,H104)))</xm:f>
            <xm:f>$H$166</xm:f>
            <x14:dxf>
              <fill>
                <patternFill>
                  <bgColor rgb="FF92D050"/>
                </patternFill>
              </fill>
            </x14:dxf>
          </x14:cfRule>
          <x14:cfRule type="containsText" priority="605" operator="containsText" id="{F44A6408-8D3B-49F4-92C1-FEEDBF622B25}">
            <xm:f>NOT(ISERROR(SEARCH($H$165,H104)))</xm:f>
            <xm:f>$H$165</xm:f>
            <x14:dxf>
              <fill>
                <patternFill>
                  <bgColor rgb="FF00B050"/>
                </patternFill>
              </fill>
            </x14:dxf>
          </x14:cfRule>
          <xm:sqref>H104:H109</xm:sqref>
        </x14:conditionalFormatting>
        <x14:conditionalFormatting xmlns:xm="http://schemas.microsoft.com/office/excel/2006/main">
          <x14:cfRule type="containsText" priority="592" operator="containsText" id="{A81A5E11-E8F0-4943-9500-E08FDC9889C7}">
            <xm:f>NOT(ISERROR(SEARCH($I$168,O104)))</xm:f>
            <xm:f>$I$168</xm:f>
            <x14:dxf>
              <fill>
                <patternFill>
                  <bgColor rgb="FFFF0000"/>
                </patternFill>
              </fill>
            </x14:dxf>
          </x14:cfRule>
          <x14:cfRule type="containsText" priority="593" operator="containsText" id="{B3B5363B-5EBD-48FC-AB2B-8F7472E3F6DE}">
            <xm:f>NOT(ISERROR(SEARCH($I$167,O104)))</xm:f>
            <xm:f>$I$167</xm:f>
            <x14:dxf>
              <fill>
                <patternFill>
                  <bgColor theme="9" tint="-0.24994659260841701"/>
                </patternFill>
              </fill>
            </x14:dxf>
          </x14:cfRule>
          <x14:cfRule type="containsText" priority="594" operator="containsText" id="{58D60AB0-9C1F-417A-B225-440254A3EE23}">
            <xm:f>NOT(ISERROR(SEARCH($I$166,O104)))</xm:f>
            <xm:f>$I$166</xm:f>
            <x14:dxf>
              <fill>
                <patternFill>
                  <bgColor rgb="FFFFC000"/>
                </patternFill>
              </fill>
            </x14:dxf>
          </x14:cfRule>
          <x14:cfRule type="containsText" priority="595" operator="containsText" id="{2BB9CB54-22DE-4E73-A502-99119D1D3AE7}">
            <xm:f>NOT(ISERROR(SEARCH($I$165,O104)))</xm:f>
            <xm:f>$I$165</xm:f>
            <x14:dxf>
              <fill>
                <patternFill>
                  <bgColor rgb="FF00B050"/>
                </patternFill>
              </fill>
            </x14:dxf>
          </x14:cfRule>
          <xm:sqref>O104:O109</xm:sqref>
        </x14:conditionalFormatting>
        <x14:conditionalFormatting xmlns:xm="http://schemas.microsoft.com/office/excel/2006/main">
          <x14:cfRule type="containsText" priority="582" operator="containsText" id="{9D37E45F-864A-4B39-9F39-4585C9F569EF}">
            <xm:f>NOT(ISERROR(SEARCH($G$169,M104)))</xm:f>
            <xm:f>$G$169</xm:f>
            <x14:dxf>
              <fill>
                <patternFill>
                  <bgColor rgb="FFFF0000"/>
                </patternFill>
              </fill>
            </x14:dxf>
          </x14:cfRule>
          <x14:cfRule type="containsText" priority="583" operator="containsText" id="{99C331C6-AE46-4CCE-ABC9-D456D88D8E55}">
            <xm:f>NOT(ISERROR(SEARCH($G$168,M104)))</xm:f>
            <xm:f>$G$168</xm:f>
            <x14:dxf>
              <fill>
                <patternFill>
                  <bgColor rgb="FFFFC000"/>
                </patternFill>
              </fill>
            </x14:dxf>
          </x14:cfRule>
          <x14:cfRule type="containsText" priority="584" operator="containsText" id="{3CD6EF1A-5BE7-4A31-9BCD-53C08D7B9395}">
            <xm:f>NOT(ISERROR(SEARCH($G$167,M104)))</xm:f>
            <xm:f>$G$167</xm:f>
            <x14:dxf>
              <fill>
                <patternFill>
                  <bgColor rgb="FFFFFF00"/>
                </patternFill>
              </fill>
            </x14:dxf>
          </x14:cfRule>
          <x14:cfRule type="containsText" priority="585" operator="containsText" id="{16E5E96F-A493-4407-B8DF-6480944FF137}">
            <xm:f>NOT(ISERROR(SEARCH($G$166,M104)))</xm:f>
            <xm:f>$G$166</xm:f>
            <x14:dxf>
              <fill>
                <patternFill>
                  <bgColor rgb="FF92D050"/>
                </patternFill>
              </fill>
            </x14:dxf>
          </x14:cfRule>
          <x14:cfRule type="containsText" priority="586" operator="containsText" id="{E0B18081-12DB-414F-AD14-C6055A8F958E}">
            <xm:f>NOT(ISERROR(SEARCH($G$165,M104)))</xm:f>
            <xm:f>$G$165</xm:f>
            <x14:dxf>
              <fill>
                <patternFill>
                  <bgColor rgb="FF00B050"/>
                </patternFill>
              </fill>
            </x14:dxf>
          </x14:cfRule>
          <xm:sqref>M104:M109</xm:sqref>
        </x14:conditionalFormatting>
        <x14:conditionalFormatting xmlns:xm="http://schemas.microsoft.com/office/excel/2006/main">
          <x14:cfRule type="containsText" priority="587" operator="containsText" id="{CBF111AE-EB5C-4ACC-B2CF-012DF6F76DB7}">
            <xm:f>NOT(ISERROR(SEARCH($H$169,N104)))</xm:f>
            <xm:f>$H$169</xm:f>
            <x14:dxf>
              <fill>
                <patternFill>
                  <bgColor rgb="FFFF0000"/>
                </patternFill>
              </fill>
            </x14:dxf>
          </x14:cfRule>
          <x14:cfRule type="containsText" priority="588" operator="containsText" id="{9426F266-2879-48ED-AD3A-65B96408E777}">
            <xm:f>NOT(ISERROR(SEARCH($H$168,N104)))</xm:f>
            <xm:f>$H$168</xm:f>
            <x14:dxf>
              <fill>
                <patternFill>
                  <bgColor rgb="FFFFC000"/>
                </patternFill>
              </fill>
            </x14:dxf>
          </x14:cfRule>
          <x14:cfRule type="containsText" priority="589" operator="containsText" id="{D27D63B2-6B77-4AC9-9C74-90946FB30185}">
            <xm:f>NOT(ISERROR(SEARCH($H$167,N104)))</xm:f>
            <xm:f>$H$167</xm:f>
            <x14:dxf>
              <fill>
                <patternFill>
                  <bgColor rgb="FFFFFF00"/>
                </patternFill>
              </fill>
            </x14:dxf>
          </x14:cfRule>
          <x14:cfRule type="containsText" priority="590" operator="containsText" id="{83CDE404-0565-4C6A-8349-2121F8BF480F}">
            <xm:f>NOT(ISERROR(SEARCH($H$166,N104)))</xm:f>
            <xm:f>$H$166</xm:f>
            <x14:dxf>
              <fill>
                <patternFill>
                  <bgColor rgb="FF92D050"/>
                </patternFill>
              </fill>
            </x14:dxf>
          </x14:cfRule>
          <x14:cfRule type="containsText" priority="591" operator="containsText" id="{3C9EE112-2C30-4C46-B9EC-DAD4D9106B39}">
            <xm:f>NOT(ISERROR(SEARCH($H$165,N104)))</xm:f>
            <xm:f>$H$165</xm:f>
            <x14:dxf>
              <fill>
                <patternFill>
                  <bgColor rgb="FF00B050"/>
                </patternFill>
              </fill>
            </x14:dxf>
          </x14:cfRule>
          <xm:sqref>N104:N109</xm:sqref>
        </x14:conditionalFormatting>
        <x14:conditionalFormatting xmlns:xm="http://schemas.microsoft.com/office/excel/2006/main">
          <x14:cfRule type="containsText" priority="578" operator="containsText" id="{8775A57E-96BC-4E6D-948D-32AACC1217D8}">
            <xm:f>NOT(ISERROR(SEARCH($I$168,I118)))</xm:f>
            <xm:f>$I$168</xm:f>
            <x14:dxf>
              <fill>
                <patternFill>
                  <bgColor rgb="FFFF0000"/>
                </patternFill>
              </fill>
            </x14:dxf>
          </x14:cfRule>
          <x14:cfRule type="containsText" priority="579" operator="containsText" id="{015CAD13-56D2-46CA-8C03-488B27F1EFDD}">
            <xm:f>NOT(ISERROR(SEARCH($I$167,I118)))</xm:f>
            <xm:f>$I$167</xm:f>
            <x14:dxf>
              <fill>
                <patternFill>
                  <bgColor theme="9" tint="-0.24994659260841701"/>
                </patternFill>
              </fill>
            </x14:dxf>
          </x14:cfRule>
          <x14:cfRule type="containsText" priority="580" operator="containsText" id="{1CF88EF6-8F9B-4B0C-A30A-9BD701182ACA}">
            <xm:f>NOT(ISERROR(SEARCH($I$166,I118)))</xm:f>
            <xm:f>$I$166</xm:f>
            <x14:dxf>
              <fill>
                <patternFill>
                  <bgColor rgb="FFFFC000"/>
                </patternFill>
              </fill>
            </x14:dxf>
          </x14:cfRule>
          <x14:cfRule type="containsText" priority="581" operator="containsText" id="{8733DA06-8D0D-481E-9817-6268D03DF6E9}">
            <xm:f>NOT(ISERROR(SEARCH($I$165,I118)))</xm:f>
            <xm:f>$I$165</xm:f>
            <x14:dxf>
              <fill>
                <patternFill>
                  <bgColor rgb="FF00B050"/>
                </patternFill>
              </fill>
            </x14:dxf>
          </x14:cfRule>
          <xm:sqref>I118:I121</xm:sqref>
        </x14:conditionalFormatting>
        <x14:conditionalFormatting xmlns:xm="http://schemas.microsoft.com/office/excel/2006/main">
          <x14:cfRule type="containsText" priority="568" operator="containsText" id="{2A7BCA39-7B0F-428D-80AF-A03ACDEE3452}">
            <xm:f>NOT(ISERROR(SEARCH($G$169,G118)))</xm:f>
            <xm:f>$G$169</xm:f>
            <x14:dxf>
              <fill>
                <patternFill>
                  <bgColor rgb="FFFF0000"/>
                </patternFill>
              </fill>
            </x14:dxf>
          </x14:cfRule>
          <x14:cfRule type="containsText" priority="569" operator="containsText" id="{D4EDEECB-36B5-4554-B97F-69C50FF6087C}">
            <xm:f>NOT(ISERROR(SEARCH($G$168,G118)))</xm:f>
            <xm:f>$G$168</xm:f>
            <x14:dxf>
              <fill>
                <patternFill>
                  <bgColor rgb="FFFFC000"/>
                </patternFill>
              </fill>
            </x14:dxf>
          </x14:cfRule>
          <x14:cfRule type="containsText" priority="570" operator="containsText" id="{0DFB70DF-7DAF-41B6-AB74-F422DEE6AB1E}">
            <xm:f>NOT(ISERROR(SEARCH($G$167,G118)))</xm:f>
            <xm:f>$G$167</xm:f>
            <x14:dxf>
              <fill>
                <patternFill>
                  <bgColor rgb="FFFFFF00"/>
                </patternFill>
              </fill>
            </x14:dxf>
          </x14:cfRule>
          <x14:cfRule type="containsText" priority="571" operator="containsText" id="{DC1702E4-9912-4B95-9F8F-2634935EBCD5}">
            <xm:f>NOT(ISERROR(SEARCH($G$166,G118)))</xm:f>
            <xm:f>$G$166</xm:f>
            <x14:dxf>
              <fill>
                <patternFill>
                  <bgColor rgb="FF92D050"/>
                </patternFill>
              </fill>
            </x14:dxf>
          </x14:cfRule>
          <x14:cfRule type="containsText" priority="572" operator="containsText" id="{4F185920-870B-462F-A564-E826BA476C47}">
            <xm:f>NOT(ISERROR(SEARCH($G$165,G118)))</xm:f>
            <xm:f>$G$165</xm:f>
            <x14:dxf>
              <fill>
                <patternFill>
                  <bgColor rgb="FF00B050"/>
                </patternFill>
              </fill>
            </x14:dxf>
          </x14:cfRule>
          <xm:sqref>G118:G121</xm:sqref>
        </x14:conditionalFormatting>
        <x14:conditionalFormatting xmlns:xm="http://schemas.microsoft.com/office/excel/2006/main">
          <x14:cfRule type="containsText" priority="573" operator="containsText" id="{32B7CD56-5DE7-4D3B-9E6C-080CE0F5918E}">
            <xm:f>NOT(ISERROR(SEARCH($H$169,H118)))</xm:f>
            <xm:f>$H$169</xm:f>
            <x14:dxf>
              <fill>
                <patternFill>
                  <bgColor rgb="FFFF0000"/>
                </patternFill>
              </fill>
            </x14:dxf>
          </x14:cfRule>
          <x14:cfRule type="containsText" priority="574" operator="containsText" id="{9D3631DB-E39C-49E4-A200-C90A80B7E28D}">
            <xm:f>NOT(ISERROR(SEARCH($H$168,H118)))</xm:f>
            <xm:f>$H$168</xm:f>
            <x14:dxf>
              <fill>
                <patternFill>
                  <bgColor rgb="FFFFC000"/>
                </patternFill>
              </fill>
            </x14:dxf>
          </x14:cfRule>
          <x14:cfRule type="containsText" priority="575" operator="containsText" id="{EA8F0303-36C1-4B69-8597-1DCF49ED8FE8}">
            <xm:f>NOT(ISERROR(SEARCH($H$167,H118)))</xm:f>
            <xm:f>$H$167</xm:f>
            <x14:dxf>
              <fill>
                <patternFill>
                  <bgColor rgb="FFFFFF00"/>
                </patternFill>
              </fill>
            </x14:dxf>
          </x14:cfRule>
          <x14:cfRule type="containsText" priority="576" operator="containsText" id="{741A3096-CBAA-4E11-A87B-95D07AA9FED4}">
            <xm:f>NOT(ISERROR(SEARCH($H$166,H118)))</xm:f>
            <xm:f>$H$166</xm:f>
            <x14:dxf>
              <fill>
                <patternFill>
                  <bgColor rgb="FF92D050"/>
                </patternFill>
              </fill>
            </x14:dxf>
          </x14:cfRule>
          <x14:cfRule type="containsText" priority="577" operator="containsText" id="{D8BF97CA-E36A-4B22-A933-1151807E198F}">
            <xm:f>NOT(ISERROR(SEARCH($H$165,H118)))</xm:f>
            <xm:f>$H$165</xm:f>
            <x14:dxf>
              <fill>
                <patternFill>
                  <bgColor rgb="FF00B050"/>
                </patternFill>
              </fill>
            </x14:dxf>
          </x14:cfRule>
          <xm:sqref>H118:H121</xm:sqref>
        </x14:conditionalFormatting>
        <x14:conditionalFormatting xmlns:xm="http://schemas.microsoft.com/office/excel/2006/main">
          <x14:cfRule type="containsText" priority="564" operator="containsText" id="{C8DFA436-C414-460B-855E-AE7933DD36D5}">
            <xm:f>NOT(ISERROR(SEARCH($I$168,O118)))</xm:f>
            <xm:f>$I$168</xm:f>
            <x14:dxf>
              <fill>
                <patternFill>
                  <bgColor rgb="FFFF0000"/>
                </patternFill>
              </fill>
            </x14:dxf>
          </x14:cfRule>
          <x14:cfRule type="containsText" priority="565" operator="containsText" id="{EA7F9C41-F3C6-4937-BF27-DCF9593DADCF}">
            <xm:f>NOT(ISERROR(SEARCH($I$167,O118)))</xm:f>
            <xm:f>$I$167</xm:f>
            <x14:dxf>
              <fill>
                <patternFill>
                  <bgColor theme="9" tint="-0.24994659260841701"/>
                </patternFill>
              </fill>
            </x14:dxf>
          </x14:cfRule>
          <x14:cfRule type="containsText" priority="566" operator="containsText" id="{91237E54-759B-4783-B669-BB8F737B4B99}">
            <xm:f>NOT(ISERROR(SEARCH($I$166,O118)))</xm:f>
            <xm:f>$I$166</xm:f>
            <x14:dxf>
              <fill>
                <patternFill>
                  <bgColor rgb="FFFFC000"/>
                </patternFill>
              </fill>
            </x14:dxf>
          </x14:cfRule>
          <x14:cfRule type="containsText" priority="567" operator="containsText" id="{03B9DBFB-CB04-4A8C-953B-F11F8047F531}">
            <xm:f>NOT(ISERROR(SEARCH($I$165,O118)))</xm:f>
            <xm:f>$I$165</xm:f>
            <x14:dxf>
              <fill>
                <patternFill>
                  <bgColor rgb="FF00B050"/>
                </patternFill>
              </fill>
            </x14:dxf>
          </x14:cfRule>
          <xm:sqref>O118:O121</xm:sqref>
        </x14:conditionalFormatting>
        <x14:conditionalFormatting xmlns:xm="http://schemas.microsoft.com/office/excel/2006/main">
          <x14:cfRule type="containsText" priority="554" operator="containsText" id="{81626B14-29E4-4F9C-B081-718C4C6C1616}">
            <xm:f>NOT(ISERROR(SEARCH($G$169,M118)))</xm:f>
            <xm:f>$G$169</xm:f>
            <x14:dxf>
              <fill>
                <patternFill>
                  <bgColor rgb="FFFF0000"/>
                </patternFill>
              </fill>
            </x14:dxf>
          </x14:cfRule>
          <x14:cfRule type="containsText" priority="555" operator="containsText" id="{CF4D9E86-FC59-4303-B678-17E8F6A69DA5}">
            <xm:f>NOT(ISERROR(SEARCH($G$168,M118)))</xm:f>
            <xm:f>$G$168</xm:f>
            <x14:dxf>
              <fill>
                <patternFill>
                  <bgColor rgb="FFFFC000"/>
                </patternFill>
              </fill>
            </x14:dxf>
          </x14:cfRule>
          <x14:cfRule type="containsText" priority="556" operator="containsText" id="{1A0EFCE2-1322-4ECD-BD7A-3D90956B31E2}">
            <xm:f>NOT(ISERROR(SEARCH($G$167,M118)))</xm:f>
            <xm:f>$G$167</xm:f>
            <x14:dxf>
              <fill>
                <patternFill>
                  <bgColor rgb="FFFFFF00"/>
                </patternFill>
              </fill>
            </x14:dxf>
          </x14:cfRule>
          <x14:cfRule type="containsText" priority="557" operator="containsText" id="{628CF5D2-3A03-4634-9ECD-8DC6B731D8AB}">
            <xm:f>NOT(ISERROR(SEARCH($G$166,M118)))</xm:f>
            <xm:f>$G$166</xm:f>
            <x14:dxf>
              <fill>
                <patternFill>
                  <bgColor rgb="FF92D050"/>
                </patternFill>
              </fill>
            </x14:dxf>
          </x14:cfRule>
          <x14:cfRule type="containsText" priority="558" operator="containsText" id="{BCBC712D-6EF6-4439-9EBA-683211001A35}">
            <xm:f>NOT(ISERROR(SEARCH($G$165,M118)))</xm:f>
            <xm:f>$G$165</xm:f>
            <x14:dxf>
              <fill>
                <patternFill>
                  <bgColor rgb="FF00B050"/>
                </patternFill>
              </fill>
            </x14:dxf>
          </x14:cfRule>
          <xm:sqref>M118:M121</xm:sqref>
        </x14:conditionalFormatting>
        <x14:conditionalFormatting xmlns:xm="http://schemas.microsoft.com/office/excel/2006/main">
          <x14:cfRule type="containsText" priority="559" operator="containsText" id="{3CA00641-EA37-43B4-A60E-0DE8DAFDED77}">
            <xm:f>NOT(ISERROR(SEARCH($H$169,N118)))</xm:f>
            <xm:f>$H$169</xm:f>
            <x14:dxf>
              <fill>
                <patternFill>
                  <bgColor rgb="FFFF0000"/>
                </patternFill>
              </fill>
            </x14:dxf>
          </x14:cfRule>
          <x14:cfRule type="containsText" priority="560" operator="containsText" id="{5DE8FAF1-18F6-4DB2-B226-9CCE3AD23F39}">
            <xm:f>NOT(ISERROR(SEARCH($H$168,N118)))</xm:f>
            <xm:f>$H$168</xm:f>
            <x14:dxf>
              <fill>
                <patternFill>
                  <bgColor rgb="FFFFC000"/>
                </patternFill>
              </fill>
            </x14:dxf>
          </x14:cfRule>
          <x14:cfRule type="containsText" priority="561" operator="containsText" id="{9718F7DA-E527-4F95-845A-0F44BBA8B34A}">
            <xm:f>NOT(ISERROR(SEARCH($H$167,N118)))</xm:f>
            <xm:f>$H$167</xm:f>
            <x14:dxf>
              <fill>
                <patternFill>
                  <bgColor rgb="FFFFFF00"/>
                </patternFill>
              </fill>
            </x14:dxf>
          </x14:cfRule>
          <x14:cfRule type="containsText" priority="562" operator="containsText" id="{1EF386C9-AC49-4D87-9DE2-5789C3B12904}">
            <xm:f>NOT(ISERROR(SEARCH($H$166,N118)))</xm:f>
            <xm:f>$H$166</xm:f>
            <x14:dxf>
              <fill>
                <patternFill>
                  <bgColor rgb="FF92D050"/>
                </patternFill>
              </fill>
            </x14:dxf>
          </x14:cfRule>
          <x14:cfRule type="containsText" priority="563" operator="containsText" id="{8992AD12-4B67-48FE-8032-B0B302DFDDCA}">
            <xm:f>NOT(ISERROR(SEARCH($H$165,N118)))</xm:f>
            <xm:f>$H$165</xm:f>
            <x14:dxf>
              <fill>
                <patternFill>
                  <bgColor rgb="FF00B050"/>
                </patternFill>
              </fill>
            </x14:dxf>
          </x14:cfRule>
          <xm:sqref>N118:N121</xm:sqref>
        </x14:conditionalFormatting>
        <x14:conditionalFormatting xmlns:xm="http://schemas.microsoft.com/office/excel/2006/main">
          <x14:cfRule type="containsText" priority="550" operator="containsText" id="{8E3E227B-4042-4C9A-8895-505DA5A22F98}">
            <xm:f>NOT(ISERROR(SEARCH($I$168,I122)))</xm:f>
            <xm:f>$I$168</xm:f>
            <x14:dxf>
              <fill>
                <patternFill>
                  <bgColor rgb="FFFF0000"/>
                </patternFill>
              </fill>
            </x14:dxf>
          </x14:cfRule>
          <x14:cfRule type="containsText" priority="551" operator="containsText" id="{947618CB-6FC6-4810-84B2-E64D38DD1961}">
            <xm:f>NOT(ISERROR(SEARCH($I$167,I122)))</xm:f>
            <xm:f>$I$167</xm:f>
            <x14:dxf>
              <fill>
                <patternFill>
                  <bgColor theme="9" tint="-0.24994659260841701"/>
                </patternFill>
              </fill>
            </x14:dxf>
          </x14:cfRule>
          <x14:cfRule type="containsText" priority="552" operator="containsText" id="{DE51B9B6-9A7D-4EFB-B8F5-032C5E6E9C01}">
            <xm:f>NOT(ISERROR(SEARCH($I$166,I122)))</xm:f>
            <xm:f>$I$166</xm:f>
            <x14:dxf>
              <fill>
                <patternFill>
                  <bgColor rgb="FFFFC000"/>
                </patternFill>
              </fill>
            </x14:dxf>
          </x14:cfRule>
          <x14:cfRule type="containsText" priority="553" operator="containsText" id="{DB7437E5-5D37-4A5E-AD3D-2A56CE775438}">
            <xm:f>NOT(ISERROR(SEARCH($I$165,I122)))</xm:f>
            <xm:f>$I$165</xm:f>
            <x14:dxf>
              <fill>
                <patternFill>
                  <bgColor rgb="FF00B050"/>
                </patternFill>
              </fill>
            </x14:dxf>
          </x14:cfRule>
          <xm:sqref>I122:I127</xm:sqref>
        </x14:conditionalFormatting>
        <x14:conditionalFormatting xmlns:xm="http://schemas.microsoft.com/office/excel/2006/main">
          <x14:cfRule type="containsText" priority="540" operator="containsText" id="{DF91819E-3632-48D8-A99A-324E8D54A5C1}">
            <xm:f>NOT(ISERROR(SEARCH($G$169,G122)))</xm:f>
            <xm:f>$G$169</xm:f>
            <x14:dxf>
              <fill>
                <patternFill>
                  <bgColor rgb="FFFF0000"/>
                </patternFill>
              </fill>
            </x14:dxf>
          </x14:cfRule>
          <x14:cfRule type="containsText" priority="541" operator="containsText" id="{2B6AAB85-07AF-44A4-9FDC-4D0A9CE764F7}">
            <xm:f>NOT(ISERROR(SEARCH($G$168,G122)))</xm:f>
            <xm:f>$G$168</xm:f>
            <x14:dxf>
              <fill>
                <patternFill>
                  <bgColor rgb="FFFFC000"/>
                </patternFill>
              </fill>
            </x14:dxf>
          </x14:cfRule>
          <x14:cfRule type="containsText" priority="542" operator="containsText" id="{ADFDCB31-B79A-4634-BDEF-DC9892427459}">
            <xm:f>NOT(ISERROR(SEARCH($G$167,G122)))</xm:f>
            <xm:f>$G$167</xm:f>
            <x14:dxf>
              <fill>
                <patternFill>
                  <bgColor rgb="FFFFFF00"/>
                </patternFill>
              </fill>
            </x14:dxf>
          </x14:cfRule>
          <x14:cfRule type="containsText" priority="543" operator="containsText" id="{A6A55632-8C4C-49FE-B192-C26D14E634C3}">
            <xm:f>NOT(ISERROR(SEARCH($G$166,G122)))</xm:f>
            <xm:f>$G$166</xm:f>
            <x14:dxf>
              <fill>
                <patternFill>
                  <bgColor rgb="FF92D050"/>
                </patternFill>
              </fill>
            </x14:dxf>
          </x14:cfRule>
          <x14:cfRule type="containsText" priority="544" operator="containsText" id="{BF9C9870-8B64-4D6D-9064-8179D858FEC2}">
            <xm:f>NOT(ISERROR(SEARCH($G$165,G122)))</xm:f>
            <xm:f>$G$165</xm:f>
            <x14:dxf>
              <fill>
                <patternFill>
                  <bgColor rgb="FF00B050"/>
                </patternFill>
              </fill>
            </x14:dxf>
          </x14:cfRule>
          <xm:sqref>G122:G127</xm:sqref>
        </x14:conditionalFormatting>
        <x14:conditionalFormatting xmlns:xm="http://schemas.microsoft.com/office/excel/2006/main">
          <x14:cfRule type="containsText" priority="545" operator="containsText" id="{3A803A95-3BD9-448B-9F8A-DAD1E8829FA8}">
            <xm:f>NOT(ISERROR(SEARCH($H$169,H122)))</xm:f>
            <xm:f>$H$169</xm:f>
            <x14:dxf>
              <fill>
                <patternFill>
                  <bgColor rgb="FFFF0000"/>
                </patternFill>
              </fill>
            </x14:dxf>
          </x14:cfRule>
          <x14:cfRule type="containsText" priority="546" operator="containsText" id="{21FB2123-FE7F-4067-8245-0E46B50EF00E}">
            <xm:f>NOT(ISERROR(SEARCH($H$168,H122)))</xm:f>
            <xm:f>$H$168</xm:f>
            <x14:dxf>
              <fill>
                <patternFill>
                  <bgColor rgb="FFFFC000"/>
                </patternFill>
              </fill>
            </x14:dxf>
          </x14:cfRule>
          <x14:cfRule type="containsText" priority="547" operator="containsText" id="{FF04524D-03EB-44EA-BA22-799655A19B52}">
            <xm:f>NOT(ISERROR(SEARCH($H$167,H122)))</xm:f>
            <xm:f>$H$167</xm:f>
            <x14:dxf>
              <fill>
                <patternFill>
                  <bgColor rgb="FFFFFF00"/>
                </patternFill>
              </fill>
            </x14:dxf>
          </x14:cfRule>
          <x14:cfRule type="containsText" priority="548" operator="containsText" id="{315B7423-B0A0-43F9-B1BC-4E824C5E3A12}">
            <xm:f>NOT(ISERROR(SEARCH($H$166,H122)))</xm:f>
            <xm:f>$H$166</xm:f>
            <x14:dxf>
              <fill>
                <patternFill>
                  <bgColor rgb="FF92D050"/>
                </patternFill>
              </fill>
            </x14:dxf>
          </x14:cfRule>
          <x14:cfRule type="containsText" priority="549" operator="containsText" id="{13D0536E-0CA2-4EDF-8E68-8465BB0852D9}">
            <xm:f>NOT(ISERROR(SEARCH($H$165,H122)))</xm:f>
            <xm:f>$H$165</xm:f>
            <x14:dxf>
              <fill>
                <patternFill>
                  <bgColor rgb="FF00B050"/>
                </patternFill>
              </fill>
            </x14:dxf>
          </x14:cfRule>
          <xm:sqref>H122:H127</xm:sqref>
        </x14:conditionalFormatting>
        <x14:conditionalFormatting xmlns:xm="http://schemas.microsoft.com/office/excel/2006/main">
          <x14:cfRule type="containsText" priority="536" operator="containsText" id="{B3AD161B-7924-4DBC-9409-BD01CD21BF1E}">
            <xm:f>NOT(ISERROR(SEARCH($I$168,O122)))</xm:f>
            <xm:f>$I$168</xm:f>
            <x14:dxf>
              <fill>
                <patternFill>
                  <bgColor rgb="FFFF0000"/>
                </patternFill>
              </fill>
            </x14:dxf>
          </x14:cfRule>
          <x14:cfRule type="containsText" priority="537" operator="containsText" id="{487AEF99-071B-48E7-A3EA-232AA3414CFB}">
            <xm:f>NOT(ISERROR(SEARCH($I$167,O122)))</xm:f>
            <xm:f>$I$167</xm:f>
            <x14:dxf>
              <fill>
                <patternFill>
                  <bgColor theme="9" tint="-0.24994659260841701"/>
                </patternFill>
              </fill>
            </x14:dxf>
          </x14:cfRule>
          <x14:cfRule type="containsText" priority="538" operator="containsText" id="{CAC5A54E-37CB-4E38-A954-9B017A37C1A6}">
            <xm:f>NOT(ISERROR(SEARCH($I$166,O122)))</xm:f>
            <xm:f>$I$166</xm:f>
            <x14:dxf>
              <fill>
                <patternFill>
                  <bgColor rgb="FFFFC000"/>
                </patternFill>
              </fill>
            </x14:dxf>
          </x14:cfRule>
          <x14:cfRule type="containsText" priority="539" operator="containsText" id="{CE14DB6E-A530-49B1-9893-2E412AD88011}">
            <xm:f>NOT(ISERROR(SEARCH($I$165,O122)))</xm:f>
            <xm:f>$I$165</xm:f>
            <x14:dxf>
              <fill>
                <patternFill>
                  <bgColor rgb="FF00B050"/>
                </patternFill>
              </fill>
            </x14:dxf>
          </x14:cfRule>
          <xm:sqref>O122:O127</xm:sqref>
        </x14:conditionalFormatting>
        <x14:conditionalFormatting xmlns:xm="http://schemas.microsoft.com/office/excel/2006/main">
          <x14:cfRule type="containsText" priority="526" operator="containsText" id="{CE7F6F19-AA99-41D3-BAD0-CE37819DF2DE}">
            <xm:f>NOT(ISERROR(SEARCH($G$169,M122)))</xm:f>
            <xm:f>$G$169</xm:f>
            <x14:dxf>
              <fill>
                <patternFill>
                  <bgColor rgb="FFFF0000"/>
                </patternFill>
              </fill>
            </x14:dxf>
          </x14:cfRule>
          <x14:cfRule type="containsText" priority="527" operator="containsText" id="{44A05AEA-A9D4-4256-966B-44F002F88DA1}">
            <xm:f>NOT(ISERROR(SEARCH($G$168,M122)))</xm:f>
            <xm:f>$G$168</xm:f>
            <x14:dxf>
              <fill>
                <patternFill>
                  <bgColor rgb="FFFFC000"/>
                </patternFill>
              </fill>
            </x14:dxf>
          </x14:cfRule>
          <x14:cfRule type="containsText" priority="528" operator="containsText" id="{E3D72629-2711-43F4-B9F7-76FE0F6BA701}">
            <xm:f>NOT(ISERROR(SEARCH($G$167,M122)))</xm:f>
            <xm:f>$G$167</xm:f>
            <x14:dxf>
              <fill>
                <patternFill>
                  <bgColor rgb="FFFFFF00"/>
                </patternFill>
              </fill>
            </x14:dxf>
          </x14:cfRule>
          <x14:cfRule type="containsText" priority="529" operator="containsText" id="{B9F2056C-0DB9-42B6-B934-12D522BFA425}">
            <xm:f>NOT(ISERROR(SEARCH($G$166,M122)))</xm:f>
            <xm:f>$G$166</xm:f>
            <x14:dxf>
              <fill>
                <patternFill>
                  <bgColor rgb="FF92D050"/>
                </patternFill>
              </fill>
            </x14:dxf>
          </x14:cfRule>
          <x14:cfRule type="containsText" priority="530" operator="containsText" id="{643A8133-58D3-4A4D-8226-7DD9663488F4}">
            <xm:f>NOT(ISERROR(SEARCH($G$165,M122)))</xm:f>
            <xm:f>$G$165</xm:f>
            <x14:dxf>
              <fill>
                <patternFill>
                  <bgColor rgb="FF00B050"/>
                </patternFill>
              </fill>
            </x14:dxf>
          </x14:cfRule>
          <xm:sqref>M122:M127</xm:sqref>
        </x14:conditionalFormatting>
        <x14:conditionalFormatting xmlns:xm="http://schemas.microsoft.com/office/excel/2006/main">
          <x14:cfRule type="containsText" priority="531" operator="containsText" id="{D191094A-937E-4B24-AC0B-BB4CF7CCE0EE}">
            <xm:f>NOT(ISERROR(SEARCH($H$169,N122)))</xm:f>
            <xm:f>$H$169</xm:f>
            <x14:dxf>
              <fill>
                <patternFill>
                  <bgColor rgb="FFFF0000"/>
                </patternFill>
              </fill>
            </x14:dxf>
          </x14:cfRule>
          <x14:cfRule type="containsText" priority="532" operator="containsText" id="{7519565D-3313-4FD6-AF0C-7838DAE6D2CA}">
            <xm:f>NOT(ISERROR(SEARCH($H$168,N122)))</xm:f>
            <xm:f>$H$168</xm:f>
            <x14:dxf>
              <fill>
                <patternFill>
                  <bgColor rgb="FFFFC000"/>
                </patternFill>
              </fill>
            </x14:dxf>
          </x14:cfRule>
          <x14:cfRule type="containsText" priority="533" operator="containsText" id="{3CB90559-4659-4A35-848B-F27EDF3544B6}">
            <xm:f>NOT(ISERROR(SEARCH($H$167,N122)))</xm:f>
            <xm:f>$H$167</xm:f>
            <x14:dxf>
              <fill>
                <patternFill>
                  <bgColor rgb="FFFFFF00"/>
                </patternFill>
              </fill>
            </x14:dxf>
          </x14:cfRule>
          <x14:cfRule type="containsText" priority="534" operator="containsText" id="{FFC9954E-3300-42DB-99EC-35358B7FA416}">
            <xm:f>NOT(ISERROR(SEARCH($H$166,N122)))</xm:f>
            <xm:f>$H$166</xm:f>
            <x14:dxf>
              <fill>
                <patternFill>
                  <bgColor rgb="FF92D050"/>
                </patternFill>
              </fill>
            </x14:dxf>
          </x14:cfRule>
          <x14:cfRule type="containsText" priority="535" operator="containsText" id="{E39D83C1-E524-475E-8B3C-FE16BBE22FD4}">
            <xm:f>NOT(ISERROR(SEARCH($H$165,N122)))</xm:f>
            <xm:f>$H$165</xm:f>
            <x14:dxf>
              <fill>
                <patternFill>
                  <bgColor rgb="FF00B050"/>
                </patternFill>
              </fill>
            </x14:dxf>
          </x14:cfRule>
          <xm:sqref>N122:N127</xm:sqref>
        </x14:conditionalFormatting>
        <x14:conditionalFormatting xmlns:xm="http://schemas.microsoft.com/office/excel/2006/main">
          <x14:cfRule type="containsText" priority="522" operator="containsText" id="{51FE1EE3-442B-406D-8C1E-B57B2526255D}">
            <xm:f>NOT(ISERROR(SEARCH($I$168,I110)))</xm:f>
            <xm:f>$I$168</xm:f>
            <x14:dxf>
              <fill>
                <patternFill>
                  <bgColor rgb="FFFF0000"/>
                </patternFill>
              </fill>
            </x14:dxf>
          </x14:cfRule>
          <x14:cfRule type="containsText" priority="523" operator="containsText" id="{AAE75E4D-06D5-4277-A565-269669166D61}">
            <xm:f>NOT(ISERROR(SEARCH($I$167,I110)))</xm:f>
            <xm:f>$I$167</xm:f>
            <x14:dxf>
              <fill>
                <patternFill>
                  <bgColor theme="9" tint="-0.24994659260841701"/>
                </patternFill>
              </fill>
            </x14:dxf>
          </x14:cfRule>
          <x14:cfRule type="containsText" priority="524" operator="containsText" id="{79752D3D-9162-499F-8C00-846083FDAF75}">
            <xm:f>NOT(ISERROR(SEARCH($I$166,I110)))</xm:f>
            <xm:f>$I$166</xm:f>
            <x14:dxf>
              <fill>
                <patternFill>
                  <bgColor rgb="FFFFC000"/>
                </patternFill>
              </fill>
            </x14:dxf>
          </x14:cfRule>
          <x14:cfRule type="containsText" priority="525" operator="containsText" id="{CDEE31EC-DDCB-41F7-8310-72C300BB6610}">
            <xm:f>NOT(ISERROR(SEARCH($I$165,I110)))</xm:f>
            <xm:f>$I$165</xm:f>
            <x14:dxf>
              <fill>
                <patternFill>
                  <bgColor rgb="FF00B050"/>
                </patternFill>
              </fill>
            </x14:dxf>
          </x14:cfRule>
          <xm:sqref>I110</xm:sqref>
        </x14:conditionalFormatting>
        <x14:conditionalFormatting xmlns:xm="http://schemas.microsoft.com/office/excel/2006/main">
          <x14:cfRule type="containsText" priority="512" operator="containsText" id="{8916F89A-3CC4-4662-90F2-E435733E1D4E}">
            <xm:f>NOT(ISERROR(SEARCH($G$169,G110)))</xm:f>
            <xm:f>$G$169</xm:f>
            <x14:dxf>
              <fill>
                <patternFill>
                  <bgColor rgb="FFFF0000"/>
                </patternFill>
              </fill>
            </x14:dxf>
          </x14:cfRule>
          <x14:cfRule type="containsText" priority="513" operator="containsText" id="{D26B9951-C073-49C2-9279-362A638910F6}">
            <xm:f>NOT(ISERROR(SEARCH($G$168,G110)))</xm:f>
            <xm:f>$G$168</xm:f>
            <x14:dxf>
              <fill>
                <patternFill>
                  <bgColor rgb="FFFFC000"/>
                </patternFill>
              </fill>
            </x14:dxf>
          </x14:cfRule>
          <x14:cfRule type="containsText" priority="514" operator="containsText" id="{CA4C172D-759F-402E-8C5F-B8B282601DE7}">
            <xm:f>NOT(ISERROR(SEARCH($G$167,G110)))</xm:f>
            <xm:f>$G$167</xm:f>
            <x14:dxf>
              <fill>
                <patternFill>
                  <bgColor rgb="FFFFFF00"/>
                </patternFill>
              </fill>
            </x14:dxf>
          </x14:cfRule>
          <x14:cfRule type="containsText" priority="515" operator="containsText" id="{6E48A23F-24FC-49AC-8DAD-C9C078EEFF92}">
            <xm:f>NOT(ISERROR(SEARCH($G$166,G110)))</xm:f>
            <xm:f>$G$166</xm:f>
            <x14:dxf>
              <fill>
                <patternFill>
                  <bgColor rgb="FF92D050"/>
                </patternFill>
              </fill>
            </x14:dxf>
          </x14:cfRule>
          <x14:cfRule type="containsText" priority="516" operator="containsText" id="{8980777C-7CC7-4F45-B443-41039B0FA4CC}">
            <xm:f>NOT(ISERROR(SEARCH($G$165,G110)))</xm:f>
            <xm:f>$G$165</xm:f>
            <x14:dxf>
              <fill>
                <patternFill>
                  <bgColor rgb="FF00B050"/>
                </patternFill>
              </fill>
            </x14:dxf>
          </x14:cfRule>
          <xm:sqref>G110</xm:sqref>
        </x14:conditionalFormatting>
        <x14:conditionalFormatting xmlns:xm="http://schemas.microsoft.com/office/excel/2006/main">
          <x14:cfRule type="containsText" priority="517" operator="containsText" id="{D2258BC6-6204-4F2A-A311-B1411BB19576}">
            <xm:f>NOT(ISERROR(SEARCH($H$169,H110)))</xm:f>
            <xm:f>$H$169</xm:f>
            <x14:dxf>
              <fill>
                <patternFill>
                  <bgColor rgb="FFFF0000"/>
                </patternFill>
              </fill>
            </x14:dxf>
          </x14:cfRule>
          <x14:cfRule type="containsText" priority="518" operator="containsText" id="{DBB4F95D-D415-4EA1-A915-6DE013773448}">
            <xm:f>NOT(ISERROR(SEARCH($H$168,H110)))</xm:f>
            <xm:f>$H$168</xm:f>
            <x14:dxf>
              <fill>
                <patternFill>
                  <bgColor rgb="FFFFC000"/>
                </patternFill>
              </fill>
            </x14:dxf>
          </x14:cfRule>
          <x14:cfRule type="containsText" priority="519" operator="containsText" id="{E3AE9C15-89C2-4F4F-9104-B248F645DF12}">
            <xm:f>NOT(ISERROR(SEARCH($H$167,H110)))</xm:f>
            <xm:f>$H$167</xm:f>
            <x14:dxf>
              <fill>
                <patternFill>
                  <bgColor rgb="FFFFFF00"/>
                </patternFill>
              </fill>
            </x14:dxf>
          </x14:cfRule>
          <x14:cfRule type="containsText" priority="520" operator="containsText" id="{779000A6-FD8E-4278-823F-FA7337CC1F85}">
            <xm:f>NOT(ISERROR(SEARCH($H$166,H110)))</xm:f>
            <xm:f>$H$166</xm:f>
            <x14:dxf>
              <fill>
                <patternFill>
                  <bgColor rgb="FF92D050"/>
                </patternFill>
              </fill>
            </x14:dxf>
          </x14:cfRule>
          <x14:cfRule type="containsText" priority="521" operator="containsText" id="{53900BAD-E0E0-4B30-9B97-4F43A2233BAD}">
            <xm:f>NOT(ISERROR(SEARCH($H$165,H110)))</xm:f>
            <xm:f>$H$165</xm:f>
            <x14:dxf>
              <fill>
                <patternFill>
                  <bgColor rgb="FF00B050"/>
                </patternFill>
              </fill>
            </x14:dxf>
          </x14:cfRule>
          <xm:sqref>H110</xm:sqref>
        </x14:conditionalFormatting>
        <x14:conditionalFormatting xmlns:xm="http://schemas.microsoft.com/office/excel/2006/main">
          <x14:cfRule type="containsText" priority="508" operator="containsText" id="{1FEEF4A2-AE40-4B28-B0F5-7E38E4744E65}">
            <xm:f>NOT(ISERROR(SEARCH($I$168,O110)))</xm:f>
            <xm:f>$I$168</xm:f>
            <x14:dxf>
              <fill>
                <patternFill>
                  <bgColor rgb="FFFF0000"/>
                </patternFill>
              </fill>
            </x14:dxf>
          </x14:cfRule>
          <x14:cfRule type="containsText" priority="509" operator="containsText" id="{5898272B-0BBB-4A7F-941D-5C5441D41798}">
            <xm:f>NOT(ISERROR(SEARCH($I$167,O110)))</xm:f>
            <xm:f>$I$167</xm:f>
            <x14:dxf>
              <fill>
                <patternFill>
                  <bgColor theme="9" tint="-0.24994659260841701"/>
                </patternFill>
              </fill>
            </x14:dxf>
          </x14:cfRule>
          <x14:cfRule type="containsText" priority="510" operator="containsText" id="{633F15FB-2C24-4779-B5A5-306AFE0D5D85}">
            <xm:f>NOT(ISERROR(SEARCH($I$166,O110)))</xm:f>
            <xm:f>$I$166</xm:f>
            <x14:dxf>
              <fill>
                <patternFill>
                  <bgColor rgb="FFFFC000"/>
                </patternFill>
              </fill>
            </x14:dxf>
          </x14:cfRule>
          <x14:cfRule type="containsText" priority="511" operator="containsText" id="{4081149A-EE5F-49D1-B7FD-4D79A93B279B}">
            <xm:f>NOT(ISERROR(SEARCH($I$165,O110)))</xm:f>
            <xm:f>$I$165</xm:f>
            <x14:dxf>
              <fill>
                <patternFill>
                  <bgColor rgb="FF00B050"/>
                </patternFill>
              </fill>
            </x14:dxf>
          </x14:cfRule>
          <xm:sqref>O110</xm:sqref>
        </x14:conditionalFormatting>
        <x14:conditionalFormatting xmlns:xm="http://schemas.microsoft.com/office/excel/2006/main">
          <x14:cfRule type="containsText" priority="498" operator="containsText" id="{13620378-5EE9-4075-A560-EEB0EE956C7C}">
            <xm:f>NOT(ISERROR(SEARCH($G$169,M110)))</xm:f>
            <xm:f>$G$169</xm:f>
            <x14:dxf>
              <fill>
                <patternFill>
                  <bgColor rgb="FFFF0000"/>
                </patternFill>
              </fill>
            </x14:dxf>
          </x14:cfRule>
          <x14:cfRule type="containsText" priority="499" operator="containsText" id="{DD768238-6D61-422B-8361-866737B534ED}">
            <xm:f>NOT(ISERROR(SEARCH($G$168,M110)))</xm:f>
            <xm:f>$G$168</xm:f>
            <x14:dxf>
              <fill>
                <patternFill>
                  <bgColor rgb="FFFFC000"/>
                </patternFill>
              </fill>
            </x14:dxf>
          </x14:cfRule>
          <x14:cfRule type="containsText" priority="500" operator="containsText" id="{13B31A43-3641-4F9C-9C7C-41A39E79C502}">
            <xm:f>NOT(ISERROR(SEARCH($G$167,M110)))</xm:f>
            <xm:f>$G$167</xm:f>
            <x14:dxf>
              <fill>
                <patternFill>
                  <bgColor rgb="FFFFFF00"/>
                </patternFill>
              </fill>
            </x14:dxf>
          </x14:cfRule>
          <x14:cfRule type="containsText" priority="501" operator="containsText" id="{ED1A916B-A133-4DAB-B544-0AA4E2159267}">
            <xm:f>NOT(ISERROR(SEARCH($G$166,M110)))</xm:f>
            <xm:f>$G$166</xm:f>
            <x14:dxf>
              <fill>
                <patternFill>
                  <bgColor rgb="FF92D050"/>
                </patternFill>
              </fill>
            </x14:dxf>
          </x14:cfRule>
          <x14:cfRule type="containsText" priority="502" operator="containsText" id="{BB582B60-E176-46B7-802D-53E14FDE2C6B}">
            <xm:f>NOT(ISERROR(SEARCH($G$165,M110)))</xm:f>
            <xm:f>$G$165</xm:f>
            <x14:dxf>
              <fill>
                <patternFill>
                  <bgColor rgb="FF00B050"/>
                </patternFill>
              </fill>
            </x14:dxf>
          </x14:cfRule>
          <xm:sqref>M110</xm:sqref>
        </x14:conditionalFormatting>
        <x14:conditionalFormatting xmlns:xm="http://schemas.microsoft.com/office/excel/2006/main">
          <x14:cfRule type="containsText" priority="503" operator="containsText" id="{578F5ED4-FA45-430F-B2ED-403679071F90}">
            <xm:f>NOT(ISERROR(SEARCH($H$169,N110)))</xm:f>
            <xm:f>$H$169</xm:f>
            <x14:dxf>
              <fill>
                <patternFill>
                  <bgColor rgb="FFFF0000"/>
                </patternFill>
              </fill>
            </x14:dxf>
          </x14:cfRule>
          <x14:cfRule type="containsText" priority="504" operator="containsText" id="{54C22721-B681-4CE0-B047-C01EC7B27E1C}">
            <xm:f>NOT(ISERROR(SEARCH($H$168,N110)))</xm:f>
            <xm:f>$H$168</xm:f>
            <x14:dxf>
              <fill>
                <patternFill>
                  <bgColor rgb="FFFFC000"/>
                </patternFill>
              </fill>
            </x14:dxf>
          </x14:cfRule>
          <x14:cfRule type="containsText" priority="505" operator="containsText" id="{4499DD17-1C73-4B17-B90C-F4A72823A5B4}">
            <xm:f>NOT(ISERROR(SEARCH($H$167,N110)))</xm:f>
            <xm:f>$H$167</xm:f>
            <x14:dxf>
              <fill>
                <patternFill>
                  <bgColor rgb="FFFFFF00"/>
                </patternFill>
              </fill>
            </x14:dxf>
          </x14:cfRule>
          <x14:cfRule type="containsText" priority="506" operator="containsText" id="{49D52EA5-A00F-4BA6-B053-C36F672CB287}">
            <xm:f>NOT(ISERROR(SEARCH($H$166,N110)))</xm:f>
            <xm:f>$H$166</xm:f>
            <x14:dxf>
              <fill>
                <patternFill>
                  <bgColor rgb="FF92D050"/>
                </patternFill>
              </fill>
            </x14:dxf>
          </x14:cfRule>
          <x14:cfRule type="containsText" priority="507" operator="containsText" id="{9E676E30-F676-4BF2-82E4-70FEE567AE24}">
            <xm:f>NOT(ISERROR(SEARCH($H$165,N110)))</xm:f>
            <xm:f>$H$165</xm:f>
            <x14:dxf>
              <fill>
                <patternFill>
                  <bgColor rgb="FF00B050"/>
                </patternFill>
              </fill>
            </x14:dxf>
          </x14:cfRule>
          <xm:sqref>N110</xm:sqref>
        </x14:conditionalFormatting>
        <x14:conditionalFormatting xmlns:xm="http://schemas.microsoft.com/office/excel/2006/main">
          <x14:cfRule type="containsText" priority="494" operator="containsText" id="{31EB0930-6801-4970-B089-A294CF7B819F}">
            <xm:f>NOT(ISERROR(SEARCH($H$166,H132)))</xm:f>
            <xm:f>$H$166</xm:f>
            <x14:dxf>
              <fill>
                <patternFill>
                  <bgColor rgb="FF92D050"/>
                </patternFill>
              </fill>
            </x14:dxf>
          </x14:cfRule>
          <x14:cfRule type="containsText" priority="495" operator="containsText" id="{272D4269-7CC0-4BB1-A706-6CC9DE453E50}">
            <xm:f>NOT(ISERROR(SEARCH($H$167,H132)))</xm:f>
            <xm:f>$H$167</xm:f>
            <x14:dxf>
              <fill>
                <patternFill>
                  <bgColor rgb="FFFFFF00"/>
                </patternFill>
              </fill>
            </x14:dxf>
          </x14:cfRule>
          <x14:cfRule type="containsText" priority="496" operator="containsText" id="{D31689B0-AA4E-44BE-BB4B-EE819D6EFB66}">
            <xm:f>NOT(ISERROR(SEARCH($H$168,H132)))</xm:f>
            <xm:f>$H$168</xm:f>
            <x14:dxf>
              <fill>
                <patternFill>
                  <bgColor rgb="FFFFC000"/>
                </patternFill>
              </fill>
            </x14:dxf>
          </x14:cfRule>
          <x14:cfRule type="containsText" priority="497" operator="containsText" id="{293F1E53-533B-4AAF-9AFB-3C73612D7F26}">
            <xm:f>NOT(ISERROR(SEARCH($H$169,H132)))</xm:f>
            <xm:f>$H$169</xm:f>
            <x14:dxf>
              <fill>
                <patternFill>
                  <bgColor rgb="FFFF0000"/>
                </patternFill>
              </fill>
            </x14:dxf>
          </x14:cfRule>
          <xm:sqref>H132</xm:sqref>
        </x14:conditionalFormatting>
        <x14:conditionalFormatting xmlns:xm="http://schemas.microsoft.com/office/excel/2006/main">
          <x14:cfRule type="containsText" priority="488" operator="containsText" id="{312D3A85-7B4A-4D42-91CD-9114FF05C8FA}">
            <xm:f>NOT(ISERROR(SEARCH($G$165,G132)))</xm:f>
            <xm:f>$G$165</xm:f>
            <x14:dxf>
              <fill>
                <patternFill>
                  <bgColor rgb="FF00B050"/>
                </patternFill>
              </fill>
            </x14:dxf>
          </x14:cfRule>
          <x14:cfRule type="containsText" priority="489" operator="containsText" id="{87DBC1E6-44EC-4F42-BCC4-AA8E1B5C80A8}">
            <xm:f>NOT(ISERROR(SEARCH($G$166,G132)))</xm:f>
            <xm:f>$G$166</xm:f>
            <x14:dxf>
              <fill>
                <patternFill>
                  <bgColor rgb="FF92D050"/>
                </patternFill>
              </fill>
            </x14:dxf>
          </x14:cfRule>
          <x14:cfRule type="containsText" priority="490" operator="containsText" id="{21B74253-53EF-4196-BCDB-D29E3108627B}">
            <xm:f>NOT(ISERROR(SEARCH($G$167,G132)))</xm:f>
            <xm:f>$G$167</xm:f>
            <x14:dxf>
              <fill>
                <patternFill>
                  <bgColor rgb="FFFFFF00"/>
                </patternFill>
              </fill>
            </x14:dxf>
          </x14:cfRule>
          <x14:cfRule type="containsText" priority="491" operator="containsText" id="{4D9391AA-1EE5-411C-88B4-2A7F499C9CD2}">
            <xm:f>NOT(ISERROR(SEARCH($G$168,G132)))</xm:f>
            <xm:f>$G$168</xm:f>
            <x14:dxf>
              <fill>
                <patternFill>
                  <bgColor rgb="FFFFC000"/>
                </patternFill>
              </fill>
            </x14:dxf>
          </x14:cfRule>
          <x14:cfRule type="containsText" priority="492" operator="containsText" id="{6061777E-5100-4944-9626-1E7E5AE1A7AC}">
            <xm:f>NOT(ISERROR(SEARCH($G$169,G132)))</xm:f>
            <xm:f>$G$169</xm:f>
            <x14:dxf>
              <fill>
                <patternFill>
                  <bgColor rgb="FFFF0000"/>
                </patternFill>
              </fill>
            </x14:dxf>
          </x14:cfRule>
          <xm:sqref>G132:G134</xm:sqref>
        </x14:conditionalFormatting>
        <x14:conditionalFormatting xmlns:xm="http://schemas.microsoft.com/office/excel/2006/main">
          <x14:cfRule type="containsText" priority="484" operator="containsText" id="{77F1E5A2-0868-4D78-B873-FCC7AF2AEFAF}">
            <xm:f>NOT(ISERROR(SEARCH($H$166,H135)))</xm:f>
            <xm:f>$H$166</xm:f>
            <x14:dxf>
              <fill>
                <patternFill>
                  <bgColor rgb="FF92D050"/>
                </patternFill>
              </fill>
            </x14:dxf>
          </x14:cfRule>
          <x14:cfRule type="containsText" priority="485" operator="containsText" id="{93A2028F-7AC3-47E2-83E7-946DD2BEDEC5}">
            <xm:f>NOT(ISERROR(SEARCH($H$167,H135)))</xm:f>
            <xm:f>$H$167</xm:f>
            <x14:dxf>
              <fill>
                <patternFill>
                  <bgColor rgb="FFFFFF00"/>
                </patternFill>
              </fill>
            </x14:dxf>
          </x14:cfRule>
          <x14:cfRule type="containsText" priority="486" operator="containsText" id="{AF4AAA63-9A5E-41B3-8B0F-4668D06370E8}">
            <xm:f>NOT(ISERROR(SEARCH($H$168,H135)))</xm:f>
            <xm:f>$H$168</xm:f>
            <x14:dxf>
              <fill>
                <patternFill>
                  <bgColor rgb="FFFFC000"/>
                </patternFill>
              </fill>
            </x14:dxf>
          </x14:cfRule>
          <x14:cfRule type="containsText" priority="487" operator="containsText" id="{2ACA5720-278D-448D-BBF7-56241D7E49EA}">
            <xm:f>NOT(ISERROR(SEARCH($H$169,H135)))</xm:f>
            <xm:f>$H$169</xm:f>
            <x14:dxf>
              <fill>
                <patternFill>
                  <bgColor rgb="FFFF0000"/>
                </patternFill>
              </fill>
            </x14:dxf>
          </x14:cfRule>
          <xm:sqref>H135</xm:sqref>
        </x14:conditionalFormatting>
        <x14:conditionalFormatting xmlns:xm="http://schemas.microsoft.com/office/excel/2006/main">
          <x14:cfRule type="containsText" priority="478" operator="containsText" id="{CDB658AD-3B80-44D7-9B33-636349683F2A}">
            <xm:f>NOT(ISERROR(SEARCH($G$165,G135)))</xm:f>
            <xm:f>$G$165</xm:f>
            <x14:dxf>
              <fill>
                <patternFill>
                  <bgColor rgb="FF00B050"/>
                </patternFill>
              </fill>
            </x14:dxf>
          </x14:cfRule>
          <x14:cfRule type="containsText" priority="479" operator="containsText" id="{805CC799-1BCF-4C0D-9809-33C7D970F7AF}">
            <xm:f>NOT(ISERROR(SEARCH($G$166,G135)))</xm:f>
            <xm:f>$G$166</xm:f>
            <x14:dxf>
              <fill>
                <patternFill>
                  <bgColor rgb="FF92D050"/>
                </patternFill>
              </fill>
            </x14:dxf>
          </x14:cfRule>
          <x14:cfRule type="containsText" priority="480" operator="containsText" id="{C48E6009-89CD-4E71-9E51-683E631A3EEE}">
            <xm:f>NOT(ISERROR(SEARCH($G$167,G135)))</xm:f>
            <xm:f>$G$167</xm:f>
            <x14:dxf>
              <fill>
                <patternFill>
                  <bgColor rgb="FFFFFF00"/>
                </patternFill>
              </fill>
            </x14:dxf>
          </x14:cfRule>
          <x14:cfRule type="containsText" priority="481" operator="containsText" id="{F265E8BB-8D31-408F-9ED6-BF774A9540DF}">
            <xm:f>NOT(ISERROR(SEARCH($G$168,G135)))</xm:f>
            <xm:f>$G$168</xm:f>
            <x14:dxf>
              <fill>
                <patternFill>
                  <bgColor rgb="FFFFC000"/>
                </patternFill>
              </fill>
            </x14:dxf>
          </x14:cfRule>
          <x14:cfRule type="containsText" priority="482" operator="containsText" id="{E891C573-BA99-4054-821F-646303848E06}">
            <xm:f>NOT(ISERROR(SEARCH($G$169,G135)))</xm:f>
            <xm:f>$G$169</xm:f>
            <x14:dxf>
              <fill>
                <patternFill>
                  <bgColor rgb="FFFF0000"/>
                </patternFill>
              </fill>
            </x14:dxf>
          </x14:cfRule>
          <xm:sqref>G135:G136</xm:sqref>
        </x14:conditionalFormatting>
        <x14:conditionalFormatting xmlns:xm="http://schemas.microsoft.com/office/excel/2006/main">
          <x14:cfRule type="containsText" priority="474" operator="containsText" id="{9013A371-AEBB-42F3-A37E-613946D10FFA}">
            <xm:f>NOT(ISERROR(SEARCH($H$166,H137)))</xm:f>
            <xm:f>$H$166</xm:f>
            <x14:dxf>
              <fill>
                <patternFill>
                  <bgColor rgb="FF92D050"/>
                </patternFill>
              </fill>
            </x14:dxf>
          </x14:cfRule>
          <x14:cfRule type="containsText" priority="475" operator="containsText" id="{F0F92F3B-388B-4921-9ACB-1B4D0811CFEE}">
            <xm:f>NOT(ISERROR(SEARCH($H$167,H137)))</xm:f>
            <xm:f>$H$167</xm:f>
            <x14:dxf>
              <fill>
                <patternFill>
                  <bgColor rgb="FFFFFF00"/>
                </patternFill>
              </fill>
            </x14:dxf>
          </x14:cfRule>
          <x14:cfRule type="containsText" priority="476" operator="containsText" id="{13069FBD-B117-4103-A139-381AE79D7B36}">
            <xm:f>NOT(ISERROR(SEARCH($H$168,H137)))</xm:f>
            <xm:f>$H$168</xm:f>
            <x14:dxf>
              <fill>
                <patternFill>
                  <bgColor rgb="FFFFC000"/>
                </patternFill>
              </fill>
            </x14:dxf>
          </x14:cfRule>
          <x14:cfRule type="containsText" priority="477" operator="containsText" id="{B3143C64-9F8C-4DB7-96F3-DC6B613B1DDA}">
            <xm:f>NOT(ISERROR(SEARCH($H$169,H137)))</xm:f>
            <xm:f>$H$169</xm:f>
            <x14:dxf>
              <fill>
                <patternFill>
                  <bgColor rgb="FFFF0000"/>
                </patternFill>
              </fill>
            </x14:dxf>
          </x14:cfRule>
          <xm:sqref>H137</xm:sqref>
        </x14:conditionalFormatting>
        <x14:conditionalFormatting xmlns:xm="http://schemas.microsoft.com/office/excel/2006/main">
          <x14:cfRule type="containsText" priority="468" operator="containsText" id="{6F5146E4-6E3C-43CA-B80C-3F6EB9998691}">
            <xm:f>NOT(ISERROR(SEARCH($G$165,G137)))</xm:f>
            <xm:f>$G$165</xm:f>
            <x14:dxf>
              <fill>
                <patternFill>
                  <bgColor rgb="FF00B050"/>
                </patternFill>
              </fill>
            </x14:dxf>
          </x14:cfRule>
          <x14:cfRule type="containsText" priority="469" operator="containsText" id="{EA275E8F-954C-46CC-AC5D-53AD3E93E047}">
            <xm:f>NOT(ISERROR(SEARCH($G$166,G137)))</xm:f>
            <xm:f>$G$166</xm:f>
            <x14:dxf>
              <fill>
                <patternFill>
                  <bgColor rgb="FF92D050"/>
                </patternFill>
              </fill>
            </x14:dxf>
          </x14:cfRule>
          <x14:cfRule type="containsText" priority="470" operator="containsText" id="{F4914271-FF09-4943-8B62-EA6A8A20AF26}">
            <xm:f>NOT(ISERROR(SEARCH($G$167,G137)))</xm:f>
            <xm:f>$G$167</xm:f>
            <x14:dxf>
              <fill>
                <patternFill>
                  <bgColor rgb="FFFFFF00"/>
                </patternFill>
              </fill>
            </x14:dxf>
          </x14:cfRule>
          <x14:cfRule type="containsText" priority="471" operator="containsText" id="{9D289ECC-539E-4CB1-8C23-E495CFF3B01D}">
            <xm:f>NOT(ISERROR(SEARCH($G$168,G137)))</xm:f>
            <xm:f>$G$168</xm:f>
            <x14:dxf>
              <fill>
                <patternFill>
                  <bgColor rgb="FFFFC000"/>
                </patternFill>
              </fill>
            </x14:dxf>
          </x14:cfRule>
          <x14:cfRule type="containsText" priority="472" operator="containsText" id="{B1590272-D3B6-472D-A067-9BEFD4D48360}">
            <xm:f>NOT(ISERROR(SEARCH($G$169,G137)))</xm:f>
            <xm:f>$G$169</xm:f>
            <x14:dxf>
              <fill>
                <patternFill>
                  <bgColor rgb="FFFF0000"/>
                </patternFill>
              </fill>
            </x14:dxf>
          </x14:cfRule>
          <xm:sqref>G137</xm:sqref>
        </x14:conditionalFormatting>
        <x14:conditionalFormatting xmlns:xm="http://schemas.microsoft.com/office/excel/2006/main">
          <x14:cfRule type="containsText" priority="464" operator="containsText" id="{FD927DFD-A723-48D5-8C4E-A1BB79C2410B}">
            <xm:f>NOT(ISERROR(SEARCH($H$166,H139)))</xm:f>
            <xm:f>$H$166</xm:f>
            <x14:dxf>
              <fill>
                <patternFill>
                  <bgColor rgb="FF92D050"/>
                </patternFill>
              </fill>
            </x14:dxf>
          </x14:cfRule>
          <x14:cfRule type="containsText" priority="465" operator="containsText" id="{A8B5ADFA-C63C-4876-ADF7-6293077F28E3}">
            <xm:f>NOT(ISERROR(SEARCH($H$167,H139)))</xm:f>
            <xm:f>$H$167</xm:f>
            <x14:dxf>
              <fill>
                <patternFill>
                  <bgColor rgb="FFFFFF00"/>
                </patternFill>
              </fill>
            </x14:dxf>
          </x14:cfRule>
          <x14:cfRule type="containsText" priority="466" operator="containsText" id="{A662E6B6-9D36-4BD2-A328-7C9CBA0CB190}">
            <xm:f>NOT(ISERROR(SEARCH($H$168,H139)))</xm:f>
            <xm:f>$H$168</xm:f>
            <x14:dxf>
              <fill>
                <patternFill>
                  <bgColor rgb="FFFFC000"/>
                </patternFill>
              </fill>
            </x14:dxf>
          </x14:cfRule>
          <x14:cfRule type="containsText" priority="467" operator="containsText" id="{45BCF066-CF1F-499C-920D-690183DCA388}">
            <xm:f>NOT(ISERROR(SEARCH($H$169,H139)))</xm:f>
            <xm:f>$H$169</xm:f>
            <x14:dxf>
              <fill>
                <patternFill>
                  <bgColor rgb="FFFF0000"/>
                </patternFill>
              </fill>
            </x14:dxf>
          </x14:cfRule>
          <xm:sqref>H139</xm:sqref>
        </x14:conditionalFormatting>
        <x14:conditionalFormatting xmlns:xm="http://schemas.microsoft.com/office/excel/2006/main">
          <x14:cfRule type="containsText" priority="458" operator="containsText" id="{15108DFC-D8E9-4869-81E3-9A5FFA84F4AE}">
            <xm:f>NOT(ISERROR(SEARCH($G$165,G139)))</xm:f>
            <xm:f>$G$165</xm:f>
            <x14:dxf>
              <fill>
                <patternFill>
                  <bgColor rgb="FF00B050"/>
                </patternFill>
              </fill>
            </x14:dxf>
          </x14:cfRule>
          <x14:cfRule type="containsText" priority="459" operator="containsText" id="{E354DB55-F9B5-4831-9655-C60A050D92ED}">
            <xm:f>NOT(ISERROR(SEARCH($G$166,G139)))</xm:f>
            <xm:f>$G$166</xm:f>
            <x14:dxf>
              <fill>
                <patternFill>
                  <bgColor rgb="FF92D050"/>
                </patternFill>
              </fill>
            </x14:dxf>
          </x14:cfRule>
          <x14:cfRule type="containsText" priority="460" operator="containsText" id="{BD957D53-4FE4-4C7E-B70D-7CB3C9E620B5}">
            <xm:f>NOT(ISERROR(SEARCH($G$167,G139)))</xm:f>
            <xm:f>$G$167</xm:f>
            <x14:dxf>
              <fill>
                <patternFill>
                  <bgColor rgb="FFFFFF00"/>
                </patternFill>
              </fill>
            </x14:dxf>
          </x14:cfRule>
          <x14:cfRule type="containsText" priority="461" operator="containsText" id="{B1FEA3D9-1C18-4D10-9ACB-9E5FC2623153}">
            <xm:f>NOT(ISERROR(SEARCH($G$168,G139)))</xm:f>
            <xm:f>$G$168</xm:f>
            <x14:dxf>
              <fill>
                <patternFill>
                  <bgColor rgb="FFFFC000"/>
                </patternFill>
              </fill>
            </x14:dxf>
          </x14:cfRule>
          <x14:cfRule type="containsText" priority="462" operator="containsText" id="{48E4AC4D-52CF-47B7-ADB1-5789EFD9A8CB}">
            <xm:f>NOT(ISERROR(SEARCH($G$169,G139)))</xm:f>
            <xm:f>$G$169</xm:f>
            <x14:dxf>
              <fill>
                <patternFill>
                  <bgColor rgb="FFFF0000"/>
                </patternFill>
              </fill>
            </x14:dxf>
          </x14:cfRule>
          <xm:sqref>G139:G141</xm:sqref>
        </x14:conditionalFormatting>
        <x14:conditionalFormatting xmlns:xm="http://schemas.microsoft.com/office/excel/2006/main">
          <x14:cfRule type="containsText" priority="450" operator="containsText" id="{C74924A9-78A0-4F3F-B065-861B2D926706}">
            <xm:f>NOT(ISERROR(SEARCH($H$166,N132)))</xm:f>
            <xm:f>$H$166</xm:f>
            <x14:dxf>
              <fill>
                <patternFill>
                  <bgColor rgb="FF92D050"/>
                </patternFill>
              </fill>
            </x14:dxf>
          </x14:cfRule>
          <x14:cfRule type="containsText" priority="451" operator="containsText" id="{A9CDFB83-7897-401D-A2B6-CA70389DBEB7}">
            <xm:f>NOT(ISERROR(SEARCH($H$167,N132)))</xm:f>
            <xm:f>$H$167</xm:f>
            <x14:dxf>
              <fill>
                <patternFill>
                  <bgColor rgb="FFFFFF00"/>
                </patternFill>
              </fill>
            </x14:dxf>
          </x14:cfRule>
          <x14:cfRule type="containsText" priority="452" operator="containsText" id="{B11A83AD-5E7C-4D92-8CF5-BDC702AA3ECA}">
            <xm:f>NOT(ISERROR(SEARCH($H$168,N132)))</xm:f>
            <xm:f>$H$168</xm:f>
            <x14:dxf>
              <fill>
                <patternFill>
                  <bgColor rgb="FFFFC000"/>
                </patternFill>
              </fill>
            </x14:dxf>
          </x14:cfRule>
          <x14:cfRule type="containsText" priority="453" operator="containsText" id="{AD529384-31E4-4CC8-86E3-4119D0430235}">
            <xm:f>NOT(ISERROR(SEARCH($H$169,N132)))</xm:f>
            <xm:f>$H$169</xm:f>
            <x14:dxf>
              <fill>
                <patternFill>
                  <bgColor rgb="FFFF0000"/>
                </patternFill>
              </fill>
            </x14:dxf>
          </x14:cfRule>
          <xm:sqref>N132</xm:sqref>
        </x14:conditionalFormatting>
        <x14:conditionalFormatting xmlns:xm="http://schemas.microsoft.com/office/excel/2006/main">
          <x14:cfRule type="containsText" priority="455" operator="containsText" id="{FCA33A02-5456-442A-82FE-B3942B75328A}">
            <xm:f>NOT(ISERROR(SEARCH($I$166,O132)))</xm:f>
            <xm:f>$I$166</xm:f>
            <x14:dxf>
              <fill>
                <patternFill>
                  <bgColor theme="9" tint="-0.24994659260841701"/>
                </patternFill>
              </fill>
            </x14:dxf>
          </x14:cfRule>
          <x14:cfRule type="containsText" priority="456" operator="containsText" id="{1FD8168D-914A-4A22-9E3F-9733C6997F7E}">
            <xm:f>NOT(ISERROR(SEARCH($I$167,O132)))</xm:f>
            <xm:f>$I$167</xm:f>
            <x14:dxf>
              <fill>
                <patternFill>
                  <bgColor rgb="FFFFC000"/>
                </patternFill>
              </fill>
            </x14:dxf>
          </x14:cfRule>
          <xm:sqref>O132</xm:sqref>
        </x14:conditionalFormatting>
        <x14:conditionalFormatting xmlns:xm="http://schemas.microsoft.com/office/excel/2006/main">
          <x14:cfRule type="containsText" priority="444" operator="containsText" id="{6023885E-CC37-4E20-B337-F412F4150CB1}">
            <xm:f>NOT(ISERROR(SEARCH($G$165,M132)))</xm:f>
            <xm:f>$G$165</xm:f>
            <x14:dxf>
              <fill>
                <patternFill>
                  <bgColor rgb="FF00B050"/>
                </patternFill>
              </fill>
            </x14:dxf>
          </x14:cfRule>
          <x14:cfRule type="containsText" priority="445" operator="containsText" id="{0C33CDFA-FBDE-4050-B610-F9A87CB2CB13}">
            <xm:f>NOT(ISERROR(SEARCH($G$166,M132)))</xm:f>
            <xm:f>$G$166</xm:f>
            <x14:dxf>
              <fill>
                <patternFill>
                  <bgColor rgb="FF92D050"/>
                </patternFill>
              </fill>
            </x14:dxf>
          </x14:cfRule>
          <x14:cfRule type="containsText" priority="446" operator="containsText" id="{1F088019-57E5-4C24-8BAE-2A874BDEEF40}">
            <xm:f>NOT(ISERROR(SEARCH($G$167,M132)))</xm:f>
            <xm:f>$G$167</xm:f>
            <x14:dxf>
              <fill>
                <patternFill>
                  <bgColor rgb="FFFFFF00"/>
                </patternFill>
              </fill>
            </x14:dxf>
          </x14:cfRule>
          <x14:cfRule type="containsText" priority="447" operator="containsText" id="{3DF89066-6BCF-4032-AE9F-3148F24464B7}">
            <xm:f>NOT(ISERROR(SEARCH($G$168,M132)))</xm:f>
            <xm:f>$G$168</xm:f>
            <x14:dxf>
              <fill>
                <patternFill>
                  <bgColor rgb="FFFFC000"/>
                </patternFill>
              </fill>
            </x14:dxf>
          </x14:cfRule>
          <x14:cfRule type="containsText" priority="448" operator="containsText" id="{35FE665B-D1DD-479C-A75D-30C308E2547E}">
            <xm:f>NOT(ISERROR(SEARCH($G$169,M132)))</xm:f>
            <xm:f>$G$169</xm:f>
            <x14:dxf>
              <fill>
                <patternFill>
                  <bgColor rgb="FFFF0000"/>
                </patternFill>
              </fill>
            </x14:dxf>
          </x14:cfRule>
          <xm:sqref>M132:M134</xm:sqref>
        </x14:conditionalFormatting>
        <x14:conditionalFormatting xmlns:xm="http://schemas.microsoft.com/office/excel/2006/main">
          <x14:cfRule type="containsText" priority="436" operator="containsText" id="{2113C7E3-472A-4ECB-9F3C-4053312F5780}">
            <xm:f>NOT(ISERROR(SEARCH($H$166,N135)))</xm:f>
            <xm:f>$H$166</xm:f>
            <x14:dxf>
              <fill>
                <patternFill>
                  <bgColor rgb="FF92D050"/>
                </patternFill>
              </fill>
            </x14:dxf>
          </x14:cfRule>
          <x14:cfRule type="containsText" priority="437" operator="containsText" id="{34D483A7-F9B1-43CF-B031-9B1BE2B91EE3}">
            <xm:f>NOT(ISERROR(SEARCH($H$167,N135)))</xm:f>
            <xm:f>$H$167</xm:f>
            <x14:dxf>
              <fill>
                <patternFill>
                  <bgColor rgb="FFFFFF00"/>
                </patternFill>
              </fill>
            </x14:dxf>
          </x14:cfRule>
          <x14:cfRule type="containsText" priority="438" operator="containsText" id="{CAE42B84-19B8-4D3A-B625-9E11398370F4}">
            <xm:f>NOT(ISERROR(SEARCH($H$168,N135)))</xm:f>
            <xm:f>$H$168</xm:f>
            <x14:dxf>
              <fill>
                <patternFill>
                  <bgColor rgb="FFFFC000"/>
                </patternFill>
              </fill>
            </x14:dxf>
          </x14:cfRule>
          <x14:cfRule type="containsText" priority="439" operator="containsText" id="{7B71D77A-3320-4C16-9F87-62EB5181D93D}">
            <xm:f>NOT(ISERROR(SEARCH($H$169,N135)))</xm:f>
            <xm:f>$H$169</xm:f>
            <x14:dxf>
              <fill>
                <patternFill>
                  <bgColor rgb="FFFF0000"/>
                </patternFill>
              </fill>
            </x14:dxf>
          </x14:cfRule>
          <xm:sqref>N135</xm:sqref>
        </x14:conditionalFormatting>
        <x14:conditionalFormatting xmlns:xm="http://schemas.microsoft.com/office/excel/2006/main">
          <x14:cfRule type="containsText" priority="441" operator="containsText" id="{8F00C067-A3BE-431B-8427-CD406060FC85}">
            <xm:f>NOT(ISERROR(SEARCH($I$166,O135)))</xm:f>
            <xm:f>$I$166</xm:f>
            <x14:dxf>
              <fill>
                <patternFill>
                  <bgColor theme="9" tint="-0.24994659260841701"/>
                </patternFill>
              </fill>
            </x14:dxf>
          </x14:cfRule>
          <x14:cfRule type="containsText" priority="442" operator="containsText" id="{8E7FCB90-0FDE-4EAF-9EEF-DA5DF2A1A450}">
            <xm:f>NOT(ISERROR(SEARCH($I$167,O135)))</xm:f>
            <xm:f>$I$167</xm:f>
            <x14:dxf>
              <fill>
                <patternFill>
                  <bgColor rgb="FFFFC000"/>
                </patternFill>
              </fill>
            </x14:dxf>
          </x14:cfRule>
          <xm:sqref>O135</xm:sqref>
        </x14:conditionalFormatting>
        <x14:conditionalFormatting xmlns:xm="http://schemas.microsoft.com/office/excel/2006/main">
          <x14:cfRule type="containsText" priority="430" operator="containsText" id="{F5304CD6-B2DB-46EE-8BDA-C895D50D46B0}">
            <xm:f>NOT(ISERROR(SEARCH($G$165,M135)))</xm:f>
            <xm:f>$G$165</xm:f>
            <x14:dxf>
              <fill>
                <patternFill>
                  <bgColor rgb="FF00B050"/>
                </patternFill>
              </fill>
            </x14:dxf>
          </x14:cfRule>
          <x14:cfRule type="containsText" priority="431" operator="containsText" id="{6FC88338-E710-403E-9228-74DAA8C3269F}">
            <xm:f>NOT(ISERROR(SEARCH($G$166,M135)))</xm:f>
            <xm:f>$G$166</xm:f>
            <x14:dxf>
              <fill>
                <patternFill>
                  <bgColor rgb="FF92D050"/>
                </patternFill>
              </fill>
            </x14:dxf>
          </x14:cfRule>
          <x14:cfRule type="containsText" priority="432" operator="containsText" id="{C5FA893B-CD79-4148-8643-4A7848232386}">
            <xm:f>NOT(ISERROR(SEARCH($G$167,M135)))</xm:f>
            <xm:f>$G$167</xm:f>
            <x14:dxf>
              <fill>
                <patternFill>
                  <bgColor rgb="FFFFFF00"/>
                </patternFill>
              </fill>
            </x14:dxf>
          </x14:cfRule>
          <x14:cfRule type="containsText" priority="433" operator="containsText" id="{CA8AE59D-2AE5-4B52-9657-D3848B309213}">
            <xm:f>NOT(ISERROR(SEARCH($G$168,M135)))</xm:f>
            <xm:f>$G$168</xm:f>
            <x14:dxf>
              <fill>
                <patternFill>
                  <bgColor rgb="FFFFC000"/>
                </patternFill>
              </fill>
            </x14:dxf>
          </x14:cfRule>
          <x14:cfRule type="containsText" priority="434" operator="containsText" id="{9EBB2E26-3250-4A79-8878-1B446844F4EF}">
            <xm:f>NOT(ISERROR(SEARCH($G$169,M135)))</xm:f>
            <xm:f>$G$169</xm:f>
            <x14:dxf>
              <fill>
                <patternFill>
                  <bgColor rgb="FFFF0000"/>
                </patternFill>
              </fill>
            </x14:dxf>
          </x14:cfRule>
          <xm:sqref>M135:M136</xm:sqref>
        </x14:conditionalFormatting>
        <x14:conditionalFormatting xmlns:xm="http://schemas.microsoft.com/office/excel/2006/main">
          <x14:cfRule type="containsText" priority="422" operator="containsText" id="{7E737E9E-C7DC-4711-9E04-D762246819F7}">
            <xm:f>NOT(ISERROR(SEARCH($H$166,N137)))</xm:f>
            <xm:f>$H$166</xm:f>
            <x14:dxf>
              <fill>
                <patternFill>
                  <bgColor rgb="FF92D050"/>
                </patternFill>
              </fill>
            </x14:dxf>
          </x14:cfRule>
          <x14:cfRule type="containsText" priority="423" operator="containsText" id="{8E2A144A-903B-4D27-8A88-7A81994874C3}">
            <xm:f>NOT(ISERROR(SEARCH($H$167,N137)))</xm:f>
            <xm:f>$H$167</xm:f>
            <x14:dxf>
              <fill>
                <patternFill>
                  <bgColor rgb="FFFFFF00"/>
                </patternFill>
              </fill>
            </x14:dxf>
          </x14:cfRule>
          <x14:cfRule type="containsText" priority="424" operator="containsText" id="{9E885DBB-1E49-4FA4-880E-1182E91D9C84}">
            <xm:f>NOT(ISERROR(SEARCH($H$168,N137)))</xm:f>
            <xm:f>$H$168</xm:f>
            <x14:dxf>
              <fill>
                <patternFill>
                  <bgColor rgb="FFFFC000"/>
                </patternFill>
              </fill>
            </x14:dxf>
          </x14:cfRule>
          <x14:cfRule type="containsText" priority="425" operator="containsText" id="{725C4CD7-0130-43AA-A672-08CE82B8F45B}">
            <xm:f>NOT(ISERROR(SEARCH($H$169,N137)))</xm:f>
            <xm:f>$H$169</xm:f>
            <x14:dxf>
              <fill>
                <patternFill>
                  <bgColor rgb="FFFF0000"/>
                </patternFill>
              </fill>
            </x14:dxf>
          </x14:cfRule>
          <xm:sqref>N137</xm:sqref>
        </x14:conditionalFormatting>
        <x14:conditionalFormatting xmlns:xm="http://schemas.microsoft.com/office/excel/2006/main">
          <x14:cfRule type="containsText" priority="427" operator="containsText" id="{A6B65BE2-2347-489E-A373-C187B1CAD726}">
            <xm:f>NOT(ISERROR(SEARCH($I$166,O137)))</xm:f>
            <xm:f>$I$166</xm:f>
            <x14:dxf>
              <fill>
                <patternFill>
                  <bgColor theme="9" tint="-0.24994659260841701"/>
                </patternFill>
              </fill>
            </x14:dxf>
          </x14:cfRule>
          <x14:cfRule type="containsText" priority="428" operator="containsText" id="{2BB22CEA-088A-48CE-8B17-B8EBBFFA6E9C}">
            <xm:f>NOT(ISERROR(SEARCH($I$167,O137)))</xm:f>
            <xm:f>$I$167</xm:f>
            <x14:dxf>
              <fill>
                <patternFill>
                  <bgColor rgb="FFFFC000"/>
                </patternFill>
              </fill>
            </x14:dxf>
          </x14:cfRule>
          <xm:sqref>O137</xm:sqref>
        </x14:conditionalFormatting>
        <x14:conditionalFormatting xmlns:xm="http://schemas.microsoft.com/office/excel/2006/main">
          <x14:cfRule type="containsText" priority="416" operator="containsText" id="{937C0DC0-BA7A-4F83-AD71-4C15FD6D7BF5}">
            <xm:f>NOT(ISERROR(SEARCH($G$165,M137)))</xm:f>
            <xm:f>$G$165</xm:f>
            <x14:dxf>
              <fill>
                <patternFill>
                  <bgColor rgb="FF00B050"/>
                </patternFill>
              </fill>
            </x14:dxf>
          </x14:cfRule>
          <x14:cfRule type="containsText" priority="417" operator="containsText" id="{1390CF36-0BA2-401A-830A-5DADB874DBFD}">
            <xm:f>NOT(ISERROR(SEARCH($G$166,M137)))</xm:f>
            <xm:f>$G$166</xm:f>
            <x14:dxf>
              <fill>
                <patternFill>
                  <bgColor rgb="FF92D050"/>
                </patternFill>
              </fill>
            </x14:dxf>
          </x14:cfRule>
          <x14:cfRule type="containsText" priority="418" operator="containsText" id="{9ACCDC00-9328-4633-947C-D153BAC2F7CB}">
            <xm:f>NOT(ISERROR(SEARCH($G$167,M137)))</xm:f>
            <xm:f>$G$167</xm:f>
            <x14:dxf>
              <fill>
                <patternFill>
                  <bgColor rgb="FFFFFF00"/>
                </patternFill>
              </fill>
            </x14:dxf>
          </x14:cfRule>
          <x14:cfRule type="containsText" priority="419" operator="containsText" id="{24D3C8E5-6C81-4C6C-8598-464BB07EC51A}">
            <xm:f>NOT(ISERROR(SEARCH($G$168,M137)))</xm:f>
            <xm:f>$G$168</xm:f>
            <x14:dxf>
              <fill>
                <patternFill>
                  <bgColor rgb="FFFFC000"/>
                </patternFill>
              </fill>
            </x14:dxf>
          </x14:cfRule>
          <x14:cfRule type="containsText" priority="420" operator="containsText" id="{D8825662-ABD7-43A4-BFB9-26EBE2B89B1F}">
            <xm:f>NOT(ISERROR(SEARCH($G$169,M137)))</xm:f>
            <xm:f>$G$169</xm:f>
            <x14:dxf>
              <fill>
                <patternFill>
                  <bgColor rgb="FFFF0000"/>
                </patternFill>
              </fill>
            </x14:dxf>
          </x14:cfRule>
          <xm:sqref>M137</xm:sqref>
        </x14:conditionalFormatting>
        <x14:conditionalFormatting xmlns:xm="http://schemas.microsoft.com/office/excel/2006/main">
          <x14:cfRule type="containsText" priority="408" operator="containsText" id="{34073447-6028-4AF9-B363-8FD1F77197DD}">
            <xm:f>NOT(ISERROR(SEARCH($H$166,N139)))</xm:f>
            <xm:f>$H$166</xm:f>
            <x14:dxf>
              <fill>
                <patternFill>
                  <bgColor rgb="FF92D050"/>
                </patternFill>
              </fill>
            </x14:dxf>
          </x14:cfRule>
          <x14:cfRule type="containsText" priority="409" operator="containsText" id="{B0BAB571-28B5-462A-86C1-05377390501E}">
            <xm:f>NOT(ISERROR(SEARCH($H$167,N139)))</xm:f>
            <xm:f>$H$167</xm:f>
            <x14:dxf>
              <fill>
                <patternFill>
                  <bgColor rgb="FFFFFF00"/>
                </patternFill>
              </fill>
            </x14:dxf>
          </x14:cfRule>
          <x14:cfRule type="containsText" priority="410" operator="containsText" id="{AE39FEDB-7460-411C-A841-6186137722B9}">
            <xm:f>NOT(ISERROR(SEARCH($H$168,N139)))</xm:f>
            <xm:f>$H$168</xm:f>
            <x14:dxf>
              <fill>
                <patternFill>
                  <bgColor rgb="FFFFC000"/>
                </patternFill>
              </fill>
            </x14:dxf>
          </x14:cfRule>
          <x14:cfRule type="containsText" priority="411" operator="containsText" id="{5C11F1FE-BA98-4041-9941-41607510F6AD}">
            <xm:f>NOT(ISERROR(SEARCH($H$169,N139)))</xm:f>
            <xm:f>$H$169</xm:f>
            <x14:dxf>
              <fill>
                <patternFill>
                  <bgColor rgb="FFFF0000"/>
                </patternFill>
              </fill>
            </x14:dxf>
          </x14:cfRule>
          <xm:sqref>N139</xm:sqref>
        </x14:conditionalFormatting>
        <x14:conditionalFormatting xmlns:xm="http://schemas.microsoft.com/office/excel/2006/main">
          <x14:cfRule type="containsText" priority="413" operator="containsText" id="{F8512EF4-4094-41F9-95C6-07EBC46516A1}">
            <xm:f>NOT(ISERROR(SEARCH($I$166,O139)))</xm:f>
            <xm:f>$I$166</xm:f>
            <x14:dxf>
              <fill>
                <patternFill>
                  <bgColor theme="9" tint="-0.24994659260841701"/>
                </patternFill>
              </fill>
            </x14:dxf>
          </x14:cfRule>
          <x14:cfRule type="containsText" priority="414" operator="containsText" id="{EAEAD82E-FACB-4ED2-BEC2-AD92857FED03}">
            <xm:f>NOT(ISERROR(SEARCH($I$167,O139)))</xm:f>
            <xm:f>$I$167</xm:f>
            <x14:dxf>
              <fill>
                <patternFill>
                  <bgColor rgb="FFFFC000"/>
                </patternFill>
              </fill>
            </x14:dxf>
          </x14:cfRule>
          <xm:sqref>O139</xm:sqref>
        </x14:conditionalFormatting>
        <x14:conditionalFormatting xmlns:xm="http://schemas.microsoft.com/office/excel/2006/main">
          <x14:cfRule type="containsText" priority="402" operator="containsText" id="{77B0D952-36E4-40E7-9898-3D5B13167EBF}">
            <xm:f>NOT(ISERROR(SEARCH($G$165,M139)))</xm:f>
            <xm:f>$G$165</xm:f>
            <x14:dxf>
              <fill>
                <patternFill>
                  <bgColor rgb="FF00B050"/>
                </patternFill>
              </fill>
            </x14:dxf>
          </x14:cfRule>
          <x14:cfRule type="containsText" priority="403" operator="containsText" id="{B057925A-640C-4BF6-8A9F-B5DA3152E6A6}">
            <xm:f>NOT(ISERROR(SEARCH($G$166,M139)))</xm:f>
            <xm:f>$G$166</xm:f>
            <x14:dxf>
              <fill>
                <patternFill>
                  <bgColor rgb="FF92D050"/>
                </patternFill>
              </fill>
            </x14:dxf>
          </x14:cfRule>
          <x14:cfRule type="containsText" priority="404" operator="containsText" id="{BA629E3C-9FD3-46FF-BD86-B0648E17CA7E}">
            <xm:f>NOT(ISERROR(SEARCH($G$167,M139)))</xm:f>
            <xm:f>$G$167</xm:f>
            <x14:dxf>
              <fill>
                <patternFill>
                  <bgColor rgb="FFFFFF00"/>
                </patternFill>
              </fill>
            </x14:dxf>
          </x14:cfRule>
          <x14:cfRule type="containsText" priority="405" operator="containsText" id="{B5A794B0-A0F2-4595-909A-4450EBD2C90E}">
            <xm:f>NOT(ISERROR(SEARCH($G$168,M139)))</xm:f>
            <xm:f>$G$168</xm:f>
            <x14:dxf>
              <fill>
                <patternFill>
                  <bgColor rgb="FFFFC000"/>
                </patternFill>
              </fill>
            </x14:dxf>
          </x14:cfRule>
          <x14:cfRule type="containsText" priority="406" operator="containsText" id="{4D5913F4-4432-475F-A09D-E8A430F68DC0}">
            <xm:f>NOT(ISERROR(SEARCH($G$169,M139)))</xm:f>
            <xm:f>$G$169</xm:f>
            <x14:dxf>
              <fill>
                <patternFill>
                  <bgColor rgb="FFFF0000"/>
                </patternFill>
              </fill>
            </x14:dxf>
          </x14:cfRule>
          <xm:sqref>M139:M141</xm:sqref>
        </x14:conditionalFormatting>
        <x14:conditionalFormatting xmlns:xm="http://schemas.microsoft.com/office/excel/2006/main">
          <x14:cfRule type="containsText" priority="397" operator="containsText" id="{07FB00D6-F595-4013-BA72-901F3F23F357}">
            <xm:f>NOT(ISERROR(SEARCH($G$169,G145)))</xm:f>
            <xm:f>$G$169</xm:f>
            <x14:dxf>
              <fill>
                <patternFill>
                  <bgColor rgb="FFFF0000"/>
                </patternFill>
              </fill>
            </x14:dxf>
          </x14:cfRule>
          <x14:cfRule type="containsText" priority="398" operator="containsText" id="{1360C83D-F2BB-4923-9B78-1B30727DAAA2}">
            <xm:f>NOT(ISERROR(SEARCH($G$168,G145)))</xm:f>
            <xm:f>$G$168</xm:f>
            <x14:dxf>
              <fill>
                <patternFill>
                  <bgColor rgb="FFFFC000"/>
                </patternFill>
              </fill>
            </x14:dxf>
          </x14:cfRule>
          <x14:cfRule type="containsText" priority="399" operator="containsText" id="{B6AE5032-16C3-4212-B7E7-32FCD027F584}">
            <xm:f>NOT(ISERROR(SEARCH($G$167,G145)))</xm:f>
            <xm:f>$G$167</xm:f>
            <x14:dxf>
              <fill>
                <patternFill>
                  <bgColor rgb="FFFFFF00"/>
                </patternFill>
              </fill>
            </x14:dxf>
          </x14:cfRule>
          <x14:cfRule type="containsText" priority="400" operator="containsText" id="{9C9C7710-89AC-4327-9505-1E9F79722906}">
            <xm:f>NOT(ISERROR(SEARCH($G$166,G145)))</xm:f>
            <xm:f>$G$166</xm:f>
            <x14:dxf>
              <fill>
                <patternFill>
                  <bgColor rgb="FF92D050"/>
                </patternFill>
              </fill>
            </x14:dxf>
          </x14:cfRule>
          <x14:cfRule type="containsText" priority="401" operator="containsText" id="{13D2E66F-E612-4748-9C72-12A7E6EF6555}">
            <xm:f>NOT(ISERROR(SEARCH($G$165,G145)))</xm:f>
            <xm:f>$G$165</xm:f>
            <x14:dxf>
              <fill>
                <patternFill>
                  <bgColor rgb="FF00B050"/>
                </patternFill>
              </fill>
            </x14:dxf>
          </x14:cfRule>
          <xm:sqref>G145</xm:sqref>
        </x14:conditionalFormatting>
        <x14:conditionalFormatting xmlns:xm="http://schemas.microsoft.com/office/excel/2006/main">
          <x14:cfRule type="containsText" priority="392" operator="containsText" id="{AE167E37-0767-476D-B1BA-7ADEB16555BC}">
            <xm:f>NOT(ISERROR(SEARCH($H$169,H145)))</xm:f>
            <xm:f>$H$169</xm:f>
            <x14:dxf>
              <fill>
                <patternFill>
                  <bgColor rgb="FFFF0000"/>
                </patternFill>
              </fill>
            </x14:dxf>
          </x14:cfRule>
          <x14:cfRule type="containsText" priority="393" operator="containsText" id="{BA2F3B0D-B736-4DE2-AADF-63556A68D1BC}">
            <xm:f>NOT(ISERROR(SEARCH($H$168,H145)))</xm:f>
            <xm:f>$H$168</xm:f>
            <x14:dxf>
              <fill>
                <patternFill>
                  <bgColor rgb="FFFFC000"/>
                </patternFill>
              </fill>
            </x14:dxf>
          </x14:cfRule>
          <x14:cfRule type="containsText" priority="394" operator="containsText" id="{D9D1BDEE-8ABA-4DE7-B0D0-F7FC9D319E4A}">
            <xm:f>NOT(ISERROR(SEARCH($H$167,H145)))</xm:f>
            <xm:f>$H$167</xm:f>
            <x14:dxf>
              <fill>
                <patternFill>
                  <bgColor rgb="FFFFFF00"/>
                </patternFill>
              </fill>
            </x14:dxf>
          </x14:cfRule>
          <x14:cfRule type="containsText" priority="395" operator="containsText" id="{38E4F0F2-0FB1-4817-83E5-1ABF817E687C}">
            <xm:f>NOT(ISERROR(SEARCH($H$166,H145)))</xm:f>
            <xm:f>$H$166</xm:f>
            <x14:dxf>
              <fill>
                <patternFill>
                  <bgColor rgb="FF92D050"/>
                </patternFill>
              </fill>
            </x14:dxf>
          </x14:cfRule>
          <x14:cfRule type="containsText" priority="396" operator="containsText" id="{72BD760C-774D-4B4A-87DC-EBD3D152A628}">
            <xm:f>NOT(ISERROR(SEARCH($H$165,H145)))</xm:f>
            <xm:f>$H$165</xm:f>
            <x14:dxf>
              <fill>
                <patternFill>
                  <bgColor rgb="FF00B050"/>
                </patternFill>
              </fill>
            </x14:dxf>
          </x14:cfRule>
          <xm:sqref>H145</xm:sqref>
        </x14:conditionalFormatting>
        <x14:conditionalFormatting xmlns:xm="http://schemas.microsoft.com/office/excel/2006/main">
          <x14:cfRule type="containsText" priority="388" operator="containsText" id="{DBC9AB79-01C4-43B9-B175-CAE56C6581AD}">
            <xm:f>NOT(ISERROR(SEARCH($I$168,I145)))</xm:f>
            <xm:f>$I$168</xm:f>
            <x14:dxf>
              <fill>
                <patternFill>
                  <bgColor rgb="FFFF0000"/>
                </patternFill>
              </fill>
            </x14:dxf>
          </x14:cfRule>
          <x14:cfRule type="containsText" priority="389" operator="containsText" id="{8AAF875A-4C88-45F1-BDC1-2FF43B57B24F}">
            <xm:f>NOT(ISERROR(SEARCH($I$167,I145)))</xm:f>
            <xm:f>$I$167</xm:f>
            <x14:dxf>
              <fill>
                <patternFill>
                  <bgColor theme="9" tint="-0.24994659260841701"/>
                </patternFill>
              </fill>
            </x14:dxf>
          </x14:cfRule>
          <x14:cfRule type="containsText" priority="390" operator="containsText" id="{21640041-C4CC-4F10-B6BF-7EC3D6622727}">
            <xm:f>NOT(ISERROR(SEARCH($I$166,I145)))</xm:f>
            <xm:f>$I$166</xm:f>
            <x14:dxf>
              <fill>
                <patternFill>
                  <bgColor rgb="FFFFC000"/>
                </patternFill>
              </fill>
            </x14:dxf>
          </x14:cfRule>
          <x14:cfRule type="containsText" priority="391" operator="containsText" id="{9D8DFA84-1D83-45C4-8868-A68D65232CC4}">
            <xm:f>NOT(ISERROR(SEARCH($I$165,I145)))</xm:f>
            <xm:f>$I$165</xm:f>
            <x14:dxf>
              <fill>
                <patternFill>
                  <bgColor rgb="FF00B050"/>
                </patternFill>
              </fill>
            </x14:dxf>
          </x14:cfRule>
          <xm:sqref>I145</xm:sqref>
        </x14:conditionalFormatting>
        <x14:conditionalFormatting xmlns:xm="http://schemas.microsoft.com/office/excel/2006/main">
          <x14:cfRule type="containsText" priority="383" operator="containsText" id="{38B0C6C2-25F2-412A-B9DB-28A32E1C681D}">
            <xm:f>NOT(ISERROR(SEARCH($G$169,M145)))</xm:f>
            <xm:f>$G$169</xm:f>
            <x14:dxf>
              <fill>
                <patternFill>
                  <bgColor rgb="FFFF0000"/>
                </patternFill>
              </fill>
            </x14:dxf>
          </x14:cfRule>
          <x14:cfRule type="containsText" priority="384" operator="containsText" id="{352649B5-AA2D-4FFC-962A-312A2AEBD3EC}">
            <xm:f>NOT(ISERROR(SEARCH($G$168,M145)))</xm:f>
            <xm:f>$G$168</xm:f>
            <x14:dxf>
              <fill>
                <patternFill>
                  <bgColor rgb="FFFFC000"/>
                </patternFill>
              </fill>
            </x14:dxf>
          </x14:cfRule>
          <x14:cfRule type="containsText" priority="385" operator="containsText" id="{A3FA8B18-320D-4432-A77D-633A012079DB}">
            <xm:f>NOT(ISERROR(SEARCH($G$167,M145)))</xm:f>
            <xm:f>$G$167</xm:f>
            <x14:dxf>
              <fill>
                <patternFill>
                  <bgColor rgb="FFFFFF00"/>
                </patternFill>
              </fill>
            </x14:dxf>
          </x14:cfRule>
          <x14:cfRule type="containsText" priority="386" operator="containsText" id="{71AC7DB5-1112-4754-86D2-C95A8EE1F664}">
            <xm:f>NOT(ISERROR(SEARCH($G$166,M145)))</xm:f>
            <xm:f>$G$166</xm:f>
            <x14:dxf>
              <fill>
                <patternFill>
                  <bgColor rgb="FF92D050"/>
                </patternFill>
              </fill>
            </x14:dxf>
          </x14:cfRule>
          <x14:cfRule type="containsText" priority="387" operator="containsText" id="{89C1D0BB-0324-4EF5-A83C-8F9CF8D88269}">
            <xm:f>NOT(ISERROR(SEARCH($G$165,M145)))</xm:f>
            <xm:f>$G$165</xm:f>
            <x14:dxf>
              <fill>
                <patternFill>
                  <bgColor rgb="FF00B050"/>
                </patternFill>
              </fill>
            </x14:dxf>
          </x14:cfRule>
          <xm:sqref>M145</xm:sqref>
        </x14:conditionalFormatting>
        <x14:conditionalFormatting xmlns:xm="http://schemas.microsoft.com/office/excel/2006/main">
          <x14:cfRule type="containsText" priority="378" operator="containsText" id="{99677FBF-F620-483F-B082-B1EAFADCAC26}">
            <xm:f>NOT(ISERROR(SEARCH($H$169,N145)))</xm:f>
            <xm:f>$H$169</xm:f>
            <x14:dxf>
              <fill>
                <patternFill>
                  <bgColor rgb="FFFF0000"/>
                </patternFill>
              </fill>
            </x14:dxf>
          </x14:cfRule>
          <x14:cfRule type="containsText" priority="379" operator="containsText" id="{5EAA03FF-082A-4275-9782-4525B98D2863}">
            <xm:f>NOT(ISERROR(SEARCH($H$168,N145)))</xm:f>
            <xm:f>$H$168</xm:f>
            <x14:dxf>
              <fill>
                <patternFill>
                  <bgColor rgb="FFFFC000"/>
                </patternFill>
              </fill>
            </x14:dxf>
          </x14:cfRule>
          <x14:cfRule type="containsText" priority="380" operator="containsText" id="{938FDCD1-8797-4EDD-8E12-8910A1A46ABE}">
            <xm:f>NOT(ISERROR(SEARCH($H$167,N145)))</xm:f>
            <xm:f>$H$167</xm:f>
            <x14:dxf>
              <fill>
                <patternFill>
                  <bgColor rgb="FFFFFF00"/>
                </patternFill>
              </fill>
            </x14:dxf>
          </x14:cfRule>
          <x14:cfRule type="containsText" priority="381" operator="containsText" id="{45524F70-DEB2-474C-BA2C-35E2E45E4745}">
            <xm:f>NOT(ISERROR(SEARCH($H$166,N145)))</xm:f>
            <xm:f>$H$166</xm:f>
            <x14:dxf>
              <fill>
                <patternFill>
                  <bgColor rgb="FF92D050"/>
                </patternFill>
              </fill>
            </x14:dxf>
          </x14:cfRule>
          <x14:cfRule type="containsText" priority="382" operator="containsText" id="{C6AB2086-DD3F-41EA-ADA3-13C1105CAEA1}">
            <xm:f>NOT(ISERROR(SEARCH($H$165,N145)))</xm:f>
            <xm:f>$H$165</xm:f>
            <x14:dxf>
              <fill>
                <patternFill>
                  <bgColor rgb="FF00B050"/>
                </patternFill>
              </fill>
            </x14:dxf>
          </x14:cfRule>
          <xm:sqref>N145</xm:sqref>
        </x14:conditionalFormatting>
        <x14:conditionalFormatting xmlns:xm="http://schemas.microsoft.com/office/excel/2006/main">
          <x14:cfRule type="containsText" priority="374" operator="containsText" id="{54F8B78D-AA23-4CE8-8129-922B26AE5A7F}">
            <xm:f>NOT(ISERROR(SEARCH($I$168,O145)))</xm:f>
            <xm:f>$I$168</xm:f>
            <x14:dxf>
              <fill>
                <patternFill>
                  <bgColor rgb="FFFF0000"/>
                </patternFill>
              </fill>
            </x14:dxf>
          </x14:cfRule>
          <x14:cfRule type="containsText" priority="375" operator="containsText" id="{A1D95282-6E0C-4592-8092-CB9B4ABC8412}">
            <xm:f>NOT(ISERROR(SEARCH($I$167,O145)))</xm:f>
            <xm:f>$I$167</xm:f>
            <x14:dxf>
              <fill>
                <patternFill>
                  <bgColor theme="9" tint="-0.24994659260841701"/>
                </patternFill>
              </fill>
            </x14:dxf>
          </x14:cfRule>
          <x14:cfRule type="containsText" priority="376" operator="containsText" id="{8D527102-7555-4E0E-A9B4-3C5E60D218B1}">
            <xm:f>NOT(ISERROR(SEARCH($I$166,O145)))</xm:f>
            <xm:f>$I$166</xm:f>
            <x14:dxf>
              <fill>
                <patternFill>
                  <bgColor rgb="FFFFC000"/>
                </patternFill>
              </fill>
            </x14:dxf>
          </x14:cfRule>
          <x14:cfRule type="containsText" priority="377" operator="containsText" id="{01CB95CF-AFBA-455D-9732-8316099A914A}">
            <xm:f>NOT(ISERROR(SEARCH($I$165,O145)))</xm:f>
            <xm:f>$I$165</xm:f>
            <x14:dxf>
              <fill>
                <patternFill>
                  <bgColor rgb="FF00B050"/>
                </patternFill>
              </fill>
            </x14:dxf>
          </x14:cfRule>
          <xm:sqref>O145</xm:sqref>
        </x14:conditionalFormatting>
        <x14:conditionalFormatting xmlns:xm="http://schemas.microsoft.com/office/excel/2006/main">
          <x14:cfRule type="containsText" priority="370" operator="containsText" id="{5A248C30-1104-4576-B34E-A76A85492D50}">
            <xm:f>NOT(ISERROR(SEARCH($I$168,I151)))</xm:f>
            <xm:f>$I$168</xm:f>
            <x14:dxf>
              <fill>
                <patternFill>
                  <bgColor rgb="FFFF0000"/>
                </patternFill>
              </fill>
            </x14:dxf>
          </x14:cfRule>
          <x14:cfRule type="containsText" priority="371" operator="containsText" id="{DD199D53-D895-4B66-9367-9A59AD388B9E}">
            <xm:f>NOT(ISERROR(SEARCH($I$167,I151)))</xm:f>
            <xm:f>$I$167</xm:f>
            <x14:dxf>
              <fill>
                <patternFill>
                  <bgColor theme="9" tint="-0.24994659260841701"/>
                </patternFill>
              </fill>
            </x14:dxf>
          </x14:cfRule>
          <x14:cfRule type="containsText" priority="372" operator="containsText" id="{86919357-89F4-4B76-BD13-B9DB7B5A6D98}">
            <xm:f>NOT(ISERROR(SEARCH($I$166,I151)))</xm:f>
            <xm:f>$I$166</xm:f>
            <x14:dxf>
              <fill>
                <patternFill>
                  <bgColor rgb="FFFFC000"/>
                </patternFill>
              </fill>
            </x14:dxf>
          </x14:cfRule>
          <x14:cfRule type="containsText" priority="373" operator="containsText" id="{4FF720FE-EECE-4644-8AB7-19CE289DD7BD}">
            <xm:f>NOT(ISERROR(SEARCH($I$165,I151)))</xm:f>
            <xm:f>$I$165</xm:f>
            <x14:dxf>
              <fill>
                <patternFill>
                  <bgColor rgb="FF00B050"/>
                </patternFill>
              </fill>
            </x14:dxf>
          </x14:cfRule>
          <xm:sqref>I151</xm:sqref>
        </x14:conditionalFormatting>
        <x14:conditionalFormatting xmlns:xm="http://schemas.microsoft.com/office/excel/2006/main">
          <x14:cfRule type="containsText" priority="360" operator="containsText" id="{EEAB2E45-9A83-4B8C-9E62-84EC1EB5F0C7}">
            <xm:f>NOT(ISERROR(SEARCH($G$169,G151)))</xm:f>
            <xm:f>$G$169</xm:f>
            <x14:dxf>
              <fill>
                <patternFill>
                  <bgColor rgb="FFFF0000"/>
                </patternFill>
              </fill>
            </x14:dxf>
          </x14:cfRule>
          <x14:cfRule type="containsText" priority="361" operator="containsText" id="{CB5BA3D0-711A-4682-A029-5149E6DB509D}">
            <xm:f>NOT(ISERROR(SEARCH($G$168,G151)))</xm:f>
            <xm:f>$G$168</xm:f>
            <x14:dxf>
              <fill>
                <patternFill>
                  <bgColor rgb="FFFFC000"/>
                </patternFill>
              </fill>
            </x14:dxf>
          </x14:cfRule>
          <x14:cfRule type="containsText" priority="362" operator="containsText" id="{FD5871EC-3954-461B-8E81-F276A2E195C3}">
            <xm:f>NOT(ISERROR(SEARCH($G$167,G151)))</xm:f>
            <xm:f>$G$167</xm:f>
            <x14:dxf>
              <fill>
                <patternFill>
                  <bgColor rgb="FFFFFF00"/>
                </patternFill>
              </fill>
            </x14:dxf>
          </x14:cfRule>
          <x14:cfRule type="containsText" priority="363" operator="containsText" id="{2D947F4A-3377-4343-B26B-C0731764C61F}">
            <xm:f>NOT(ISERROR(SEARCH($G$166,G151)))</xm:f>
            <xm:f>$G$166</xm:f>
            <x14:dxf>
              <fill>
                <patternFill>
                  <bgColor rgb="FF92D050"/>
                </patternFill>
              </fill>
            </x14:dxf>
          </x14:cfRule>
          <x14:cfRule type="containsText" priority="364" operator="containsText" id="{8EFC94DD-D898-4D72-A235-F4AA35A54202}">
            <xm:f>NOT(ISERROR(SEARCH($G$165,G151)))</xm:f>
            <xm:f>$G$165</xm:f>
            <x14:dxf>
              <fill>
                <patternFill>
                  <bgColor rgb="FF00B050"/>
                </patternFill>
              </fill>
            </x14:dxf>
          </x14:cfRule>
          <xm:sqref>G151</xm:sqref>
        </x14:conditionalFormatting>
        <x14:conditionalFormatting xmlns:xm="http://schemas.microsoft.com/office/excel/2006/main">
          <x14:cfRule type="containsText" priority="365" operator="containsText" id="{2E6563AF-149D-4602-91AF-8BDA29AE5F0B}">
            <xm:f>NOT(ISERROR(SEARCH($H$169,H151)))</xm:f>
            <xm:f>$H$169</xm:f>
            <x14:dxf>
              <fill>
                <patternFill>
                  <bgColor rgb="FFFF0000"/>
                </patternFill>
              </fill>
            </x14:dxf>
          </x14:cfRule>
          <x14:cfRule type="containsText" priority="366" operator="containsText" id="{7238B5A5-8D11-4369-89DD-358E1DD639E4}">
            <xm:f>NOT(ISERROR(SEARCH($H$168,H151)))</xm:f>
            <xm:f>$H$168</xm:f>
            <x14:dxf>
              <fill>
                <patternFill>
                  <bgColor rgb="FFFFC000"/>
                </patternFill>
              </fill>
            </x14:dxf>
          </x14:cfRule>
          <x14:cfRule type="containsText" priority="367" operator="containsText" id="{B814ECB6-CE73-44B5-BA49-1B5E9852B93A}">
            <xm:f>NOT(ISERROR(SEARCH($H$167,H151)))</xm:f>
            <xm:f>$H$167</xm:f>
            <x14:dxf>
              <fill>
                <patternFill>
                  <bgColor rgb="FFFFFF00"/>
                </patternFill>
              </fill>
            </x14:dxf>
          </x14:cfRule>
          <x14:cfRule type="containsText" priority="368" operator="containsText" id="{F9AD22C9-9413-4DF4-8434-9D266AC26AA9}">
            <xm:f>NOT(ISERROR(SEARCH($H$166,H151)))</xm:f>
            <xm:f>$H$166</xm:f>
            <x14:dxf>
              <fill>
                <patternFill>
                  <bgColor rgb="FF92D050"/>
                </patternFill>
              </fill>
            </x14:dxf>
          </x14:cfRule>
          <x14:cfRule type="containsText" priority="369" operator="containsText" id="{C2BB94D0-C271-4A11-9EB1-C15017BD5BFA}">
            <xm:f>NOT(ISERROR(SEARCH($H$165,H151)))</xm:f>
            <xm:f>$H$165</xm:f>
            <x14:dxf>
              <fill>
                <patternFill>
                  <bgColor rgb="FF00B050"/>
                </patternFill>
              </fill>
            </x14:dxf>
          </x14:cfRule>
          <xm:sqref>H151</xm:sqref>
        </x14:conditionalFormatting>
        <x14:conditionalFormatting xmlns:xm="http://schemas.microsoft.com/office/excel/2006/main">
          <x14:cfRule type="containsText" priority="356" operator="containsText" id="{DB299B61-F202-402F-9274-BFDE9B84308B}">
            <xm:f>NOT(ISERROR(SEARCH($I$168,O151)))</xm:f>
            <xm:f>$I$168</xm:f>
            <x14:dxf>
              <fill>
                <patternFill>
                  <bgColor rgb="FFFF0000"/>
                </patternFill>
              </fill>
            </x14:dxf>
          </x14:cfRule>
          <x14:cfRule type="containsText" priority="357" operator="containsText" id="{DB5254D0-AEC2-428E-828A-0AE766C4176F}">
            <xm:f>NOT(ISERROR(SEARCH($I$167,O151)))</xm:f>
            <xm:f>$I$167</xm:f>
            <x14:dxf>
              <fill>
                <patternFill>
                  <bgColor theme="9" tint="-0.24994659260841701"/>
                </patternFill>
              </fill>
            </x14:dxf>
          </x14:cfRule>
          <x14:cfRule type="containsText" priority="358" operator="containsText" id="{1C361E72-90E4-412A-8FC5-6CCDA10202CB}">
            <xm:f>NOT(ISERROR(SEARCH($I$166,O151)))</xm:f>
            <xm:f>$I$166</xm:f>
            <x14:dxf>
              <fill>
                <patternFill>
                  <bgColor rgb="FFFFC000"/>
                </patternFill>
              </fill>
            </x14:dxf>
          </x14:cfRule>
          <x14:cfRule type="containsText" priority="359" operator="containsText" id="{4245D555-AA4C-477D-BEF6-4F954C400A34}">
            <xm:f>NOT(ISERROR(SEARCH($I$165,O151)))</xm:f>
            <xm:f>$I$165</xm:f>
            <x14:dxf>
              <fill>
                <patternFill>
                  <bgColor rgb="FF00B050"/>
                </patternFill>
              </fill>
            </x14:dxf>
          </x14:cfRule>
          <xm:sqref>O151</xm:sqref>
        </x14:conditionalFormatting>
        <x14:conditionalFormatting xmlns:xm="http://schemas.microsoft.com/office/excel/2006/main">
          <x14:cfRule type="containsText" priority="346" operator="containsText" id="{B0EC001F-1A64-44C1-A281-D7FDDBBD528A}">
            <xm:f>NOT(ISERROR(SEARCH($G$169,M151)))</xm:f>
            <xm:f>$G$169</xm:f>
            <x14:dxf>
              <fill>
                <patternFill>
                  <bgColor rgb="FFFF0000"/>
                </patternFill>
              </fill>
            </x14:dxf>
          </x14:cfRule>
          <x14:cfRule type="containsText" priority="347" operator="containsText" id="{18A65276-B25C-4E40-B924-D416CC53AEC5}">
            <xm:f>NOT(ISERROR(SEARCH($G$168,M151)))</xm:f>
            <xm:f>$G$168</xm:f>
            <x14:dxf>
              <fill>
                <patternFill>
                  <bgColor rgb="FFFFC000"/>
                </patternFill>
              </fill>
            </x14:dxf>
          </x14:cfRule>
          <x14:cfRule type="containsText" priority="348" operator="containsText" id="{5118D9B7-D76B-4C97-91F4-75A817B68EF7}">
            <xm:f>NOT(ISERROR(SEARCH($G$167,M151)))</xm:f>
            <xm:f>$G$167</xm:f>
            <x14:dxf>
              <fill>
                <patternFill>
                  <bgColor rgb="FFFFFF00"/>
                </patternFill>
              </fill>
            </x14:dxf>
          </x14:cfRule>
          <x14:cfRule type="containsText" priority="349" operator="containsText" id="{00C9D813-CDFB-40D5-AB90-F99D82AF7901}">
            <xm:f>NOT(ISERROR(SEARCH($G$166,M151)))</xm:f>
            <xm:f>$G$166</xm:f>
            <x14:dxf>
              <fill>
                <patternFill>
                  <bgColor rgb="FF92D050"/>
                </patternFill>
              </fill>
            </x14:dxf>
          </x14:cfRule>
          <x14:cfRule type="containsText" priority="350" operator="containsText" id="{C2279E28-6AA9-4D18-8D51-45452FAE1AB9}">
            <xm:f>NOT(ISERROR(SEARCH($G$165,M151)))</xm:f>
            <xm:f>$G$165</xm:f>
            <x14:dxf>
              <fill>
                <patternFill>
                  <bgColor rgb="FF00B050"/>
                </patternFill>
              </fill>
            </x14:dxf>
          </x14:cfRule>
          <xm:sqref>M151</xm:sqref>
        </x14:conditionalFormatting>
        <x14:conditionalFormatting xmlns:xm="http://schemas.microsoft.com/office/excel/2006/main">
          <x14:cfRule type="containsText" priority="351" operator="containsText" id="{4FB16E2B-1F3D-4CF0-A181-FA60EB048319}">
            <xm:f>NOT(ISERROR(SEARCH($H$169,N151)))</xm:f>
            <xm:f>$H$169</xm:f>
            <x14:dxf>
              <fill>
                <patternFill>
                  <bgColor rgb="FFFF0000"/>
                </patternFill>
              </fill>
            </x14:dxf>
          </x14:cfRule>
          <x14:cfRule type="containsText" priority="352" operator="containsText" id="{0D4C6791-3611-4B5C-AFA0-C5265D6C2E65}">
            <xm:f>NOT(ISERROR(SEARCH($H$168,N151)))</xm:f>
            <xm:f>$H$168</xm:f>
            <x14:dxf>
              <fill>
                <patternFill>
                  <bgColor rgb="FFFFC000"/>
                </patternFill>
              </fill>
            </x14:dxf>
          </x14:cfRule>
          <x14:cfRule type="containsText" priority="353" operator="containsText" id="{F5C9C97F-12CA-4A2C-86D7-F36A75DC8BD5}">
            <xm:f>NOT(ISERROR(SEARCH($H$167,N151)))</xm:f>
            <xm:f>$H$167</xm:f>
            <x14:dxf>
              <fill>
                <patternFill>
                  <bgColor rgb="FFFFFF00"/>
                </patternFill>
              </fill>
            </x14:dxf>
          </x14:cfRule>
          <x14:cfRule type="containsText" priority="354" operator="containsText" id="{AD52BA85-4327-432D-92FE-DB4429220280}">
            <xm:f>NOT(ISERROR(SEARCH($H$166,N151)))</xm:f>
            <xm:f>$H$166</xm:f>
            <x14:dxf>
              <fill>
                <patternFill>
                  <bgColor rgb="FF92D050"/>
                </patternFill>
              </fill>
            </x14:dxf>
          </x14:cfRule>
          <x14:cfRule type="containsText" priority="355" operator="containsText" id="{E8150450-02D3-4C42-A8FC-6E14BDD44653}">
            <xm:f>NOT(ISERROR(SEARCH($H$165,N151)))</xm:f>
            <xm:f>$H$165</xm:f>
            <x14:dxf>
              <fill>
                <patternFill>
                  <bgColor rgb="FF00B050"/>
                </patternFill>
              </fill>
            </x14:dxf>
          </x14:cfRule>
          <xm:sqref>N151</xm:sqref>
        </x14:conditionalFormatting>
        <x14:conditionalFormatting xmlns:xm="http://schemas.microsoft.com/office/excel/2006/main">
          <x14:cfRule type="containsText" priority="338" operator="containsText" id="{AA626E3F-E897-497B-92D2-64B99D77E037}">
            <xm:f>NOT(ISERROR(SEARCH($H$166,H153)))</xm:f>
            <xm:f>$H$166</xm:f>
            <x14:dxf>
              <fill>
                <patternFill>
                  <bgColor rgb="FF92D050"/>
                </patternFill>
              </fill>
            </x14:dxf>
          </x14:cfRule>
          <x14:cfRule type="containsText" priority="339" operator="containsText" id="{0506D2E2-E762-4735-B5C4-0D794BB9A920}">
            <xm:f>NOT(ISERROR(SEARCH($H$167,H153)))</xm:f>
            <xm:f>$H$167</xm:f>
            <x14:dxf>
              <fill>
                <patternFill>
                  <bgColor rgb="FFFFFF00"/>
                </patternFill>
              </fill>
            </x14:dxf>
          </x14:cfRule>
          <x14:cfRule type="containsText" priority="340" operator="containsText" id="{CDB29F35-F685-40CA-A128-7EABFFB17BE7}">
            <xm:f>NOT(ISERROR(SEARCH($H$168,H153)))</xm:f>
            <xm:f>$H$168</xm:f>
            <x14:dxf>
              <fill>
                <patternFill>
                  <bgColor rgb="FFFFC000"/>
                </patternFill>
              </fill>
            </x14:dxf>
          </x14:cfRule>
          <x14:cfRule type="containsText" priority="341" operator="containsText" id="{D2712DD7-E999-4518-A6C7-28FFC398FEC8}">
            <xm:f>NOT(ISERROR(SEARCH($H$169,H153)))</xm:f>
            <xm:f>$H$169</xm:f>
            <x14:dxf>
              <fill>
                <patternFill>
                  <bgColor rgb="FFFF0000"/>
                </patternFill>
              </fill>
            </x14:dxf>
          </x14:cfRule>
          <xm:sqref>H153</xm:sqref>
        </x14:conditionalFormatting>
        <x14:conditionalFormatting xmlns:xm="http://schemas.microsoft.com/office/excel/2006/main">
          <x14:cfRule type="containsText" priority="343" operator="containsText" id="{E60F57C4-9F16-4F5F-9562-A309D555E67B}">
            <xm:f>NOT(ISERROR(SEARCH($I$166,I153)))</xm:f>
            <xm:f>$I$166</xm:f>
            <x14:dxf>
              <fill>
                <patternFill>
                  <bgColor theme="9" tint="-0.24994659260841701"/>
                </patternFill>
              </fill>
            </x14:dxf>
          </x14:cfRule>
          <x14:cfRule type="containsText" priority="344" operator="containsText" id="{2C40355E-E27C-4C70-93D1-0252CEC9B16F}">
            <xm:f>NOT(ISERROR(SEARCH($I$167,I153)))</xm:f>
            <xm:f>$I$167</xm:f>
            <x14:dxf>
              <fill>
                <patternFill>
                  <bgColor rgb="FFFFC000"/>
                </patternFill>
              </fill>
            </x14:dxf>
          </x14:cfRule>
          <xm:sqref>I153</xm:sqref>
        </x14:conditionalFormatting>
        <x14:conditionalFormatting xmlns:xm="http://schemas.microsoft.com/office/excel/2006/main">
          <x14:cfRule type="containsText" priority="332" operator="containsText" id="{EDFD5B0E-40AC-487B-8083-AD7CA4CB74FD}">
            <xm:f>NOT(ISERROR(SEARCH($G$165,G153)))</xm:f>
            <xm:f>$G$165</xm:f>
            <x14:dxf>
              <fill>
                <patternFill>
                  <bgColor rgb="FF00B050"/>
                </patternFill>
              </fill>
            </x14:dxf>
          </x14:cfRule>
          <x14:cfRule type="containsText" priority="333" operator="containsText" id="{F2316E34-A986-4030-BC54-BDD688AE4027}">
            <xm:f>NOT(ISERROR(SEARCH($G$166,G153)))</xm:f>
            <xm:f>$G$166</xm:f>
            <x14:dxf>
              <fill>
                <patternFill>
                  <bgColor rgb="FF92D050"/>
                </patternFill>
              </fill>
            </x14:dxf>
          </x14:cfRule>
          <x14:cfRule type="containsText" priority="334" operator="containsText" id="{4337571C-02DC-47B4-9858-BA3A532902B5}">
            <xm:f>NOT(ISERROR(SEARCH($G$167,G153)))</xm:f>
            <xm:f>$G$167</xm:f>
            <x14:dxf>
              <fill>
                <patternFill>
                  <bgColor rgb="FFFFFF00"/>
                </patternFill>
              </fill>
            </x14:dxf>
          </x14:cfRule>
          <x14:cfRule type="containsText" priority="335" operator="containsText" id="{2516216A-0CDD-424D-928E-36BACC3B40BD}">
            <xm:f>NOT(ISERROR(SEARCH($G$168,G153)))</xm:f>
            <xm:f>$G$168</xm:f>
            <x14:dxf>
              <fill>
                <patternFill>
                  <bgColor rgb="FFFFC000"/>
                </patternFill>
              </fill>
            </x14:dxf>
          </x14:cfRule>
          <x14:cfRule type="containsText" priority="336" operator="containsText" id="{1954E23D-063D-48D2-89FF-7FA84C27DD63}">
            <xm:f>NOT(ISERROR(SEARCH($G$169,G153)))</xm:f>
            <xm:f>$G$169</xm:f>
            <x14:dxf>
              <fill>
                <patternFill>
                  <bgColor rgb="FFFF0000"/>
                </patternFill>
              </fill>
            </x14:dxf>
          </x14:cfRule>
          <xm:sqref>G153:G154</xm:sqref>
        </x14:conditionalFormatting>
        <x14:conditionalFormatting xmlns:xm="http://schemas.microsoft.com/office/excel/2006/main">
          <x14:cfRule type="containsText" priority="324" operator="containsText" id="{2ADA7070-01DF-472B-823D-07015F756279}">
            <xm:f>NOT(ISERROR(SEARCH($H$166,N153)))</xm:f>
            <xm:f>$H$166</xm:f>
            <x14:dxf>
              <fill>
                <patternFill>
                  <bgColor rgb="FF92D050"/>
                </patternFill>
              </fill>
            </x14:dxf>
          </x14:cfRule>
          <x14:cfRule type="containsText" priority="325" operator="containsText" id="{92843BD8-E8B4-417A-91DB-B2BF3A7368CB}">
            <xm:f>NOT(ISERROR(SEARCH($H$167,N153)))</xm:f>
            <xm:f>$H$167</xm:f>
            <x14:dxf>
              <fill>
                <patternFill>
                  <bgColor rgb="FFFFFF00"/>
                </patternFill>
              </fill>
            </x14:dxf>
          </x14:cfRule>
          <x14:cfRule type="containsText" priority="326" operator="containsText" id="{04E36B4F-8C21-47CA-A7B5-D7E0D9BD4AAC}">
            <xm:f>NOT(ISERROR(SEARCH($H$168,N153)))</xm:f>
            <xm:f>$H$168</xm:f>
            <x14:dxf>
              <fill>
                <patternFill>
                  <bgColor rgb="FFFFC000"/>
                </patternFill>
              </fill>
            </x14:dxf>
          </x14:cfRule>
          <x14:cfRule type="containsText" priority="327" operator="containsText" id="{BF19DEBA-95A1-4AE8-BF2E-A5499C7BD5FC}">
            <xm:f>NOT(ISERROR(SEARCH($H$169,N153)))</xm:f>
            <xm:f>$H$169</xm:f>
            <x14:dxf>
              <fill>
                <patternFill>
                  <bgColor rgb="FFFF0000"/>
                </patternFill>
              </fill>
            </x14:dxf>
          </x14:cfRule>
          <xm:sqref>N153</xm:sqref>
        </x14:conditionalFormatting>
        <x14:conditionalFormatting xmlns:xm="http://schemas.microsoft.com/office/excel/2006/main">
          <x14:cfRule type="containsText" priority="329" stopIfTrue="1" operator="containsText" id="{1475D003-97E1-4A6C-934C-9C1C5E8D5265}">
            <xm:f>NOT(ISERROR(SEARCH($I$166,O153)))</xm:f>
            <xm:f>$I$166</xm:f>
            <x14:dxf>
              <fill>
                <patternFill>
                  <bgColor rgb="FFFFC000"/>
                </patternFill>
              </fill>
            </x14:dxf>
          </x14:cfRule>
          <x14:cfRule type="containsText" priority="330" stopIfTrue="1" operator="containsText" id="{3F84BE02-1545-41B1-89B0-DF33E4394B38}">
            <xm:f>NOT(ISERROR(SEARCH($I$167,O153)))</xm:f>
            <xm:f>$I$167</xm:f>
            <x14:dxf>
              <fill>
                <patternFill>
                  <bgColor theme="9" tint="-0.24994659260841701"/>
                </patternFill>
              </fill>
            </x14:dxf>
          </x14:cfRule>
          <xm:sqref>O153</xm:sqref>
        </x14:conditionalFormatting>
        <x14:conditionalFormatting xmlns:xm="http://schemas.microsoft.com/office/excel/2006/main">
          <x14:cfRule type="containsText" priority="318" operator="containsText" id="{A19DF933-177C-4ACE-AAED-6F5A4AEE9DC6}">
            <xm:f>NOT(ISERROR(SEARCH($G$165,M153)))</xm:f>
            <xm:f>$G$165</xm:f>
            <x14:dxf>
              <fill>
                <patternFill>
                  <bgColor rgb="FF00B050"/>
                </patternFill>
              </fill>
            </x14:dxf>
          </x14:cfRule>
          <x14:cfRule type="containsText" priority="319" operator="containsText" id="{B4985C7C-C2DB-4AAA-9144-0A58644BCD82}">
            <xm:f>NOT(ISERROR(SEARCH($G$166,M153)))</xm:f>
            <xm:f>$G$166</xm:f>
            <x14:dxf>
              <fill>
                <patternFill>
                  <bgColor rgb="FF92D050"/>
                </patternFill>
              </fill>
            </x14:dxf>
          </x14:cfRule>
          <x14:cfRule type="containsText" priority="320" operator="containsText" id="{57F0D990-5D9F-416F-BF62-3AE29DFA3CD2}">
            <xm:f>NOT(ISERROR(SEARCH($G$167,M153)))</xm:f>
            <xm:f>$G$167</xm:f>
            <x14:dxf>
              <fill>
                <patternFill>
                  <bgColor rgb="FFFFFF00"/>
                </patternFill>
              </fill>
            </x14:dxf>
          </x14:cfRule>
          <x14:cfRule type="containsText" priority="321" operator="containsText" id="{ABE2E318-4EF8-46A1-A404-BD960AF9C684}">
            <xm:f>NOT(ISERROR(SEARCH($G$168,M153)))</xm:f>
            <xm:f>$G$168</xm:f>
            <x14:dxf>
              <fill>
                <patternFill>
                  <bgColor rgb="FFFFC000"/>
                </patternFill>
              </fill>
            </x14:dxf>
          </x14:cfRule>
          <x14:cfRule type="containsText" priority="322" operator="containsText" id="{8946AA74-71BB-4709-AFA1-BB66C2643E58}">
            <xm:f>NOT(ISERROR(SEARCH($G$169,M153)))</xm:f>
            <xm:f>$G$169</xm:f>
            <x14:dxf>
              <fill>
                <patternFill>
                  <bgColor rgb="FFFF0000"/>
                </patternFill>
              </fill>
            </x14:dxf>
          </x14:cfRule>
          <xm:sqref>M153:M154</xm:sqref>
        </x14:conditionalFormatting>
        <x14:conditionalFormatting xmlns:xm="http://schemas.microsoft.com/office/excel/2006/main">
          <x14:cfRule type="containsText" priority="313" operator="containsText" id="{37B7FB37-A8C9-44FE-82B6-30039793FA99}">
            <xm:f>NOT(ISERROR(SEARCH($G$169,G155)))</xm:f>
            <xm:f>$G$169</xm:f>
            <x14:dxf>
              <fill>
                <patternFill>
                  <bgColor rgb="FFFF0000"/>
                </patternFill>
              </fill>
            </x14:dxf>
          </x14:cfRule>
          <x14:cfRule type="containsText" priority="314" operator="containsText" id="{688E9265-9A86-49D5-9329-B0B2784DD551}">
            <xm:f>NOT(ISERROR(SEARCH($G$168,G155)))</xm:f>
            <xm:f>$G$168</xm:f>
            <x14:dxf>
              <fill>
                <patternFill>
                  <bgColor rgb="FFFFC000"/>
                </patternFill>
              </fill>
            </x14:dxf>
          </x14:cfRule>
          <x14:cfRule type="containsText" priority="315" operator="containsText" id="{0B945C7B-8B7D-4F55-AB16-5280F9CD50A5}">
            <xm:f>NOT(ISERROR(SEARCH($G$167,G155)))</xm:f>
            <xm:f>$G$167</xm:f>
            <x14:dxf>
              <fill>
                <patternFill>
                  <bgColor rgb="FFFFFF00"/>
                </patternFill>
              </fill>
            </x14:dxf>
          </x14:cfRule>
          <x14:cfRule type="containsText" priority="316" operator="containsText" id="{BEF75AD5-68AF-4707-89D2-555B870686BC}">
            <xm:f>NOT(ISERROR(SEARCH($G$166,G155)))</xm:f>
            <xm:f>$G$166</xm:f>
            <x14:dxf>
              <fill>
                <patternFill>
                  <bgColor rgb="FF92D050"/>
                </patternFill>
              </fill>
            </x14:dxf>
          </x14:cfRule>
          <x14:cfRule type="containsText" priority="317" operator="containsText" id="{81C16C06-1511-44BD-9812-10A75538EDAA}">
            <xm:f>NOT(ISERROR(SEARCH($G$165,G155)))</xm:f>
            <xm:f>$G$165</xm:f>
            <x14:dxf>
              <fill>
                <patternFill>
                  <bgColor rgb="FF00B050"/>
                </patternFill>
              </fill>
            </x14:dxf>
          </x14:cfRule>
          <xm:sqref>G155</xm:sqref>
        </x14:conditionalFormatting>
        <x14:conditionalFormatting xmlns:xm="http://schemas.microsoft.com/office/excel/2006/main">
          <x14:cfRule type="containsText" priority="308" operator="containsText" id="{2CCC7537-B541-467D-941E-F67070A7A663}">
            <xm:f>NOT(ISERROR(SEARCH($H$169,H155)))</xm:f>
            <xm:f>$H$169</xm:f>
            <x14:dxf>
              <fill>
                <patternFill>
                  <bgColor rgb="FFFF0000"/>
                </patternFill>
              </fill>
            </x14:dxf>
          </x14:cfRule>
          <x14:cfRule type="containsText" priority="309" operator="containsText" id="{65A30800-59B1-4F52-AC1F-FAECD08501CE}">
            <xm:f>NOT(ISERROR(SEARCH($H$168,H155)))</xm:f>
            <xm:f>$H$168</xm:f>
            <x14:dxf>
              <fill>
                <patternFill>
                  <bgColor rgb="FFFFC000"/>
                </patternFill>
              </fill>
            </x14:dxf>
          </x14:cfRule>
          <x14:cfRule type="containsText" priority="310" operator="containsText" id="{69824D55-918C-4A48-8FCE-6F8A3C859874}">
            <xm:f>NOT(ISERROR(SEARCH($H$167,H155)))</xm:f>
            <xm:f>$H$167</xm:f>
            <x14:dxf>
              <fill>
                <patternFill>
                  <bgColor rgb="FFFFFF00"/>
                </patternFill>
              </fill>
            </x14:dxf>
          </x14:cfRule>
          <x14:cfRule type="containsText" priority="311" operator="containsText" id="{8E3187E8-D44D-45B4-8BEF-AE0CBAEFB597}">
            <xm:f>NOT(ISERROR(SEARCH($H$166,H155)))</xm:f>
            <xm:f>$H$166</xm:f>
            <x14:dxf>
              <fill>
                <patternFill>
                  <bgColor rgb="FF92D050"/>
                </patternFill>
              </fill>
            </x14:dxf>
          </x14:cfRule>
          <x14:cfRule type="containsText" priority="312" operator="containsText" id="{A77CDBBF-34C2-4EA7-BC26-A1D3D5B407A0}">
            <xm:f>NOT(ISERROR(SEARCH($H$165,H155)))</xm:f>
            <xm:f>$H$165</xm:f>
            <x14:dxf>
              <fill>
                <patternFill>
                  <bgColor rgb="FF00B050"/>
                </patternFill>
              </fill>
            </x14:dxf>
          </x14:cfRule>
          <xm:sqref>H155</xm:sqref>
        </x14:conditionalFormatting>
        <x14:conditionalFormatting xmlns:xm="http://schemas.microsoft.com/office/excel/2006/main">
          <x14:cfRule type="containsText" priority="304" operator="containsText" id="{6124A82F-4977-4EEF-9826-D2854861818A}">
            <xm:f>NOT(ISERROR(SEARCH($I$168,I155)))</xm:f>
            <xm:f>$I$168</xm:f>
            <x14:dxf>
              <fill>
                <patternFill>
                  <bgColor rgb="FFFF0000"/>
                </patternFill>
              </fill>
            </x14:dxf>
          </x14:cfRule>
          <x14:cfRule type="containsText" priority="305" operator="containsText" id="{E6167A47-4B78-4972-945D-385140171145}">
            <xm:f>NOT(ISERROR(SEARCH($I$167,I155)))</xm:f>
            <xm:f>$I$167</xm:f>
            <x14:dxf>
              <fill>
                <patternFill>
                  <bgColor theme="9" tint="-0.24994659260841701"/>
                </patternFill>
              </fill>
            </x14:dxf>
          </x14:cfRule>
          <x14:cfRule type="containsText" priority="306" operator="containsText" id="{4E8870E4-3FE0-4752-8A52-6984EEF2E116}">
            <xm:f>NOT(ISERROR(SEARCH($I$166,I155)))</xm:f>
            <xm:f>$I$166</xm:f>
            <x14:dxf>
              <fill>
                <patternFill>
                  <bgColor rgb="FFFFC000"/>
                </patternFill>
              </fill>
            </x14:dxf>
          </x14:cfRule>
          <x14:cfRule type="containsText" priority="307" operator="containsText" id="{9DA2BFDE-4754-4FC1-B7F2-0D79638829E1}">
            <xm:f>NOT(ISERROR(SEARCH($I$165,I155)))</xm:f>
            <xm:f>$I$165</xm:f>
            <x14:dxf>
              <fill>
                <patternFill>
                  <bgColor rgb="FF00B050"/>
                </patternFill>
              </fill>
            </x14:dxf>
          </x14:cfRule>
          <xm:sqref>I155</xm:sqref>
        </x14:conditionalFormatting>
        <x14:conditionalFormatting xmlns:xm="http://schemas.microsoft.com/office/excel/2006/main">
          <x14:cfRule type="containsText" priority="299" operator="containsText" id="{D7FAD66E-512D-4E48-8E5F-16479B597743}">
            <xm:f>NOT(ISERROR(SEARCH($G$169,M155)))</xm:f>
            <xm:f>$G$169</xm:f>
            <x14:dxf>
              <fill>
                <patternFill>
                  <bgColor rgb="FFFF0000"/>
                </patternFill>
              </fill>
            </x14:dxf>
          </x14:cfRule>
          <x14:cfRule type="containsText" priority="300" operator="containsText" id="{6E5FB89F-64D2-44B9-AB48-5D17DE5C4858}">
            <xm:f>NOT(ISERROR(SEARCH($G$168,M155)))</xm:f>
            <xm:f>$G$168</xm:f>
            <x14:dxf>
              <fill>
                <patternFill>
                  <bgColor rgb="FFFFC000"/>
                </patternFill>
              </fill>
            </x14:dxf>
          </x14:cfRule>
          <x14:cfRule type="containsText" priority="301" operator="containsText" id="{42D587E7-A6AF-4433-8E19-BCFCEE6C0AE0}">
            <xm:f>NOT(ISERROR(SEARCH($G$167,M155)))</xm:f>
            <xm:f>$G$167</xm:f>
            <x14:dxf>
              <fill>
                <patternFill>
                  <bgColor rgb="FFFFFF00"/>
                </patternFill>
              </fill>
            </x14:dxf>
          </x14:cfRule>
          <x14:cfRule type="containsText" priority="302" operator="containsText" id="{F0E5F959-E23F-4FAA-9D6B-B8ACADF2FF7F}">
            <xm:f>NOT(ISERROR(SEARCH($G$166,M155)))</xm:f>
            <xm:f>$G$166</xm:f>
            <x14:dxf>
              <fill>
                <patternFill>
                  <bgColor rgb="FF92D050"/>
                </patternFill>
              </fill>
            </x14:dxf>
          </x14:cfRule>
          <x14:cfRule type="containsText" priority="303" operator="containsText" id="{3B28A477-2668-4C4D-BF4E-EBB70B935590}">
            <xm:f>NOT(ISERROR(SEARCH($G$165,M155)))</xm:f>
            <xm:f>$G$165</xm:f>
            <x14:dxf>
              <fill>
                <patternFill>
                  <bgColor rgb="FF00B050"/>
                </patternFill>
              </fill>
            </x14:dxf>
          </x14:cfRule>
          <xm:sqref>M155</xm:sqref>
        </x14:conditionalFormatting>
        <x14:conditionalFormatting xmlns:xm="http://schemas.microsoft.com/office/excel/2006/main">
          <x14:cfRule type="containsText" priority="294" operator="containsText" id="{CE9C3695-5161-46B8-B21E-9A5307152270}">
            <xm:f>NOT(ISERROR(SEARCH($H$169,N155)))</xm:f>
            <xm:f>$H$169</xm:f>
            <x14:dxf>
              <fill>
                <patternFill>
                  <bgColor rgb="FFFF0000"/>
                </patternFill>
              </fill>
            </x14:dxf>
          </x14:cfRule>
          <x14:cfRule type="containsText" priority="295" operator="containsText" id="{450D2E12-E649-43E9-B983-150931FEA661}">
            <xm:f>NOT(ISERROR(SEARCH($H$168,N155)))</xm:f>
            <xm:f>$H$168</xm:f>
            <x14:dxf>
              <fill>
                <patternFill>
                  <bgColor rgb="FFFFC000"/>
                </patternFill>
              </fill>
            </x14:dxf>
          </x14:cfRule>
          <x14:cfRule type="containsText" priority="296" operator="containsText" id="{8DEFE542-63C6-423D-8A98-7117BBBB00F3}">
            <xm:f>NOT(ISERROR(SEARCH($H$167,N155)))</xm:f>
            <xm:f>$H$167</xm:f>
            <x14:dxf>
              <fill>
                <patternFill>
                  <bgColor rgb="FFFFFF00"/>
                </patternFill>
              </fill>
            </x14:dxf>
          </x14:cfRule>
          <x14:cfRule type="containsText" priority="297" operator="containsText" id="{70E73B96-DC9D-46E5-8D1B-0418B7A978FF}">
            <xm:f>NOT(ISERROR(SEARCH($H$166,N155)))</xm:f>
            <xm:f>$H$166</xm:f>
            <x14:dxf>
              <fill>
                <patternFill>
                  <bgColor rgb="FF92D050"/>
                </patternFill>
              </fill>
            </x14:dxf>
          </x14:cfRule>
          <x14:cfRule type="containsText" priority="298" operator="containsText" id="{E246E9DD-F522-4ACE-8AF5-68DEBA0AE812}">
            <xm:f>NOT(ISERROR(SEARCH($H$165,N155)))</xm:f>
            <xm:f>$H$165</xm:f>
            <x14:dxf>
              <fill>
                <patternFill>
                  <bgColor rgb="FF00B050"/>
                </patternFill>
              </fill>
            </x14:dxf>
          </x14:cfRule>
          <xm:sqref>N155</xm:sqref>
        </x14:conditionalFormatting>
        <x14:conditionalFormatting xmlns:xm="http://schemas.microsoft.com/office/excel/2006/main">
          <x14:cfRule type="containsText" priority="290" operator="containsText" id="{026304BF-853A-4558-9BA0-3270905C254C}">
            <xm:f>NOT(ISERROR(SEARCH($I$168,O155)))</xm:f>
            <xm:f>$I$168</xm:f>
            <x14:dxf>
              <fill>
                <patternFill>
                  <bgColor rgb="FFFF0000"/>
                </patternFill>
              </fill>
            </x14:dxf>
          </x14:cfRule>
          <x14:cfRule type="containsText" priority="291" operator="containsText" id="{7BB59B9A-07AE-4ABD-9D0D-99EA13AA3D83}">
            <xm:f>NOT(ISERROR(SEARCH($I$167,O155)))</xm:f>
            <xm:f>$I$167</xm:f>
            <x14:dxf>
              <fill>
                <patternFill>
                  <bgColor theme="9" tint="-0.24994659260841701"/>
                </patternFill>
              </fill>
            </x14:dxf>
          </x14:cfRule>
          <x14:cfRule type="containsText" priority="292" operator="containsText" id="{A7A6D687-B38A-4B8B-816F-62864C1F22B5}">
            <xm:f>NOT(ISERROR(SEARCH($I$166,O155)))</xm:f>
            <xm:f>$I$166</xm:f>
            <x14:dxf>
              <fill>
                <patternFill>
                  <bgColor rgb="FFFFC000"/>
                </patternFill>
              </fill>
            </x14:dxf>
          </x14:cfRule>
          <x14:cfRule type="containsText" priority="293" operator="containsText" id="{6DA1CC6C-9C2A-4D06-AFC6-C9D381249FC6}">
            <xm:f>NOT(ISERROR(SEARCH($I$165,O155)))</xm:f>
            <xm:f>$I$165</xm:f>
            <x14:dxf>
              <fill>
                <patternFill>
                  <bgColor rgb="FF00B050"/>
                </patternFill>
              </fill>
            </x14:dxf>
          </x14:cfRule>
          <xm:sqref>O155</xm:sqref>
        </x14:conditionalFormatting>
        <x14:conditionalFormatting xmlns:xm="http://schemas.microsoft.com/office/excel/2006/main">
          <x14:cfRule type="containsText" priority="285" operator="containsText" id="{D87DED00-1349-4DCA-82EB-90FF467E88C1}">
            <xm:f>NOT(ISERROR(SEARCH($G$169,G157)))</xm:f>
            <xm:f>$G$169</xm:f>
            <x14:dxf>
              <fill>
                <patternFill>
                  <bgColor rgb="FFFF0000"/>
                </patternFill>
              </fill>
            </x14:dxf>
          </x14:cfRule>
          <x14:cfRule type="containsText" priority="286" operator="containsText" id="{848BCC69-D5AD-445D-9235-ED5D8B8E5627}">
            <xm:f>NOT(ISERROR(SEARCH($G$168,G157)))</xm:f>
            <xm:f>$G$168</xm:f>
            <x14:dxf>
              <fill>
                <patternFill>
                  <bgColor rgb="FFFFC000"/>
                </patternFill>
              </fill>
            </x14:dxf>
          </x14:cfRule>
          <x14:cfRule type="containsText" priority="287" operator="containsText" id="{C4FEF6D1-7B65-4C99-A8B2-916779ECC38B}">
            <xm:f>NOT(ISERROR(SEARCH($G$167,G157)))</xm:f>
            <xm:f>$G$167</xm:f>
            <x14:dxf>
              <fill>
                <patternFill>
                  <bgColor rgb="FFFFFF00"/>
                </patternFill>
              </fill>
            </x14:dxf>
          </x14:cfRule>
          <x14:cfRule type="containsText" priority="288" operator="containsText" id="{E7266575-18D3-4CFD-92D4-051A587EB436}">
            <xm:f>NOT(ISERROR(SEARCH($G$166,G157)))</xm:f>
            <xm:f>$G$166</xm:f>
            <x14:dxf>
              <fill>
                <patternFill>
                  <bgColor rgb="FF92D050"/>
                </patternFill>
              </fill>
            </x14:dxf>
          </x14:cfRule>
          <x14:cfRule type="containsText" priority="289" operator="containsText" id="{28519853-99B0-4AC9-9E6E-D35B098A2AB4}">
            <xm:f>NOT(ISERROR(SEARCH($G$165,G157)))</xm:f>
            <xm:f>$G$165</xm:f>
            <x14:dxf>
              <fill>
                <patternFill>
                  <bgColor rgb="FF00B050"/>
                </patternFill>
              </fill>
            </x14:dxf>
          </x14:cfRule>
          <xm:sqref>G157</xm:sqref>
        </x14:conditionalFormatting>
        <x14:conditionalFormatting xmlns:xm="http://schemas.microsoft.com/office/excel/2006/main">
          <x14:cfRule type="containsText" priority="276" operator="containsText" id="{99251A7B-9A04-4CA5-8E8D-5A4867BFD2BF}">
            <xm:f>NOT(ISERROR(SEARCH($H$169,H157)))</xm:f>
            <xm:f>$H$169</xm:f>
            <x14:dxf>
              <fill>
                <patternFill>
                  <bgColor rgb="FFFF0000"/>
                </patternFill>
              </fill>
            </x14:dxf>
          </x14:cfRule>
          <x14:cfRule type="containsText" priority="277" operator="containsText" id="{7C1742DB-D2A5-4551-ADEA-DF2DB44A1ECA}">
            <xm:f>NOT(ISERROR(SEARCH($H$168,H157)))</xm:f>
            <xm:f>$H$168</xm:f>
            <x14:dxf>
              <fill>
                <patternFill>
                  <bgColor rgb="FFFFC000"/>
                </patternFill>
              </fill>
            </x14:dxf>
          </x14:cfRule>
          <x14:cfRule type="containsText" priority="278" operator="containsText" id="{A9DDD53B-D2E1-410F-BF1C-0E703A564747}">
            <xm:f>NOT(ISERROR(SEARCH($H$167,H157)))</xm:f>
            <xm:f>$H$167</xm:f>
            <x14:dxf>
              <fill>
                <patternFill>
                  <bgColor rgb="FFFFFF00"/>
                </patternFill>
              </fill>
            </x14:dxf>
          </x14:cfRule>
          <x14:cfRule type="containsText" priority="279" operator="containsText" id="{BCFCF059-1300-4D1D-979F-9A0041232A84}">
            <xm:f>NOT(ISERROR(SEARCH($H$166,H157)))</xm:f>
            <xm:f>$H$166</xm:f>
            <x14:dxf>
              <fill>
                <patternFill>
                  <bgColor rgb="FF92D050"/>
                </patternFill>
              </fill>
            </x14:dxf>
          </x14:cfRule>
          <x14:cfRule type="containsText" priority="280" operator="containsText" id="{F278257C-9302-4FE3-A697-ED127BA17522}">
            <xm:f>NOT(ISERROR(SEARCH($H$165,H157)))</xm:f>
            <xm:f>$H$165</xm:f>
            <x14:dxf>
              <fill>
                <patternFill>
                  <bgColor rgb="FF00B050"/>
                </patternFill>
              </fill>
            </x14:dxf>
          </x14:cfRule>
          <xm:sqref>H157</xm:sqref>
        </x14:conditionalFormatting>
        <x14:conditionalFormatting xmlns:xm="http://schemas.microsoft.com/office/excel/2006/main">
          <x14:cfRule type="containsText" priority="281" operator="containsText" id="{50917C41-2793-4ADC-9300-F795E94C2D46}">
            <xm:f>NOT(ISERROR(SEARCH($I$168,I157)))</xm:f>
            <xm:f>$I$168</xm:f>
            <x14:dxf>
              <fill>
                <patternFill>
                  <bgColor rgb="FFFF0000"/>
                </patternFill>
              </fill>
            </x14:dxf>
          </x14:cfRule>
          <x14:cfRule type="containsText" priority="282" operator="containsText" id="{E6607968-3D9C-4371-B81B-FF24A3188A97}">
            <xm:f>NOT(ISERROR(SEARCH($I$167,I157)))</xm:f>
            <xm:f>$I$167</xm:f>
            <x14:dxf>
              <fill>
                <patternFill>
                  <bgColor theme="9" tint="-0.24994659260841701"/>
                </patternFill>
              </fill>
            </x14:dxf>
          </x14:cfRule>
          <x14:cfRule type="containsText" priority="283" operator="containsText" id="{65B36737-EB96-4C5D-9FE5-A99EDE1390B4}">
            <xm:f>NOT(ISERROR(SEARCH($I$166,I157)))</xm:f>
            <xm:f>$I$166</xm:f>
            <x14:dxf>
              <fill>
                <patternFill>
                  <bgColor rgb="FFFFC000"/>
                </patternFill>
              </fill>
            </x14:dxf>
          </x14:cfRule>
          <x14:cfRule type="containsText" priority="284" operator="containsText" id="{C60C5D31-E66C-49FA-BD93-682C8E2C42F8}">
            <xm:f>NOT(ISERROR(SEARCH($I$165,I157)))</xm:f>
            <xm:f>$I$165</xm:f>
            <x14:dxf>
              <fill>
                <patternFill>
                  <bgColor rgb="FF00B050"/>
                </patternFill>
              </fill>
            </x14:dxf>
          </x14:cfRule>
          <xm:sqref>I157</xm:sqref>
        </x14:conditionalFormatting>
        <x14:conditionalFormatting xmlns:xm="http://schemas.microsoft.com/office/excel/2006/main">
          <x14:cfRule type="containsText" priority="271" operator="containsText" id="{8C52F67F-09B2-456C-90E0-BEF08A0F4C09}">
            <xm:f>NOT(ISERROR(SEARCH($G$169,M157)))</xm:f>
            <xm:f>$G$169</xm:f>
            <x14:dxf>
              <fill>
                <patternFill>
                  <bgColor rgb="FFFF0000"/>
                </patternFill>
              </fill>
            </x14:dxf>
          </x14:cfRule>
          <x14:cfRule type="containsText" priority="272" operator="containsText" id="{E0047689-E766-454E-9D09-BA6CA423234E}">
            <xm:f>NOT(ISERROR(SEARCH($G$168,M157)))</xm:f>
            <xm:f>$G$168</xm:f>
            <x14:dxf>
              <fill>
                <patternFill>
                  <bgColor rgb="FFFFC000"/>
                </patternFill>
              </fill>
            </x14:dxf>
          </x14:cfRule>
          <x14:cfRule type="containsText" priority="273" operator="containsText" id="{BF3B34BB-3627-47A3-A7A1-149F52E3ADB3}">
            <xm:f>NOT(ISERROR(SEARCH($G$167,M157)))</xm:f>
            <xm:f>$G$167</xm:f>
            <x14:dxf>
              <fill>
                <patternFill>
                  <bgColor rgb="FFFFFF00"/>
                </patternFill>
              </fill>
            </x14:dxf>
          </x14:cfRule>
          <x14:cfRule type="containsText" priority="274" operator="containsText" id="{CF63259E-2B77-43B4-91BE-1AD6867D98B7}">
            <xm:f>NOT(ISERROR(SEARCH($G$166,M157)))</xm:f>
            <xm:f>$G$166</xm:f>
            <x14:dxf>
              <fill>
                <patternFill>
                  <bgColor rgb="FF92D050"/>
                </patternFill>
              </fill>
            </x14:dxf>
          </x14:cfRule>
          <x14:cfRule type="containsText" priority="275" operator="containsText" id="{AD14E6AC-9A23-4818-9E3D-C89DFB039DD6}">
            <xm:f>NOT(ISERROR(SEARCH($G$165,M157)))</xm:f>
            <xm:f>$G$165</xm:f>
            <x14:dxf>
              <fill>
                <patternFill>
                  <bgColor rgb="FF00B050"/>
                </patternFill>
              </fill>
            </x14:dxf>
          </x14:cfRule>
          <xm:sqref>M157</xm:sqref>
        </x14:conditionalFormatting>
        <x14:conditionalFormatting xmlns:xm="http://schemas.microsoft.com/office/excel/2006/main">
          <x14:cfRule type="containsText" priority="262" operator="containsText" id="{773B68CD-7418-42E2-9E49-146229F671AE}">
            <xm:f>NOT(ISERROR(SEARCH($H$169,N157)))</xm:f>
            <xm:f>$H$169</xm:f>
            <x14:dxf>
              <fill>
                <patternFill>
                  <bgColor rgb="FFFF0000"/>
                </patternFill>
              </fill>
            </x14:dxf>
          </x14:cfRule>
          <x14:cfRule type="containsText" priority="263" operator="containsText" id="{4672F309-D24E-47AB-8D94-E7BC37600E49}">
            <xm:f>NOT(ISERROR(SEARCH($H$168,N157)))</xm:f>
            <xm:f>$H$168</xm:f>
            <x14:dxf>
              <fill>
                <patternFill>
                  <bgColor rgb="FFFFC000"/>
                </patternFill>
              </fill>
            </x14:dxf>
          </x14:cfRule>
          <x14:cfRule type="containsText" priority="264" operator="containsText" id="{D9389BC0-2F85-4EDF-86EF-46FD9F20B821}">
            <xm:f>NOT(ISERROR(SEARCH($H$167,N157)))</xm:f>
            <xm:f>$H$167</xm:f>
            <x14:dxf>
              <fill>
                <patternFill>
                  <bgColor rgb="FFFFFF00"/>
                </patternFill>
              </fill>
            </x14:dxf>
          </x14:cfRule>
          <x14:cfRule type="containsText" priority="265" operator="containsText" id="{E31FE127-C4BF-4704-9206-6DC7554F78DD}">
            <xm:f>NOT(ISERROR(SEARCH($H$166,N157)))</xm:f>
            <xm:f>$H$166</xm:f>
            <x14:dxf>
              <fill>
                <patternFill>
                  <bgColor rgb="FF92D050"/>
                </patternFill>
              </fill>
            </x14:dxf>
          </x14:cfRule>
          <x14:cfRule type="containsText" priority="266" operator="containsText" id="{2257CBCB-3202-4F8A-BAD3-E17E0CEAF392}">
            <xm:f>NOT(ISERROR(SEARCH($H$165,N157)))</xm:f>
            <xm:f>$H$165</xm:f>
            <x14:dxf>
              <fill>
                <patternFill>
                  <bgColor rgb="FF00B050"/>
                </patternFill>
              </fill>
            </x14:dxf>
          </x14:cfRule>
          <xm:sqref>N157</xm:sqref>
        </x14:conditionalFormatting>
        <x14:conditionalFormatting xmlns:xm="http://schemas.microsoft.com/office/excel/2006/main">
          <x14:cfRule type="containsText" priority="267" operator="containsText" id="{671F191B-2150-43C4-B7E5-408F02933443}">
            <xm:f>NOT(ISERROR(SEARCH($I$168,O157)))</xm:f>
            <xm:f>$I$168</xm:f>
            <x14:dxf>
              <fill>
                <patternFill>
                  <bgColor rgb="FFFF0000"/>
                </patternFill>
              </fill>
            </x14:dxf>
          </x14:cfRule>
          <x14:cfRule type="containsText" priority="268" operator="containsText" id="{1138D9BF-965B-4D1B-A347-268034D44EA6}">
            <xm:f>NOT(ISERROR(SEARCH($I$167,O157)))</xm:f>
            <xm:f>$I$167</xm:f>
            <x14:dxf>
              <fill>
                <patternFill>
                  <bgColor theme="9" tint="-0.24994659260841701"/>
                </patternFill>
              </fill>
            </x14:dxf>
          </x14:cfRule>
          <x14:cfRule type="containsText" priority="269" operator="containsText" id="{7BA3BA53-B65C-4971-B4D0-EA3A2551FF51}">
            <xm:f>NOT(ISERROR(SEARCH($I$166,O157)))</xm:f>
            <xm:f>$I$166</xm:f>
            <x14:dxf>
              <fill>
                <patternFill>
                  <bgColor rgb="FFFFC000"/>
                </patternFill>
              </fill>
            </x14:dxf>
          </x14:cfRule>
          <x14:cfRule type="containsText" priority="270" operator="containsText" id="{CD141BDD-525F-43D8-A905-13578CB91CB0}">
            <xm:f>NOT(ISERROR(SEARCH($I$165,O157)))</xm:f>
            <xm:f>$I$165</xm:f>
            <x14:dxf>
              <fill>
                <patternFill>
                  <bgColor rgb="FF00B050"/>
                </patternFill>
              </fill>
            </x14:dxf>
          </x14:cfRule>
          <xm:sqref>O157</xm:sqref>
        </x14:conditionalFormatting>
        <x14:conditionalFormatting xmlns:xm="http://schemas.microsoft.com/office/excel/2006/main">
          <x14:cfRule type="containsText" priority="254" operator="containsText" id="{B23A383B-F418-4FAA-BDA4-A5D1443DE857}">
            <xm:f>NOT(ISERROR(SEARCH($H$166,H24)))</xm:f>
            <xm:f>$H$166</xm:f>
            <x14:dxf>
              <fill>
                <patternFill>
                  <bgColor rgb="FF92D050"/>
                </patternFill>
              </fill>
            </x14:dxf>
          </x14:cfRule>
          <x14:cfRule type="containsText" priority="255" operator="containsText" id="{17D00005-BDCF-4540-8A53-D9BEA4E42763}">
            <xm:f>NOT(ISERROR(SEARCH($H$167,H24)))</xm:f>
            <xm:f>$H$167</xm:f>
            <x14:dxf>
              <fill>
                <patternFill>
                  <bgColor rgb="FFFFFF00"/>
                </patternFill>
              </fill>
            </x14:dxf>
          </x14:cfRule>
          <x14:cfRule type="containsText" priority="256" operator="containsText" id="{17BE66A1-0665-4DBA-A496-237DB1542431}">
            <xm:f>NOT(ISERROR(SEARCH($H$168,H24)))</xm:f>
            <xm:f>$H$168</xm:f>
            <x14:dxf>
              <fill>
                <patternFill>
                  <bgColor rgb="FFFFC000"/>
                </patternFill>
              </fill>
            </x14:dxf>
          </x14:cfRule>
          <x14:cfRule type="containsText" priority="257" operator="containsText" id="{F1982F2E-69D4-4D19-BFA3-081A805150E7}">
            <xm:f>NOT(ISERROR(SEARCH($H$169,H24)))</xm:f>
            <xm:f>$H$169</xm:f>
            <x14:dxf>
              <fill>
                <patternFill>
                  <bgColor rgb="FFFF0000"/>
                </patternFill>
              </fill>
            </x14:dxf>
          </x14:cfRule>
          <xm:sqref>H24</xm:sqref>
        </x14:conditionalFormatting>
        <x14:conditionalFormatting xmlns:xm="http://schemas.microsoft.com/office/excel/2006/main">
          <x14:cfRule type="containsText" priority="249" operator="containsText" id="{DA460C8F-BF80-4462-83F2-0F678F2D21CA}">
            <xm:f>NOT(ISERROR(SEARCH($I$168,O86)))</xm:f>
            <xm:f>$I$168</xm:f>
            <x14:dxf>
              <fill>
                <patternFill>
                  <bgColor rgb="FFFF0000"/>
                </patternFill>
              </fill>
            </x14:dxf>
          </x14:cfRule>
          <x14:cfRule type="containsText" priority="250" operator="containsText" id="{6E82A51D-3A7A-4AF4-9FD3-C51ABF91F4F0}">
            <xm:f>NOT(ISERROR(SEARCH($I$167,O86)))</xm:f>
            <xm:f>$I$167</xm:f>
            <x14:dxf>
              <fill>
                <patternFill>
                  <bgColor theme="9" tint="-0.24994659260841701"/>
                </patternFill>
              </fill>
            </x14:dxf>
          </x14:cfRule>
          <x14:cfRule type="containsText" priority="251" operator="containsText" id="{B95E585C-E847-4E0A-8A8F-B9F29C0CCBEB}">
            <xm:f>NOT(ISERROR(SEARCH($I$166,O86)))</xm:f>
            <xm:f>$I$166</xm:f>
            <x14:dxf>
              <fill>
                <patternFill>
                  <bgColor rgb="FFFFC000"/>
                </patternFill>
              </fill>
            </x14:dxf>
          </x14:cfRule>
          <x14:cfRule type="containsText" priority="252" operator="containsText" id="{350D2F7D-B4AC-4EBC-BE2A-26FEDAA6007C}">
            <xm:f>NOT(ISERROR(SEARCH($I$165,O86)))</xm:f>
            <xm:f>$I$165</xm:f>
            <x14:dxf>
              <fill>
                <patternFill>
                  <bgColor rgb="FF00B050"/>
                </patternFill>
              </fill>
            </x14:dxf>
          </x14:cfRule>
          <xm:sqref>O86</xm:sqref>
        </x14:conditionalFormatting>
        <x14:conditionalFormatting xmlns:xm="http://schemas.microsoft.com/office/excel/2006/main">
          <x14:cfRule type="containsText" priority="245" operator="containsText" id="{6041DA14-0A33-4947-B64C-BD22FC593637}">
            <xm:f>NOT(ISERROR(SEARCH($I$168,I132)))</xm:f>
            <xm:f>$I$168</xm:f>
            <x14:dxf>
              <fill>
                <patternFill>
                  <bgColor rgb="FFFF0000"/>
                </patternFill>
              </fill>
            </x14:dxf>
          </x14:cfRule>
          <x14:cfRule type="containsText" priority="246" operator="containsText" id="{5E23A570-4F26-4F4F-B759-EE506D2B8A42}">
            <xm:f>NOT(ISERROR(SEARCH($I$167,I132)))</xm:f>
            <xm:f>$I$167</xm:f>
            <x14:dxf>
              <fill>
                <patternFill>
                  <bgColor theme="9" tint="-0.24994659260841701"/>
                </patternFill>
              </fill>
            </x14:dxf>
          </x14:cfRule>
          <x14:cfRule type="containsText" priority="247" operator="containsText" id="{F9B89799-90D2-46F9-87D0-AA2F42A13616}">
            <xm:f>NOT(ISERROR(SEARCH($I$166,I132)))</xm:f>
            <xm:f>$I$166</xm:f>
            <x14:dxf>
              <fill>
                <patternFill>
                  <bgColor rgb="FFFFC000"/>
                </patternFill>
              </fill>
            </x14:dxf>
          </x14:cfRule>
          <x14:cfRule type="containsText" priority="248" operator="containsText" id="{208FAFF1-8508-4C87-9B1B-4B27FE7B88FC}">
            <xm:f>NOT(ISERROR(SEARCH($I$165,I132)))</xm:f>
            <xm:f>$I$165</xm:f>
            <x14:dxf>
              <fill>
                <patternFill>
                  <bgColor rgb="FF00B050"/>
                </patternFill>
              </fill>
            </x14:dxf>
          </x14:cfRule>
          <xm:sqref>I132</xm:sqref>
        </x14:conditionalFormatting>
        <x14:conditionalFormatting xmlns:xm="http://schemas.microsoft.com/office/excel/2006/main">
          <x14:cfRule type="containsText" priority="241" operator="containsText" id="{383E92FF-4930-4A5C-BFAE-7D44D7561F0D}">
            <xm:f>NOT(ISERROR(SEARCH($I$168,I135)))</xm:f>
            <xm:f>$I$168</xm:f>
            <x14:dxf>
              <fill>
                <patternFill>
                  <bgColor rgb="FFFF0000"/>
                </patternFill>
              </fill>
            </x14:dxf>
          </x14:cfRule>
          <x14:cfRule type="containsText" priority="242" operator="containsText" id="{683FC3E4-76E1-49C5-86B1-8AFD9B61679D}">
            <xm:f>NOT(ISERROR(SEARCH($I$167,I135)))</xm:f>
            <xm:f>$I$167</xm:f>
            <x14:dxf>
              <fill>
                <patternFill>
                  <bgColor theme="9" tint="-0.24994659260841701"/>
                </patternFill>
              </fill>
            </x14:dxf>
          </x14:cfRule>
          <x14:cfRule type="containsText" priority="243" operator="containsText" id="{B6019987-A47F-490A-BFFA-97FE418193D3}">
            <xm:f>NOT(ISERROR(SEARCH($I$166,I135)))</xm:f>
            <xm:f>$I$166</xm:f>
            <x14:dxf>
              <fill>
                <patternFill>
                  <bgColor rgb="FFFFC000"/>
                </patternFill>
              </fill>
            </x14:dxf>
          </x14:cfRule>
          <x14:cfRule type="containsText" priority="244" operator="containsText" id="{BA4B7CF9-A43C-4BD1-A5ED-2AF3A6851237}">
            <xm:f>NOT(ISERROR(SEARCH($I$165,I135)))</xm:f>
            <xm:f>$I$165</xm:f>
            <x14:dxf>
              <fill>
                <patternFill>
                  <bgColor rgb="FF00B050"/>
                </patternFill>
              </fill>
            </x14:dxf>
          </x14:cfRule>
          <xm:sqref>I135</xm:sqref>
        </x14:conditionalFormatting>
        <x14:conditionalFormatting xmlns:xm="http://schemas.microsoft.com/office/excel/2006/main">
          <x14:cfRule type="containsText" priority="237" operator="containsText" id="{899603B2-02A1-4579-8E56-B69F9158D1D9}">
            <xm:f>NOT(ISERROR(SEARCH($I$168,I137)))</xm:f>
            <xm:f>$I$168</xm:f>
            <x14:dxf>
              <fill>
                <patternFill>
                  <bgColor rgb="FFFF0000"/>
                </patternFill>
              </fill>
            </x14:dxf>
          </x14:cfRule>
          <x14:cfRule type="containsText" priority="238" operator="containsText" id="{53559858-F257-4106-A1C2-C2BF62A5FD33}">
            <xm:f>NOT(ISERROR(SEARCH($I$167,I137)))</xm:f>
            <xm:f>$I$167</xm:f>
            <x14:dxf>
              <fill>
                <patternFill>
                  <bgColor theme="9" tint="-0.24994659260841701"/>
                </patternFill>
              </fill>
            </x14:dxf>
          </x14:cfRule>
          <x14:cfRule type="containsText" priority="239" operator="containsText" id="{82498267-EF91-4A6E-880C-79DE49CE55AE}">
            <xm:f>NOT(ISERROR(SEARCH($I$166,I137)))</xm:f>
            <xm:f>$I$166</xm:f>
            <x14:dxf>
              <fill>
                <patternFill>
                  <bgColor rgb="FFFFC000"/>
                </patternFill>
              </fill>
            </x14:dxf>
          </x14:cfRule>
          <x14:cfRule type="containsText" priority="240" operator="containsText" id="{FB154DC2-4200-4187-9AB1-63FC04D9F620}">
            <xm:f>NOT(ISERROR(SEARCH($I$165,I137)))</xm:f>
            <xm:f>$I$165</xm:f>
            <x14:dxf>
              <fill>
                <patternFill>
                  <bgColor rgb="FF00B050"/>
                </patternFill>
              </fill>
            </x14:dxf>
          </x14:cfRule>
          <xm:sqref>I137</xm:sqref>
        </x14:conditionalFormatting>
        <x14:conditionalFormatting xmlns:xm="http://schemas.microsoft.com/office/excel/2006/main">
          <x14:cfRule type="containsText" priority="235" operator="containsText" id="{9085971A-A6BE-42FD-8B75-8F19F0501953}">
            <xm:f>NOT(ISERROR(SEARCH($K$165,K5)))</xm:f>
            <xm:f>$K$165</xm:f>
            <x14:dxf>
              <fill>
                <patternFill>
                  <bgColor rgb="FF00B0F0"/>
                </patternFill>
              </fill>
            </x14:dxf>
          </x14:cfRule>
          <x14:cfRule type="containsText" priority="236" operator="containsText" id="{B5D54FFC-D76C-482B-878E-C66B3E3CBEC4}">
            <xm:f>NOT(ISERROR(SEARCH($K$168,K5)))</xm:f>
            <xm:f>$K$168</xm:f>
            <x14:dxf>
              <fill>
                <patternFill>
                  <bgColor rgb="FFFFC000"/>
                </patternFill>
              </fill>
            </x14:dxf>
          </x14:cfRule>
          <xm:sqref>K5:K8 K32 K34:K61 K71:K90 K95:K118 K120:K158</xm:sqref>
        </x14:conditionalFormatting>
        <x14:conditionalFormatting xmlns:xm="http://schemas.microsoft.com/office/excel/2006/main">
          <x14:cfRule type="containsText" priority="231" operator="containsText" id="{DDF5991D-0D0C-4A89-A5EC-958656642D77}">
            <xm:f>NOT(ISERROR(SEARCH($I$168,I139)))</xm:f>
            <xm:f>$I$168</xm:f>
            <x14:dxf>
              <fill>
                <patternFill>
                  <bgColor rgb="FFFF0000"/>
                </patternFill>
              </fill>
            </x14:dxf>
          </x14:cfRule>
          <x14:cfRule type="containsText" priority="232" operator="containsText" id="{08D0F029-B36D-4808-A5C5-5A57BCF3F414}">
            <xm:f>NOT(ISERROR(SEARCH($I$167,I139)))</xm:f>
            <xm:f>$I$167</xm:f>
            <x14:dxf>
              <fill>
                <patternFill>
                  <bgColor theme="9" tint="-0.24994659260841701"/>
                </patternFill>
              </fill>
            </x14:dxf>
          </x14:cfRule>
          <x14:cfRule type="containsText" priority="233" operator="containsText" id="{177575E3-6BD6-437C-BAA8-FCE1119FE62D}">
            <xm:f>NOT(ISERROR(SEARCH($I$166,I139)))</xm:f>
            <xm:f>$I$166</xm:f>
            <x14:dxf>
              <fill>
                <patternFill>
                  <bgColor rgb="FFFFC000"/>
                </patternFill>
              </fill>
            </x14:dxf>
          </x14:cfRule>
          <x14:cfRule type="containsText" priority="234" operator="containsText" id="{CEDFDD78-1C37-4CDA-8726-95EE84450ACB}">
            <xm:f>NOT(ISERROR(SEARCH($I$165,I139)))</xm:f>
            <xm:f>$I$165</xm:f>
            <x14:dxf>
              <fill>
                <patternFill>
                  <bgColor rgb="FF00B050"/>
                </patternFill>
              </fill>
            </x14:dxf>
          </x14:cfRule>
          <xm:sqref>I139</xm:sqref>
        </x14:conditionalFormatting>
        <x14:conditionalFormatting xmlns:xm="http://schemas.microsoft.com/office/excel/2006/main">
          <x14:cfRule type="containsText" priority="227" operator="containsText" id="{E3E46E6E-F2B0-4CAA-884B-ACAC767CF1F5}">
            <xm:f>NOT(ISERROR(SEARCH($H$166,H142)))</xm:f>
            <xm:f>$H$166</xm:f>
            <x14:dxf>
              <fill>
                <patternFill>
                  <bgColor rgb="FF92D050"/>
                </patternFill>
              </fill>
            </x14:dxf>
          </x14:cfRule>
          <x14:cfRule type="containsText" priority="228" operator="containsText" id="{BC9A899F-364E-45E5-86DB-88DA5ADA272D}">
            <xm:f>NOT(ISERROR(SEARCH($H$167,H142)))</xm:f>
            <xm:f>$H$167</xm:f>
            <x14:dxf>
              <fill>
                <patternFill>
                  <bgColor rgb="FFFFFF00"/>
                </patternFill>
              </fill>
            </x14:dxf>
          </x14:cfRule>
          <x14:cfRule type="containsText" priority="229" operator="containsText" id="{BDBB0FAD-7A98-4CF0-8C15-FF21A30D91B2}">
            <xm:f>NOT(ISERROR(SEARCH($H$168,H142)))</xm:f>
            <xm:f>$H$168</xm:f>
            <x14:dxf>
              <fill>
                <patternFill>
                  <bgColor rgb="FFFFC000"/>
                </patternFill>
              </fill>
            </x14:dxf>
          </x14:cfRule>
          <x14:cfRule type="containsText" priority="230" operator="containsText" id="{ED3F731C-51FB-4DE0-A5AB-21D56359DFB9}">
            <xm:f>NOT(ISERROR(SEARCH($H$169,H142)))</xm:f>
            <xm:f>$H$169</xm:f>
            <x14:dxf>
              <fill>
                <patternFill>
                  <bgColor rgb="FFFF0000"/>
                </patternFill>
              </fill>
            </x14:dxf>
          </x14:cfRule>
          <xm:sqref>H142</xm:sqref>
        </x14:conditionalFormatting>
        <x14:conditionalFormatting xmlns:xm="http://schemas.microsoft.com/office/excel/2006/main">
          <x14:cfRule type="containsText" priority="221" operator="containsText" id="{FB7254AB-84F1-4625-AC2D-C67B66BE7143}">
            <xm:f>NOT(ISERROR(SEARCH($G$165,G142)))</xm:f>
            <xm:f>$G$165</xm:f>
            <x14:dxf>
              <fill>
                <patternFill>
                  <bgColor rgb="FF00B050"/>
                </patternFill>
              </fill>
            </x14:dxf>
          </x14:cfRule>
          <x14:cfRule type="containsText" priority="222" operator="containsText" id="{4D9EB665-0722-4114-BE9F-733CD74D173E}">
            <xm:f>NOT(ISERROR(SEARCH($G$166,G142)))</xm:f>
            <xm:f>$G$166</xm:f>
            <x14:dxf>
              <fill>
                <patternFill>
                  <bgColor rgb="FF92D050"/>
                </patternFill>
              </fill>
            </x14:dxf>
          </x14:cfRule>
          <x14:cfRule type="containsText" priority="223" operator="containsText" id="{EAC573CD-28AB-4DAD-B2AD-D37CC2D05B29}">
            <xm:f>NOT(ISERROR(SEARCH($G$167,G142)))</xm:f>
            <xm:f>$G$167</xm:f>
            <x14:dxf>
              <fill>
                <patternFill>
                  <bgColor rgb="FFFFFF00"/>
                </patternFill>
              </fill>
            </x14:dxf>
          </x14:cfRule>
          <x14:cfRule type="containsText" priority="224" operator="containsText" id="{77E7AA41-8F5B-45C5-9C58-691484DC4632}">
            <xm:f>NOT(ISERROR(SEARCH($G$168,G142)))</xm:f>
            <xm:f>$G$168</xm:f>
            <x14:dxf>
              <fill>
                <patternFill>
                  <bgColor rgb="FFFFC000"/>
                </patternFill>
              </fill>
            </x14:dxf>
          </x14:cfRule>
          <x14:cfRule type="containsText" priority="225" operator="containsText" id="{3F86A8AA-2F87-411F-88E9-C450823E57BB}">
            <xm:f>NOT(ISERROR(SEARCH($G$169,G142)))</xm:f>
            <xm:f>$G$169</xm:f>
            <x14:dxf>
              <fill>
                <patternFill>
                  <bgColor rgb="FFFF0000"/>
                </patternFill>
              </fill>
            </x14:dxf>
          </x14:cfRule>
          <xm:sqref>G142:G144</xm:sqref>
        </x14:conditionalFormatting>
        <x14:conditionalFormatting xmlns:xm="http://schemas.microsoft.com/office/excel/2006/main">
          <x14:cfRule type="containsText" priority="217" operator="containsText" id="{039FAE15-DE61-443D-A37C-46546F8DE187}">
            <xm:f>NOT(ISERROR(SEARCH($I$168,I142)))</xm:f>
            <xm:f>$I$168</xm:f>
            <x14:dxf>
              <fill>
                <patternFill>
                  <bgColor rgb="FFFF0000"/>
                </patternFill>
              </fill>
            </x14:dxf>
          </x14:cfRule>
          <x14:cfRule type="containsText" priority="218" operator="containsText" id="{40521D81-C6CF-4AEE-A3F5-5DC23C022788}">
            <xm:f>NOT(ISERROR(SEARCH($I$167,I142)))</xm:f>
            <xm:f>$I$167</xm:f>
            <x14:dxf>
              <fill>
                <patternFill>
                  <bgColor theme="9" tint="-0.24994659260841701"/>
                </patternFill>
              </fill>
            </x14:dxf>
          </x14:cfRule>
          <x14:cfRule type="containsText" priority="219" operator="containsText" id="{9F740391-23BD-46B8-94E1-64C8C960DE39}">
            <xm:f>NOT(ISERROR(SEARCH($I$166,I142)))</xm:f>
            <xm:f>$I$166</xm:f>
            <x14:dxf>
              <fill>
                <patternFill>
                  <bgColor rgb="FFFFC000"/>
                </patternFill>
              </fill>
            </x14:dxf>
          </x14:cfRule>
          <x14:cfRule type="containsText" priority="220" operator="containsText" id="{9AE002E4-865D-4666-B923-058DA2BDB911}">
            <xm:f>NOT(ISERROR(SEARCH($I$165,I142)))</xm:f>
            <xm:f>$I$165</xm:f>
            <x14:dxf>
              <fill>
                <patternFill>
                  <bgColor rgb="FF00B050"/>
                </patternFill>
              </fill>
            </x14:dxf>
          </x14:cfRule>
          <xm:sqref>I142</xm:sqref>
        </x14:conditionalFormatting>
        <x14:conditionalFormatting xmlns:xm="http://schemas.microsoft.com/office/excel/2006/main">
          <x14:cfRule type="containsText" priority="209" operator="containsText" id="{F204A0B7-863B-459A-AE97-705EC0FF5918}">
            <xm:f>NOT(ISERROR(SEARCH($H$166,N142)))</xm:f>
            <xm:f>$H$166</xm:f>
            <x14:dxf>
              <fill>
                <patternFill>
                  <bgColor rgb="FF92D050"/>
                </patternFill>
              </fill>
            </x14:dxf>
          </x14:cfRule>
          <x14:cfRule type="containsText" priority="210" operator="containsText" id="{481F25F9-AD6C-4FA1-8897-3DC189DD2541}">
            <xm:f>NOT(ISERROR(SEARCH($H$167,N142)))</xm:f>
            <xm:f>$H$167</xm:f>
            <x14:dxf>
              <fill>
                <patternFill>
                  <bgColor rgb="FFFFFF00"/>
                </patternFill>
              </fill>
            </x14:dxf>
          </x14:cfRule>
          <x14:cfRule type="containsText" priority="211" operator="containsText" id="{C409F73C-6008-471B-9423-0476D5491189}">
            <xm:f>NOT(ISERROR(SEARCH($H$168,N142)))</xm:f>
            <xm:f>$H$168</xm:f>
            <x14:dxf>
              <fill>
                <patternFill>
                  <bgColor rgb="FFFFC000"/>
                </patternFill>
              </fill>
            </x14:dxf>
          </x14:cfRule>
          <x14:cfRule type="containsText" priority="212" operator="containsText" id="{981DF407-186F-4074-8050-152E85B6E564}">
            <xm:f>NOT(ISERROR(SEARCH($H$169,N142)))</xm:f>
            <xm:f>$H$169</xm:f>
            <x14:dxf>
              <fill>
                <patternFill>
                  <bgColor rgb="FFFF0000"/>
                </patternFill>
              </fill>
            </x14:dxf>
          </x14:cfRule>
          <xm:sqref>N142</xm:sqref>
        </x14:conditionalFormatting>
        <x14:conditionalFormatting xmlns:xm="http://schemas.microsoft.com/office/excel/2006/main">
          <x14:cfRule type="containsText" priority="214" operator="containsText" id="{352A33AE-E7A0-48B1-A3F0-8170157085F6}">
            <xm:f>NOT(ISERROR(SEARCH($I$166,O142)))</xm:f>
            <xm:f>$I$166</xm:f>
            <x14:dxf>
              <fill>
                <patternFill>
                  <bgColor theme="9" tint="-0.24994659260841701"/>
                </patternFill>
              </fill>
            </x14:dxf>
          </x14:cfRule>
          <x14:cfRule type="containsText" priority="215" operator="containsText" id="{5A7CFF54-3191-461B-A7D3-BAB624B14AB4}">
            <xm:f>NOT(ISERROR(SEARCH($I$167,O142)))</xm:f>
            <xm:f>$I$167</xm:f>
            <x14:dxf>
              <fill>
                <patternFill>
                  <bgColor rgb="FFFFC000"/>
                </patternFill>
              </fill>
            </x14:dxf>
          </x14:cfRule>
          <xm:sqref>O142</xm:sqref>
        </x14:conditionalFormatting>
        <x14:conditionalFormatting xmlns:xm="http://schemas.microsoft.com/office/excel/2006/main">
          <x14:cfRule type="containsText" priority="203" operator="containsText" id="{1319EBE9-8B3F-48AB-9A8D-E55F1407B864}">
            <xm:f>NOT(ISERROR(SEARCH($G$165,M142)))</xm:f>
            <xm:f>$G$165</xm:f>
            <x14:dxf>
              <fill>
                <patternFill>
                  <bgColor rgb="FF00B050"/>
                </patternFill>
              </fill>
            </x14:dxf>
          </x14:cfRule>
          <x14:cfRule type="containsText" priority="204" operator="containsText" id="{D17492ED-E38D-4901-B016-AEF44635C102}">
            <xm:f>NOT(ISERROR(SEARCH($G$166,M142)))</xm:f>
            <xm:f>$G$166</xm:f>
            <x14:dxf>
              <fill>
                <patternFill>
                  <bgColor rgb="FF92D050"/>
                </patternFill>
              </fill>
            </x14:dxf>
          </x14:cfRule>
          <x14:cfRule type="containsText" priority="205" operator="containsText" id="{A253C6ED-0C93-4796-B56A-947FD5557E68}">
            <xm:f>NOT(ISERROR(SEARCH($G$167,M142)))</xm:f>
            <xm:f>$G$167</xm:f>
            <x14:dxf>
              <fill>
                <patternFill>
                  <bgColor rgb="FFFFFF00"/>
                </patternFill>
              </fill>
            </x14:dxf>
          </x14:cfRule>
          <x14:cfRule type="containsText" priority="206" operator="containsText" id="{17825240-AFED-4FD0-B330-04D8074DC639}">
            <xm:f>NOT(ISERROR(SEARCH($G$168,M142)))</xm:f>
            <xm:f>$G$168</xm:f>
            <x14:dxf>
              <fill>
                <patternFill>
                  <bgColor rgb="FFFFC000"/>
                </patternFill>
              </fill>
            </x14:dxf>
          </x14:cfRule>
          <x14:cfRule type="containsText" priority="207" operator="containsText" id="{5427B174-230C-4925-ABB1-9364CBB3CE47}">
            <xm:f>NOT(ISERROR(SEARCH($G$169,M142)))</xm:f>
            <xm:f>$G$169</xm:f>
            <x14:dxf>
              <fill>
                <patternFill>
                  <bgColor rgb="FFFF0000"/>
                </patternFill>
              </fill>
            </x14:dxf>
          </x14:cfRule>
          <xm:sqref>M142:M144</xm:sqref>
        </x14:conditionalFormatting>
        <x14:conditionalFormatting xmlns:xm="http://schemas.microsoft.com/office/excel/2006/main">
          <x14:cfRule type="containsText" priority="201" operator="containsText" id="{BF23A4C2-B82F-4936-A042-E1936921259C}">
            <xm:f>NOT(ISERROR(SEARCH($K$170,K5)))</xm:f>
            <xm:f>$K$170</xm:f>
            <x14:dxf>
              <fill>
                <patternFill>
                  <bgColor theme="9" tint="0.39994506668294322"/>
                </patternFill>
              </fill>
            </x14:dxf>
          </x14:cfRule>
          <x14:cfRule type="containsText" priority="202" operator="containsText" id="{43B64095-3EF0-4D1D-BAA5-4B1EAEACB639}">
            <xm:f>NOT(ISERROR(SEARCH($K$169,K5)))</xm:f>
            <xm:f>$K$169</xm:f>
            <x14:dxf>
              <fill>
                <patternFill>
                  <bgColor rgb="FF92D050"/>
                </patternFill>
              </fill>
            </x14:dxf>
          </x14:cfRule>
          <xm:sqref>K5 K32 K34:K61 K71:K90 K95:K118 K120:K158</xm:sqref>
        </x14:conditionalFormatting>
        <x14:conditionalFormatting xmlns:xm="http://schemas.microsoft.com/office/excel/2006/main">
          <x14:cfRule type="containsText" priority="199" operator="containsText" id="{D3E0BE0B-7BFC-4B32-9EE4-7E65D7D62765}">
            <xm:f>NOT(ISERROR(SEARCH($K$165,K12)))</xm:f>
            <xm:f>$K$165</xm:f>
            <x14:dxf>
              <fill>
                <patternFill>
                  <bgColor rgb="FF00B0F0"/>
                </patternFill>
              </fill>
            </x14:dxf>
          </x14:cfRule>
          <x14:cfRule type="containsText" priority="200" operator="containsText" id="{5A056921-B95A-441E-9741-3FFCA3F7A34A}">
            <xm:f>NOT(ISERROR(SEARCH($K$168,K12)))</xm:f>
            <xm:f>$K$168</xm:f>
            <x14:dxf>
              <fill>
                <patternFill>
                  <bgColor rgb="FFFFC000"/>
                </patternFill>
              </fill>
            </x14:dxf>
          </x14:cfRule>
          <xm:sqref>K12:K14</xm:sqref>
        </x14:conditionalFormatting>
        <x14:conditionalFormatting xmlns:xm="http://schemas.microsoft.com/office/excel/2006/main">
          <x14:cfRule type="containsText" priority="197" operator="containsText" id="{942EB6B2-49F0-465F-8EAF-BE018C00060B}">
            <xm:f>NOT(ISERROR(SEARCH($K$165,K31)))</xm:f>
            <xm:f>$K$165</xm:f>
            <x14:dxf>
              <fill>
                <patternFill>
                  <bgColor rgb="FF00B0F0"/>
                </patternFill>
              </fill>
            </x14:dxf>
          </x14:cfRule>
          <x14:cfRule type="containsText" priority="198" operator="containsText" id="{F8348C0F-0FC7-40C3-85B5-F80BFCABC577}">
            <xm:f>NOT(ISERROR(SEARCH($K$168,K31)))</xm:f>
            <xm:f>$K$168</xm:f>
            <x14:dxf>
              <fill>
                <patternFill>
                  <bgColor rgb="FFFFC000"/>
                </patternFill>
              </fill>
            </x14:dxf>
          </x14:cfRule>
          <xm:sqref>K31</xm:sqref>
        </x14:conditionalFormatting>
        <x14:conditionalFormatting xmlns:xm="http://schemas.microsoft.com/office/excel/2006/main">
          <x14:cfRule type="containsText" priority="195" operator="containsText" id="{71F5B31D-BB37-47C6-89B1-F3304C02F2C7}">
            <xm:f>NOT(ISERROR(SEARCH($K$165,K33)))</xm:f>
            <xm:f>$K$165</xm:f>
            <x14:dxf>
              <fill>
                <patternFill>
                  <bgColor rgb="FF00B0F0"/>
                </patternFill>
              </fill>
            </x14:dxf>
          </x14:cfRule>
          <x14:cfRule type="containsText" priority="196" operator="containsText" id="{ADEA6CAD-475F-4A71-B5CB-7B6FD1557DC0}">
            <xm:f>NOT(ISERROR(SEARCH($K$168,K33)))</xm:f>
            <xm:f>$K$168</xm:f>
            <x14:dxf>
              <fill>
                <patternFill>
                  <bgColor rgb="FFFFC000"/>
                </patternFill>
              </fill>
            </x14:dxf>
          </x14:cfRule>
          <xm:sqref>K33</xm:sqref>
        </x14:conditionalFormatting>
        <x14:conditionalFormatting xmlns:xm="http://schemas.microsoft.com/office/excel/2006/main">
          <x14:cfRule type="containsText" priority="193" operator="containsText" id="{B69AE118-4195-4E2B-9985-11423AD9D927}">
            <xm:f>NOT(ISERROR(SEARCH($K$165,K70)))</xm:f>
            <xm:f>$K$165</xm:f>
            <x14:dxf>
              <fill>
                <patternFill>
                  <bgColor rgb="FF00B0F0"/>
                </patternFill>
              </fill>
            </x14:dxf>
          </x14:cfRule>
          <x14:cfRule type="containsText" priority="194" operator="containsText" id="{D8540F6D-E7D7-4CD9-9533-8ED0BB119501}">
            <xm:f>NOT(ISERROR(SEARCH($K$168,K70)))</xm:f>
            <xm:f>$K$168</xm:f>
            <x14:dxf>
              <fill>
                <patternFill>
                  <bgColor rgb="FFFFC000"/>
                </patternFill>
              </fill>
            </x14:dxf>
          </x14:cfRule>
          <xm:sqref>K70</xm:sqref>
        </x14:conditionalFormatting>
        <x14:conditionalFormatting xmlns:xm="http://schemas.microsoft.com/office/excel/2006/main">
          <x14:cfRule type="containsText" priority="191" operator="containsText" id="{1DAF5990-5ACA-4462-904C-7F09A4FA73A1}">
            <xm:f>NOT(ISERROR(SEARCH($K$165,K20)))</xm:f>
            <xm:f>$K$165</xm:f>
            <x14:dxf>
              <fill>
                <patternFill>
                  <bgColor rgb="FF00B0F0"/>
                </patternFill>
              </fill>
            </x14:dxf>
          </x14:cfRule>
          <x14:cfRule type="containsText" priority="192" operator="containsText" id="{A3F60585-2751-41DA-9E0A-2334AAF5C71E}">
            <xm:f>NOT(ISERROR(SEARCH($K$168,K20)))</xm:f>
            <xm:f>$K$168</xm:f>
            <x14:dxf>
              <fill>
                <patternFill>
                  <bgColor rgb="FFFFC000"/>
                </patternFill>
              </fill>
            </x14:dxf>
          </x14:cfRule>
          <xm:sqref>K20</xm:sqref>
        </x14:conditionalFormatting>
        <x14:conditionalFormatting xmlns:xm="http://schemas.microsoft.com/office/excel/2006/main">
          <x14:cfRule type="containsText" priority="189" operator="containsText" id="{1EBA5AB6-3001-4D95-B399-30D50BCE1A37}">
            <xm:f>NOT(ISERROR(SEARCH($K$170,K20)))</xm:f>
            <xm:f>$K$170</xm:f>
            <x14:dxf>
              <fill>
                <patternFill>
                  <bgColor theme="9" tint="0.39994506668294322"/>
                </patternFill>
              </fill>
            </x14:dxf>
          </x14:cfRule>
          <x14:cfRule type="containsText" priority="190" operator="containsText" id="{790F13A9-86BB-4918-B5F9-C7DA648856E3}">
            <xm:f>NOT(ISERROR(SEARCH($K$169,K20)))</xm:f>
            <xm:f>$K$169</xm:f>
            <x14:dxf>
              <fill>
                <patternFill>
                  <bgColor rgb="FF92D050"/>
                </patternFill>
              </fill>
            </x14:dxf>
          </x14:cfRule>
          <xm:sqref>K20</xm:sqref>
        </x14:conditionalFormatting>
        <x14:conditionalFormatting xmlns:xm="http://schemas.microsoft.com/office/excel/2006/main">
          <x14:cfRule type="containsText" priority="187" operator="containsText" id="{BF4B9D01-8B63-412B-AF4E-DB78D28CCBF6}">
            <xm:f>NOT(ISERROR(SEARCH($K$165,K23)))</xm:f>
            <xm:f>$K$165</xm:f>
            <x14:dxf>
              <fill>
                <patternFill>
                  <bgColor rgb="FF00B0F0"/>
                </patternFill>
              </fill>
            </x14:dxf>
          </x14:cfRule>
          <x14:cfRule type="containsText" priority="188" operator="containsText" id="{620937D0-4A20-445F-B31D-1DAFA9B5F3C3}">
            <xm:f>NOT(ISERROR(SEARCH($K$168,K23)))</xm:f>
            <xm:f>$K$168</xm:f>
            <x14:dxf>
              <fill>
                <patternFill>
                  <bgColor rgb="FFFFC000"/>
                </patternFill>
              </fill>
            </x14:dxf>
          </x14:cfRule>
          <xm:sqref>K23</xm:sqref>
        </x14:conditionalFormatting>
        <x14:conditionalFormatting xmlns:xm="http://schemas.microsoft.com/office/excel/2006/main">
          <x14:cfRule type="containsText" priority="185" operator="containsText" id="{7F827279-0504-4237-A429-EB53200666DE}">
            <xm:f>NOT(ISERROR(SEARCH($K$170,K23)))</xm:f>
            <xm:f>$K$170</xm:f>
            <x14:dxf>
              <fill>
                <patternFill>
                  <bgColor theme="9" tint="0.39994506668294322"/>
                </patternFill>
              </fill>
            </x14:dxf>
          </x14:cfRule>
          <x14:cfRule type="containsText" priority="186" operator="containsText" id="{619D8218-722A-43F8-8302-669375BB43EF}">
            <xm:f>NOT(ISERROR(SEARCH($K$169,K23)))</xm:f>
            <xm:f>$K$169</xm:f>
            <x14:dxf>
              <fill>
                <patternFill>
                  <bgColor rgb="FF92D050"/>
                </patternFill>
              </fill>
            </x14:dxf>
          </x14:cfRule>
          <xm:sqref>K23</xm:sqref>
        </x14:conditionalFormatting>
        <x14:conditionalFormatting xmlns:xm="http://schemas.microsoft.com/office/excel/2006/main">
          <x14:cfRule type="containsText" priority="183" operator="containsText" id="{7FF839A3-A705-439D-961F-6BB73076AA14}">
            <xm:f>NOT(ISERROR(SEARCH($K$165,K9)))</xm:f>
            <xm:f>$K$165</xm:f>
            <x14:dxf>
              <fill>
                <patternFill>
                  <bgColor rgb="FF00B0F0"/>
                </patternFill>
              </fill>
            </x14:dxf>
          </x14:cfRule>
          <x14:cfRule type="containsText" priority="184" operator="containsText" id="{E064CB06-A633-4B06-8256-B8025A8A4D22}">
            <xm:f>NOT(ISERROR(SEARCH($K$168,K9)))</xm:f>
            <xm:f>$K$168</xm:f>
            <x14:dxf>
              <fill>
                <patternFill>
                  <bgColor rgb="FFFFC000"/>
                </patternFill>
              </fill>
            </x14:dxf>
          </x14:cfRule>
          <xm:sqref>K9</xm:sqref>
        </x14:conditionalFormatting>
        <x14:conditionalFormatting xmlns:xm="http://schemas.microsoft.com/office/excel/2006/main">
          <x14:cfRule type="containsText" priority="181" operator="containsText" id="{45E1BE10-7EAB-440A-8629-2E0E5C161485}">
            <xm:f>NOT(ISERROR(SEARCH($K$170,K9)))</xm:f>
            <xm:f>$K$170</xm:f>
            <x14:dxf>
              <fill>
                <patternFill>
                  <bgColor theme="9" tint="0.39994506668294322"/>
                </patternFill>
              </fill>
            </x14:dxf>
          </x14:cfRule>
          <x14:cfRule type="containsText" priority="182" operator="containsText" id="{C4971D6D-E46E-41D2-BFD6-1F6ADE06F7C6}">
            <xm:f>NOT(ISERROR(SEARCH($K$169,K9)))</xm:f>
            <xm:f>$K$169</xm:f>
            <x14:dxf>
              <fill>
                <patternFill>
                  <bgColor rgb="FF92D050"/>
                </patternFill>
              </fill>
            </x14:dxf>
          </x14:cfRule>
          <xm:sqref>K9</xm:sqref>
        </x14:conditionalFormatting>
        <x14:conditionalFormatting xmlns:xm="http://schemas.microsoft.com/office/excel/2006/main">
          <x14:cfRule type="containsText" priority="179" operator="containsText" id="{B0A6900E-E206-4EAC-85CC-BC9AD3A8C429}">
            <xm:f>NOT(ISERROR(SEARCH($K$165,K10)))</xm:f>
            <xm:f>$K$165</xm:f>
            <x14:dxf>
              <fill>
                <patternFill>
                  <bgColor rgb="FF00B0F0"/>
                </patternFill>
              </fill>
            </x14:dxf>
          </x14:cfRule>
          <x14:cfRule type="containsText" priority="180" operator="containsText" id="{4A9DF4B4-AFC0-45E3-B1E9-6C58B8418991}">
            <xm:f>NOT(ISERROR(SEARCH($K$168,K10)))</xm:f>
            <xm:f>$K$168</xm:f>
            <x14:dxf>
              <fill>
                <patternFill>
                  <bgColor rgb="FFFFC000"/>
                </patternFill>
              </fill>
            </x14:dxf>
          </x14:cfRule>
          <xm:sqref>K10:K11</xm:sqref>
        </x14:conditionalFormatting>
        <x14:conditionalFormatting xmlns:xm="http://schemas.microsoft.com/office/excel/2006/main">
          <x14:cfRule type="containsText" priority="177" operator="containsText" id="{B28B17CE-6353-488F-B7C1-8A3D193A05B4}">
            <xm:f>NOT(ISERROR(SEARCH($K$170,K10)))</xm:f>
            <xm:f>$K$170</xm:f>
            <x14:dxf>
              <fill>
                <patternFill>
                  <bgColor theme="9" tint="0.39994506668294322"/>
                </patternFill>
              </fill>
            </x14:dxf>
          </x14:cfRule>
          <x14:cfRule type="containsText" priority="178" operator="containsText" id="{64AFFC68-EF46-4140-B39B-237C7C61E503}">
            <xm:f>NOT(ISERROR(SEARCH($K$169,K10)))</xm:f>
            <xm:f>$K$169</xm:f>
            <x14:dxf>
              <fill>
                <patternFill>
                  <bgColor rgb="FF92D050"/>
                </patternFill>
              </fill>
            </x14:dxf>
          </x14:cfRule>
          <xm:sqref>K10:K11</xm:sqref>
        </x14:conditionalFormatting>
        <x14:conditionalFormatting xmlns:xm="http://schemas.microsoft.com/office/excel/2006/main">
          <x14:cfRule type="containsText" priority="175" operator="containsText" id="{ECA9582D-3514-448A-B581-DC2775160E61}">
            <xm:f>NOT(ISERROR(SEARCH($K$165,K15)))</xm:f>
            <xm:f>$K$165</xm:f>
            <x14:dxf>
              <fill>
                <patternFill>
                  <bgColor rgb="FF00B0F0"/>
                </patternFill>
              </fill>
            </x14:dxf>
          </x14:cfRule>
          <x14:cfRule type="containsText" priority="176" operator="containsText" id="{3541A15A-1D07-4913-B22F-9A6217AC26A7}">
            <xm:f>NOT(ISERROR(SEARCH($K$168,K15)))</xm:f>
            <xm:f>$K$168</xm:f>
            <x14:dxf>
              <fill>
                <patternFill>
                  <bgColor rgb="FFFFC000"/>
                </patternFill>
              </fill>
            </x14:dxf>
          </x14:cfRule>
          <xm:sqref>K15</xm:sqref>
        </x14:conditionalFormatting>
        <x14:conditionalFormatting xmlns:xm="http://schemas.microsoft.com/office/excel/2006/main">
          <x14:cfRule type="containsText" priority="173" operator="containsText" id="{03EE68F5-1E7D-481F-9783-6EB9CC3D94FC}">
            <xm:f>NOT(ISERROR(SEARCH($K$170,K15)))</xm:f>
            <xm:f>$K$170</xm:f>
            <x14:dxf>
              <fill>
                <patternFill>
                  <bgColor theme="9" tint="0.39994506668294322"/>
                </patternFill>
              </fill>
            </x14:dxf>
          </x14:cfRule>
          <x14:cfRule type="containsText" priority="174" operator="containsText" id="{771B182F-E92A-4752-BA60-9734F2821202}">
            <xm:f>NOT(ISERROR(SEARCH($K$169,K15)))</xm:f>
            <xm:f>$K$169</xm:f>
            <x14:dxf>
              <fill>
                <patternFill>
                  <bgColor rgb="FF92D050"/>
                </patternFill>
              </fill>
            </x14:dxf>
          </x14:cfRule>
          <xm:sqref>K15</xm:sqref>
        </x14:conditionalFormatting>
        <x14:conditionalFormatting xmlns:xm="http://schemas.microsoft.com/office/excel/2006/main">
          <x14:cfRule type="containsText" priority="171" operator="containsText" id="{B8B4DA1B-F44F-4B13-ACDF-315E74052CC5}">
            <xm:f>NOT(ISERROR(SEARCH($K$165,K17)))</xm:f>
            <xm:f>$K$165</xm:f>
            <x14:dxf>
              <fill>
                <patternFill>
                  <bgColor rgb="FF00B0F0"/>
                </patternFill>
              </fill>
            </x14:dxf>
          </x14:cfRule>
          <x14:cfRule type="containsText" priority="172" operator="containsText" id="{BCD6FE39-3A0E-4DE2-B8CF-A02871814BC8}">
            <xm:f>NOT(ISERROR(SEARCH($K$168,K17)))</xm:f>
            <xm:f>$K$168</xm:f>
            <x14:dxf>
              <fill>
                <patternFill>
                  <bgColor rgb="FFFFC000"/>
                </patternFill>
              </fill>
            </x14:dxf>
          </x14:cfRule>
          <xm:sqref>K17</xm:sqref>
        </x14:conditionalFormatting>
        <x14:conditionalFormatting xmlns:xm="http://schemas.microsoft.com/office/excel/2006/main">
          <x14:cfRule type="containsText" priority="169" operator="containsText" id="{4663B25B-0C6D-4D2F-85E4-114B65F5966B}">
            <xm:f>NOT(ISERROR(SEARCH($K$170,K17)))</xm:f>
            <xm:f>$K$170</xm:f>
            <x14:dxf>
              <fill>
                <patternFill>
                  <bgColor theme="9" tint="0.39994506668294322"/>
                </patternFill>
              </fill>
            </x14:dxf>
          </x14:cfRule>
          <x14:cfRule type="containsText" priority="170" operator="containsText" id="{A08DA3C5-7A7F-480F-B0F1-C05F914235E9}">
            <xm:f>NOT(ISERROR(SEARCH($K$169,K17)))</xm:f>
            <xm:f>$K$169</xm:f>
            <x14:dxf>
              <fill>
                <patternFill>
                  <bgColor rgb="FF92D050"/>
                </patternFill>
              </fill>
            </x14:dxf>
          </x14:cfRule>
          <xm:sqref>K17</xm:sqref>
        </x14:conditionalFormatting>
        <x14:conditionalFormatting xmlns:xm="http://schemas.microsoft.com/office/excel/2006/main">
          <x14:cfRule type="containsText" priority="167" operator="containsText" id="{E050B67F-6D8A-4EC2-98CE-0B0930E0A764}">
            <xm:f>NOT(ISERROR(SEARCH($K$165,K19)))</xm:f>
            <xm:f>$K$165</xm:f>
            <x14:dxf>
              <fill>
                <patternFill>
                  <bgColor rgb="FF00B0F0"/>
                </patternFill>
              </fill>
            </x14:dxf>
          </x14:cfRule>
          <x14:cfRule type="containsText" priority="168" operator="containsText" id="{254B0C64-B851-4A25-8B8B-88507A27C9E3}">
            <xm:f>NOT(ISERROR(SEARCH($K$168,K19)))</xm:f>
            <xm:f>$K$168</xm:f>
            <x14:dxf>
              <fill>
                <patternFill>
                  <bgColor rgb="FFFFC000"/>
                </patternFill>
              </fill>
            </x14:dxf>
          </x14:cfRule>
          <xm:sqref>K19</xm:sqref>
        </x14:conditionalFormatting>
        <x14:conditionalFormatting xmlns:xm="http://schemas.microsoft.com/office/excel/2006/main">
          <x14:cfRule type="containsText" priority="165" operator="containsText" id="{8F9AF1B3-0F67-4182-AA28-6093A0ED3C37}">
            <xm:f>NOT(ISERROR(SEARCH($K$170,K19)))</xm:f>
            <xm:f>$K$170</xm:f>
            <x14:dxf>
              <fill>
                <patternFill>
                  <bgColor theme="9" tint="0.39994506668294322"/>
                </patternFill>
              </fill>
            </x14:dxf>
          </x14:cfRule>
          <x14:cfRule type="containsText" priority="166" operator="containsText" id="{189DC967-A874-41ED-83E1-5CAAC2323A1F}">
            <xm:f>NOT(ISERROR(SEARCH($K$169,K19)))</xm:f>
            <xm:f>$K$169</xm:f>
            <x14:dxf>
              <fill>
                <patternFill>
                  <bgColor rgb="FF92D050"/>
                </patternFill>
              </fill>
            </x14:dxf>
          </x14:cfRule>
          <xm:sqref>K19</xm:sqref>
        </x14:conditionalFormatting>
        <x14:conditionalFormatting xmlns:xm="http://schemas.microsoft.com/office/excel/2006/main">
          <x14:cfRule type="containsText" priority="163" operator="containsText" id="{B73F3247-F651-47E8-9B9B-4E6BE9C7B407}">
            <xm:f>NOT(ISERROR(SEARCH($K$165,K16)))</xm:f>
            <xm:f>$K$165</xm:f>
            <x14:dxf>
              <fill>
                <patternFill>
                  <bgColor rgb="FF00B0F0"/>
                </patternFill>
              </fill>
            </x14:dxf>
          </x14:cfRule>
          <x14:cfRule type="containsText" priority="164" operator="containsText" id="{6FB2E013-A332-4835-AAF4-C253CABD6EAA}">
            <xm:f>NOT(ISERROR(SEARCH($K$168,K16)))</xm:f>
            <xm:f>$K$168</xm:f>
            <x14:dxf>
              <fill>
                <patternFill>
                  <bgColor rgb="FFFFC000"/>
                </patternFill>
              </fill>
            </x14:dxf>
          </x14:cfRule>
          <xm:sqref>K16</xm:sqref>
        </x14:conditionalFormatting>
        <x14:conditionalFormatting xmlns:xm="http://schemas.microsoft.com/office/excel/2006/main">
          <x14:cfRule type="containsText" priority="161" operator="containsText" id="{3268B297-F426-4A32-B3B8-64109F19C1C3}">
            <xm:f>NOT(ISERROR(SEARCH($K$170,K16)))</xm:f>
            <xm:f>$K$170</xm:f>
            <x14:dxf>
              <fill>
                <patternFill>
                  <bgColor theme="9" tint="0.39994506668294322"/>
                </patternFill>
              </fill>
            </x14:dxf>
          </x14:cfRule>
          <x14:cfRule type="containsText" priority="162" operator="containsText" id="{2332AAF5-533C-4745-A781-9D1424BAFCAB}">
            <xm:f>NOT(ISERROR(SEARCH($K$169,K16)))</xm:f>
            <xm:f>$K$169</xm:f>
            <x14:dxf>
              <fill>
                <patternFill>
                  <bgColor rgb="FF92D050"/>
                </patternFill>
              </fill>
            </x14:dxf>
          </x14:cfRule>
          <xm:sqref>K16</xm:sqref>
        </x14:conditionalFormatting>
        <x14:conditionalFormatting xmlns:xm="http://schemas.microsoft.com/office/excel/2006/main">
          <x14:cfRule type="containsText" priority="159" operator="containsText" id="{2C6AD47C-6A7B-4BBE-92B9-2047E3B690DA}">
            <xm:f>NOT(ISERROR(SEARCH($K$165,K18)))</xm:f>
            <xm:f>$K$165</xm:f>
            <x14:dxf>
              <fill>
                <patternFill>
                  <bgColor rgb="FF00B0F0"/>
                </patternFill>
              </fill>
            </x14:dxf>
          </x14:cfRule>
          <x14:cfRule type="containsText" priority="160" operator="containsText" id="{F273F7F8-214D-4E34-B9DE-5594EA2B0C61}">
            <xm:f>NOT(ISERROR(SEARCH($K$168,K18)))</xm:f>
            <xm:f>$K$168</xm:f>
            <x14:dxf>
              <fill>
                <patternFill>
                  <bgColor rgb="FFFFC000"/>
                </patternFill>
              </fill>
            </x14:dxf>
          </x14:cfRule>
          <xm:sqref>K18</xm:sqref>
        </x14:conditionalFormatting>
        <x14:conditionalFormatting xmlns:xm="http://schemas.microsoft.com/office/excel/2006/main">
          <x14:cfRule type="containsText" priority="157" operator="containsText" id="{08E17BED-FE56-498C-A413-0BA82C4963AD}">
            <xm:f>NOT(ISERROR(SEARCH($K$170,K18)))</xm:f>
            <xm:f>$K$170</xm:f>
            <x14:dxf>
              <fill>
                <patternFill>
                  <bgColor theme="9" tint="0.39994506668294322"/>
                </patternFill>
              </fill>
            </x14:dxf>
          </x14:cfRule>
          <x14:cfRule type="containsText" priority="158" operator="containsText" id="{79FE58D0-7DFD-46C6-8299-35D924043083}">
            <xm:f>NOT(ISERROR(SEARCH($K$169,K18)))</xm:f>
            <xm:f>$K$169</xm:f>
            <x14:dxf>
              <fill>
                <patternFill>
                  <bgColor rgb="FF92D050"/>
                </patternFill>
              </fill>
            </x14:dxf>
          </x14:cfRule>
          <xm:sqref>K18</xm:sqref>
        </x14:conditionalFormatting>
        <x14:conditionalFormatting xmlns:xm="http://schemas.microsoft.com/office/excel/2006/main">
          <x14:cfRule type="containsText" priority="155" operator="containsText" id="{EEACF107-72A5-4643-A00D-0895DDADFA88}">
            <xm:f>NOT(ISERROR(SEARCH($K$165,K21)))</xm:f>
            <xm:f>$K$165</xm:f>
            <x14:dxf>
              <fill>
                <patternFill>
                  <bgColor rgb="FF00B0F0"/>
                </patternFill>
              </fill>
            </x14:dxf>
          </x14:cfRule>
          <x14:cfRule type="containsText" priority="156" operator="containsText" id="{0FED661D-5E6C-4E59-B221-C05C4BA67B0C}">
            <xm:f>NOT(ISERROR(SEARCH($K$168,K21)))</xm:f>
            <xm:f>$K$168</xm:f>
            <x14:dxf>
              <fill>
                <patternFill>
                  <bgColor rgb="FFFFC000"/>
                </patternFill>
              </fill>
            </x14:dxf>
          </x14:cfRule>
          <xm:sqref>K21:K22</xm:sqref>
        </x14:conditionalFormatting>
        <x14:conditionalFormatting xmlns:xm="http://schemas.microsoft.com/office/excel/2006/main">
          <x14:cfRule type="containsText" priority="153" operator="containsText" id="{6747EA3A-8868-4504-A38E-E47829B9F54C}">
            <xm:f>NOT(ISERROR(SEARCH($K$170,K21)))</xm:f>
            <xm:f>$K$170</xm:f>
            <x14:dxf>
              <fill>
                <patternFill>
                  <bgColor theme="9" tint="0.39994506668294322"/>
                </patternFill>
              </fill>
            </x14:dxf>
          </x14:cfRule>
          <x14:cfRule type="containsText" priority="154" operator="containsText" id="{F3C76099-2C9E-45CE-B361-4A53BB24472C}">
            <xm:f>NOT(ISERROR(SEARCH($K$169,K21)))</xm:f>
            <xm:f>$K$169</xm:f>
            <x14:dxf>
              <fill>
                <patternFill>
                  <bgColor rgb="FF92D050"/>
                </patternFill>
              </fill>
            </x14:dxf>
          </x14:cfRule>
          <xm:sqref>K21:K22</xm:sqref>
        </x14:conditionalFormatting>
        <x14:conditionalFormatting xmlns:xm="http://schemas.microsoft.com/office/excel/2006/main">
          <x14:cfRule type="containsText" priority="151" operator="containsText" id="{B7EFEDDA-93CB-4CB7-90F7-C9D25726AC65}">
            <xm:f>NOT(ISERROR(SEARCH($K$165,K24)))</xm:f>
            <xm:f>$K$165</xm:f>
            <x14:dxf>
              <fill>
                <patternFill>
                  <bgColor rgb="FF00B0F0"/>
                </patternFill>
              </fill>
            </x14:dxf>
          </x14:cfRule>
          <x14:cfRule type="containsText" priority="152" operator="containsText" id="{35427C75-D835-420C-9135-B11F0ECEF15A}">
            <xm:f>NOT(ISERROR(SEARCH($K$168,K24)))</xm:f>
            <xm:f>$K$168</xm:f>
            <x14:dxf>
              <fill>
                <patternFill>
                  <bgColor rgb="FFFFC000"/>
                </patternFill>
              </fill>
            </x14:dxf>
          </x14:cfRule>
          <xm:sqref>K24</xm:sqref>
        </x14:conditionalFormatting>
        <x14:conditionalFormatting xmlns:xm="http://schemas.microsoft.com/office/excel/2006/main">
          <x14:cfRule type="containsText" priority="149" operator="containsText" id="{75228843-1F07-4E65-B241-D5E4D64B6BC7}">
            <xm:f>NOT(ISERROR(SEARCH($K$170,K24)))</xm:f>
            <xm:f>$K$170</xm:f>
            <x14:dxf>
              <fill>
                <patternFill>
                  <bgColor theme="9" tint="0.39994506668294322"/>
                </patternFill>
              </fill>
            </x14:dxf>
          </x14:cfRule>
          <x14:cfRule type="containsText" priority="150" operator="containsText" id="{AC891450-AE66-4618-9FF4-02B847FB17E0}">
            <xm:f>NOT(ISERROR(SEARCH($K$169,K24)))</xm:f>
            <xm:f>$K$169</xm:f>
            <x14:dxf>
              <fill>
                <patternFill>
                  <bgColor rgb="FF92D050"/>
                </patternFill>
              </fill>
            </x14:dxf>
          </x14:cfRule>
          <xm:sqref>K24</xm:sqref>
        </x14:conditionalFormatting>
        <x14:conditionalFormatting xmlns:xm="http://schemas.microsoft.com/office/excel/2006/main">
          <x14:cfRule type="containsText" priority="147" operator="containsText" id="{D34301CE-00AA-4748-A1FB-B3217ACA9BD2}">
            <xm:f>NOT(ISERROR(SEARCH($K$165,K25)))</xm:f>
            <xm:f>$K$165</xm:f>
            <x14:dxf>
              <fill>
                <patternFill>
                  <bgColor rgb="FF00B0F0"/>
                </patternFill>
              </fill>
            </x14:dxf>
          </x14:cfRule>
          <x14:cfRule type="containsText" priority="148" operator="containsText" id="{F0585A05-909F-43B7-A7CD-CA076736A6DF}">
            <xm:f>NOT(ISERROR(SEARCH($K$168,K25)))</xm:f>
            <xm:f>$K$168</xm:f>
            <x14:dxf>
              <fill>
                <patternFill>
                  <bgColor rgb="FFFFC000"/>
                </patternFill>
              </fill>
            </x14:dxf>
          </x14:cfRule>
          <xm:sqref>K25:K30</xm:sqref>
        </x14:conditionalFormatting>
        <x14:conditionalFormatting xmlns:xm="http://schemas.microsoft.com/office/excel/2006/main">
          <x14:cfRule type="containsText" priority="145" operator="containsText" id="{DF7E44B8-35F7-44A2-BC76-BED3A4E12711}">
            <xm:f>NOT(ISERROR(SEARCH($K$170,K25)))</xm:f>
            <xm:f>$K$170</xm:f>
            <x14:dxf>
              <fill>
                <patternFill>
                  <bgColor theme="9" tint="0.39994506668294322"/>
                </patternFill>
              </fill>
            </x14:dxf>
          </x14:cfRule>
          <x14:cfRule type="containsText" priority="146" operator="containsText" id="{EA2CCC4C-BAC6-4A97-B489-46DF69F6EE39}">
            <xm:f>NOT(ISERROR(SEARCH($K$169,K25)))</xm:f>
            <xm:f>$K$169</xm:f>
            <x14:dxf>
              <fill>
                <patternFill>
                  <bgColor rgb="FF92D050"/>
                </patternFill>
              </fill>
            </x14:dxf>
          </x14:cfRule>
          <xm:sqref>K25:K30</xm:sqref>
        </x14:conditionalFormatting>
        <x14:conditionalFormatting xmlns:xm="http://schemas.microsoft.com/office/excel/2006/main">
          <x14:cfRule type="containsText" priority="143" operator="containsText" id="{AF8E7D04-7578-48DC-920E-7D0A9CED33C1}">
            <xm:f>NOT(ISERROR(SEARCH($K$165,K64)))</xm:f>
            <xm:f>$K$165</xm:f>
            <x14:dxf>
              <fill>
                <patternFill>
                  <bgColor rgb="FF00B0F0"/>
                </patternFill>
              </fill>
            </x14:dxf>
          </x14:cfRule>
          <x14:cfRule type="containsText" priority="144" operator="containsText" id="{1A514FE8-A97C-46A4-BC84-29EF0AE67BB0}">
            <xm:f>NOT(ISERROR(SEARCH($K$168,K64)))</xm:f>
            <xm:f>$K$168</xm:f>
            <x14:dxf>
              <fill>
                <patternFill>
                  <bgColor rgb="FFFFC000"/>
                </patternFill>
              </fill>
            </x14:dxf>
          </x14:cfRule>
          <xm:sqref>K64</xm:sqref>
        </x14:conditionalFormatting>
        <x14:conditionalFormatting xmlns:xm="http://schemas.microsoft.com/office/excel/2006/main">
          <x14:cfRule type="containsText" priority="141" operator="containsText" id="{D600ECC2-4312-4D43-A69A-FF963FFECD48}">
            <xm:f>NOT(ISERROR(SEARCH($K$170,K64)))</xm:f>
            <xm:f>$K$170</xm:f>
            <x14:dxf>
              <fill>
                <patternFill>
                  <bgColor theme="9" tint="0.39994506668294322"/>
                </patternFill>
              </fill>
            </x14:dxf>
          </x14:cfRule>
          <x14:cfRule type="containsText" priority="142" operator="containsText" id="{1B42516B-B04A-4B15-9326-F530A44E122C}">
            <xm:f>NOT(ISERROR(SEARCH($K$169,K64)))</xm:f>
            <xm:f>$K$169</xm:f>
            <x14:dxf>
              <fill>
                <patternFill>
                  <bgColor rgb="FF92D050"/>
                </patternFill>
              </fill>
            </x14:dxf>
          </x14:cfRule>
          <xm:sqref>K64</xm:sqref>
        </x14:conditionalFormatting>
        <x14:conditionalFormatting xmlns:xm="http://schemas.microsoft.com/office/excel/2006/main">
          <x14:cfRule type="containsText" priority="139" operator="containsText" id="{694381A6-DB84-46B2-BAF2-D612BCFED922}">
            <xm:f>NOT(ISERROR(SEARCH($K$165,K65)))</xm:f>
            <xm:f>$K$165</xm:f>
            <x14:dxf>
              <fill>
                <patternFill>
                  <bgColor rgb="FF00B0F0"/>
                </patternFill>
              </fill>
            </x14:dxf>
          </x14:cfRule>
          <x14:cfRule type="containsText" priority="140" operator="containsText" id="{48F0BAF4-07ED-4403-B5B9-10A43515E0D1}">
            <xm:f>NOT(ISERROR(SEARCH($K$168,K65)))</xm:f>
            <xm:f>$K$168</xm:f>
            <x14:dxf>
              <fill>
                <patternFill>
                  <bgColor rgb="FFFFC000"/>
                </patternFill>
              </fill>
            </x14:dxf>
          </x14:cfRule>
          <xm:sqref>K65</xm:sqref>
        </x14:conditionalFormatting>
        <x14:conditionalFormatting xmlns:xm="http://schemas.microsoft.com/office/excel/2006/main">
          <x14:cfRule type="containsText" priority="137" operator="containsText" id="{A0F253AE-82C6-4D23-AC6B-D613E0C66E0A}">
            <xm:f>NOT(ISERROR(SEARCH($K$170,K65)))</xm:f>
            <xm:f>$K$170</xm:f>
            <x14:dxf>
              <fill>
                <patternFill>
                  <bgColor theme="9" tint="0.39994506668294322"/>
                </patternFill>
              </fill>
            </x14:dxf>
          </x14:cfRule>
          <x14:cfRule type="containsText" priority="138" operator="containsText" id="{8521C66A-770D-453E-9115-32636E7DEBFB}">
            <xm:f>NOT(ISERROR(SEARCH($K$169,K65)))</xm:f>
            <xm:f>$K$169</xm:f>
            <x14:dxf>
              <fill>
                <patternFill>
                  <bgColor rgb="FF92D050"/>
                </patternFill>
              </fill>
            </x14:dxf>
          </x14:cfRule>
          <xm:sqref>K65</xm:sqref>
        </x14:conditionalFormatting>
        <x14:conditionalFormatting xmlns:xm="http://schemas.microsoft.com/office/excel/2006/main">
          <x14:cfRule type="containsText" priority="135" operator="containsText" id="{14A84BC5-B205-4056-8C7C-A529EE5B6687}">
            <xm:f>NOT(ISERROR(SEARCH($K$165,K62)))</xm:f>
            <xm:f>$K$165</xm:f>
            <x14:dxf>
              <fill>
                <patternFill>
                  <bgColor rgb="FF00B0F0"/>
                </patternFill>
              </fill>
            </x14:dxf>
          </x14:cfRule>
          <x14:cfRule type="containsText" priority="136" operator="containsText" id="{2215B020-CA91-46CF-A3FF-773ABA475D59}">
            <xm:f>NOT(ISERROR(SEARCH($K$168,K62)))</xm:f>
            <xm:f>$K$168</xm:f>
            <x14:dxf>
              <fill>
                <patternFill>
                  <bgColor rgb="FFFFC000"/>
                </patternFill>
              </fill>
            </x14:dxf>
          </x14:cfRule>
          <xm:sqref>K62</xm:sqref>
        </x14:conditionalFormatting>
        <x14:conditionalFormatting xmlns:xm="http://schemas.microsoft.com/office/excel/2006/main">
          <x14:cfRule type="containsText" priority="133" operator="containsText" id="{5090A0F3-C1B1-4726-805D-30089B91B197}">
            <xm:f>NOT(ISERROR(SEARCH($K$170,K62)))</xm:f>
            <xm:f>$K$170</xm:f>
            <x14:dxf>
              <fill>
                <patternFill>
                  <bgColor theme="9" tint="0.39994506668294322"/>
                </patternFill>
              </fill>
            </x14:dxf>
          </x14:cfRule>
          <x14:cfRule type="containsText" priority="134" operator="containsText" id="{D39D983E-03DF-4517-BE2A-E1476822C70A}">
            <xm:f>NOT(ISERROR(SEARCH($K$169,K62)))</xm:f>
            <xm:f>$K$169</xm:f>
            <x14:dxf>
              <fill>
                <patternFill>
                  <bgColor rgb="FF92D050"/>
                </patternFill>
              </fill>
            </x14:dxf>
          </x14:cfRule>
          <xm:sqref>K62</xm:sqref>
        </x14:conditionalFormatting>
        <x14:conditionalFormatting xmlns:xm="http://schemas.microsoft.com/office/excel/2006/main">
          <x14:cfRule type="containsText" priority="131" operator="containsText" id="{8EAC4722-3283-4222-AB57-B3F096276FA0}">
            <xm:f>NOT(ISERROR(SEARCH($K$165,K66)))</xm:f>
            <xm:f>$K$165</xm:f>
            <x14:dxf>
              <fill>
                <patternFill>
                  <bgColor rgb="FF00B0F0"/>
                </patternFill>
              </fill>
            </x14:dxf>
          </x14:cfRule>
          <x14:cfRule type="containsText" priority="132" operator="containsText" id="{7468E1E7-BB49-46A3-9BB5-F2FA6FA7AAD1}">
            <xm:f>NOT(ISERROR(SEARCH($K$168,K66)))</xm:f>
            <xm:f>$K$168</xm:f>
            <x14:dxf>
              <fill>
                <patternFill>
                  <bgColor rgb="FFFFC000"/>
                </patternFill>
              </fill>
            </x14:dxf>
          </x14:cfRule>
          <xm:sqref>K66:K69</xm:sqref>
        </x14:conditionalFormatting>
        <x14:conditionalFormatting xmlns:xm="http://schemas.microsoft.com/office/excel/2006/main">
          <x14:cfRule type="containsText" priority="129" operator="containsText" id="{3B0D034B-A813-41D2-BCF3-F627B9ECE941}">
            <xm:f>NOT(ISERROR(SEARCH($K$170,K66)))</xm:f>
            <xm:f>$K$170</xm:f>
            <x14:dxf>
              <fill>
                <patternFill>
                  <bgColor theme="9" tint="0.39994506668294322"/>
                </patternFill>
              </fill>
            </x14:dxf>
          </x14:cfRule>
          <x14:cfRule type="containsText" priority="130" operator="containsText" id="{BC6C71CA-54DA-44A5-9D8E-A2FA9E5709B5}">
            <xm:f>NOT(ISERROR(SEARCH($K$169,K66)))</xm:f>
            <xm:f>$K$169</xm:f>
            <x14:dxf>
              <fill>
                <patternFill>
                  <bgColor rgb="FF92D050"/>
                </patternFill>
              </fill>
            </x14:dxf>
          </x14:cfRule>
          <xm:sqref>K66:K69</xm:sqref>
        </x14:conditionalFormatting>
        <x14:conditionalFormatting xmlns:xm="http://schemas.microsoft.com/office/excel/2006/main">
          <x14:cfRule type="containsText" priority="57" operator="containsText" id="{36107AEA-8A2C-4B07-ACA0-CB079D787237}">
            <xm:f>NOT(ISERROR(SEARCH($H$166,H91)))</xm:f>
            <xm:f>$H$166</xm:f>
            <x14:dxf>
              <fill>
                <patternFill>
                  <bgColor rgb="FF92D050"/>
                </patternFill>
              </fill>
            </x14:dxf>
          </x14:cfRule>
          <x14:cfRule type="containsText" priority="58" operator="containsText" id="{9333A7AF-9894-499D-B8A1-710D7061C5F0}">
            <xm:f>NOT(ISERROR(SEARCH($H$167,H91)))</xm:f>
            <xm:f>$H$167</xm:f>
            <x14:dxf>
              <fill>
                <patternFill>
                  <bgColor rgb="FFFFFF00"/>
                </patternFill>
              </fill>
            </x14:dxf>
          </x14:cfRule>
          <x14:cfRule type="containsText" priority="59" operator="containsText" id="{F4597EA1-31BE-4E51-A28F-0FEBBE7DE2E4}">
            <xm:f>NOT(ISERROR(SEARCH($H$168,H91)))</xm:f>
            <xm:f>$H$168</xm:f>
            <x14:dxf>
              <fill>
                <patternFill>
                  <bgColor rgb="FFFFC000"/>
                </patternFill>
              </fill>
            </x14:dxf>
          </x14:cfRule>
          <x14:cfRule type="containsText" priority="60" operator="containsText" id="{8915929B-5ED6-40B4-94BE-C4DA41499526}">
            <xm:f>NOT(ISERROR(SEARCH($H$169,H91)))</xm:f>
            <xm:f>$H$169</xm:f>
            <x14:dxf>
              <fill>
                <patternFill>
                  <bgColor rgb="FFFF0000"/>
                </patternFill>
              </fill>
            </x14:dxf>
          </x14:cfRule>
          <xm:sqref>H91</xm:sqref>
        </x14:conditionalFormatting>
        <x14:conditionalFormatting xmlns:xm="http://schemas.microsoft.com/office/excel/2006/main">
          <x14:cfRule type="containsText" priority="51" operator="containsText" id="{2877967D-B718-4B50-AD50-99E38CC776EA}">
            <xm:f>NOT(ISERROR(SEARCH($G$165,G91)))</xm:f>
            <xm:f>$G$165</xm:f>
            <x14:dxf>
              <fill>
                <patternFill>
                  <bgColor rgb="FF00B050"/>
                </patternFill>
              </fill>
            </x14:dxf>
          </x14:cfRule>
          <x14:cfRule type="containsText" priority="52" operator="containsText" id="{E99EB297-DD30-44D0-B576-EAF08DE6ED3B}">
            <xm:f>NOT(ISERROR(SEARCH($G$166,G91)))</xm:f>
            <xm:f>$G$166</xm:f>
            <x14:dxf>
              <fill>
                <patternFill>
                  <bgColor rgb="FF92D050"/>
                </patternFill>
              </fill>
            </x14:dxf>
          </x14:cfRule>
          <x14:cfRule type="containsText" priority="53" operator="containsText" id="{78266DF0-711B-4B67-90F7-5B4D8FAD6222}">
            <xm:f>NOT(ISERROR(SEARCH($G$167,G91)))</xm:f>
            <xm:f>$G$167</xm:f>
            <x14:dxf>
              <fill>
                <patternFill>
                  <bgColor rgb="FFFFFF00"/>
                </patternFill>
              </fill>
            </x14:dxf>
          </x14:cfRule>
          <x14:cfRule type="containsText" priority="54" operator="containsText" id="{01D9873A-9D63-4389-9423-01B764A4B16A}">
            <xm:f>NOT(ISERROR(SEARCH($G$168,G91)))</xm:f>
            <xm:f>$G$168</xm:f>
            <x14:dxf>
              <fill>
                <patternFill>
                  <bgColor rgb="FFFFC000"/>
                </patternFill>
              </fill>
            </x14:dxf>
          </x14:cfRule>
          <x14:cfRule type="containsText" priority="55" operator="containsText" id="{AE5EE548-95EA-4F8B-B3B7-1B84B0A57987}">
            <xm:f>NOT(ISERROR(SEARCH($G$169,G91)))</xm:f>
            <xm:f>$G$169</xm:f>
            <x14:dxf>
              <fill>
                <patternFill>
                  <bgColor rgb="FFFF0000"/>
                </patternFill>
              </fill>
            </x14:dxf>
          </x14:cfRule>
          <xm:sqref>G91:G92</xm:sqref>
        </x14:conditionalFormatting>
        <x14:conditionalFormatting xmlns:xm="http://schemas.microsoft.com/office/excel/2006/main">
          <x14:cfRule type="containsText" priority="47" operator="containsText" id="{6AEB6310-C1CF-4383-89BA-677B56F2A035}">
            <xm:f>NOT(ISERROR(SEARCH($I$168,I91)))</xm:f>
            <xm:f>$I$168</xm:f>
            <x14:dxf>
              <fill>
                <patternFill>
                  <bgColor rgb="FFFF0000"/>
                </patternFill>
              </fill>
            </x14:dxf>
          </x14:cfRule>
          <x14:cfRule type="containsText" priority="48" operator="containsText" id="{B581CA44-A14B-4F17-9D39-D0A758DAEB5A}">
            <xm:f>NOT(ISERROR(SEARCH($I$167,I91)))</xm:f>
            <xm:f>$I$167</xm:f>
            <x14:dxf>
              <fill>
                <patternFill>
                  <bgColor theme="9" tint="-0.24994659260841701"/>
                </patternFill>
              </fill>
            </x14:dxf>
          </x14:cfRule>
          <x14:cfRule type="containsText" priority="49" operator="containsText" id="{7DC8032D-2EE5-4551-BF3C-D2A9B5A4219B}">
            <xm:f>NOT(ISERROR(SEARCH($I$166,I91)))</xm:f>
            <xm:f>$I$166</xm:f>
            <x14:dxf>
              <fill>
                <patternFill>
                  <bgColor rgb="FFFFC000"/>
                </patternFill>
              </fill>
            </x14:dxf>
          </x14:cfRule>
          <x14:cfRule type="containsText" priority="50" operator="containsText" id="{98B0C4D8-438E-4A4E-9167-35CE29A1B383}">
            <xm:f>NOT(ISERROR(SEARCH($I$165,I91)))</xm:f>
            <xm:f>$I$165</xm:f>
            <x14:dxf>
              <fill>
                <patternFill>
                  <bgColor rgb="FF00B050"/>
                </patternFill>
              </fill>
            </x14:dxf>
          </x14:cfRule>
          <xm:sqref>I91</xm:sqref>
        </x14:conditionalFormatting>
        <x14:conditionalFormatting xmlns:xm="http://schemas.microsoft.com/office/excel/2006/main">
          <x14:cfRule type="containsText" priority="43" operator="containsText" id="{D9D8280A-79C3-4FFA-9BA8-EC362E032CDA}">
            <xm:f>NOT(ISERROR(SEARCH($H$166,H93)))</xm:f>
            <xm:f>$H$166</xm:f>
            <x14:dxf>
              <fill>
                <patternFill>
                  <bgColor rgb="FF92D050"/>
                </patternFill>
              </fill>
            </x14:dxf>
          </x14:cfRule>
          <x14:cfRule type="containsText" priority="44" operator="containsText" id="{F16C5ED1-C6CF-4DE6-807D-7F000B4DACA7}">
            <xm:f>NOT(ISERROR(SEARCH($H$167,H93)))</xm:f>
            <xm:f>$H$167</xm:f>
            <x14:dxf>
              <fill>
                <patternFill>
                  <bgColor rgb="FFFFFF00"/>
                </patternFill>
              </fill>
            </x14:dxf>
          </x14:cfRule>
          <x14:cfRule type="containsText" priority="45" operator="containsText" id="{0BEE615F-7D9B-495A-A0E2-D15B4A3B6512}">
            <xm:f>NOT(ISERROR(SEARCH($H$168,H93)))</xm:f>
            <xm:f>$H$168</xm:f>
            <x14:dxf>
              <fill>
                <patternFill>
                  <bgColor rgb="FFFFC000"/>
                </patternFill>
              </fill>
            </x14:dxf>
          </x14:cfRule>
          <x14:cfRule type="containsText" priority="46" operator="containsText" id="{B3CF05DD-51F6-4A3E-90B6-266F6ADFE7E5}">
            <xm:f>NOT(ISERROR(SEARCH($H$169,H93)))</xm:f>
            <xm:f>$H$169</xm:f>
            <x14:dxf>
              <fill>
                <patternFill>
                  <bgColor rgb="FFFF0000"/>
                </patternFill>
              </fill>
            </x14:dxf>
          </x14:cfRule>
          <xm:sqref>H93</xm:sqref>
        </x14:conditionalFormatting>
        <x14:conditionalFormatting xmlns:xm="http://schemas.microsoft.com/office/excel/2006/main">
          <x14:cfRule type="containsText" priority="37" operator="containsText" id="{BE3DA520-09CF-4FF8-9569-6AD880DD582C}">
            <xm:f>NOT(ISERROR(SEARCH($G$165,G93)))</xm:f>
            <xm:f>$G$165</xm:f>
            <x14:dxf>
              <fill>
                <patternFill>
                  <bgColor rgb="FF00B050"/>
                </patternFill>
              </fill>
            </x14:dxf>
          </x14:cfRule>
          <x14:cfRule type="containsText" priority="38" operator="containsText" id="{E8FC0EC3-A630-4873-85AB-3660A3F6258A}">
            <xm:f>NOT(ISERROR(SEARCH($G$166,G93)))</xm:f>
            <xm:f>$G$166</xm:f>
            <x14:dxf>
              <fill>
                <patternFill>
                  <bgColor rgb="FF92D050"/>
                </patternFill>
              </fill>
            </x14:dxf>
          </x14:cfRule>
          <x14:cfRule type="containsText" priority="39" operator="containsText" id="{6766ED98-622D-4E3B-A6F9-1754D25D444B}">
            <xm:f>NOT(ISERROR(SEARCH($G$167,G93)))</xm:f>
            <xm:f>$G$167</xm:f>
            <x14:dxf>
              <fill>
                <patternFill>
                  <bgColor rgb="FFFFFF00"/>
                </patternFill>
              </fill>
            </x14:dxf>
          </x14:cfRule>
          <x14:cfRule type="containsText" priority="40" operator="containsText" id="{F95BB337-0B37-4E14-8526-7C3B3D843E31}">
            <xm:f>NOT(ISERROR(SEARCH($G$168,G93)))</xm:f>
            <xm:f>$G$168</xm:f>
            <x14:dxf>
              <fill>
                <patternFill>
                  <bgColor rgb="FFFFC000"/>
                </patternFill>
              </fill>
            </x14:dxf>
          </x14:cfRule>
          <x14:cfRule type="containsText" priority="41" operator="containsText" id="{CDA57E6D-94A7-48EF-96B9-2CE828A82A6A}">
            <xm:f>NOT(ISERROR(SEARCH($G$169,G93)))</xm:f>
            <xm:f>$G$169</xm:f>
            <x14:dxf>
              <fill>
                <patternFill>
                  <bgColor rgb="FFFF0000"/>
                </patternFill>
              </fill>
            </x14:dxf>
          </x14:cfRule>
          <xm:sqref>G93:G94</xm:sqref>
        </x14:conditionalFormatting>
        <x14:conditionalFormatting xmlns:xm="http://schemas.microsoft.com/office/excel/2006/main">
          <x14:cfRule type="containsText" priority="33" operator="containsText" id="{C4B02DF5-1F72-41C4-9F5A-132B6D51E863}">
            <xm:f>NOT(ISERROR(SEARCH($I$168,I93)))</xm:f>
            <xm:f>$I$168</xm:f>
            <x14:dxf>
              <fill>
                <patternFill>
                  <bgColor rgb="FFFF0000"/>
                </patternFill>
              </fill>
            </x14:dxf>
          </x14:cfRule>
          <x14:cfRule type="containsText" priority="34" operator="containsText" id="{F57235C4-A511-4B83-949A-87F18D7F3E06}">
            <xm:f>NOT(ISERROR(SEARCH($I$167,I93)))</xm:f>
            <xm:f>$I$167</xm:f>
            <x14:dxf>
              <fill>
                <patternFill>
                  <bgColor theme="9" tint="-0.24994659260841701"/>
                </patternFill>
              </fill>
            </x14:dxf>
          </x14:cfRule>
          <x14:cfRule type="containsText" priority="35" operator="containsText" id="{8C1135D9-3E3A-4E08-8EB8-21FFC9F66414}">
            <xm:f>NOT(ISERROR(SEARCH($I$166,I93)))</xm:f>
            <xm:f>$I$166</xm:f>
            <x14:dxf>
              <fill>
                <patternFill>
                  <bgColor rgb="FFFFC000"/>
                </patternFill>
              </fill>
            </x14:dxf>
          </x14:cfRule>
          <x14:cfRule type="containsText" priority="36" operator="containsText" id="{0815FD07-BFAE-4075-B398-AFDE552EE4E3}">
            <xm:f>NOT(ISERROR(SEARCH($I$165,I93)))</xm:f>
            <xm:f>$I$165</xm:f>
            <x14:dxf>
              <fill>
                <patternFill>
                  <bgColor rgb="FF00B050"/>
                </patternFill>
              </fill>
            </x14:dxf>
          </x14:cfRule>
          <xm:sqref>I93</xm:sqref>
        </x14:conditionalFormatting>
        <x14:conditionalFormatting xmlns:xm="http://schemas.microsoft.com/office/excel/2006/main">
          <x14:cfRule type="containsText" priority="29" operator="containsText" id="{FB30AF8E-C44F-4260-B666-6AB76DE99B78}">
            <xm:f>NOT(ISERROR(SEARCH($H$166,N91)))</xm:f>
            <xm:f>$H$166</xm:f>
            <x14:dxf>
              <fill>
                <patternFill>
                  <bgColor rgb="FF92D050"/>
                </patternFill>
              </fill>
            </x14:dxf>
          </x14:cfRule>
          <x14:cfRule type="containsText" priority="30" operator="containsText" id="{9E9537EF-1C36-48E9-BFFE-003D4AE64253}">
            <xm:f>NOT(ISERROR(SEARCH($H$167,N91)))</xm:f>
            <xm:f>$H$167</xm:f>
            <x14:dxf>
              <fill>
                <patternFill>
                  <bgColor rgb="FFFFFF00"/>
                </patternFill>
              </fill>
            </x14:dxf>
          </x14:cfRule>
          <x14:cfRule type="containsText" priority="31" operator="containsText" id="{1F6354B3-811A-4218-A4BB-6DE388DE4F83}">
            <xm:f>NOT(ISERROR(SEARCH($H$168,N91)))</xm:f>
            <xm:f>$H$168</xm:f>
            <x14:dxf>
              <fill>
                <patternFill>
                  <bgColor rgb="FFFFC000"/>
                </patternFill>
              </fill>
            </x14:dxf>
          </x14:cfRule>
          <x14:cfRule type="containsText" priority="32" operator="containsText" id="{F5141174-29F6-4CCA-A89E-C434F622FC32}">
            <xm:f>NOT(ISERROR(SEARCH($H$169,N91)))</xm:f>
            <xm:f>$H$169</xm:f>
            <x14:dxf>
              <fill>
                <patternFill>
                  <bgColor rgb="FFFF0000"/>
                </patternFill>
              </fill>
            </x14:dxf>
          </x14:cfRule>
          <xm:sqref>N91</xm:sqref>
        </x14:conditionalFormatting>
        <x14:conditionalFormatting xmlns:xm="http://schemas.microsoft.com/office/excel/2006/main">
          <x14:cfRule type="containsText" priority="23" operator="containsText" id="{480856B9-F2DA-4ED0-88FA-5B4FDDB2DB89}">
            <xm:f>NOT(ISERROR(SEARCH($G$165,M91)))</xm:f>
            <xm:f>$G$165</xm:f>
            <x14:dxf>
              <fill>
                <patternFill>
                  <bgColor rgb="FF00B050"/>
                </patternFill>
              </fill>
            </x14:dxf>
          </x14:cfRule>
          <x14:cfRule type="containsText" priority="24" operator="containsText" id="{820FC5C6-9163-40DF-9723-21843E1B2B58}">
            <xm:f>NOT(ISERROR(SEARCH($G$166,M91)))</xm:f>
            <xm:f>$G$166</xm:f>
            <x14:dxf>
              <fill>
                <patternFill>
                  <bgColor rgb="FF92D050"/>
                </patternFill>
              </fill>
            </x14:dxf>
          </x14:cfRule>
          <x14:cfRule type="containsText" priority="25" operator="containsText" id="{C5413610-D955-44F0-B558-680FB500807D}">
            <xm:f>NOT(ISERROR(SEARCH($G$167,M91)))</xm:f>
            <xm:f>$G$167</xm:f>
            <x14:dxf>
              <fill>
                <patternFill>
                  <bgColor rgb="FFFFFF00"/>
                </patternFill>
              </fill>
            </x14:dxf>
          </x14:cfRule>
          <x14:cfRule type="containsText" priority="26" operator="containsText" id="{3361B6A3-3C2C-49CE-9852-74F129DDEB3B}">
            <xm:f>NOT(ISERROR(SEARCH($G$168,M91)))</xm:f>
            <xm:f>$G$168</xm:f>
            <x14:dxf>
              <fill>
                <patternFill>
                  <bgColor rgb="FFFFC000"/>
                </patternFill>
              </fill>
            </x14:dxf>
          </x14:cfRule>
          <x14:cfRule type="containsText" priority="27" operator="containsText" id="{2592CD9B-3A12-4E26-BA70-9CE533316FA9}">
            <xm:f>NOT(ISERROR(SEARCH($G$169,M91)))</xm:f>
            <xm:f>$G$169</xm:f>
            <x14:dxf>
              <fill>
                <patternFill>
                  <bgColor rgb="FFFF0000"/>
                </patternFill>
              </fill>
            </x14:dxf>
          </x14:cfRule>
          <xm:sqref>M91:M92</xm:sqref>
        </x14:conditionalFormatting>
        <x14:conditionalFormatting xmlns:xm="http://schemas.microsoft.com/office/excel/2006/main">
          <x14:cfRule type="containsText" priority="19" operator="containsText" id="{497520EB-6875-416C-8105-8DE3F9EE9327}">
            <xm:f>NOT(ISERROR(SEARCH($I$168,O91)))</xm:f>
            <xm:f>$I$168</xm:f>
            <x14:dxf>
              <fill>
                <patternFill>
                  <bgColor rgb="FFFF0000"/>
                </patternFill>
              </fill>
            </x14:dxf>
          </x14:cfRule>
          <x14:cfRule type="containsText" priority="20" operator="containsText" id="{B16DBD3A-26F7-45DD-B7CD-7D1B800D9FB7}">
            <xm:f>NOT(ISERROR(SEARCH($I$167,O91)))</xm:f>
            <xm:f>$I$167</xm:f>
            <x14:dxf>
              <fill>
                <patternFill>
                  <bgColor theme="9" tint="-0.24994659260841701"/>
                </patternFill>
              </fill>
            </x14:dxf>
          </x14:cfRule>
          <x14:cfRule type="containsText" priority="21" operator="containsText" id="{570878B8-94F3-4FE4-B80A-6031316B1DF9}">
            <xm:f>NOT(ISERROR(SEARCH($I$166,O91)))</xm:f>
            <xm:f>$I$166</xm:f>
            <x14:dxf>
              <fill>
                <patternFill>
                  <bgColor rgb="FFFFC000"/>
                </patternFill>
              </fill>
            </x14:dxf>
          </x14:cfRule>
          <x14:cfRule type="containsText" priority="22" operator="containsText" id="{67A91A42-251C-4BE6-BAF5-0D19054D7B51}">
            <xm:f>NOT(ISERROR(SEARCH($I$165,O91)))</xm:f>
            <xm:f>$I$165</xm:f>
            <x14:dxf>
              <fill>
                <patternFill>
                  <bgColor rgb="FF00B050"/>
                </patternFill>
              </fill>
            </x14:dxf>
          </x14:cfRule>
          <xm:sqref>O91</xm:sqref>
        </x14:conditionalFormatting>
        <x14:conditionalFormatting xmlns:xm="http://schemas.microsoft.com/office/excel/2006/main">
          <x14:cfRule type="containsText" priority="15" operator="containsText" id="{A36D408D-AB6E-452F-BD30-BD288E456AA2}">
            <xm:f>NOT(ISERROR(SEARCH($H$166,N93)))</xm:f>
            <xm:f>$H$166</xm:f>
            <x14:dxf>
              <fill>
                <patternFill>
                  <bgColor rgb="FF92D050"/>
                </patternFill>
              </fill>
            </x14:dxf>
          </x14:cfRule>
          <x14:cfRule type="containsText" priority="16" operator="containsText" id="{E44912AC-85A5-4941-BF2F-9B59FAF2B999}">
            <xm:f>NOT(ISERROR(SEARCH($H$167,N93)))</xm:f>
            <xm:f>$H$167</xm:f>
            <x14:dxf>
              <fill>
                <patternFill>
                  <bgColor rgb="FFFFFF00"/>
                </patternFill>
              </fill>
            </x14:dxf>
          </x14:cfRule>
          <x14:cfRule type="containsText" priority="17" operator="containsText" id="{706CFEEE-CFF3-459E-949E-DD82B9985FEF}">
            <xm:f>NOT(ISERROR(SEARCH($H$168,N93)))</xm:f>
            <xm:f>$H$168</xm:f>
            <x14:dxf>
              <fill>
                <patternFill>
                  <bgColor rgb="FFFFC000"/>
                </patternFill>
              </fill>
            </x14:dxf>
          </x14:cfRule>
          <x14:cfRule type="containsText" priority="18" operator="containsText" id="{DD5A7F72-F572-49DA-AFC9-D48259C2B305}">
            <xm:f>NOT(ISERROR(SEARCH($H$169,N93)))</xm:f>
            <xm:f>$H$169</xm:f>
            <x14:dxf>
              <fill>
                <patternFill>
                  <bgColor rgb="FFFF0000"/>
                </patternFill>
              </fill>
            </x14:dxf>
          </x14:cfRule>
          <xm:sqref>N93</xm:sqref>
        </x14:conditionalFormatting>
        <x14:conditionalFormatting xmlns:xm="http://schemas.microsoft.com/office/excel/2006/main">
          <x14:cfRule type="containsText" priority="9" operator="containsText" id="{FC4086FF-099F-4D45-B15A-1895C97440FF}">
            <xm:f>NOT(ISERROR(SEARCH($G$165,M93)))</xm:f>
            <xm:f>$G$165</xm:f>
            <x14:dxf>
              <fill>
                <patternFill>
                  <bgColor rgb="FF00B050"/>
                </patternFill>
              </fill>
            </x14:dxf>
          </x14:cfRule>
          <x14:cfRule type="containsText" priority="10" operator="containsText" id="{EE06133F-0521-4656-8F43-8461CBB7E6A9}">
            <xm:f>NOT(ISERROR(SEARCH($G$166,M93)))</xm:f>
            <xm:f>$G$166</xm:f>
            <x14:dxf>
              <fill>
                <patternFill>
                  <bgColor rgb="FF92D050"/>
                </patternFill>
              </fill>
            </x14:dxf>
          </x14:cfRule>
          <x14:cfRule type="containsText" priority="11" operator="containsText" id="{ED65FCB4-A25F-4DE7-B028-5F76633A7E11}">
            <xm:f>NOT(ISERROR(SEARCH($G$167,M93)))</xm:f>
            <xm:f>$G$167</xm:f>
            <x14:dxf>
              <fill>
                <patternFill>
                  <bgColor rgb="FFFFFF00"/>
                </patternFill>
              </fill>
            </x14:dxf>
          </x14:cfRule>
          <x14:cfRule type="containsText" priority="12" operator="containsText" id="{8A70CB8B-1A99-46B6-BD0E-14245638789A}">
            <xm:f>NOT(ISERROR(SEARCH($G$168,M93)))</xm:f>
            <xm:f>$G$168</xm:f>
            <x14:dxf>
              <fill>
                <patternFill>
                  <bgColor rgb="FFFFC000"/>
                </patternFill>
              </fill>
            </x14:dxf>
          </x14:cfRule>
          <x14:cfRule type="containsText" priority="13" operator="containsText" id="{14CA63CC-55C7-4868-A975-94F7A258820F}">
            <xm:f>NOT(ISERROR(SEARCH($G$169,M93)))</xm:f>
            <xm:f>$G$169</xm:f>
            <x14:dxf>
              <fill>
                <patternFill>
                  <bgColor rgb="FFFF0000"/>
                </patternFill>
              </fill>
            </x14:dxf>
          </x14:cfRule>
          <xm:sqref>M93:M94</xm:sqref>
        </x14:conditionalFormatting>
        <x14:conditionalFormatting xmlns:xm="http://schemas.microsoft.com/office/excel/2006/main">
          <x14:cfRule type="containsText" priority="5" operator="containsText" id="{7CE52A60-3DB6-4115-AADF-DDB03B6C1796}">
            <xm:f>NOT(ISERROR(SEARCH($I$168,O93)))</xm:f>
            <xm:f>$I$168</xm:f>
            <x14:dxf>
              <fill>
                <patternFill>
                  <bgColor rgb="FFFF0000"/>
                </patternFill>
              </fill>
            </x14:dxf>
          </x14:cfRule>
          <x14:cfRule type="containsText" priority="6" operator="containsText" id="{5EF93551-C4DC-48BE-9F12-218776B4B460}">
            <xm:f>NOT(ISERROR(SEARCH($I$167,O93)))</xm:f>
            <xm:f>$I$167</xm:f>
            <x14:dxf>
              <fill>
                <patternFill>
                  <bgColor theme="9" tint="-0.24994659260841701"/>
                </patternFill>
              </fill>
            </x14:dxf>
          </x14:cfRule>
          <x14:cfRule type="containsText" priority="7" operator="containsText" id="{09B1173E-67BF-4A02-9416-1905142A2753}">
            <xm:f>NOT(ISERROR(SEARCH($I$166,O93)))</xm:f>
            <xm:f>$I$166</xm:f>
            <x14:dxf>
              <fill>
                <patternFill>
                  <bgColor rgb="FFFFC000"/>
                </patternFill>
              </fill>
            </x14:dxf>
          </x14:cfRule>
          <x14:cfRule type="containsText" priority="8" operator="containsText" id="{5680A4DE-C70E-4A8B-A44C-8E328D43CF68}">
            <xm:f>NOT(ISERROR(SEARCH($I$165,O93)))</xm:f>
            <xm:f>$I$165</xm:f>
            <x14:dxf>
              <fill>
                <patternFill>
                  <bgColor rgb="FF00B050"/>
                </patternFill>
              </fill>
            </x14:dxf>
          </x14:cfRule>
          <xm:sqref>O93</xm:sqref>
        </x14:conditionalFormatting>
        <x14:conditionalFormatting xmlns:xm="http://schemas.microsoft.com/office/excel/2006/main">
          <x14:cfRule type="containsText" priority="3" operator="containsText" id="{CEF24B6B-3E0D-44CC-B765-BB67DA9D67F1}">
            <xm:f>NOT(ISERROR(SEARCH($K$165,K91)))</xm:f>
            <xm:f>$K$165</xm:f>
            <x14:dxf>
              <fill>
                <patternFill>
                  <bgColor rgb="FF00B0F0"/>
                </patternFill>
              </fill>
            </x14:dxf>
          </x14:cfRule>
          <x14:cfRule type="containsText" priority="4" operator="containsText" id="{A1B926DB-5193-4A96-AA2F-F2FC663F7DDF}">
            <xm:f>NOT(ISERROR(SEARCH($K$168,K91)))</xm:f>
            <xm:f>$K$168</xm:f>
            <x14:dxf>
              <fill>
                <patternFill>
                  <bgColor rgb="FFFFC000"/>
                </patternFill>
              </fill>
            </x14:dxf>
          </x14:cfRule>
          <xm:sqref>K91:K94</xm:sqref>
        </x14:conditionalFormatting>
        <x14:conditionalFormatting xmlns:xm="http://schemas.microsoft.com/office/excel/2006/main">
          <x14:cfRule type="containsText" priority="1" operator="containsText" id="{8816A9A5-09B1-4FE7-A234-4E1869A55A51}">
            <xm:f>NOT(ISERROR(SEARCH($K$170,K91)))</xm:f>
            <xm:f>$K$170</xm:f>
            <x14:dxf>
              <fill>
                <patternFill>
                  <bgColor theme="9" tint="0.39994506668294322"/>
                </patternFill>
              </fill>
            </x14:dxf>
          </x14:cfRule>
          <x14:cfRule type="containsText" priority="2" operator="containsText" id="{72FE7D66-5F3F-4814-A1C2-8F3C0F6FEE9C}">
            <xm:f>NOT(ISERROR(SEARCH($K$169,K91)))</xm:f>
            <xm:f>$K$169</xm:f>
            <x14:dxf>
              <fill>
                <patternFill>
                  <bgColor rgb="FF92D050"/>
                </patternFill>
              </fill>
            </x14:dxf>
          </x14:cfRule>
          <xm:sqref>K91:K94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0"/>
  <sheetViews>
    <sheetView zoomScale="80" zoomScaleNormal="80" workbookViewId="0">
      <selection activeCell="E6" sqref="E6"/>
    </sheetView>
  </sheetViews>
  <sheetFormatPr baseColWidth="10" defaultRowHeight="15" x14ac:dyDescent="0.25"/>
  <cols>
    <col min="2" max="2" width="8" customWidth="1"/>
    <col min="3" max="3" width="17.7109375" customWidth="1"/>
    <col min="4" max="4" width="63.7109375" customWidth="1"/>
    <col min="5" max="5" width="23.7109375" customWidth="1"/>
    <col min="6" max="6" width="22.5703125" customWidth="1"/>
    <col min="7" max="7" width="17.42578125" customWidth="1"/>
    <col min="8" max="8" width="16.28515625" customWidth="1"/>
  </cols>
  <sheetData>
    <row r="1" spans="2:8" ht="55.5" customHeight="1" thickBot="1" x14ac:dyDescent="0.3">
      <c r="B1" s="690" t="s">
        <v>756</v>
      </c>
      <c r="C1" s="691"/>
      <c r="D1" s="691"/>
      <c r="E1" s="691"/>
      <c r="F1" s="691"/>
      <c r="G1" s="691"/>
      <c r="H1" s="692"/>
    </row>
    <row r="2" spans="2:8" ht="35.25" customHeight="1" thickBot="1" x14ac:dyDescent="0.35">
      <c r="B2" s="695" t="s">
        <v>19</v>
      </c>
      <c r="C2" s="696"/>
      <c r="D2" s="696"/>
      <c r="E2" s="696"/>
      <c r="F2" s="696"/>
      <c r="G2" s="696"/>
      <c r="H2" s="697"/>
    </row>
    <row r="3" spans="2:8" ht="35.25" customHeight="1" x14ac:dyDescent="0.25">
      <c r="B3" s="698" t="s">
        <v>759</v>
      </c>
      <c r="C3" s="314"/>
      <c r="D3" s="315">
        <v>1</v>
      </c>
      <c r="E3" s="316">
        <v>2</v>
      </c>
      <c r="F3" s="316">
        <v>3</v>
      </c>
      <c r="G3" s="316">
        <v>4</v>
      </c>
      <c r="H3" s="317">
        <v>5</v>
      </c>
    </row>
    <row r="4" spans="2:8" ht="21" x14ac:dyDescent="0.25">
      <c r="B4" s="698"/>
      <c r="C4" s="308"/>
      <c r="D4" s="302" t="s">
        <v>13</v>
      </c>
      <c r="E4" s="303" t="s">
        <v>14</v>
      </c>
      <c r="F4" s="303" t="s">
        <v>15</v>
      </c>
      <c r="G4" s="303" t="s">
        <v>16</v>
      </c>
      <c r="H4" s="304" t="s">
        <v>17</v>
      </c>
    </row>
    <row r="5" spans="2:8" ht="348.75" customHeight="1" x14ac:dyDescent="0.25">
      <c r="B5" s="698"/>
      <c r="C5" s="309" t="s">
        <v>142</v>
      </c>
      <c r="D5" s="305" t="s">
        <v>20</v>
      </c>
      <c r="E5" s="305" t="s">
        <v>20</v>
      </c>
      <c r="F5" s="305" t="s">
        <v>21</v>
      </c>
      <c r="G5" s="305" t="s">
        <v>22</v>
      </c>
      <c r="H5" s="306" t="s">
        <v>22</v>
      </c>
    </row>
    <row r="6" spans="2:8" ht="51" customHeight="1" x14ac:dyDescent="0.25">
      <c r="B6" s="698"/>
      <c r="C6" s="310" t="s">
        <v>9</v>
      </c>
      <c r="D6" s="305" t="s">
        <v>20</v>
      </c>
      <c r="E6" s="305" t="s">
        <v>20</v>
      </c>
      <c r="F6" s="305" t="s">
        <v>21</v>
      </c>
      <c r="G6" s="305" t="s">
        <v>22</v>
      </c>
      <c r="H6" s="306" t="s">
        <v>23</v>
      </c>
    </row>
    <row r="7" spans="2:8" ht="61.5" customHeight="1" x14ac:dyDescent="0.25">
      <c r="B7" s="698"/>
      <c r="C7" s="311" t="s">
        <v>10</v>
      </c>
      <c r="D7" s="305" t="s">
        <v>20</v>
      </c>
      <c r="E7" s="305" t="s">
        <v>21</v>
      </c>
      <c r="F7" s="305" t="s">
        <v>22</v>
      </c>
      <c r="G7" s="305" t="s">
        <v>23</v>
      </c>
      <c r="H7" s="307" t="s">
        <v>23</v>
      </c>
    </row>
    <row r="8" spans="2:8" ht="61.5" customHeight="1" x14ac:dyDescent="0.25">
      <c r="B8" s="698"/>
      <c r="C8" s="312" t="s">
        <v>11</v>
      </c>
      <c r="D8" s="305" t="s">
        <v>21</v>
      </c>
      <c r="E8" s="305" t="s">
        <v>22</v>
      </c>
      <c r="F8" s="305" t="s">
        <v>22</v>
      </c>
      <c r="G8" s="305" t="s">
        <v>23</v>
      </c>
      <c r="H8" s="305" t="s">
        <v>23</v>
      </c>
    </row>
    <row r="9" spans="2:8" ht="59.25" customHeight="1" thickBot="1" x14ac:dyDescent="0.3">
      <c r="B9" s="699"/>
      <c r="C9" s="313" t="s">
        <v>12</v>
      </c>
      <c r="D9" s="305" t="s">
        <v>22</v>
      </c>
      <c r="E9" s="305" t="s">
        <v>22</v>
      </c>
      <c r="F9" s="305" t="s">
        <v>23</v>
      </c>
      <c r="G9" s="305" t="s">
        <v>23</v>
      </c>
      <c r="H9" s="305" t="s">
        <v>23</v>
      </c>
    </row>
    <row r="10" spans="2:8" ht="96.75" customHeight="1" x14ac:dyDescent="0.25">
      <c r="B10" s="693" t="s">
        <v>757</v>
      </c>
      <c r="C10" s="693"/>
      <c r="D10" s="693"/>
      <c r="E10" s="694" t="s">
        <v>758</v>
      </c>
      <c r="F10" s="694"/>
      <c r="G10" s="694"/>
      <c r="H10" s="694"/>
    </row>
  </sheetData>
  <mergeCells count="5">
    <mergeCell ref="B1:H1"/>
    <mergeCell ref="B10:D10"/>
    <mergeCell ref="E10:H10"/>
    <mergeCell ref="B2:H2"/>
    <mergeCell ref="B3:B9"/>
  </mergeCells>
  <conditionalFormatting sqref="D3:H3">
    <cfRule type="colorScale" priority="14">
      <colorScale>
        <cfvo type="num" val="1"/>
        <cfvo type="num" val="3"/>
        <cfvo type="num" val="5"/>
        <color rgb="FF00B050"/>
        <color rgb="FFFFC000"/>
        <color rgb="FFFF0000"/>
      </colorScale>
    </cfRule>
  </conditionalFormatting>
  <conditionalFormatting sqref="D5:H9">
    <cfRule type="cellIs" dxfId="83" priority="10" operator="equal">
      <formula>"E"</formula>
    </cfRule>
    <cfRule type="cellIs" dxfId="82" priority="11" operator="equal">
      <formula>"A"</formula>
    </cfRule>
    <cfRule type="cellIs" dxfId="81" priority="12" operator="equal">
      <formula>"M"</formula>
    </cfRule>
    <cfRule type="cellIs" dxfId="80" priority="13" operator="equal">
      <formula>"B"</formula>
    </cfRule>
  </conditionalFormatting>
  <conditionalFormatting sqref="E10">
    <cfRule type="cellIs" dxfId="79" priority="6" operator="equal">
      <formula>"E"</formula>
    </cfRule>
    <cfRule type="cellIs" dxfId="78" priority="7" operator="equal">
      <formula>"A"</formula>
    </cfRule>
    <cfRule type="cellIs" dxfId="77" priority="8" operator="equal">
      <formula>"M"</formula>
    </cfRule>
    <cfRule type="cellIs" dxfId="76" priority="9" operator="equal">
      <formula>"B"</formula>
    </cfRule>
  </conditionalFormatting>
  <conditionalFormatting sqref="B10">
    <cfRule type="cellIs" dxfId="75" priority="2" operator="equal">
      <formula>"E"</formula>
    </cfRule>
    <cfRule type="cellIs" dxfId="74" priority="3" operator="equal">
      <formula>"A"</formula>
    </cfRule>
    <cfRule type="cellIs" dxfId="73" priority="4" operator="equal">
      <formula>"M"</formula>
    </cfRule>
    <cfRule type="cellIs" dxfId="72" priority="5" operator="equal">
      <formula>"B"</formula>
    </cfRule>
  </conditionalFormatting>
  <conditionalFormatting sqref="C8">
    <cfRule type="colorScale" priority="1">
      <colorScale>
        <cfvo type="num" val="1"/>
        <cfvo type="num" val="3"/>
        <cfvo type="num" val="5"/>
        <color rgb="FF00B050"/>
        <color rgb="FFFFC000"/>
        <color rgb="FFFF0000"/>
      </colorScale>
    </cfRule>
  </conditionalFormatting>
  <printOptions horizontalCentered="1"/>
  <pageMargins left="0.9055118110236221" right="0.31496062992125984" top="0.74803149606299213" bottom="0.74803149606299213" header="0.31496062992125984" footer="0.31496062992125984"/>
  <pageSetup scale="5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E1:N23"/>
  <sheetViews>
    <sheetView topLeftCell="C1" workbookViewId="0">
      <selection activeCell="H21" sqref="H21"/>
    </sheetView>
  </sheetViews>
  <sheetFormatPr baseColWidth="10" defaultRowHeight="15" x14ac:dyDescent="0.25"/>
  <cols>
    <col min="5" max="5" width="29.140625" customWidth="1"/>
    <col min="6" max="6" width="29.7109375" customWidth="1"/>
    <col min="7" max="7" width="22.7109375" customWidth="1"/>
    <col min="8" max="8" width="29.140625" customWidth="1"/>
    <col min="10" max="10" width="29.28515625" customWidth="1"/>
    <col min="11" max="11" width="45" customWidth="1"/>
  </cols>
  <sheetData>
    <row r="1" spans="5:14" thickBot="1" x14ac:dyDescent="0.35"/>
    <row r="2" spans="5:14" ht="31.5" customHeight="1" x14ac:dyDescent="0.25">
      <c r="E2" s="700" t="s">
        <v>229</v>
      </c>
      <c r="F2" s="701"/>
      <c r="G2" s="702"/>
      <c r="J2" s="706" t="s">
        <v>233</v>
      </c>
      <c r="K2" s="707"/>
    </row>
    <row r="3" spans="5:14" ht="31.5" customHeight="1" thickBot="1" x14ac:dyDescent="0.3">
      <c r="E3" s="703"/>
      <c r="F3" s="704"/>
      <c r="G3" s="705"/>
      <c r="J3" s="708"/>
      <c r="K3" s="709"/>
    </row>
    <row r="4" spans="5:14" ht="72.75" customHeight="1" x14ac:dyDescent="0.25">
      <c r="E4" s="89" t="s">
        <v>190</v>
      </c>
      <c r="F4" s="90" t="s">
        <v>241</v>
      </c>
      <c r="G4" s="91" t="s">
        <v>230</v>
      </c>
      <c r="J4" s="92" t="s">
        <v>231</v>
      </c>
      <c r="K4" s="91" t="s">
        <v>232</v>
      </c>
    </row>
    <row r="5" spans="5:14" ht="35.25" customHeight="1" x14ac:dyDescent="0.25">
      <c r="E5" s="710" t="s">
        <v>211</v>
      </c>
      <c r="F5" s="85" t="s">
        <v>216</v>
      </c>
      <c r="G5" s="93">
        <v>15</v>
      </c>
      <c r="J5" s="83" t="s">
        <v>234</v>
      </c>
      <c r="K5" s="81" t="s">
        <v>236</v>
      </c>
    </row>
    <row r="6" spans="5:14" ht="35.25" customHeight="1" thickBot="1" x14ac:dyDescent="0.3">
      <c r="E6" s="710"/>
      <c r="F6" s="85" t="s">
        <v>217</v>
      </c>
      <c r="G6" s="93"/>
      <c r="J6" s="83" t="s">
        <v>152</v>
      </c>
      <c r="K6" s="81" t="s">
        <v>237</v>
      </c>
    </row>
    <row r="7" spans="5:14" ht="47.25" customHeight="1" thickBot="1" x14ac:dyDescent="0.3">
      <c r="E7" s="710" t="s">
        <v>209</v>
      </c>
      <c r="F7" s="86" t="s">
        <v>214</v>
      </c>
      <c r="G7" s="93">
        <v>15</v>
      </c>
      <c r="J7" s="84" t="s">
        <v>235</v>
      </c>
      <c r="K7" s="82" t="s">
        <v>238</v>
      </c>
      <c r="L7" s="718" t="s">
        <v>243</v>
      </c>
      <c r="M7" s="719"/>
      <c r="N7" s="720"/>
    </row>
    <row r="8" spans="5:14" ht="47.25" customHeight="1" x14ac:dyDescent="0.25">
      <c r="E8" s="710"/>
      <c r="F8" s="86" t="s">
        <v>215</v>
      </c>
      <c r="G8" s="93"/>
      <c r="J8" s="714" t="s">
        <v>240</v>
      </c>
      <c r="K8" s="716" t="str">
        <f>IF(G21&gt;=96,"FUERTE",IF(G21&gt;=86,"MODERADO",IF(G21&lt;=85,"DEBIL")))</f>
        <v>MODERADO</v>
      </c>
      <c r="L8" s="721" t="str">
        <f>IF(K8="FUERTE","EL CONTROL SE EJECUTA DE MANERA CONSISTENTE POR PARTE DEL RESPONSABLE",IF(K8="MODERADO","EL CONTROL SE EJECUTA ALGUNAS VECES POR PARTE DEL RESPONSABLE",IF(K8="DEBIL","EL CONTROL NO SE EJECUTA POR PARTE DEL RESPONSABLE")))</f>
        <v>EL CONTROL SE EJECUTA ALGUNAS VECES POR PARTE DEL RESPONSABLE</v>
      </c>
      <c r="M8" s="722"/>
      <c r="N8" s="723"/>
    </row>
    <row r="9" spans="5:14" ht="29.25" customHeight="1" thickBot="1" x14ac:dyDescent="0.3">
      <c r="E9" s="711" t="s">
        <v>207</v>
      </c>
      <c r="F9" s="86" t="s">
        <v>242</v>
      </c>
      <c r="G9" s="93">
        <v>15</v>
      </c>
      <c r="J9" s="715"/>
      <c r="K9" s="717"/>
      <c r="L9" s="724"/>
      <c r="M9" s="725"/>
      <c r="N9" s="726"/>
    </row>
    <row r="10" spans="5:14" ht="29.25" customHeight="1" x14ac:dyDescent="0.25">
      <c r="E10" s="711"/>
      <c r="F10" s="86" t="s">
        <v>218</v>
      </c>
      <c r="G10" s="93"/>
    </row>
    <row r="11" spans="5:14" ht="29.25" customHeight="1" x14ac:dyDescent="0.25">
      <c r="E11" s="711" t="s">
        <v>208</v>
      </c>
      <c r="F11" s="86" t="s">
        <v>219</v>
      </c>
      <c r="G11" s="93"/>
    </row>
    <row r="12" spans="5:14" ht="29.25" customHeight="1" x14ac:dyDescent="0.25">
      <c r="E12" s="711"/>
      <c r="F12" s="86" t="s">
        <v>220</v>
      </c>
      <c r="G12" s="93">
        <v>10</v>
      </c>
    </row>
    <row r="13" spans="5:14" ht="29.25" customHeight="1" x14ac:dyDescent="0.25">
      <c r="E13" s="711"/>
      <c r="F13" s="86" t="s">
        <v>221</v>
      </c>
      <c r="G13" s="93"/>
    </row>
    <row r="14" spans="5:14" ht="29.25" customHeight="1" x14ac:dyDescent="0.25">
      <c r="E14" s="710" t="s">
        <v>210</v>
      </c>
      <c r="F14" s="86" t="s">
        <v>222</v>
      </c>
      <c r="G14" s="93">
        <v>15</v>
      </c>
    </row>
    <row r="15" spans="5:14" ht="29.25" customHeight="1" x14ac:dyDescent="0.25">
      <c r="E15" s="727"/>
      <c r="F15" s="86" t="s">
        <v>223</v>
      </c>
      <c r="G15" s="93"/>
    </row>
    <row r="16" spans="5:14" ht="28.5" customHeight="1" x14ac:dyDescent="0.25">
      <c r="E16" s="710" t="s">
        <v>212</v>
      </c>
      <c r="F16" s="87" t="s">
        <v>225</v>
      </c>
      <c r="G16" s="93">
        <v>15</v>
      </c>
    </row>
    <row r="17" spans="5:8" ht="28.5" customHeight="1" x14ac:dyDescent="0.25">
      <c r="E17" s="710"/>
      <c r="F17" s="87" t="s">
        <v>224</v>
      </c>
      <c r="G17" s="93"/>
    </row>
    <row r="18" spans="5:8" ht="28.5" customHeight="1" x14ac:dyDescent="0.25">
      <c r="E18" s="710" t="s">
        <v>213</v>
      </c>
      <c r="F18" s="86" t="s">
        <v>226</v>
      </c>
      <c r="G18" s="93">
        <v>10</v>
      </c>
    </row>
    <row r="19" spans="5:8" ht="28.5" customHeight="1" x14ac:dyDescent="0.25">
      <c r="E19" s="710"/>
      <c r="F19" s="86" t="s">
        <v>227</v>
      </c>
      <c r="G19" s="93"/>
    </row>
    <row r="20" spans="5:8" ht="28.5" customHeight="1" thickBot="1" x14ac:dyDescent="0.3">
      <c r="E20" s="727"/>
      <c r="F20" s="88" t="s">
        <v>228</v>
      </c>
      <c r="G20" s="94"/>
    </row>
    <row r="21" spans="5:8" ht="57" customHeight="1" thickBot="1" x14ac:dyDescent="0.3">
      <c r="E21" s="712" t="s">
        <v>239</v>
      </c>
      <c r="F21" s="713"/>
      <c r="G21" s="98">
        <f>SUM(G5:G20)</f>
        <v>95</v>
      </c>
      <c r="H21" s="97" t="str">
        <f>IF(G21&gt;=96,"FUERTE",IF(G21&gt;=86,"MODERADO",IF(G21&lt;=85,"DEBIL")))</f>
        <v>MODERADO</v>
      </c>
    </row>
    <row r="22" spans="5:8" x14ac:dyDescent="0.25">
      <c r="H22" s="70"/>
    </row>
    <row r="23" spans="5:8" ht="34.5" customHeight="1" x14ac:dyDescent="0.25">
      <c r="H23" s="70"/>
    </row>
  </sheetData>
  <sheetProtection sheet="1" objects="1" scenarios="1"/>
  <mergeCells count="14">
    <mergeCell ref="E21:F21"/>
    <mergeCell ref="J8:J9"/>
    <mergeCell ref="K8:K9"/>
    <mergeCell ref="L7:N7"/>
    <mergeCell ref="L8:N9"/>
    <mergeCell ref="E14:E15"/>
    <mergeCell ref="E16:E17"/>
    <mergeCell ref="E18:E20"/>
    <mergeCell ref="E11:E13"/>
    <mergeCell ref="E2:G3"/>
    <mergeCell ref="J2:K3"/>
    <mergeCell ref="E5:E6"/>
    <mergeCell ref="E7:E8"/>
    <mergeCell ref="E9:E1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F11"/>
  <sheetViews>
    <sheetView workbookViewId="0">
      <selection activeCell="C8" sqref="C8"/>
    </sheetView>
  </sheetViews>
  <sheetFormatPr baseColWidth="10" defaultRowHeight="15" x14ac:dyDescent="0.25"/>
  <cols>
    <col min="3" max="3" width="39.5703125" customWidth="1"/>
    <col min="4" max="4" width="37.7109375" customWidth="1"/>
    <col min="5" max="5" width="18" customWidth="1"/>
    <col min="6" max="6" width="18.140625" customWidth="1"/>
  </cols>
  <sheetData>
    <row r="2" spans="3:6" ht="46.5" customHeight="1" x14ac:dyDescent="0.25">
      <c r="C2" s="730" t="s">
        <v>206</v>
      </c>
      <c r="D2" s="730"/>
      <c r="E2" s="730"/>
      <c r="F2" s="730"/>
    </row>
    <row r="3" spans="3:6" ht="46.5" customHeight="1" x14ac:dyDescent="0.25">
      <c r="C3" s="730"/>
      <c r="D3" s="730"/>
      <c r="E3" s="730"/>
      <c r="F3" s="730"/>
    </row>
    <row r="4" spans="3:6" ht="72.75" customHeight="1" x14ac:dyDescent="0.25">
      <c r="C4" s="71" t="s">
        <v>190</v>
      </c>
      <c r="D4" s="72" t="s">
        <v>191</v>
      </c>
      <c r="E4" s="729" t="s">
        <v>192</v>
      </c>
      <c r="F4" s="729"/>
    </row>
    <row r="5" spans="3:6" ht="48" customHeight="1" x14ac:dyDescent="0.25">
      <c r="C5" s="728" t="s">
        <v>176</v>
      </c>
      <c r="D5" s="65" t="s">
        <v>181</v>
      </c>
      <c r="E5" s="62" t="s">
        <v>183</v>
      </c>
      <c r="F5" s="62" t="s">
        <v>184</v>
      </c>
    </row>
    <row r="6" spans="3:6" ht="60" customHeight="1" x14ac:dyDescent="0.25">
      <c r="C6" s="728"/>
      <c r="D6" s="65" t="s">
        <v>182</v>
      </c>
      <c r="E6" s="62" t="s">
        <v>185</v>
      </c>
      <c r="F6" s="62" t="s">
        <v>186</v>
      </c>
    </row>
    <row r="7" spans="3:6" ht="120" customHeight="1" x14ac:dyDescent="0.25">
      <c r="C7" s="63" t="s">
        <v>177</v>
      </c>
      <c r="D7" s="65" t="s">
        <v>187</v>
      </c>
      <c r="E7" s="62" t="s">
        <v>188</v>
      </c>
      <c r="F7" s="62" t="s">
        <v>189</v>
      </c>
    </row>
    <row r="8" spans="3:6" ht="96" customHeight="1" x14ac:dyDescent="0.25">
      <c r="C8" s="62" t="s">
        <v>178</v>
      </c>
      <c r="D8" s="65" t="s">
        <v>193</v>
      </c>
      <c r="E8" s="67" t="s">
        <v>194</v>
      </c>
      <c r="F8" s="68" t="s">
        <v>179</v>
      </c>
    </row>
    <row r="9" spans="3:6" ht="60" x14ac:dyDescent="0.25">
      <c r="C9" s="62" t="s">
        <v>195</v>
      </c>
      <c r="D9" s="65" t="s">
        <v>196</v>
      </c>
      <c r="E9" s="68" t="s">
        <v>197</v>
      </c>
      <c r="F9" s="68" t="s">
        <v>198</v>
      </c>
    </row>
    <row r="10" spans="3:6" ht="75" x14ac:dyDescent="0.25">
      <c r="C10" s="64" t="s">
        <v>199</v>
      </c>
      <c r="D10" s="65" t="s">
        <v>200</v>
      </c>
      <c r="E10" s="64" t="s">
        <v>201</v>
      </c>
      <c r="F10" s="64" t="s">
        <v>202</v>
      </c>
    </row>
    <row r="11" spans="3:6" ht="60" x14ac:dyDescent="0.25">
      <c r="C11" s="66" t="s">
        <v>203</v>
      </c>
      <c r="D11" s="65" t="s">
        <v>204</v>
      </c>
      <c r="E11" s="62" t="s">
        <v>180</v>
      </c>
      <c r="F11" s="64" t="s">
        <v>205</v>
      </c>
    </row>
  </sheetData>
  <mergeCells count="3">
    <mergeCell ref="C5:C6"/>
    <mergeCell ref="E4:F4"/>
    <mergeCell ref="C2:F3"/>
  </mergeCells>
  <pageMargins left="0.7" right="0.7" top="0.75" bottom="0.75" header="0.3" footer="0.3"/>
  <pageSetup paperSize="1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8000"/>
  </sheetPr>
  <dimension ref="C3:E23"/>
  <sheetViews>
    <sheetView workbookViewId="0">
      <selection activeCell="G7" sqref="G7"/>
    </sheetView>
  </sheetViews>
  <sheetFormatPr baseColWidth="10" defaultRowHeight="15" x14ac:dyDescent="0.25"/>
  <cols>
    <col min="3" max="3" width="41.42578125" customWidth="1"/>
    <col min="4" max="4" width="24.28515625" customWidth="1"/>
    <col min="5" max="5" width="22" customWidth="1"/>
  </cols>
  <sheetData>
    <row r="3" spans="3:5" ht="15.75" thickBot="1" x14ac:dyDescent="0.3"/>
    <row r="4" spans="3:5" ht="28.5" customHeight="1" thickBot="1" x14ac:dyDescent="0.3">
      <c r="C4" s="731" t="s">
        <v>130</v>
      </c>
      <c r="D4" s="733" t="s">
        <v>770</v>
      </c>
      <c r="E4" s="734"/>
    </row>
    <row r="5" spans="3:5" ht="32.25" thickBot="1" x14ac:dyDescent="0.3">
      <c r="C5" s="732"/>
      <c r="D5" s="215" t="s">
        <v>592</v>
      </c>
      <c r="E5" s="215" t="s">
        <v>591</v>
      </c>
    </row>
    <row r="6" spans="3:5" ht="31.5" x14ac:dyDescent="0.25">
      <c r="C6" s="216" t="s">
        <v>101</v>
      </c>
      <c r="D6" s="224"/>
      <c r="E6" s="221"/>
    </row>
    <row r="7" spans="3:5" ht="31.5" x14ac:dyDescent="0.25">
      <c r="C7" s="217" t="s">
        <v>388</v>
      </c>
      <c r="D7" s="225"/>
      <c r="E7" s="226"/>
    </row>
    <row r="8" spans="3:5" ht="21.75" customHeight="1" x14ac:dyDescent="0.25">
      <c r="C8" s="217" t="s">
        <v>97</v>
      </c>
      <c r="D8" s="225"/>
      <c r="E8" s="226"/>
    </row>
    <row r="9" spans="3:5" ht="31.5" x14ac:dyDescent="0.25">
      <c r="C9" s="217" t="s">
        <v>102</v>
      </c>
      <c r="D9" s="225"/>
      <c r="E9" s="226"/>
    </row>
    <row r="10" spans="3:5" ht="15.75" x14ac:dyDescent="0.25">
      <c r="C10" s="217" t="s">
        <v>90</v>
      </c>
      <c r="D10" s="225"/>
      <c r="E10" s="226"/>
    </row>
    <row r="11" spans="3:5" ht="15.75" x14ac:dyDescent="0.25">
      <c r="C11" s="217" t="s">
        <v>260</v>
      </c>
      <c r="D11" s="225"/>
      <c r="E11" s="226"/>
    </row>
    <row r="12" spans="3:5" ht="15.75" x14ac:dyDescent="0.25">
      <c r="C12" s="217" t="s">
        <v>93</v>
      </c>
      <c r="D12" s="225"/>
      <c r="E12" s="226"/>
    </row>
    <row r="13" spans="3:5" ht="15.75" x14ac:dyDescent="0.25">
      <c r="C13" s="217" t="s">
        <v>88</v>
      </c>
      <c r="D13" s="225"/>
      <c r="E13" s="226"/>
    </row>
    <row r="14" spans="3:5" ht="15.75" x14ac:dyDescent="0.25">
      <c r="C14" s="217" t="s">
        <v>95</v>
      </c>
      <c r="D14" s="225"/>
      <c r="E14" s="226"/>
    </row>
    <row r="15" spans="3:5" ht="15.75" x14ac:dyDescent="0.25">
      <c r="C15" s="217" t="s">
        <v>96</v>
      </c>
      <c r="D15" s="225"/>
      <c r="E15" s="226"/>
    </row>
    <row r="16" spans="3:5" ht="15.75" x14ac:dyDescent="0.25">
      <c r="C16" s="217" t="s">
        <v>94</v>
      </c>
      <c r="D16" s="225"/>
      <c r="E16" s="226"/>
    </row>
    <row r="17" spans="3:5" ht="15.75" x14ac:dyDescent="0.25">
      <c r="C17" s="217" t="s">
        <v>89</v>
      </c>
      <c r="D17" s="225"/>
      <c r="E17" s="226"/>
    </row>
    <row r="18" spans="3:5" ht="15.75" x14ac:dyDescent="0.25">
      <c r="C18" s="217" t="s">
        <v>91</v>
      </c>
      <c r="D18" s="225"/>
      <c r="E18" s="226"/>
    </row>
    <row r="19" spans="3:5" ht="15.75" x14ac:dyDescent="0.25">
      <c r="C19" s="217" t="s">
        <v>92</v>
      </c>
      <c r="D19" s="225"/>
      <c r="E19" s="226"/>
    </row>
    <row r="20" spans="3:5" ht="15.75" x14ac:dyDescent="0.25">
      <c r="C20" s="217" t="s">
        <v>98</v>
      </c>
      <c r="D20" s="225"/>
      <c r="E20" s="226"/>
    </row>
    <row r="21" spans="3:5" ht="16.5" thickBot="1" x14ac:dyDescent="0.3">
      <c r="C21" s="218" t="s">
        <v>134</v>
      </c>
      <c r="D21" s="227"/>
      <c r="E21" s="228"/>
    </row>
    <row r="22" spans="3:5" ht="15.75" x14ac:dyDescent="0.25">
      <c r="C22" s="219" t="s">
        <v>590</v>
      </c>
      <c r="D22" s="222">
        <f>COUNTIF(D6:D21,"X")</f>
        <v>0</v>
      </c>
      <c r="E22" s="222">
        <f>COUNTIF(E6:E21,"X")</f>
        <v>0</v>
      </c>
    </row>
    <row r="23" spans="3:5" ht="24.75" customHeight="1" thickBot="1" x14ac:dyDescent="0.3">
      <c r="C23" s="220" t="s">
        <v>141</v>
      </c>
      <c r="D23" s="223">
        <f>D22/16</f>
        <v>0</v>
      </c>
      <c r="E23" s="223">
        <f>E22/16</f>
        <v>0</v>
      </c>
    </row>
  </sheetData>
  <mergeCells count="2">
    <mergeCell ref="C4:C5"/>
    <mergeCell ref="D4:E4"/>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CHECK LIST</vt:lpstr>
      <vt:lpstr>OCI</vt:lpstr>
      <vt:lpstr>DESCRIPCIÓN RIESGOS</vt:lpstr>
      <vt:lpstr>EVALUACIÓN CONTROLES</vt:lpstr>
      <vt:lpstr>MAPA DE RIESGOS</vt:lpstr>
      <vt:lpstr>MAPA DE CALOR RIESGOS UAEOS</vt:lpstr>
      <vt:lpstr>PESO CONTROLES</vt:lpstr>
      <vt:lpstr>CONTROLES</vt:lpstr>
      <vt:lpstr>SEGUIMIENTO</vt:lpstr>
      <vt:lpstr>RESUMEN</vt:lpstr>
      <vt:lpstr>'CHECK LIST'!Área_de_impresión</vt:lpstr>
      <vt:lpstr>'MAPA DE CALOR RIESGOS UAEOS'!Área_de_impresión</vt:lpstr>
      <vt:lpstr>'MAPA DE RIESGOS'!Área_de_impresión</vt:lpstr>
      <vt:lpstr>OCI!Área_de_impresión</vt:lpstr>
      <vt:lpstr>'CHECK LIST'!Títulos_a_imprimir</vt:lpstr>
      <vt:lpstr>'MAPA DE RIESGOS'!Títulos_a_imprimir</vt:lpstr>
    </vt:vector>
  </TitlesOfParts>
  <Company>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Marisol Viveros</cp:lastModifiedBy>
  <cp:lastPrinted>2020-05-28T14:59:49Z</cp:lastPrinted>
  <dcterms:created xsi:type="dcterms:W3CDTF">2013-04-16T15:36:12Z</dcterms:created>
  <dcterms:modified xsi:type="dcterms:W3CDTF">2021-01-26T19:14:46Z</dcterms:modified>
</cp:coreProperties>
</file>