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marisol.viveros\Desktop\Trabajo en casa\Planeación 2021\1. Pensamiento y Direccionamiento Estrategico\Mapa de riesgos\Docuementos publicados\"/>
    </mc:Choice>
  </mc:AlternateContent>
  <xr:revisionPtr revIDLastSave="0" documentId="13_ncr:1_{91624718-5FE7-4B6A-9D91-DE6EB021F443}" xr6:coauthVersionLast="36" xr6:coauthVersionMax="36" xr10:uidLastSave="{00000000-0000-0000-0000-000000000000}"/>
  <bookViews>
    <workbookView xWindow="0" yWindow="0" windowWidth="28800" windowHeight="12210" tabRatio="800" firstSheet="5" activeTab="5" xr2:uid="{00000000-000D-0000-FFFF-FFFF00000000}"/>
  </bookViews>
  <sheets>
    <sheet name="MATRIZ DEFINICIÓN RIESGO" sheetId="20" state="hidden" r:id="rId1"/>
    <sheet name="IDENTIFICACIÓN DEL RIESGO" sheetId="21" state="hidden" r:id="rId2"/>
    <sheet name="ANALISIS DE RIESGOS - PROBABILI" sheetId="34" state="hidden" r:id="rId3"/>
    <sheet name="CRITERIO PARA CALIFICAR IMPACTO" sheetId="27" state="hidden" r:id="rId4"/>
    <sheet name="EVALUACIÓN CONTROLES" sheetId="36" state="hidden" r:id="rId5"/>
    <sheet name="MAPA RIESGO CORRUPCIÓN" sheetId="37" r:id="rId6"/>
    <sheet name="MAPA CALOR" sheetId="38" state="hidden" r:id="rId7"/>
    <sheet name="MAPA DE CALOR" sheetId="30" state="hidden" r:id="rId8"/>
    <sheet name="RESUMEN MRC" sheetId="33" state="hidden" r:id="rId9"/>
    <sheet name="VERIFICACION SEGUIMIENTOS" sheetId="32" state="hidden" r:id="rId10"/>
  </sheets>
  <definedNames>
    <definedName name="_xlnm._FilterDatabase" localSheetId="5" hidden="1">'MAPA RIESGO CORRUPCIÓN'!$A$1:$U$54</definedName>
    <definedName name="_xlnm._FilterDatabase" localSheetId="8" hidden="1">'RESUMEN MRC'!$B$3:$N$61</definedName>
    <definedName name="A_Obj1" localSheetId="6">OFFSET(#REF!,0,0,COUNTA(#REF!)-1,1)</definedName>
    <definedName name="A_Obj1" localSheetId="8">OFFSET(#REF!,0,0,COUNTA(#REF!)-1,1)</definedName>
    <definedName name="A_Obj1">OFFSET(#REF!,0,0,COUNTA(#REF!)-1,1)</definedName>
    <definedName name="A_Obj2" localSheetId="6">OFFSET(#REF!,0,0,COUNTA(#REF!)-1,1)</definedName>
    <definedName name="A_Obj2" localSheetId="8">OFFSET(#REF!,0,0,COUNTA(#REF!)-1,1)</definedName>
    <definedName name="A_Obj2">OFFSET(#REF!,0,0,COUNTA(#REF!)-1,1)</definedName>
    <definedName name="A_Obj3" localSheetId="6">OFFSET(#REF!,0,0,COUNTA(#REF!)-1,1)</definedName>
    <definedName name="A_Obj3" localSheetId="8">OFFSET(#REF!,0,0,COUNTA(#REF!)-1,1)</definedName>
    <definedName name="A_Obj3">OFFSET(#REF!,0,0,COUNTA(#REF!)-1,1)</definedName>
    <definedName name="A_Obj4" localSheetId="6">OFFSET(#REF!,0,0,COUNTA(#REF!)-1,1)</definedName>
    <definedName name="A_Obj4" localSheetId="8">OFFSET(#REF!,0,0,COUNTA(#REF!)-1,1)</definedName>
    <definedName name="A_Obj4">OFFSET(#REF!,0,0,COUNTA(#REF!)-1,1)</definedName>
    <definedName name="Acc_1" localSheetId="6">#REF!</definedName>
    <definedName name="Acc_1" localSheetId="8">#REF!</definedName>
    <definedName name="Acc_1">#REF!</definedName>
    <definedName name="Acc_2" localSheetId="6">#REF!</definedName>
    <definedName name="Acc_2" localSheetId="8">#REF!</definedName>
    <definedName name="Acc_2">#REF!</definedName>
    <definedName name="Acc_3" localSheetId="6">#REF!</definedName>
    <definedName name="Acc_3" localSheetId="8">#REF!</definedName>
    <definedName name="Acc_3">#REF!</definedName>
    <definedName name="Acc_4" localSheetId="6">#REF!</definedName>
    <definedName name="Acc_4" localSheetId="8">#REF!</definedName>
    <definedName name="Acc_4">#REF!</definedName>
    <definedName name="Acc_5" localSheetId="6">#REF!</definedName>
    <definedName name="Acc_5" localSheetId="8">#REF!</definedName>
    <definedName name="Acc_5">#REF!</definedName>
    <definedName name="Acc_6" localSheetId="6">#REF!</definedName>
    <definedName name="Acc_6" localSheetId="8">#REF!</definedName>
    <definedName name="Acc_6">#REF!</definedName>
    <definedName name="Acc_7" localSheetId="6">#REF!</definedName>
    <definedName name="Acc_7" localSheetId="8">#REF!</definedName>
    <definedName name="Acc_7">#REF!</definedName>
    <definedName name="Acc_8" localSheetId="6">#REF!</definedName>
    <definedName name="Acc_8" localSheetId="8">#REF!</definedName>
    <definedName name="Acc_8">#REF!</definedName>
    <definedName name="Acc_9" localSheetId="6">#REF!</definedName>
    <definedName name="Acc_9" localSheetId="8">#REF!</definedName>
    <definedName name="Acc_9">#REF!</definedName>
    <definedName name="_xlnm.Print_Area" localSheetId="5">'MAPA RIESGO CORRUPCIÓN'!$A$1:$U$54</definedName>
    <definedName name="_xlnm.Print_Area" localSheetId="8">'RESUMEN MRC'!$B$3:$N$61</definedName>
    <definedName name="Departamentos" localSheetId="6">#REF!</definedName>
    <definedName name="Departamentos" localSheetId="8">#REF!</definedName>
    <definedName name="Departamentos">#REF!</definedName>
    <definedName name="Fuentes" localSheetId="6">#REF!</definedName>
    <definedName name="Fuentes" localSheetId="8">#REF!</definedName>
    <definedName name="Fuentes">#REF!</definedName>
    <definedName name="Indicadores" localSheetId="6">#REF!</definedName>
    <definedName name="Indicadores" localSheetId="8">#REF!</definedName>
    <definedName name="Indicadores">#REF!</definedName>
    <definedName name="Objetivos" localSheetId="6">OFFSET(#REF!,0,0,COUNTA(#REF!)-1,1)</definedName>
    <definedName name="Objetivos" localSheetId="8">OFFSET(#REF!,0,0,COUNTA(#REF!)-1,1)</definedName>
    <definedName name="Objetivos">OFFSET(#REF!,0,0,COUNTA(#REF!)-1,1)</definedName>
    <definedName name="_xlnm.Print_Titles" localSheetId="5">'MAPA RIESGO CORRUPCIÓN'!$1:$8</definedName>
  </definedNames>
  <calcPr calcId="191029"/>
</workbook>
</file>

<file path=xl/calcChain.xml><?xml version="1.0" encoding="utf-8"?>
<calcChain xmlns="http://schemas.openxmlformats.org/spreadsheetml/2006/main">
  <c r="AK17" i="33" l="1"/>
  <c r="AJ17" i="33"/>
  <c r="AI17" i="33"/>
  <c r="P6" i="33" l="1"/>
  <c r="Q6" i="33"/>
  <c r="R6" i="33"/>
  <c r="AA6" i="33"/>
  <c r="Z6" i="33"/>
  <c r="Y6" i="33"/>
  <c r="D117" i="36" l="1"/>
  <c r="D90" i="36"/>
  <c r="D64" i="36"/>
  <c r="D32" i="36"/>
  <c r="D6" i="36"/>
  <c r="AB6" i="33" l="1"/>
  <c r="Y7" i="33" l="1"/>
  <c r="AA7" i="33"/>
  <c r="Z7" i="33"/>
  <c r="S6" i="33"/>
  <c r="T83" i="33"/>
  <c r="Y72" i="33" s="1"/>
  <c r="S83" i="33"/>
  <c r="X72" i="33" s="1"/>
  <c r="R83" i="33"/>
  <c r="W72" i="33" s="1"/>
  <c r="Z72" i="33" l="1"/>
  <c r="Y73" i="33" s="1"/>
  <c r="Y78" i="33" s="1"/>
  <c r="AB7" i="33"/>
  <c r="U83" i="33"/>
  <c r="W73" i="33"/>
  <c r="W78" i="33" s="1"/>
  <c r="Z73" i="33"/>
  <c r="X73" i="33"/>
  <c r="X78" i="33" s="1"/>
  <c r="E135" i="36"/>
  <c r="C135" i="36"/>
  <c r="B129" i="36"/>
  <c r="D123" i="36"/>
  <c r="D122" i="36"/>
  <c r="D121" i="36"/>
  <c r="D120" i="36"/>
  <c r="D119" i="36"/>
  <c r="D118" i="36"/>
  <c r="E108" i="36"/>
  <c r="C108" i="36"/>
  <c r="B102" i="36"/>
  <c r="D96" i="36"/>
  <c r="D95" i="36"/>
  <c r="D94" i="36"/>
  <c r="D93" i="36"/>
  <c r="D92" i="36"/>
  <c r="D91" i="36"/>
  <c r="E82" i="36"/>
  <c r="C82" i="36"/>
  <c r="B76" i="36"/>
  <c r="D70" i="36"/>
  <c r="D69" i="36"/>
  <c r="D68" i="36"/>
  <c r="D67" i="36"/>
  <c r="D66" i="36"/>
  <c r="D65" i="36"/>
  <c r="E50" i="36"/>
  <c r="C50" i="36"/>
  <c r="B44" i="36"/>
  <c r="D38" i="36"/>
  <c r="D37" i="36"/>
  <c r="D36" i="36"/>
  <c r="D35" i="36"/>
  <c r="D34" i="36"/>
  <c r="D33" i="36"/>
  <c r="E24" i="36"/>
  <c r="C24" i="36"/>
  <c r="B18" i="36"/>
  <c r="D12" i="36"/>
  <c r="D11" i="36"/>
  <c r="D10" i="36"/>
  <c r="D9" i="36"/>
  <c r="D8" i="36"/>
  <c r="D7" i="36"/>
  <c r="D124" i="36" l="1"/>
  <c r="F123" i="36" s="1"/>
  <c r="A135" i="36" s="1"/>
  <c r="D97" i="36"/>
  <c r="F96" i="36" s="1"/>
  <c r="A108" i="36" s="1"/>
  <c r="D71" i="36"/>
  <c r="F70" i="36" s="1"/>
  <c r="A82" i="36" s="1"/>
  <c r="D39" i="36"/>
  <c r="F38" i="36" s="1"/>
  <c r="A50" i="36" s="1"/>
  <c r="D13" i="36"/>
  <c r="F12" i="36" s="1"/>
  <c r="A24" i="36" s="1"/>
  <c r="D8" i="21" l="1"/>
  <c r="D7" i="21"/>
  <c r="D6" i="21"/>
  <c r="D5" i="21"/>
  <c r="D4" i="21"/>
  <c r="D3" i="21"/>
  <c r="B16" i="34"/>
  <c r="B15" i="34"/>
  <c r="B14" i="34"/>
  <c r="B13" i="34"/>
  <c r="B12" i="34"/>
  <c r="B11" i="34"/>
  <c r="E221" i="27" l="1"/>
  <c r="D221" i="27"/>
  <c r="B198" i="27"/>
  <c r="E181" i="27"/>
  <c r="D181" i="27"/>
  <c r="B158" i="27"/>
  <c r="E143" i="27"/>
  <c r="D143" i="27"/>
  <c r="B120" i="27"/>
  <c r="E104" i="27"/>
  <c r="D104" i="27"/>
  <c r="B81" i="27"/>
  <c r="B42" i="27"/>
  <c r="B3" i="27"/>
  <c r="M16" i="34"/>
  <c r="N16" i="34" s="1"/>
  <c r="L16" i="34"/>
  <c r="M15" i="34"/>
  <c r="N15" i="34" s="1"/>
  <c r="L15" i="34"/>
  <c r="M14" i="34"/>
  <c r="N14" i="34" s="1"/>
  <c r="L14" i="34"/>
  <c r="M13" i="34"/>
  <c r="N13" i="34" s="1"/>
  <c r="L13" i="34"/>
  <c r="M12" i="34"/>
  <c r="N12" i="34" s="1"/>
  <c r="L12" i="34"/>
  <c r="M11" i="34"/>
  <c r="N11" i="34" s="1"/>
  <c r="L11" i="34"/>
  <c r="M10" i="34"/>
  <c r="N10" i="34" s="1"/>
  <c r="L10" i="34"/>
  <c r="M9" i="34"/>
  <c r="N9" i="34" s="1"/>
  <c r="L9" i="34"/>
  <c r="M8" i="34"/>
  <c r="N8" i="34" s="1"/>
  <c r="L8" i="34"/>
  <c r="M7" i="34"/>
  <c r="N7" i="34" s="1"/>
  <c r="L7" i="34"/>
  <c r="M6" i="34"/>
  <c r="N6" i="34" s="1"/>
  <c r="L6" i="34"/>
  <c r="M5" i="34"/>
  <c r="N5" i="34" s="1"/>
  <c r="L5" i="34"/>
  <c r="B10" i="34"/>
  <c r="B9" i="34"/>
  <c r="B8" i="34"/>
  <c r="B7" i="34"/>
  <c r="B6" i="34"/>
  <c r="B5" i="34"/>
  <c r="E26" i="27" l="1"/>
  <c r="D26" i="27"/>
  <c r="H45" i="20" l="1"/>
  <c r="H44" i="20"/>
  <c r="H43" i="20"/>
  <c r="H42" i="20"/>
  <c r="H41" i="20"/>
  <c r="H40" i="20"/>
  <c r="H39" i="20"/>
  <c r="H38" i="20"/>
  <c r="H37" i="20"/>
  <c r="H36" i="20"/>
  <c r="H35" i="20"/>
  <c r="H34" i="20"/>
  <c r="H33" i="20"/>
  <c r="H32" i="20"/>
  <c r="H31" i="20"/>
  <c r="H30" i="20"/>
  <c r="H29" i="20"/>
  <c r="I29" i="20" s="1"/>
  <c r="H28" i="20"/>
  <c r="I28" i="20" s="1"/>
  <c r="H9" i="20"/>
  <c r="I9" i="20" s="1"/>
  <c r="H8" i="20"/>
  <c r="I8" i="20" s="1"/>
  <c r="H7" i="20"/>
  <c r="I7" i="20" s="1"/>
  <c r="H6" i="20"/>
  <c r="I6" i="20" s="1"/>
  <c r="H5" i="20"/>
  <c r="I5" i="20" s="1"/>
  <c r="H4" i="20"/>
  <c r="I4" i="20" s="1"/>
  <c r="E65" i="27" l="1"/>
  <c r="D6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3" authorId="0" shapeId="0" xr:uid="{00000000-0006-0000-0000-000001000000}">
      <text>
        <r>
          <rPr>
            <b/>
            <sz val="6"/>
            <color indexed="81"/>
            <rFont val="Tahoma"/>
            <family val="2"/>
          </rPr>
          <t>Jorge Ismael Muñoz Rodriguez:</t>
        </r>
        <r>
          <rPr>
            <sz val="6"/>
            <color indexed="81"/>
            <rFont val="Tahoma"/>
            <family val="2"/>
          </rPr>
          <t xml:space="preserve">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 ref="C3" authorId="0" shapeId="0" xr:uid="{00000000-0006-0000-0000-000002000000}">
      <text>
        <r>
          <rPr>
            <b/>
            <sz val="6"/>
            <color indexed="81"/>
            <rFont val="Tahoma"/>
            <family val="2"/>
          </rPr>
          <t>Jorge Ismael Muñoz Rodriguez:</t>
        </r>
        <r>
          <rPr>
            <sz val="6"/>
            <color indexed="81"/>
            <rFont val="Tahoma"/>
            <family val="2"/>
          </rPr>
          <t xml:space="preserve">
En la descripción de los riesgos de corrupción deben concurrir TODOS los componentes de su definición: Acción u omisión + uso del poder + desviación de la gestión de lo público + el beneficio privado.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A1" authorId="0" shapeId="0" xr:uid="{00000000-0006-0000-0100-000001000000}">
      <text>
        <r>
          <rPr>
            <b/>
            <sz val="9"/>
            <color indexed="81"/>
            <rFont val="Tahoma"/>
            <family val="2"/>
          </rPr>
          <t xml:space="preserve">Jorge Ismael Muñoz Rodriguez: </t>
        </r>
        <r>
          <rPr>
            <sz val="9"/>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text>
    </comment>
    <comment ref="F2" authorId="0" shapeId="0" xr:uid="{00000000-0006-0000-0100-000002000000}">
      <text>
        <r>
          <rPr>
            <b/>
            <sz val="9"/>
            <color indexed="81"/>
            <rFont val="Tahoma"/>
            <family val="2"/>
          </rPr>
          <t>Jorge Ismael Muñoz Rodriguez:</t>
        </r>
        <r>
          <rPr>
            <sz val="9"/>
            <color indexed="81"/>
            <rFont val="Tahoma"/>
            <family val="2"/>
          </rPr>
          <t xml:space="preserve">
Resultado de un evento que afecta los objetivos.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4" authorId="0" shapeId="0" xr:uid="{00000000-0006-0000-0300-000001000000}">
      <text>
        <r>
          <rPr>
            <b/>
            <sz val="9"/>
            <color indexed="81"/>
            <rFont val="Tahoma"/>
            <family val="2"/>
          </rPr>
          <t>Jorge Ismael Muñoz Rodriguez:</t>
        </r>
        <r>
          <rPr>
            <sz val="9"/>
            <color indexed="81"/>
            <rFont val="Tahoma"/>
            <family val="2"/>
          </rPr>
          <t xml:space="preserve">
Para los riesgos de corrupción, el análisis de impacto se realizará teniendo en cuenta solamente los niveles de "moderad", "mayor" y "catastrofico". </t>
        </r>
      </text>
    </comment>
    <comment ref="D5" authorId="0" shapeId="0" xr:uid="{00000000-0006-0000-0300-000002000000}">
      <text>
        <r>
          <rPr>
            <b/>
            <sz val="9"/>
            <color indexed="81"/>
            <rFont val="Tahoma"/>
            <family val="2"/>
          </rPr>
          <t>Jorge Ismael Muñoz Rodriguez:</t>
        </r>
        <r>
          <rPr>
            <sz val="9"/>
            <color indexed="81"/>
            <rFont val="Tahoma"/>
            <family val="2"/>
          </rPr>
          <t xml:space="preserve">
Elija su respuesta y marque con una "X".</t>
        </r>
      </text>
    </comment>
    <comment ref="B22" authorId="0" shapeId="0" xr:uid="{00000000-0006-0000-0300-000003000000}">
      <text>
        <r>
          <rPr>
            <b/>
            <sz val="9"/>
            <color indexed="81"/>
            <rFont val="Tahoma"/>
            <family val="2"/>
          </rPr>
          <t>Jorge Ismael Muñoz Rodriguez:</t>
        </r>
        <r>
          <rPr>
            <sz val="9"/>
            <color indexed="81"/>
            <rFont val="Tahoma"/>
            <family val="2"/>
          </rPr>
          <t xml:space="preserve">
Si la respuesta a ésta pregunta es afirmativa, el riesgo se considera catastrofico.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00000000-0006-0000-04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 authorId="0" shapeId="0" xr:uid="{00000000-0006-0000-0400-000002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9" authorId="0" shapeId="0" xr:uid="{00000000-0006-0000-0400-000003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5" authorId="0" shapeId="0" xr:uid="{00000000-0006-0000-0400-000004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2" authorId="0" shapeId="0" xr:uid="{00000000-0006-0000-0400-000005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5" authorId="0" shapeId="0" xr:uid="{00000000-0006-0000-0500-000001000000}">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xr:uid="{00000000-0006-0000-0500-000002000000}">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xr:uid="{00000000-0006-0000-0500-000003000000}">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I70" authorId="0" shapeId="0" xr:uid="{00000000-0006-0000-0500-000004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sharedStrings.xml><?xml version="1.0" encoding="utf-8"?>
<sst xmlns="http://schemas.openxmlformats.org/spreadsheetml/2006/main" count="1718" uniqueCount="514">
  <si>
    <t>1.1</t>
  </si>
  <si>
    <t>1.2</t>
  </si>
  <si>
    <t xml:space="preserve">Acción y Omisión </t>
  </si>
  <si>
    <t xml:space="preserve">Uso del poder </t>
  </si>
  <si>
    <t xml:space="preserve">Desviar la gestión de lo público </t>
  </si>
  <si>
    <t>Riesgo</t>
  </si>
  <si>
    <t>Impacto</t>
  </si>
  <si>
    <t>Identificación del riesgo</t>
  </si>
  <si>
    <t>Casi seguro</t>
  </si>
  <si>
    <t>Probable</t>
  </si>
  <si>
    <t>Posible</t>
  </si>
  <si>
    <t>Improbable</t>
  </si>
  <si>
    <t>Nivel</t>
  </si>
  <si>
    <t>13 ¿Dar lugar a procesos fiscales?</t>
  </si>
  <si>
    <t>12 ¿Dar lugar a procesos disciplinarios?</t>
  </si>
  <si>
    <t>11 ¿Dar lugar a procesos sancionatorios?</t>
  </si>
  <si>
    <t>10 ¿Generar intervención de los órganos de control, de la Fiscalía, u otro ente?</t>
  </si>
  <si>
    <t>Castrófico</t>
  </si>
  <si>
    <t xml:space="preserve">12-18 </t>
  </si>
  <si>
    <t>Mayor</t>
  </si>
  <si>
    <t xml:space="preserve">Moderado </t>
  </si>
  <si>
    <t>1-5</t>
  </si>
  <si>
    <t>NO</t>
  </si>
  <si>
    <t>SI</t>
  </si>
  <si>
    <t>Si el riesgo de corrupción se materializa podría...</t>
  </si>
  <si>
    <t xml:space="preserve">Descripción </t>
  </si>
  <si>
    <t xml:space="preserve">Respuestas </t>
  </si>
  <si>
    <t>Respuesta</t>
  </si>
  <si>
    <t>Nº Pregunta</t>
  </si>
  <si>
    <t>Calificación de Riesgo de Corrupción Impacto</t>
  </si>
  <si>
    <t>Formato para determinar el Impacto</t>
  </si>
  <si>
    <t>Tabla 12: Matriz del Mapa de Riesgos de Corrupción</t>
  </si>
  <si>
    <t>Consulta /Divulgación</t>
  </si>
  <si>
    <t>Probabilidad</t>
  </si>
  <si>
    <t>Acciones Asociadas al Control</t>
  </si>
  <si>
    <t>Procesos/Objetivo</t>
  </si>
  <si>
    <t>TOTAL</t>
  </si>
  <si>
    <t>Rara vez</t>
  </si>
  <si>
    <t>6-11</t>
  </si>
  <si>
    <t>Baja</t>
  </si>
  <si>
    <t>Moderada</t>
  </si>
  <si>
    <t>Alta</t>
  </si>
  <si>
    <t>Extrema</t>
  </si>
  <si>
    <t>PROBABILIDAD</t>
  </si>
  <si>
    <t>IMPACTO</t>
  </si>
  <si>
    <t>Moderado</t>
  </si>
  <si>
    <t>Catastrófico</t>
  </si>
  <si>
    <t>B</t>
  </si>
  <si>
    <t>M</t>
  </si>
  <si>
    <t>A</t>
  </si>
  <si>
    <t>E</t>
  </si>
  <si>
    <t>Casi Seguro</t>
  </si>
  <si>
    <t>CPR = COMUNICACIÓN Y PRENSA
GIN = GESTIÓN INFORMATICA
GEO = GESTIÓN DEL CONOCIMIENTO
GCO = GESTIÓN CONTRACTUAL
GJU = GESTIÓN JURIDICA
GHU = GESTIÓN HUMANA
GFI = GESTIÓN FINANCIERA
GAD = GESTIÓN ADMINISTRATIVA</t>
  </si>
  <si>
    <t>Riesgo:</t>
  </si>
  <si>
    <t>Gestión Administrativa</t>
  </si>
  <si>
    <t>14 ¿Dar lugar a procesos penales?</t>
  </si>
  <si>
    <t>Formato Revisión Caja Menor.
Formato Arqueos.
Formato Legalización Caja Menor.</t>
  </si>
  <si>
    <t>Formato Revisión Caja Menor.
Formato Arqueos.</t>
  </si>
  <si>
    <t>Entidad: ___UNIDAD ADMINISTRATIVA ESPECIAL DE ORGANIZACIONES SOLIDARIAS______</t>
  </si>
  <si>
    <t>Informes de supervisión</t>
  </si>
  <si>
    <t>Emisión y firma de documentos por parte de funcionarios no competentes y/o autorizados.</t>
  </si>
  <si>
    <t>Perder información por acceso de personas no autorizadas a los archivos e información misional.</t>
  </si>
  <si>
    <t>Adulteración de contenido o registro de la información en el aplicativo de gestión documental</t>
  </si>
  <si>
    <t>Gestión Documental</t>
  </si>
  <si>
    <t>Gestión Contractual</t>
  </si>
  <si>
    <t>Intereses particulares económicos, favorecimiento a terceros</t>
  </si>
  <si>
    <t>Desconocimiento de la normatividad e intereses particulares indebidos</t>
  </si>
  <si>
    <t>Estudios previos o de factibilidad sin el lleno de los requisitos</t>
  </si>
  <si>
    <t>Violación a la normatividad aplicable, contrataciones irregulares</t>
  </si>
  <si>
    <t>Pliegos de condiciones direccionados y no objetivos.</t>
  </si>
  <si>
    <t>Efectos penales, fiscales y disciplinarios</t>
  </si>
  <si>
    <t>Intereses particulares y económicos, favorecimiento a terceros</t>
  </si>
  <si>
    <t>Informes de supervisión y recibos a satisfacción sin el cumplimiento de los requisitos y obligaciones contractuales</t>
  </si>
  <si>
    <t>Gestión Jurídica</t>
  </si>
  <si>
    <t xml:space="preserve">Que  no se tengan claros los tiempos y las etapas para llevar los procesos disciplinarios o judiciales. </t>
  </si>
  <si>
    <t>Dilatación de los procesos disciplinarios y/o judiciales con el propósito de obtener el vencimiento de términos o la prescripción del mismo.</t>
  </si>
  <si>
    <t>Intereses económicos, favorecimiento a terceros</t>
  </si>
  <si>
    <t>Gestión Humana</t>
  </si>
  <si>
    <t>Beneficiar irregularmente a un exfuncionario o exfuncionario, u omisión en la busqueda de la información que permita identificar claramente los factores salariales de cada año</t>
  </si>
  <si>
    <t>Expedición de certificaciones de bono pensional y/o laborales con falsedad ideológica</t>
  </si>
  <si>
    <t>Continuar con la aplicación e implementación de los controles existentes y monitoreo</t>
  </si>
  <si>
    <t>Copia de certificaciones y/o Oficio remisorio información.</t>
  </si>
  <si>
    <t>Apropiarse de los recursos del Estado Colombiano</t>
  </si>
  <si>
    <t>Continuar con la aplicación de los controles, y realizar seguimiento y monitoreo de los mismos.</t>
  </si>
  <si>
    <t>Procedimiento Manejo de Caja Menor.
Formatos aplicativo SIIF.
Formatos Arqueo</t>
  </si>
  <si>
    <t>Gestión Informática</t>
  </si>
  <si>
    <t>Sistemas de información susceptibles de manipulación o adulteración.</t>
  </si>
  <si>
    <t>Robo de información, adulteración de la información, violación de los pilares de seguridad de la información (confidencialidad, integralidad y disponibilidad)</t>
  </si>
  <si>
    <t>Gestión del Conocimiento</t>
  </si>
  <si>
    <t>Gestión del Control y la Evaluación</t>
  </si>
  <si>
    <t>Afectar los informes de auditoría para favorecer los intereses particulares de los Funcionarios</t>
  </si>
  <si>
    <t xml:space="preserve">No poner en conocimiento de la autoridad competente posibles actos de corrupción y/o faltas disciplinarias </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</si>
  <si>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</si>
  <si>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</si>
  <si>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</si>
  <si>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</si>
  <si>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Gestión Financiera</t>
  </si>
  <si>
    <t xml:space="preserve">Comprobantes contables manuales sin  verificación </t>
  </si>
  <si>
    <t>Procedimiento Manejo de Caja Menor Viaticos.
Reembolsos de Caja Menor.
Control Automatico Aplicativo SIIF.
Conciliación Bancaria
Arqueos de Caja Menor Viatico Oficina de Control Interno.</t>
  </si>
  <si>
    <t>Lider Proceso</t>
  </si>
  <si>
    <t>Fecha corte realización seguimiento</t>
  </si>
  <si>
    <t>Carolina Bonilla</t>
  </si>
  <si>
    <t xml:space="preserve">Carmen Julia Lizarazo Mojica </t>
  </si>
  <si>
    <t>Nelson Piñeros Moreno</t>
  </si>
  <si>
    <t>1ER SEGUIMIENTO</t>
  </si>
  <si>
    <t>2DO. SEGUIMIENTO</t>
  </si>
  <si>
    <t>3ER. SEGUIMIENTO</t>
  </si>
  <si>
    <t>Menor</t>
  </si>
  <si>
    <t>Insignificante</t>
  </si>
  <si>
    <t>ZONA DE RIESGO</t>
  </si>
  <si>
    <t xml:space="preserve">Favorecer a servidores públicos sin los requisitos legales establecidos.
</t>
  </si>
  <si>
    <t xml:space="preserve">Suministrar tíquetes aereos a servidores públicos sin acto administrativo que confiera la comisión de servicios. </t>
  </si>
  <si>
    <t>Detrimento patrimonial.
Peculado por apropiación indebida</t>
  </si>
  <si>
    <t xml:space="preserve">Reiteración de las conductas que hubieran generado los hallazgos </t>
  </si>
  <si>
    <t>ofrecimiento de dadivas a los funcionarios de control interno para esconder información</t>
  </si>
  <si>
    <t>PROCESOS</t>
  </si>
  <si>
    <t>RESUMEN RIESGOS DE CORRUPCIÓN POR PROCESO</t>
  </si>
  <si>
    <t>RIESGO INHERENTE</t>
  </si>
  <si>
    <t>RIESGO RESIDUAL</t>
  </si>
  <si>
    <t>MAPA DE RIESGOS DE CORRUPCIÓN 2018</t>
  </si>
  <si>
    <t xml:space="preserve">
GFI = GESTIÓN FINANCIERA
GAD = GESTIÓN ADMINISTRATIVA
GDO = GESTIÓN DOCUMENTAL
GPP = GESTIÓN DE PROGRAMAS Y PROYECTOS
GME = GESTIÓN DEL MEJORAMIENTO
GCE = GESTIÓN DEL CONTROL Y LA EVALUACIÓN
CFO = CREACIÓN Y FORTALECIMIENTO
PDE = PENSAMIENTO Y DIRECCIONAMIENTO ESTRATEGICO
</t>
  </si>
  <si>
    <t>MATRIZ DE IDENTIFICACIÓN DE RIESGO DE CORRUPCIÓN</t>
  </si>
  <si>
    <r>
      <rPr>
        <b/>
        <sz val="11"/>
        <color theme="1"/>
        <rFont val="Calibri"/>
        <family val="2"/>
        <scheme val="minor"/>
      </rPr>
      <t>NOTA:</t>
    </r>
    <r>
      <rPr>
        <sz val="11"/>
        <color theme="1"/>
        <rFont val="Calibri"/>
        <family val="2"/>
        <scheme val="minor"/>
      </rPr>
      <t xml:space="preserve"> El análisis del riesgo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</si>
  <si>
    <t>15 ¿Generar pérdida de credibilidad del sector?</t>
  </si>
  <si>
    <t>19 ¿Generar daño ambiental?</t>
  </si>
  <si>
    <t>16 ¿Ocasionar lesiones físicas o pérdida de vidas humanas?</t>
  </si>
  <si>
    <t>17 ¿Afectar la imagen regional?</t>
  </si>
  <si>
    <t>18 ¿Afectar la imagen nacional?</t>
  </si>
  <si>
    <t>No.</t>
  </si>
  <si>
    <t>Responder afirmativamente de UNA a CINCO pregunta(s) genera un impacto moderado.</t>
  </si>
  <si>
    <t>Responder afirmativamente de SEIS a ONCE preguntas genera un impacto mayor.</t>
  </si>
  <si>
    <t>Responder afirmativamente de DOCE a DIECINUEVE preguntas genera un impacto catastrófico.</t>
  </si>
  <si>
    <t>MODERADO</t>
  </si>
  <si>
    <t>MAYOR</t>
  </si>
  <si>
    <t>Genera medianas consecuencias sobre la entidad</t>
  </si>
  <si>
    <t>Genera altas consecuencias sobre la entidad.</t>
  </si>
  <si>
    <t>Genera consecuencias desastrosas para la entidad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</si>
  <si>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</si>
  <si>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</si>
  <si>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</si>
  <si>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</si>
  <si>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</si>
  <si>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</si>
  <si>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</si>
  <si>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</si>
  <si>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</si>
  <si>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Beneficio Privado / particular</t>
  </si>
  <si>
    <t xml:space="preserve">Interés indebido por parte de un particular de sacar un provecho </t>
  </si>
  <si>
    <t xml:space="preserve">Coaccionar a los funcionarios, contratistas o supervisores  de la Unidad </t>
  </si>
  <si>
    <t>Direccionamiento de la contratación para beneficio de un tercero, o que se disminuya la calidad de la supervisión para favorecer al contratista o cooperante</t>
  </si>
  <si>
    <t>MATRIZ: DE DEFINICIÓN DEL RIESGO DE CORRUPCIÓN</t>
  </si>
  <si>
    <t>Descripción del Riesgo</t>
  </si>
  <si>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</si>
  <si>
    <t>FORMATO PARA CALIFICAR EL IMPACTO - RIESGOS DE CORRUPCIÓN</t>
  </si>
  <si>
    <t>CATASTORFICO</t>
  </si>
  <si>
    <t>VALORACIÓN DEL RIESGO</t>
  </si>
  <si>
    <t>RIESGO</t>
  </si>
  <si>
    <t>PROCESO</t>
  </si>
  <si>
    <t>OBJETIVO DEL PROCESO</t>
  </si>
  <si>
    <t>DESCRIPCIÓN</t>
  </si>
  <si>
    <t>MATRIZ DE PRIORIZACIÓN DE PROBABILIDAD</t>
  </si>
  <si>
    <t>P1</t>
  </si>
  <si>
    <t>P2</t>
  </si>
  <si>
    <t>P3</t>
  </si>
  <si>
    <t>P4</t>
  </si>
  <si>
    <t>P5</t>
  </si>
  <si>
    <t>P6</t>
  </si>
  <si>
    <r>
      <t xml:space="preserve">TOTAL </t>
    </r>
    <r>
      <rPr>
        <b/>
        <sz val="14"/>
        <color theme="1"/>
        <rFont val="Calibri"/>
        <family val="2"/>
        <scheme val="minor"/>
      </rPr>
      <t>*</t>
    </r>
  </si>
  <si>
    <r>
      <t xml:space="preserve">PROMEDIO </t>
    </r>
    <r>
      <rPr>
        <b/>
        <sz val="12"/>
        <color theme="1"/>
        <rFont val="Calibri"/>
        <family val="2"/>
        <scheme val="minor"/>
      </rPr>
      <t xml:space="preserve">( </t>
    </r>
    <r>
      <rPr>
        <b/>
        <sz val="12"/>
        <color theme="1"/>
        <rFont val="Arial"/>
        <family val="2"/>
      </rPr>
      <t>ˉ</t>
    </r>
    <r>
      <rPr>
        <b/>
        <sz val="12"/>
        <color theme="1"/>
        <rFont val="Calibri"/>
        <family val="2"/>
        <scheme val="minor"/>
      </rPr>
      <t>X</t>
    </r>
    <r>
      <rPr>
        <b/>
        <sz val="12"/>
        <color theme="1"/>
        <rFont val="Arial"/>
        <family val="2"/>
      </rPr>
      <t xml:space="preserve">ˉ </t>
    </r>
    <r>
      <rPr>
        <b/>
        <sz val="12"/>
        <color theme="1"/>
        <rFont val="Calibri"/>
        <family val="2"/>
        <scheme val="minor"/>
      </rPr>
      <t>)</t>
    </r>
    <r>
      <rPr>
        <b/>
        <sz val="11"/>
        <color theme="1"/>
        <rFont val="Calibri"/>
        <family val="2"/>
        <scheme val="minor"/>
      </rPr>
      <t xml:space="preserve"> </t>
    </r>
  </si>
  <si>
    <t>NIVEL DE PROBABILIDAD</t>
  </si>
  <si>
    <r>
      <rPr>
        <sz val="14"/>
        <color theme="1"/>
        <rFont val="Calibri"/>
        <family val="2"/>
        <scheme val="minor"/>
      </rPr>
      <t>•</t>
    </r>
    <r>
      <rPr>
        <sz val="11"/>
        <color theme="1"/>
        <rFont val="Calibri"/>
        <family val="2"/>
        <scheme val="minor"/>
      </rPr>
      <t xml:space="preserve"> En esta matriz se deben incluir todas las debilidades y amenazas identificadas en el establecimiento del contexto</t>
    </r>
  </si>
  <si>
    <r>
      <rPr>
        <b/>
        <sz val="14"/>
        <color theme="1"/>
        <rFont val="Calibri"/>
        <family val="2"/>
        <scheme val="minor"/>
      </rPr>
      <t>*</t>
    </r>
    <r>
      <rPr>
        <sz val="11"/>
        <color theme="1"/>
        <rFont val="Calibri"/>
        <family val="2"/>
        <scheme val="minor"/>
      </rPr>
      <t xml:space="preserve"> Cada integrante priorizará en orden de importancia de menor a mayor las causas utilizando una escala donde 1 es la de menor importancia y «N» la de mayor importancia dependiendo del número de causas.</t>
    </r>
  </si>
  <si>
    <r>
      <rPr>
        <b/>
        <sz val="14"/>
        <color theme="1"/>
        <rFont val="Calibri"/>
        <family val="2"/>
        <scheme val="minor"/>
      </rPr>
      <t>N.°</t>
    </r>
    <r>
      <rPr>
        <sz val="14"/>
        <color theme="1"/>
        <rFont val="Calibri"/>
        <family val="2"/>
        <scheme val="minor"/>
      </rPr>
      <t xml:space="preserve">: número consecutivo del riesgo - </t>
    </r>
    <r>
      <rPr>
        <b/>
        <sz val="14"/>
        <color theme="1"/>
        <rFont val="Calibri"/>
        <family val="2"/>
        <scheme val="minor"/>
      </rPr>
      <t>P1</t>
    </r>
    <r>
      <rPr>
        <sz val="14"/>
        <color theme="1"/>
        <rFont val="Calibri"/>
        <family val="2"/>
        <scheme val="minor"/>
      </rPr>
      <t>: participante 1</t>
    </r>
    <r>
      <rPr>
        <b/>
        <sz val="14"/>
        <color theme="1"/>
        <rFont val="Calibri"/>
        <family val="2"/>
        <scheme val="minor"/>
      </rPr>
      <t xml:space="preserve"> Pn</t>
    </r>
    <r>
      <rPr>
        <sz val="14"/>
        <color theme="1"/>
        <rFont val="Calibri"/>
        <family val="2"/>
        <scheme val="minor"/>
      </rPr>
      <t xml:space="preserve">… - </t>
    </r>
    <r>
      <rPr>
        <b/>
        <sz val="14"/>
        <color theme="1"/>
        <rFont val="Calibri"/>
        <family val="2"/>
        <scheme val="minor"/>
      </rPr>
      <t xml:space="preserve">Total: </t>
    </r>
    <r>
      <rPr>
        <sz val="14"/>
        <color theme="1"/>
        <rFont val="Calibri"/>
        <family val="2"/>
        <scheme val="minor"/>
      </rPr>
      <t xml:space="preserve">total puntaje - </t>
    </r>
    <r>
      <rPr>
        <b/>
        <sz val="14"/>
        <color theme="1"/>
        <rFont val="Calibri"/>
        <family val="2"/>
        <scheme val="minor"/>
      </rPr>
      <t>Promedio</t>
    </r>
    <r>
      <rPr>
        <sz val="14"/>
        <color theme="1"/>
        <rFont val="Calibri"/>
        <family val="2"/>
        <scheme val="minor"/>
      </rPr>
      <t>: promedio aritmetico.</t>
    </r>
  </si>
  <si>
    <t>TABLA 1 - CRITERIOS PARA CALIFICAR LA PROBABILIDAD</t>
  </si>
  <si>
    <t xml:space="preserve">NIVEL </t>
  </si>
  <si>
    <t xml:space="preserve">DESCRIPTOR </t>
  </si>
  <si>
    <t xml:space="preserve">DESCRIPCIÓN </t>
  </si>
  <si>
    <t>FRECUENCIA</t>
  </si>
  <si>
    <t>El evento puede ocurrir solo en circunstancias excepcionales.</t>
  </si>
  <si>
    <t xml:space="preserve">No se ha presentado en
los últimos 5 años. </t>
  </si>
  <si>
    <t>El evento puede ocurrir en algún momento</t>
  </si>
  <si>
    <t>Al menos 1 vez en los
últimos 5 años.</t>
  </si>
  <si>
    <t>Al menos 1 vez en los
últimos 2 años.</t>
  </si>
  <si>
    <t>Es viable que el evento ocurra en la mayoría de las circunstancias</t>
  </si>
  <si>
    <t>Al menos 1 vez en el
último año.</t>
  </si>
  <si>
    <t>Se espera que el evento ocurra en la mayoría de las circunstancias</t>
  </si>
  <si>
    <t>Más de 1 vez al año.</t>
  </si>
  <si>
    <t>TABLA 2 - IMPACTO</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</si>
  <si>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</si>
  <si>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</si>
  <si>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</si>
  <si>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</si>
  <si>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</si>
  <si>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3 - EVALUACIÓN</t>
  </si>
  <si>
    <t>PRIORIDAD</t>
  </si>
  <si>
    <t>TRATAMIENTO</t>
  </si>
  <si>
    <t>B: 
Zona de Riesgo Baja</t>
  </si>
  <si>
    <t>Asumir el Riesgo</t>
  </si>
  <si>
    <t>M: 
Zona de Riesgo Moderada</t>
  </si>
  <si>
    <t>Asumir el riesgo, reducir el riesgo</t>
  </si>
  <si>
    <t>A: 
Zona de Riesgo Alta</t>
  </si>
  <si>
    <t>Reducir el riesgo, evitar, compartir o transferir</t>
  </si>
  <si>
    <t>E: 
Zona de Riesgo Extrema</t>
  </si>
  <si>
    <t>Raro</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</si>
  <si>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</si>
  <si>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</si>
  <si>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</si>
  <si>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</si>
  <si>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</si>
  <si>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</si>
  <si>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</si>
  <si>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</si>
  <si>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</si>
  <si>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</si>
  <si>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</si>
  <si>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</si>
  <si>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</si>
  <si>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</si>
  <si>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</si>
  <si>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</si>
  <si>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</si>
  <si>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</si>
  <si>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</si>
  <si>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</si>
  <si>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CAUSA</t>
  </si>
  <si>
    <t>CONSECUENCIAS</t>
  </si>
  <si>
    <t>ANÁLISIS Y EVALUACIÓN DE LOS CONTROLES PARA LA MITIGACIÓN DE LOS RIESGOS.</t>
  </si>
  <si>
    <t>CRITERIO DE EVALUACIÓN</t>
  </si>
  <si>
    <t>ASPECTO A EVALUAR EN EL DISEÑO DEL CONTROL</t>
  </si>
  <si>
    <t>OPCIONES DE RESPUESTA</t>
  </si>
  <si>
    <t>PESO EN LA EVALUACIÓN DEL DISEÑO DEL CONTROL</t>
  </si>
  <si>
    <t>1. Responsable</t>
  </si>
  <si>
    <t>¿Existe un responsable asignado a la ejecución del control?</t>
  </si>
  <si>
    <t>Asignado</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</si>
  <si>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</si>
  <si>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</si>
  <si>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</si>
  <si>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</si>
  <si>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Inoportuna</t>
  </si>
  <si>
    <t>3. Propósito</t>
  </si>
  <si>
    <t>¿Las actividades que se desarrollan en el control realmente buscan por si sola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</si>
  <si>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</si>
  <si>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</si>
  <si>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</si>
  <si>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</si>
  <si>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</si>
  <si>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</si>
  <si>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</si>
  <si>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RESULTADOS DE LA EVALUACIÓN DEL DISEÑO DEL CONTROL</t>
  </si>
  <si>
    <t>6. Evidencia de la ejecución del control</t>
  </si>
  <si>
    <t>¿Se deja evidencia o rastro de la ejecución del control, que permita a cualquier tercero con la evidencia, llegar a la misma conclusión?.</t>
  </si>
  <si>
    <t>Completa</t>
  </si>
  <si>
    <t>EVALUACIÓN RESULTADOS DISEÑO CONTROL</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</si>
  <si>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</si>
  <si>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</si>
  <si>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</si>
  <si>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</si>
  <si>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</si>
  <si>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</si>
  <si>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</si>
  <si>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Directamente</t>
  </si>
  <si>
    <t>Indirectamente</t>
  </si>
  <si>
    <t>Oportuna</t>
  </si>
  <si>
    <t>DEBIL</t>
  </si>
  <si>
    <t>ENTRE 0 Y 85</t>
  </si>
  <si>
    <t>No Asignado</t>
  </si>
  <si>
    <t>ENTRE 86 Y 95</t>
  </si>
  <si>
    <t>FUERTE</t>
  </si>
  <si>
    <t>ENTRE 96 Y 100</t>
  </si>
  <si>
    <t>Inadecuado</t>
  </si>
  <si>
    <t>Detectar</t>
  </si>
  <si>
    <t>No es un control</t>
  </si>
  <si>
    <t>No confiable</t>
  </si>
  <si>
    <t>No se investigan y resuelven oportunamente</t>
  </si>
  <si>
    <t>Incompleta</t>
  </si>
  <si>
    <t>No Existe</t>
  </si>
  <si>
    <t>No Disminuye</t>
  </si>
  <si>
    <t>1. EVALUACIÓN DEL DISEÑO DEL CONTROL</t>
  </si>
  <si>
    <t xml:space="preserve">1. EVALUACIÓN DEL DISEÑO DEL CONTROL </t>
  </si>
  <si>
    <t>PROPOSITO</t>
  </si>
  <si>
    <t>PERIODICIDAD</t>
  </si>
  <si>
    <t>CONTROLES</t>
  </si>
  <si>
    <t>PROPOSITO DEL CONTROL</t>
  </si>
  <si>
    <t>PERIODICIDAD DEL CONTROL</t>
  </si>
  <si>
    <t>PREVENIR</t>
  </si>
  <si>
    <t>ANUAL</t>
  </si>
  <si>
    <t>DETECTAR</t>
  </si>
  <si>
    <t>SEMESTRAL</t>
  </si>
  <si>
    <t>TRIMESTRAL</t>
  </si>
  <si>
    <t>BIMESTRAL</t>
  </si>
  <si>
    <t>MENSUAL</t>
  </si>
  <si>
    <t>SEMANAL</t>
  </si>
  <si>
    <t>DIARIO</t>
  </si>
  <si>
    <t>CONTROL</t>
  </si>
  <si>
    <t>REDUCIR</t>
  </si>
  <si>
    <t>Nivel de riesgo</t>
  </si>
  <si>
    <t>BAJO</t>
  </si>
  <si>
    <t>ALTO</t>
  </si>
  <si>
    <t>EXTREMO</t>
  </si>
  <si>
    <t>NIVEL DE RIESGO</t>
  </si>
  <si>
    <t>CATASTROFICO</t>
  </si>
  <si>
    <t>RARA VEZ</t>
  </si>
  <si>
    <t>IMPROBABLE</t>
  </si>
  <si>
    <t>POSIBLE</t>
  </si>
  <si>
    <t>PROBABLE</t>
  </si>
  <si>
    <t>CASI SEGURO</t>
  </si>
  <si>
    <t>NO ES UN CONTROL</t>
  </si>
  <si>
    <t>Fomento de las Organizaciones Solidarias</t>
  </si>
  <si>
    <t>Actividad de Control</t>
  </si>
  <si>
    <t>Doble instancia entre comité operativo y supervisor,</t>
  </si>
  <si>
    <t>Revisión al momento de legalización de recursos de Caja Menor.</t>
  </si>
  <si>
    <t>Ajuste del periodo de presentación de informes por parte del supervisor, de manera que este los presente de manera mensual.</t>
  </si>
  <si>
    <t>Implementación del componente de firma digital al sistema de gestión documental.</t>
  </si>
  <si>
    <t>Elaboración de un protocolo para el acceso a zonas de archivo.</t>
  </si>
  <si>
    <t>Auditorías de evaluación independiente realizados a un muestreo de los contratos.</t>
  </si>
  <si>
    <t>Revisión por parte del funcionario que ostente la ordenación del gasto de los informes presentados por los supervisores de los contratos en los cuales se evidencie la correcta ejecución de los mismos.</t>
  </si>
  <si>
    <t xml:space="preserve">Implementar auditorías de evaluación independiente </t>
  </si>
  <si>
    <t>informes de comisión.</t>
  </si>
  <si>
    <t>Supervición contrato de suministro de Tíquetes.</t>
  </si>
  <si>
    <t>Arqueos de Caja Menor Viatico Oficina de Control Interno.</t>
  </si>
  <si>
    <t>Un acto administrativo que confiere la comisióm.</t>
  </si>
  <si>
    <t>GÓDIGO</t>
  </si>
  <si>
    <t>Cambio de contraseñas periodica de los usuarios de los sistemas de información con las politicas implementadas en las aplicaciones.</t>
  </si>
  <si>
    <t xml:space="preserve">Revisar  reportes de cambio de contraseñas. </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</si>
  <si>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</si>
  <si>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</si>
  <si>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</si>
  <si>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No cumplimiento de los protocolos de seguridad a nivel de los usuarios de la entidad.</t>
  </si>
  <si>
    <t>Cambio de claves  de forma periodica</t>
  </si>
  <si>
    <t xml:space="preserve">Aplicativo SIIF.
</t>
  </si>
  <si>
    <t xml:space="preserve"> - Reportes del sistema SIIF.
</t>
  </si>
  <si>
    <t>Procedimiento Elaboración Estados Contables.</t>
  </si>
  <si>
    <t>QUINCENAL</t>
  </si>
  <si>
    <t>Soportes de pago.</t>
  </si>
  <si>
    <t>Comprobantes registrados y aprobados sin verificación del Coordinador Financiero.</t>
  </si>
  <si>
    <t>No contar con los debidos soportes para realizar ajustes manuales.</t>
  </si>
  <si>
    <t>Efectos disciplinarios y Fiscales.</t>
  </si>
  <si>
    <t>si</t>
  </si>
  <si>
    <t>Verificar rubros generados Vs. Documentación de soporte de egresos anexada</t>
  </si>
  <si>
    <t>Cumplimiento de los plazos de tiempo definidos para legalización recursos de caja menor.</t>
  </si>
  <si>
    <t>Realizar la verificación de todos los soportes anexos a la caja menor de gastos generales</t>
  </si>
  <si>
    <t>Realizar cruce de información entre la documentación y lo registrado en SIIF</t>
  </si>
  <si>
    <t xml:space="preserve">Reporte SIIF
</t>
  </si>
  <si>
    <t>Realizar arqueos sorpresivos al funcionario de la caja menor por parte del jefe inmediato</t>
  </si>
  <si>
    <t>Formato arqueo caja menor</t>
  </si>
  <si>
    <t>Satisfacción personal para cubrir necesidades propias</t>
  </si>
  <si>
    <t>Mantener actualizados los inventarios</t>
  </si>
  <si>
    <t>Actas de inventario</t>
  </si>
  <si>
    <t>Servicio al Ciudadano</t>
  </si>
  <si>
    <t>Demandas contra la Entidad; Investigaciones penales,
disciplinarias y fiscales.</t>
  </si>
  <si>
    <t xml:space="preserve"> Gestión Documental</t>
  </si>
  <si>
    <t>ACEPTAR EL RIESGO</t>
  </si>
  <si>
    <t>REDUCIR EL RIESGO</t>
  </si>
  <si>
    <t>EVITAR EL RIESGO</t>
  </si>
  <si>
    <t>COMPARTIR EL RIESGO</t>
  </si>
  <si>
    <t>TRATAMIENTO DEL RIESGO</t>
  </si>
  <si>
    <t>CAUSAS</t>
  </si>
  <si>
    <t>ANÁLISIS DEL RIESGO</t>
  </si>
  <si>
    <t>Circular para el supervisor.  resolución de funciones de supervisión, informes de supervisión</t>
  </si>
  <si>
    <t>Aplicación del Manual de contratación</t>
  </si>
  <si>
    <t>ACCIONES</t>
  </si>
  <si>
    <t>RESPONSABLE</t>
  </si>
  <si>
    <t>INDICADOR</t>
  </si>
  <si>
    <t>FECHA</t>
  </si>
  <si>
    <t>OPCIÓN DE MANEJO O TRATAMIENTO DEL RIESGO</t>
  </si>
  <si>
    <t>Período de Ejecución</t>
  </si>
  <si>
    <t>Suplantación de firmas que podrían reconocer beneficios a un tercero en detrimento tanto económico como reputacional de la entidad. Teniendo como tal consecuencias disciplinarias, fiscales, penales y civiles.</t>
  </si>
  <si>
    <t>Pérdida de imagen y credibilidad a nivel institucional. Acciones penales, civiles, disciplinarias y fiscales para la entidad y/o los funcionarios implicados. Daño reputacional y afectación a terceros.</t>
  </si>
  <si>
    <t>Implicaciones penales, jurídicas, disciplinarias y fiscales para la entidad y/o los funcionarios implicados. Afectación negativa de la imagen institucional. Perjuicios a terceros.</t>
  </si>
  <si>
    <t>Presentar documentos insustanciales de defensa en procesos judiciales</t>
  </si>
  <si>
    <t>Planear la compra de bienes y/o servicios que la unidad  no requiera.</t>
  </si>
  <si>
    <t>Revisión de documentos previos por parte de las áreas intervinientes en el proceso</t>
  </si>
  <si>
    <t>Revisar los expedientes contractuales para verificar la existencia de los estudios previos diligenciados</t>
  </si>
  <si>
    <t>Plan Anual de adquisiciones publicado</t>
  </si>
  <si>
    <t>Expedientes contractuales escaneados en carpeta compartida</t>
  </si>
  <si>
    <t xml:space="preserve">
Mantener actualizado el plan anual de adquisiciones</t>
  </si>
  <si>
    <t>Procedimiento disciplinario definido</t>
  </si>
  <si>
    <t>Presentar informes de comisión de visitas a los despachos judiciales. Registros de consulta en el portal web de la rama judicial, del estado de los procesos</t>
  </si>
  <si>
    <t>Revisar los expedientes judiciales cuando se encuentren disponibles.</t>
  </si>
  <si>
    <t>Realizar recomendaciones generales a los apoderados para la elaboración de los documentos de defensa.</t>
  </si>
  <si>
    <t>Actas del comité de conciliación</t>
  </si>
  <si>
    <t>Tiquetes aereos.
Informes supervición
Carpeta contrato</t>
  </si>
  <si>
    <t>CANTID.</t>
  </si>
  <si>
    <t>TOTAL ANALISIS IMPACTO RIESGO</t>
  </si>
  <si>
    <t>Solicitar diligenciamiento del formato de préstamos y consultas de documentos cada vez que se requiera.</t>
  </si>
  <si>
    <t xml:space="preserve">Acatar los lineamientos establecidos tanto en el protocolo , en donde básicamente se restringe el acceso a personas ajenas al proceso. </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</si>
  <si>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</si>
  <si>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</si>
  <si>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 xml:space="preserve">Los formatos establecidos para tal fin </t>
  </si>
  <si>
    <t>Los formatos establecidos para tal fin</t>
  </si>
  <si>
    <t>Sistema de radicación de Gestión Documental</t>
  </si>
  <si>
    <t>informes de comisión
Reporte de estado de procesos judiciales</t>
  </si>
  <si>
    <t>Dar cumplimiento al procedimiento disciplinario.</t>
  </si>
  <si>
    <t>Convocar al comité de contratación</t>
  </si>
  <si>
    <t xml:space="preserve"> Actas de comité de contratación</t>
  </si>
  <si>
    <t>Generación de detrimento patrimonial, investigaciones disciplinarias, fiscales y penales.  Perdida del cargo.</t>
  </si>
  <si>
    <t>Legalizaciones</t>
  </si>
  <si>
    <t>Manual de archivo y correspondencia con el registro de firmas autorizadas.</t>
  </si>
  <si>
    <t>FUID registro de prestamos, que permite el registro y seguimiento al cumplimiento adecuado del proceso.</t>
  </si>
  <si>
    <t>Incluir dentro del Manual del Usuario del Sistema de gestión Documental, los cargos que sestan autorizados.
Parametrización de la nueva versión del aplicativo de GD - SGDEA.</t>
  </si>
  <si>
    <t>Manual modificado y ajustado</t>
  </si>
  <si>
    <t>Verificación por parte del grupo de almacén, de los elementos comprados.</t>
  </si>
  <si>
    <t>Seguimiento a los procesos judiciales a través de visitas y del portal web de la rama judicial</t>
  </si>
  <si>
    <t>Aplicativo SIIF.</t>
  </si>
  <si>
    <t>Efectos económicos, Financieros y tributarios.</t>
  </si>
  <si>
    <t xml:space="preserve"> - Reportes del sistema SIIF.</t>
  </si>
  <si>
    <t>Expedición de Acto Administrativo debidamente firmado y numerado.</t>
  </si>
  <si>
    <t>VALIDAR</t>
  </si>
  <si>
    <t>CONCILIAR</t>
  </si>
  <si>
    <t>COMPARAR</t>
  </si>
  <si>
    <t>REVISAR</t>
  </si>
  <si>
    <t>Revisión documentos de ejecución contractual,  informes de supervisión y de satisfacción.</t>
  </si>
  <si>
    <t>Realizar arqueos de Caja Menor Viaticos</t>
  </si>
  <si>
    <t>Arqueos realizados (Formato)</t>
  </si>
  <si>
    <t>Mesa técnica de informe de evaluación independiente previa a la emisión formal del informe</t>
  </si>
  <si>
    <t>Revisión del informe de auditoría elaborado por el Profesional especializado de la Oficina de Control Interno, por parte del Jefe de la Oficina de Control Interno.</t>
  </si>
  <si>
    <t>Informes de supervisión mensuales.</t>
  </si>
  <si>
    <t>VALORACIÓN DEL RIESGO DE CORRUPCIÓN</t>
  </si>
  <si>
    <t>Capacitación a los funcionarios de la Oficina de Control Interno sobre las responsabilidades del proceso</t>
  </si>
  <si>
    <t>Registro de capacitación</t>
  </si>
  <si>
    <t>MAPA DE RIESGOS DE CORRUPCIÓN POR PROCESOS 2020</t>
  </si>
  <si>
    <t>Mapa de Riesgos de Corrupción 2020</t>
  </si>
  <si>
    <t>Ehyder Barbosa Pérez</t>
  </si>
  <si>
    <t>Francy Yolima Moreno</t>
  </si>
  <si>
    <t>Luís Carlos Jarava</t>
  </si>
  <si>
    <t>Angela Gutierrez</t>
  </si>
  <si>
    <t>Marlon Torres</t>
  </si>
  <si>
    <t>IMPACTO DE RIESGO DE CORRUPCIÓN</t>
  </si>
  <si>
    <t>RIESGOS DE CORRUPCIÓN</t>
  </si>
  <si>
    <t>NIVEL DE RIESGO MODERADO</t>
  </si>
  <si>
    <t>NIVEL DE RIESGO ALTO</t>
  </si>
  <si>
    <t>NIVEL DE RIESGO EXTREMO</t>
  </si>
  <si>
    <t>TOTAL RIESGOS DE CORRUPCIÓN</t>
  </si>
  <si>
    <t>IMPACTOS RIESGOS DE CORRUPCIÓN 2020</t>
  </si>
  <si>
    <t>ZONA DE RIESGOS DE CORRUPCIÓN</t>
  </si>
  <si>
    <t>Alteración de facturas y/o soportes para pagos por caja menor.</t>
  </si>
  <si>
    <t xml:space="preserve">Ausencia de revisión de facturas al momento de la legalización por parte de los funcionarios. </t>
  </si>
  <si>
    <t>Efectos disciplinarios, efectos fiscales y penales.</t>
  </si>
  <si>
    <t>Manipulación de los  recursos de caja menor de forma indebida.</t>
  </si>
  <si>
    <t>Falta de control sobre el responsable del manejo de los recursos de caja menor.</t>
  </si>
  <si>
    <t>Dar excesos de confianza sobre el manejo de los recursos al responsable de la Caja Menor.</t>
  </si>
  <si>
    <t>No adelantar arqueos de Caja menor.</t>
  </si>
  <si>
    <t>Los funcionarios responsables de la caja menor se giren dineros a sus cuentas personales y/o otras cuentas.</t>
  </si>
  <si>
    <t>1ER. MONITOREO Y REVISIÓN</t>
  </si>
  <si>
    <t>2DO. MONITOREO Y REVISIÓN</t>
  </si>
  <si>
    <t>3ER. MONITOREO Y REVISIÓN</t>
  </si>
  <si>
    <t>SEGUIMIENTO PLANEACIÓN</t>
  </si>
  <si>
    <t>Informes de evaluación independiente.</t>
  </si>
  <si>
    <t>MAPA DE RIESGOS DE CORRUPCIÓN 2021</t>
  </si>
  <si>
    <t>1 enero a diciembre 31 de 2021</t>
  </si>
  <si>
    <t>Enero 01 a diciembre 31 de 2021</t>
  </si>
  <si>
    <t>1-ene-2020 - 31 -dic-2021</t>
  </si>
  <si>
    <t>1 marzo  a diciembre 31 de 2021</t>
  </si>
  <si>
    <t xml:space="preserve">30/04/2021
</t>
  </si>
  <si>
    <t>30/04/2021
31/08/2021
31/12/2021</t>
  </si>
  <si>
    <t xml:space="preserve">30/04/2021
31/08/2021
31/12/2021
</t>
  </si>
  <si>
    <t xml:space="preserve">30/04/2021
31/08/2021
31/12/2021
</t>
  </si>
  <si>
    <t>Falta de controles o mecanismos de seguridad en los servicios y / o Sistemas de Información.</t>
  </si>
  <si>
    <t>Alteración en la configuración de los servidores y en los sistemas de información.</t>
  </si>
  <si>
    <t>Evidencia consola de administración donde se tiene la política implementada.</t>
  </si>
  <si>
    <t>Revisión del reporte de actualización y parchado</t>
  </si>
  <si>
    <t xml:space="preserve">Reporte actualización y parchado de software a los servidores, sistemas de información, bases de datos y equipos tecnológicos. </t>
  </si>
  <si>
    <t xml:space="preserve">Reporte de cambio de contraseñas de Servidores, Equipos tecnológicos y / o Sistemas de información </t>
  </si>
  <si>
    <t xml:space="preserve">Evidencia cambio de contraseña en los Servidores, Equipos tecnológicos y / o Sistemas de información </t>
  </si>
  <si>
    <t>Soporte / Registro</t>
  </si>
  <si>
    <t>Verificar que la legalización no supere los términos definidos en la resolución de caja menor de gastos generales</t>
  </si>
  <si>
    <t>Revisión periódica de la Caja menor por parte del  Grupo de Gestión Financiera.</t>
  </si>
  <si>
    <t xml:space="preserve">Realizar arqueos mensuales a la caja menor de gastos generales por parte del grupo de gestión financiera
</t>
  </si>
  <si>
    <t>Realizar arqueos mensuales a la caja menor de gastos generales por parte del coordinador del grupo de gestión administrativa</t>
  </si>
  <si>
    <t>Sustracción de bienes devolutivos o de consumo de la unidad</t>
  </si>
  <si>
    <t>Realizar inventarios periódicos</t>
  </si>
  <si>
    <t xml:space="preserve">Interés indebido por parte de un funcionar o particular de sacar un provecho </t>
  </si>
  <si>
    <t>Incluir dentro del Manual del Usuario del Sistema de gestión Documental, los cargos que están autorizados.
Parametrización de la nueva versión del aplicativo de GD - SGDEA.</t>
  </si>
  <si>
    <t>Interés indebido por parte de un funcionar o particular de sacar un provecho o afectar un proceso</t>
  </si>
  <si>
    <t>Procedimientos para el préstamo y consulta de documentos en archivos de gestión y archivo central.</t>
  </si>
  <si>
    <t xml:space="preserve">Diligenciar los formatos establecidos para el préstamo de documentos según el procedimiento institucional. </t>
  </si>
  <si>
    <t>Solicitar prestada  documentación con el animo de no ser devuelta y extraviarla.</t>
  </si>
  <si>
    <t>Interés indebido por parte de un funcionar o particular de sacar un provecho o alterar una trazabilidad</t>
  </si>
  <si>
    <t>Procedimientos para el préstamo y consulta de documentos en archivos e gestión y archivo central.
FUID registro de prestamos, que permite el registro y seguimiento al cumplimiento adecuado del proceso.</t>
  </si>
  <si>
    <t>Procedimientos para la recepción, registro y radicación de correspondencia.
Registro de actividad del aplicativo TQMWEB. Modulo auditoria.</t>
  </si>
  <si>
    <t>Revisión del Plan Anual de Adquisiciones para adelantar el proceso de contratación</t>
  </si>
  <si>
    <t xml:space="preserve">Diligenciamiento de formato con los requisitos establecidos en la norma para realizar estudios.
</t>
  </si>
  <si>
    <t xml:space="preserve">Revisar Registro de ingreso de bienes al almacén
</t>
  </si>
  <si>
    <t>Formato de ingreso de bienes al almacén diligenciado</t>
  </si>
  <si>
    <t>Revisar los informes de supervisión de los contratos y convenios antes de autorizar un pago o desembolso.</t>
  </si>
  <si>
    <t>Oficio remisorio del informe de supervisión con el visto bueno del ordenador del gasto</t>
  </si>
  <si>
    <t>Expedientes disciplinarios completos</t>
  </si>
  <si>
    <t xml:space="preserve">Revisión de expedientes judiciales </t>
  </si>
  <si>
    <t>Recomendar  lineamientos de orientación de defensa al abogado  en sesiones del Comité de Conciliación, cuando se requiera.</t>
  </si>
  <si>
    <t>Definir lo perfiles adecuados a cada usuarios  ( mediante la aplicación a las restricciones de aplicabilidad de perfiles emitida por el MHYCP).</t>
  </si>
  <si>
    <t>Revisar el  procedimiento de elaboración de estados contables para los cierres mensuales.</t>
  </si>
  <si>
    <t>Comprobantes de contabilidad físicos con sus soportes.</t>
  </si>
  <si>
    <t>Pagos con Traspaso a Pagaduría</t>
  </si>
  <si>
    <t>SIIF Nación permite realizar pagos con traspaso a pagaduría.</t>
  </si>
  <si>
    <t>Efectos disciplinarios, económicos, penales y fiscales.</t>
  </si>
  <si>
    <t>Conciliación Bancaria Mensual</t>
  </si>
  <si>
    <t>Verificación de movimientos de libro de tesorería vs extractos bancarios.</t>
  </si>
  <si>
    <t>Conciliación Bancaria mensual con sus respectivos soportes.</t>
  </si>
  <si>
    <t>Verificar soporte de los pagos con traspaso a pagaduría.</t>
  </si>
  <si>
    <t>Verificar que los soportes de pago con traspaso a pagaduría  tengan el sello de pagado.</t>
  </si>
  <si>
    <t>Beneficiar irregularmente a un exfuncionario o exfuncionario, u omisión en la búsqueda de la información que permita identificar claramente los factores salariales de cada año</t>
  </si>
  <si>
    <t>Mayor carga prestacional del estado Colombiano</t>
  </si>
  <si>
    <t>Revisión de la historia laboral del exfuncionario y/o funcionario, verificación de decretos salariales anuales, Coordinador de Gestión Humana, Fondo de Pensión, Ministerio de Hacienda y confirmación de la certificación por parte de Colpensiones.</t>
  </si>
  <si>
    <t>Posibilidad de recibir o solicitar cualquier dádiva o beneficio a nombre propio o para terceros, en el proceso de servicio al ciudadano</t>
  </si>
  <si>
    <t>Desconocimiento por parte de los peticionarios y usuarios del trámite, con respecto al marco normativo relacionado con tiempos de respuesta y la gratuidad de los servicios y trámite</t>
  </si>
  <si>
    <t>Divulgar a la ciudadanía u usuarios del trámite, los tiempos de respuesta por tipo de petición o trámite, así como la gratuidad de las acciones que desarrolla la Unidad</t>
  </si>
  <si>
    <t>Diseñar y divulgar una campaña anual con piezas trimestrales, enfocada a la ciudadanía donde se informen tiempos de respuestas y gratuidad de los servicios</t>
  </si>
  <si>
    <t>Piezas de comunicación publicadas</t>
  </si>
  <si>
    <t xml:space="preserve">Emitir certificados en procesos de formación sin que se cumpla los requisitos establecidos. </t>
  </si>
  <si>
    <t xml:space="preserve">El profesional que desarrolló el curso entrega información de baja calidad o incompleta para la emisión del certificado. </t>
  </si>
  <si>
    <t xml:space="preserve">Se emitan certificados con información errada y se extienda el tiempo de expedición. Se pierde credibilidad en los procesos que certifica la Unidad, por lo tanto se incumple en las funciones. 
</t>
  </si>
  <si>
    <t xml:space="preserve">Verificar,  por parte del profesional responsable de la expedición de los certificados, el cumplimiento de requisitos en la expedición de certificados definidos por el Grupo de Educación e Investigación y seleccionar una muestra no inferior al 10% de beneficiarios de certificado con bases de datos oficiales. </t>
  </si>
  <si>
    <t xml:space="preserve">Al menos 100% de las personas de la muestra seleccionada tienen sus datos de identificación correctos. </t>
  </si>
  <si>
    <t xml:space="preserve">Archivo de solicitud de certificación y su verifcación por parte del profesional encargado.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</si>
</sst>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74" x14ac:knownFonts="1">
    <font>
      <sz val="11"/>
      <color theme="1"/>
      <name val="Calibri"/>
      <family val="2"/>
      <scheme val="minor"/>
    </font>
    <font>
      <sz val="11"/>
      <color theme="1"/>
      <name val="Arial"/>
      <family val="2"/>
    </font>
    <font>
      <sz val="10"/>
      <color theme="1"/>
      <name val="Calibri"/>
      <family val="2"/>
      <scheme val="minor"/>
    </font>
    <font>
      <b/>
      <sz val="14"/>
      <color theme="1"/>
      <name val="Calibri"/>
      <family val="2"/>
      <scheme val="minor"/>
    </font>
    <font>
      <b/>
      <sz val="9"/>
      <color indexed="81"/>
      <name val="Tahoma"/>
      <family val="2"/>
    </font>
    <font>
      <b/>
      <sz val="12"/>
      <color theme="1"/>
      <name val="Calibri"/>
      <family val="2"/>
      <scheme val="minor"/>
    </font>
    <font>
      <sz val="9"/>
      <color indexed="81"/>
      <name val="Tahoma"/>
      <family val="2"/>
    </font>
    <font>
      <sz val="14"/>
      <color theme="1"/>
      <name val="Calibri"/>
      <family val="2"/>
      <scheme val="minor"/>
    </font>
    <font>
      <b/>
      <sz val="11"/>
      <color theme="1"/>
      <name val="Calibri"/>
      <family val="2"/>
      <scheme val="minor"/>
    </font>
    <font>
      <b/>
      <sz val="6"/>
      <color theme="1"/>
      <name val="Calibri"/>
      <family val="2"/>
      <scheme val="minor"/>
    </font>
    <font>
      <sz val="12"/>
      <color theme="1"/>
      <name val="Calibri"/>
      <family val="2"/>
      <scheme val="minor"/>
    </font>
    <font>
      <b/>
      <sz val="12"/>
      <color rgb="FF2E74B5"/>
      <name val="Calibri"/>
      <family val="2"/>
      <scheme val="minor"/>
    </font>
    <font>
      <b/>
      <sz val="10"/>
      <color rgb="FF2E74B5"/>
      <name val="Calibri"/>
      <family val="2"/>
      <scheme val="minor"/>
    </font>
    <font>
      <b/>
      <sz val="14"/>
      <color rgb="FF2E74B5"/>
      <name val="Calibri"/>
      <family val="2"/>
      <scheme val="minor"/>
    </font>
    <font>
      <sz val="8"/>
      <color theme="1"/>
      <name val="Calibri"/>
      <family val="2"/>
      <scheme val="minor"/>
    </font>
    <font>
      <sz val="10"/>
      <color indexed="8"/>
      <name val="Arial"/>
      <family val="2"/>
    </font>
    <font>
      <sz val="9"/>
      <name val="Calibri"/>
      <family val="2"/>
      <scheme val="minor"/>
    </font>
    <font>
      <sz val="9"/>
      <color theme="1"/>
      <name val="Calibri"/>
      <family val="2"/>
      <scheme val="minor"/>
    </font>
    <font>
      <sz val="8"/>
      <name val="Arial Narrow"/>
      <family val="2"/>
    </font>
    <font>
      <sz val="8"/>
      <color theme="1"/>
      <name val="Arial Narrow"/>
      <family val="2"/>
    </font>
    <font>
      <sz val="9"/>
      <name val="Arial"/>
      <family val="2"/>
    </font>
    <font>
      <sz val="8"/>
      <name val="Arial"/>
      <family val="2"/>
    </font>
    <font>
      <sz val="8"/>
      <color theme="1"/>
      <name val="Arial"/>
      <family val="2"/>
    </font>
    <font>
      <b/>
      <sz val="12"/>
      <color rgb="FF2E74B5"/>
      <name val="Arial"/>
      <family val="2"/>
    </font>
    <font>
      <sz val="11"/>
      <name val="Calibri"/>
      <family val="2"/>
      <scheme val="minor"/>
    </font>
    <font>
      <sz val="8"/>
      <color rgb="FF212121"/>
      <name val="Arial Narrow"/>
      <family val="2"/>
    </font>
    <font>
      <b/>
      <i/>
      <u/>
      <sz val="9"/>
      <color indexed="81"/>
      <name val="Tahoma"/>
      <family val="2"/>
    </font>
    <font>
      <sz val="11"/>
      <color theme="0"/>
      <name val="Calibri"/>
      <family val="2"/>
      <scheme val="minor"/>
    </font>
    <font>
      <b/>
      <sz val="11"/>
      <color theme="0"/>
      <name val="Calibri"/>
      <family val="2"/>
      <scheme val="minor"/>
    </font>
    <font>
      <b/>
      <sz val="6"/>
      <color indexed="81"/>
      <name val="Tahoma"/>
      <family val="2"/>
    </font>
    <font>
      <sz val="6"/>
      <color indexed="81"/>
      <name val="Tahoma"/>
      <family val="2"/>
    </font>
    <font>
      <b/>
      <sz val="11"/>
      <color rgb="FFFF0000"/>
      <name val="Arial Narrow"/>
      <family val="2"/>
    </font>
    <font>
      <b/>
      <sz val="14"/>
      <color theme="1"/>
      <name val="Arial Narrow"/>
      <family val="2"/>
    </font>
    <font>
      <b/>
      <sz val="12"/>
      <color theme="1"/>
      <name val="Arial"/>
      <family val="2"/>
    </font>
    <font>
      <b/>
      <u/>
      <sz val="11"/>
      <color theme="1"/>
      <name val="Calibri"/>
      <family val="2"/>
      <scheme val="minor"/>
    </font>
    <font>
      <b/>
      <sz val="1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b/>
      <sz val="12"/>
      <color theme="0"/>
      <name val="Arial Black"/>
      <family val="2"/>
    </font>
    <font>
      <sz val="11"/>
      <color theme="1"/>
      <name val="Calibri"/>
      <family val="2"/>
      <scheme val="minor"/>
    </font>
    <font>
      <b/>
      <sz val="12"/>
      <color rgb="FF000000"/>
      <name val="Arial"/>
      <family val="2"/>
    </font>
    <font>
      <b/>
      <sz val="14"/>
      <color theme="1"/>
      <name val="Arial"/>
      <family val="2"/>
    </font>
    <font>
      <b/>
      <sz val="16"/>
      <color theme="1"/>
      <name val="Arial"/>
      <family val="2"/>
    </font>
    <font>
      <b/>
      <sz val="10"/>
      <color rgb="FF000000"/>
      <name val="Arial"/>
      <family val="2"/>
    </font>
    <font>
      <b/>
      <sz val="11.5"/>
      <color rgb="FF000000"/>
      <name val="Arial"/>
      <family val="2"/>
    </font>
    <font>
      <sz val="11"/>
      <color rgb="FF000000"/>
      <name val="Arial"/>
      <family val="2"/>
    </font>
    <font>
      <sz val="10"/>
      <color theme="1"/>
      <name val="Arial"/>
      <family val="2"/>
    </font>
    <font>
      <sz val="11"/>
      <color rgb="FFFF0000"/>
      <name val="Calibri"/>
      <family val="2"/>
      <scheme val="minor"/>
    </font>
    <font>
      <b/>
      <sz val="8"/>
      <name val="Arial"/>
      <family val="2"/>
    </font>
    <font>
      <sz val="10"/>
      <color theme="1"/>
      <name val="Times New Roman"/>
      <family val="1"/>
    </font>
    <font>
      <b/>
      <sz val="12"/>
      <color rgb="FF000000"/>
      <name val="Century Gothic"/>
      <family val="2"/>
    </font>
    <font>
      <b/>
      <sz val="8"/>
      <color rgb="FF000000"/>
      <name val="Century Gothic"/>
      <family val="2"/>
    </font>
    <font>
      <sz val="8"/>
      <color rgb="FF000000"/>
      <name val="Arial Narrow"/>
      <family val="2"/>
    </font>
    <font>
      <b/>
      <sz val="8"/>
      <color rgb="FF000000"/>
      <name val="Arial Narrow"/>
      <family val="2"/>
    </font>
    <font>
      <b/>
      <sz val="9"/>
      <color rgb="FF000000"/>
      <name val="Arial Narrow"/>
      <family val="2"/>
    </font>
    <font>
      <sz val="9"/>
      <color rgb="FF000000"/>
      <name val="Calibri"/>
      <family val="2"/>
    </font>
    <font>
      <b/>
      <sz val="9"/>
      <color rgb="FF000000"/>
      <name val="Calibri"/>
      <family val="2"/>
    </font>
    <font>
      <b/>
      <sz val="8"/>
      <color theme="1"/>
      <name val="Calibri"/>
      <family val="2"/>
      <scheme val="minor"/>
    </font>
    <font>
      <b/>
      <sz val="10"/>
      <color theme="1"/>
      <name val="Arial Narrow"/>
      <family val="2"/>
    </font>
    <font>
      <sz val="10"/>
      <color theme="1"/>
      <name val="Arial Narrow"/>
      <family val="2"/>
    </font>
    <font>
      <b/>
      <sz val="6"/>
      <name val="Calibri"/>
      <family val="2"/>
      <scheme val="minor"/>
    </font>
    <font>
      <sz val="6"/>
      <name val="Calibri"/>
      <family val="2"/>
      <scheme val="minor"/>
    </font>
    <font>
      <b/>
      <sz val="12"/>
      <name val="Calibri"/>
      <family val="2"/>
      <scheme val="minor"/>
    </font>
    <font>
      <b/>
      <sz val="10"/>
      <color rgb="FF2E74B5"/>
      <name val="Arial Narrow"/>
      <family val="2"/>
    </font>
    <font>
      <b/>
      <sz val="8"/>
      <name val="Arial Narrow"/>
      <family val="2"/>
    </font>
    <font>
      <b/>
      <sz val="5"/>
      <name val="Calibri"/>
      <family val="2"/>
      <scheme val="minor"/>
    </font>
    <font>
      <b/>
      <sz val="10"/>
      <color rgb="FF000000"/>
      <name val="Arial Narrow"/>
      <family val="2"/>
    </font>
    <font>
      <sz val="10"/>
      <color rgb="FF000000"/>
      <name val="Arial Narrow"/>
      <family val="2"/>
    </font>
    <font>
      <b/>
      <sz val="12"/>
      <color theme="5" tint="-0.249977111117893"/>
      <name val="Arial"/>
      <family val="2"/>
    </font>
    <font>
      <sz val="12"/>
      <color theme="5" tint="-0.249977111117893"/>
      <name val="Arial"/>
      <family val="2"/>
    </font>
    <font>
      <b/>
      <sz val="14"/>
      <color theme="4"/>
      <name val="Arial"/>
      <family val="2"/>
    </font>
    <font>
      <sz val="14"/>
      <color theme="4"/>
      <name val="Arial"/>
      <family val="2"/>
    </font>
  </fonts>
  <fills count="2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249977111117893"/>
        <bgColor indexed="64"/>
      </patternFill>
    </fill>
    <fill>
      <patternFill patternType="solid">
        <fgColor rgb="FF00B0F0"/>
        <bgColor indexed="64"/>
      </patternFill>
    </fill>
    <fill>
      <patternFill patternType="solid">
        <fgColor rgb="FF92D050"/>
        <bgColor indexed="64"/>
      </patternFill>
    </fill>
    <fill>
      <patternFill patternType="solid">
        <fgColor rgb="FFE5DFEC"/>
        <bgColor indexed="64"/>
      </patternFill>
    </fill>
    <fill>
      <patternFill patternType="solid">
        <fgColor rgb="FFDEA900"/>
        <bgColor indexed="64"/>
      </patternFill>
    </fill>
    <fill>
      <patternFill patternType="solid">
        <fgColor theme="2"/>
        <bgColor indexed="64"/>
      </patternFill>
    </fill>
    <fill>
      <patternFill patternType="solid">
        <fgColor rgb="FFFF3300"/>
        <bgColor indexed="64"/>
      </patternFill>
    </fill>
    <fill>
      <patternFill patternType="solid">
        <fgColor theme="5" tint="0.79998168889431442"/>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rgb="FF2E74B5"/>
      </left>
      <right style="thin">
        <color rgb="FF2E74B5"/>
      </right>
      <top style="thin">
        <color rgb="FF2E74B5"/>
      </top>
      <bottom style="medium">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thin">
        <color rgb="FF2E74B5"/>
      </right>
      <top style="medium">
        <color rgb="FF2E74B5"/>
      </top>
      <bottom style="thin">
        <color rgb="FF2E74B5"/>
      </bottom>
      <diagonal/>
    </border>
    <border>
      <left style="medium">
        <color rgb="FF2E74B5"/>
      </left>
      <right style="thin">
        <color rgb="FF2E74B5"/>
      </right>
      <top style="medium">
        <color rgb="FF2E74B5"/>
      </top>
      <bottom style="thin">
        <color rgb="FF2E74B5"/>
      </bottom>
      <diagonal/>
    </border>
    <border>
      <left/>
      <right style="thin">
        <color theme="0"/>
      </right>
      <top style="thin">
        <color theme="0"/>
      </top>
      <bottom style="medium">
        <color rgb="FF2E74B5"/>
      </bottom>
      <diagonal/>
    </border>
    <border>
      <left/>
      <right/>
      <top style="thin">
        <color theme="0"/>
      </top>
      <bottom style="medium">
        <color rgb="FF2E74B5"/>
      </bottom>
      <diagonal/>
    </border>
    <border>
      <left style="thin">
        <color theme="0"/>
      </left>
      <right/>
      <top style="thin">
        <color theme="0"/>
      </top>
      <bottom style="medium">
        <color rgb="FF2E74B5"/>
      </bottom>
      <diagonal/>
    </border>
    <border diagonalUp="1">
      <left/>
      <right style="thin">
        <color theme="0"/>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thin">
        <color rgb="FF2E74B5"/>
      </right>
      <top style="thin">
        <color rgb="FF2E74B5"/>
      </top>
      <bottom style="medium">
        <color rgb="FF2E74B5"/>
      </bottom>
      <diagonal/>
    </border>
    <border>
      <left/>
      <right style="thin">
        <color rgb="FF2E74B5"/>
      </right>
      <top style="thin">
        <color rgb="FF2E74B5"/>
      </top>
      <bottom style="thin">
        <color rgb="FF2E74B5"/>
      </bottom>
      <diagonal/>
    </border>
    <border>
      <left/>
      <right style="thin">
        <color rgb="FF2E74B5"/>
      </right>
      <top style="medium">
        <color rgb="FF2E74B5"/>
      </top>
      <bottom style="thin">
        <color rgb="FF2E74B5"/>
      </bottom>
      <diagonal/>
    </border>
    <border>
      <left style="thick">
        <color rgb="FF00B050"/>
      </left>
      <right/>
      <top/>
      <bottom/>
      <diagonal/>
    </border>
    <border>
      <left style="thin">
        <color rgb="FF00B050"/>
      </left>
      <right style="thin">
        <color rgb="FF00B050"/>
      </right>
      <top/>
      <bottom style="thin">
        <color rgb="FF00B050"/>
      </bottom>
      <diagonal/>
    </border>
    <border>
      <left style="thick">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style="thick">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style="thick">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theme="4"/>
      </bottom>
      <diagonal/>
    </border>
    <border>
      <left style="thin">
        <color indexed="64"/>
      </left>
      <right style="thin">
        <color indexed="64"/>
      </right>
      <top style="medium">
        <color theme="4"/>
      </top>
      <bottom style="thin">
        <color indexed="64"/>
      </bottom>
      <diagonal/>
    </border>
    <border>
      <left style="thin">
        <color indexed="64"/>
      </left>
      <right style="thin">
        <color indexed="64"/>
      </right>
      <top style="medium">
        <color theme="4"/>
      </top>
      <bottom style="medium">
        <color theme="4"/>
      </bottom>
      <diagonal/>
    </border>
    <border>
      <left style="thin">
        <color indexed="64"/>
      </left>
      <right style="medium">
        <color theme="4"/>
      </right>
      <top style="medium">
        <color theme="4"/>
      </top>
      <bottom style="medium">
        <color theme="4"/>
      </bottom>
      <diagonal/>
    </border>
    <border>
      <left/>
      <right style="thin">
        <color indexed="6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thin">
        <color indexed="64"/>
      </right>
      <top style="medium">
        <color theme="4"/>
      </top>
      <bottom style="medium">
        <color theme="4"/>
      </bottom>
      <diagonal/>
    </border>
    <border>
      <left style="thin">
        <color indexed="64"/>
      </left>
      <right style="thin">
        <color indexed="64"/>
      </right>
      <top/>
      <bottom style="medium">
        <color theme="4"/>
      </bottom>
      <diagonal/>
    </border>
    <border>
      <left style="thin">
        <color indexed="64"/>
      </left>
      <right/>
      <top style="medium">
        <color theme="4"/>
      </top>
      <bottom style="medium">
        <color theme="4"/>
      </bottom>
      <diagonal/>
    </border>
    <border>
      <left/>
      <right style="thin">
        <color indexed="64"/>
      </right>
      <top style="medium">
        <color theme="4"/>
      </top>
      <bottom style="thin">
        <color indexed="64"/>
      </bottom>
      <diagonal/>
    </border>
    <border>
      <left style="medium">
        <color theme="4"/>
      </left>
      <right/>
      <top style="medium">
        <color theme="4"/>
      </top>
      <bottom style="medium">
        <color theme="4"/>
      </bottom>
      <diagonal/>
    </border>
    <border>
      <left style="thin">
        <color indexed="64"/>
      </left>
      <right style="thin">
        <color indexed="64"/>
      </right>
      <top style="medium">
        <color theme="4"/>
      </top>
      <bottom/>
      <diagonal/>
    </border>
    <border>
      <left style="medium">
        <color theme="4"/>
      </left>
      <right/>
      <top style="medium">
        <color theme="4"/>
      </top>
      <bottom style="thin">
        <color indexed="64"/>
      </bottom>
      <diagonal/>
    </border>
    <border>
      <left style="medium">
        <color theme="4"/>
      </left>
      <right/>
      <top style="thin">
        <color indexed="64"/>
      </top>
      <bottom style="medium">
        <color theme="4"/>
      </bottom>
      <diagonal/>
    </border>
    <border>
      <left style="thin">
        <color indexed="64"/>
      </left>
      <right style="medium">
        <color theme="4"/>
      </right>
      <top style="medium">
        <color theme="4"/>
      </top>
      <bottom style="thin">
        <color indexed="64"/>
      </bottom>
      <diagonal/>
    </border>
    <border>
      <left style="medium">
        <color theme="4"/>
      </left>
      <right/>
      <top style="thin">
        <color indexed="64"/>
      </top>
      <bottom style="thin">
        <color indexed="64"/>
      </bottom>
      <diagonal/>
    </border>
    <border>
      <left style="medium">
        <color theme="4"/>
      </left>
      <right style="medium">
        <color theme="4"/>
      </right>
      <top style="medium">
        <color theme="4"/>
      </top>
      <bottom/>
      <diagonal/>
    </border>
    <border>
      <left/>
      <right/>
      <top style="medium">
        <color theme="4"/>
      </top>
      <bottom style="medium">
        <color theme="4"/>
      </bottom>
      <diagonal/>
    </border>
    <border>
      <left style="medium">
        <color theme="4"/>
      </left>
      <right/>
      <top style="medium">
        <color theme="4"/>
      </top>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medium">
        <color theme="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theme="4"/>
      </left>
      <right/>
      <top style="thin">
        <color indexed="64"/>
      </top>
      <bottom/>
      <diagonal/>
    </border>
    <border>
      <left style="medium">
        <color theme="4"/>
      </left>
      <right style="medium">
        <color theme="4"/>
      </right>
      <top style="thin">
        <color indexed="64"/>
      </top>
      <bottom/>
      <diagonal/>
    </border>
    <border>
      <left/>
      <right style="thin">
        <color indexed="64"/>
      </right>
      <top style="thin">
        <color indexed="64"/>
      </top>
      <bottom style="medium">
        <color theme="4"/>
      </bottom>
      <diagonal/>
    </border>
    <border>
      <left style="medium">
        <color theme="4"/>
      </left>
      <right style="medium">
        <color theme="4"/>
      </right>
      <top/>
      <bottom/>
      <diagonal/>
    </border>
    <border>
      <left style="medium">
        <color indexed="64"/>
      </left>
      <right style="thin">
        <color indexed="64"/>
      </right>
      <top style="medium">
        <color theme="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rgb="FF00B050"/>
      </left>
      <right style="thin">
        <color rgb="FF00B050"/>
      </right>
      <top/>
      <bottom style="medium">
        <color rgb="FF00B050"/>
      </bottom>
      <diagonal/>
    </border>
    <border>
      <left style="thick">
        <color rgb="FF00B050"/>
      </left>
      <right style="thin">
        <color rgb="FF00B050"/>
      </right>
      <top/>
      <bottom/>
      <diagonal/>
    </border>
    <border>
      <left style="thick">
        <color rgb="FF00B050"/>
      </left>
      <right style="thin">
        <color rgb="FF00B050"/>
      </right>
      <top style="medium">
        <color rgb="FF00B050"/>
      </top>
      <bottom/>
      <diagonal/>
    </border>
    <border>
      <left style="thick">
        <color rgb="FF00B050"/>
      </left>
      <right style="thin">
        <color rgb="FF00B050"/>
      </right>
      <top/>
      <bottom style="medium">
        <color rgb="FF00B050"/>
      </bottom>
      <diagonal/>
    </border>
    <border>
      <left style="thin">
        <color rgb="FF00B050"/>
      </left>
      <right style="thick">
        <color rgb="FF00B050"/>
      </right>
      <top style="medium">
        <color rgb="FF00B050"/>
      </top>
      <bottom style="thin">
        <color rgb="FF00B050"/>
      </bottom>
      <diagonal/>
    </border>
    <border>
      <left style="thin">
        <color rgb="FF00B050"/>
      </left>
      <right style="thick">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style="thin">
        <color rgb="FF00B050"/>
      </right>
      <top style="thin">
        <color rgb="FF00B050"/>
      </top>
      <bottom style="medium">
        <color rgb="FF00B050"/>
      </bottom>
      <diagonal/>
    </border>
    <border>
      <left style="thin">
        <color rgb="FF00B050"/>
      </left>
      <right style="thick">
        <color rgb="FF00B050"/>
      </right>
      <top style="thin">
        <color rgb="FF00B050"/>
      </top>
      <bottom style="medium">
        <color rgb="FF00B05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left>
      <right/>
      <top style="medium">
        <color rgb="FF2E74B5"/>
      </top>
      <bottom/>
      <diagonal/>
    </border>
    <border>
      <left/>
      <right/>
      <top style="medium">
        <color rgb="FF2E74B5"/>
      </top>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medium">
        <color rgb="FF2E74B5"/>
      </right>
      <top style="thin">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style="thick">
        <color rgb="FF00B050"/>
      </left>
      <right style="thin">
        <color rgb="FF00B050"/>
      </right>
      <top style="thick">
        <color rgb="FF00B050"/>
      </top>
      <bottom style="thin">
        <color rgb="FF00B050"/>
      </bottom>
      <diagonal/>
    </border>
    <border>
      <left style="thin">
        <color rgb="FF00B050"/>
      </left>
      <right style="thin">
        <color rgb="FF00B050"/>
      </right>
      <top style="thick">
        <color rgb="FF00B050"/>
      </top>
      <bottom style="thin">
        <color rgb="FF00B050"/>
      </bottom>
      <diagonal/>
    </border>
    <border>
      <left style="thin">
        <color rgb="FF00B050"/>
      </left>
      <right style="thick">
        <color rgb="FF00B050"/>
      </right>
      <top style="thick">
        <color rgb="FF00B050"/>
      </top>
      <bottom style="thin">
        <color rgb="FF00B050"/>
      </bottom>
      <diagonal/>
    </border>
    <border>
      <left style="thick">
        <color rgb="FF00B050"/>
      </left>
      <right style="thin">
        <color rgb="FF00B050"/>
      </right>
      <top style="thin">
        <color rgb="FF00B050"/>
      </top>
      <bottom style="thick">
        <color rgb="FF00B050"/>
      </bottom>
      <diagonal/>
    </border>
    <border>
      <left style="thin">
        <color rgb="FF00B050"/>
      </left>
      <right style="thin">
        <color rgb="FF00B050"/>
      </right>
      <top style="thin">
        <color rgb="FF00B050"/>
      </top>
      <bottom style="thick">
        <color rgb="FF00B050"/>
      </bottom>
      <diagonal/>
    </border>
    <border>
      <left style="thin">
        <color rgb="FF00B050"/>
      </left>
      <right style="thick">
        <color rgb="FF00B050"/>
      </right>
      <top style="thin">
        <color rgb="FF00B050"/>
      </top>
      <bottom style="thick">
        <color rgb="FF00B050"/>
      </bottom>
      <diagonal/>
    </border>
    <border>
      <left style="thin">
        <color rgb="FF00B050"/>
      </left>
      <right/>
      <top style="thick">
        <color rgb="FF00B050"/>
      </top>
      <bottom style="thin">
        <color rgb="FF00B050"/>
      </bottom>
      <diagonal/>
    </border>
    <border>
      <left style="thin">
        <color rgb="FF00B050"/>
      </left>
      <right style="thin">
        <color rgb="FF00B050"/>
      </right>
      <top/>
      <bottom style="thick">
        <color rgb="FF00B050"/>
      </bottom>
      <diagonal/>
    </border>
    <border>
      <left style="thin">
        <color rgb="FF00B050"/>
      </left>
      <right/>
      <top style="thin">
        <color rgb="FF00B050"/>
      </top>
      <bottom style="thick">
        <color rgb="FF00B050"/>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style="thin">
        <color indexed="64"/>
      </left>
      <right style="medium">
        <color indexed="64"/>
      </right>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style="medium">
        <color rgb="FF00B050"/>
      </top>
      <bottom/>
      <diagonal/>
    </border>
    <border>
      <left style="thick">
        <color rgb="FF00B050"/>
      </left>
      <right style="thick">
        <color rgb="FF00B050"/>
      </right>
      <top style="medium">
        <color rgb="FF00B050"/>
      </top>
      <bottom style="thin">
        <color rgb="FF00B050"/>
      </bottom>
      <diagonal/>
    </border>
    <border>
      <left style="thick">
        <color rgb="FF00B050"/>
      </left>
      <right style="thick">
        <color rgb="FF00B050"/>
      </right>
      <top style="medium">
        <color rgb="FF00B050"/>
      </top>
      <bottom style="thick">
        <color rgb="FF00B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4"/>
      </top>
      <bottom style="medium">
        <color indexed="64"/>
      </bottom>
      <diagonal/>
    </border>
    <border>
      <left style="medium">
        <color theme="4"/>
      </left>
      <right style="medium">
        <color theme="4"/>
      </right>
      <top/>
      <bottom style="medium">
        <color theme="4"/>
      </bottom>
      <diagonal/>
    </border>
    <border>
      <left style="thin">
        <color indexed="64"/>
      </left>
      <right/>
      <top/>
      <bottom style="thin">
        <color indexed="64"/>
      </bottom>
      <diagonal/>
    </border>
    <border>
      <left style="thin">
        <color indexed="64"/>
      </left>
      <right style="medium">
        <color theme="4"/>
      </right>
      <top style="thin">
        <color indexed="64"/>
      </top>
      <bottom style="medium">
        <color theme="4"/>
      </bottom>
      <diagonal/>
    </border>
    <border>
      <left style="medium">
        <color theme="4"/>
      </left>
      <right/>
      <top/>
      <bottom style="medium">
        <color theme="4"/>
      </bottom>
      <diagonal/>
    </border>
    <border>
      <left style="thin">
        <color indexed="64"/>
      </left>
      <right/>
      <top style="medium">
        <color indexed="64"/>
      </top>
      <bottom/>
      <diagonal/>
    </border>
    <border>
      <left/>
      <right style="medium">
        <color theme="4"/>
      </right>
      <top style="medium">
        <color theme="4"/>
      </top>
      <bottom style="medium">
        <color theme="4"/>
      </bottom>
      <diagonal/>
    </border>
    <border>
      <left style="thin">
        <color indexed="64"/>
      </left>
      <right style="medium">
        <color indexed="64"/>
      </right>
      <top/>
      <bottom style="medium">
        <color indexed="64"/>
      </bottom>
      <diagonal/>
    </border>
    <border>
      <left/>
      <right/>
      <top/>
      <bottom style="thick">
        <color theme="4"/>
      </bottom>
      <diagonal/>
    </border>
    <border>
      <left style="thick">
        <color rgb="FF00B050"/>
      </left>
      <right style="medium">
        <color rgb="FF00B050"/>
      </right>
      <top style="thick">
        <color rgb="FF00B050"/>
      </top>
      <bottom style="medium">
        <color rgb="FF00B050"/>
      </bottom>
      <diagonal/>
    </border>
    <border>
      <left style="medium">
        <color rgb="FF00B050"/>
      </left>
      <right style="medium">
        <color rgb="FF00B050"/>
      </right>
      <top style="thick">
        <color rgb="FF00B050"/>
      </top>
      <bottom style="medium">
        <color rgb="FF00B050"/>
      </bottom>
      <diagonal/>
    </border>
    <border>
      <left style="medium">
        <color rgb="FF00B050"/>
      </left>
      <right style="thick">
        <color rgb="FF00B050"/>
      </right>
      <top style="thick">
        <color rgb="FF00B050"/>
      </top>
      <bottom style="medium">
        <color rgb="FF00B050"/>
      </bottom>
      <diagonal/>
    </border>
    <border>
      <left style="thick">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style="medium">
        <color rgb="FF00B050"/>
      </bottom>
      <diagonal/>
    </border>
    <border>
      <left style="medium">
        <color rgb="FF00B050"/>
      </left>
      <right style="thick">
        <color rgb="FF00B050"/>
      </right>
      <top style="medium">
        <color rgb="FF00B050"/>
      </top>
      <bottom style="medium">
        <color rgb="FF00B050"/>
      </bottom>
      <diagonal/>
    </border>
    <border>
      <left style="thick">
        <color rgb="FF00B050"/>
      </left>
      <right style="medium">
        <color rgb="FF00B050"/>
      </right>
      <top style="medium">
        <color rgb="FF00B050"/>
      </top>
      <bottom style="thick">
        <color rgb="FF00B050"/>
      </bottom>
      <diagonal/>
    </border>
    <border>
      <left style="medium">
        <color rgb="FF00B050"/>
      </left>
      <right style="medium">
        <color rgb="FF00B050"/>
      </right>
      <top style="medium">
        <color rgb="FF00B050"/>
      </top>
      <bottom style="thick">
        <color rgb="FF00B050"/>
      </bottom>
      <diagonal/>
    </border>
    <border>
      <left style="medium">
        <color rgb="FF00B050"/>
      </left>
      <right style="thick">
        <color rgb="FF00B050"/>
      </right>
      <top style="medium">
        <color rgb="FF00B050"/>
      </top>
      <bottom style="thick">
        <color rgb="FF00B050"/>
      </bottom>
      <diagonal/>
    </border>
    <border>
      <left style="thick">
        <color theme="4"/>
      </left>
      <right style="medium">
        <color theme="4"/>
      </right>
      <top style="thick">
        <color theme="4"/>
      </top>
      <bottom style="medium">
        <color theme="4"/>
      </bottom>
      <diagonal/>
    </border>
    <border>
      <left style="medium">
        <color theme="4"/>
      </left>
      <right style="medium">
        <color theme="4"/>
      </right>
      <top style="thick">
        <color theme="4"/>
      </top>
      <bottom style="medium">
        <color theme="4"/>
      </bottom>
      <diagonal/>
    </border>
    <border>
      <left style="medium">
        <color theme="4"/>
      </left>
      <right style="thick">
        <color theme="4"/>
      </right>
      <top style="thick">
        <color theme="4"/>
      </top>
      <bottom style="medium">
        <color theme="4"/>
      </bottom>
      <diagonal/>
    </border>
    <border>
      <left style="thick">
        <color theme="4"/>
      </left>
      <right style="medium">
        <color theme="4"/>
      </right>
      <top style="medium">
        <color theme="4"/>
      </top>
      <bottom style="medium">
        <color theme="4"/>
      </bottom>
      <diagonal/>
    </border>
    <border>
      <left style="medium">
        <color theme="4"/>
      </left>
      <right style="thick">
        <color theme="4"/>
      </right>
      <top style="medium">
        <color theme="4"/>
      </top>
      <bottom style="medium">
        <color theme="4"/>
      </bottom>
      <diagonal/>
    </border>
    <border>
      <left style="thick">
        <color theme="4"/>
      </left>
      <right style="medium">
        <color theme="4"/>
      </right>
      <top style="medium">
        <color theme="4"/>
      </top>
      <bottom style="thick">
        <color theme="4"/>
      </bottom>
      <diagonal/>
    </border>
    <border>
      <left style="medium">
        <color theme="4"/>
      </left>
      <right style="medium">
        <color theme="4"/>
      </right>
      <top style="medium">
        <color theme="4"/>
      </top>
      <bottom style="thick">
        <color theme="4"/>
      </bottom>
      <diagonal/>
    </border>
    <border>
      <left style="medium">
        <color theme="4"/>
      </left>
      <right style="thick">
        <color theme="4"/>
      </right>
      <top style="medium">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medium">
        <color theme="4"/>
      </left>
      <right style="medium">
        <color theme="5" tint="0.39994506668294322"/>
      </right>
      <top style="medium">
        <color theme="4"/>
      </top>
      <bottom style="medium">
        <color theme="5" tint="0.39994506668294322"/>
      </bottom>
      <diagonal/>
    </border>
    <border>
      <left style="medium">
        <color theme="5" tint="0.39994506668294322"/>
      </left>
      <right style="medium">
        <color theme="5" tint="0.39994506668294322"/>
      </right>
      <top style="medium">
        <color theme="4"/>
      </top>
      <bottom style="medium">
        <color theme="5" tint="0.39994506668294322"/>
      </bottom>
      <diagonal/>
    </border>
    <border>
      <left style="medium">
        <color theme="5" tint="0.39994506668294322"/>
      </left>
      <right style="medium">
        <color theme="4"/>
      </right>
      <top style="medium">
        <color theme="4"/>
      </top>
      <bottom style="medium">
        <color theme="5" tint="0.39994506668294322"/>
      </bottom>
      <diagonal/>
    </border>
    <border>
      <left style="medium">
        <color theme="4"/>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4"/>
      </right>
      <top style="medium">
        <color theme="5" tint="0.39994506668294322"/>
      </top>
      <bottom style="medium">
        <color theme="5" tint="0.39994506668294322"/>
      </bottom>
      <diagonal/>
    </border>
    <border>
      <left style="medium">
        <color theme="4"/>
      </left>
      <right style="medium">
        <color theme="5" tint="0.39994506668294322"/>
      </right>
      <top style="medium">
        <color theme="5" tint="0.39994506668294322"/>
      </top>
      <bottom style="medium">
        <color theme="4"/>
      </bottom>
      <diagonal/>
    </border>
    <border>
      <left style="medium">
        <color theme="5" tint="0.39994506668294322"/>
      </left>
      <right style="medium">
        <color theme="5" tint="0.39994506668294322"/>
      </right>
      <top style="medium">
        <color theme="5" tint="0.39994506668294322"/>
      </top>
      <bottom style="medium">
        <color theme="4"/>
      </bottom>
      <diagonal/>
    </border>
    <border>
      <left style="medium">
        <color theme="5" tint="0.39994506668294322"/>
      </left>
      <right style="medium">
        <color theme="4"/>
      </right>
      <top style="medium">
        <color theme="5" tint="0.39994506668294322"/>
      </top>
      <bottom style="medium">
        <color theme="4"/>
      </bottom>
      <diagonal/>
    </border>
    <border>
      <left style="medium">
        <color theme="4"/>
      </left>
      <right style="thin">
        <color indexed="64"/>
      </right>
      <top style="thin">
        <color indexed="64"/>
      </top>
      <bottom/>
      <diagonal/>
    </border>
    <border>
      <left style="medium">
        <color theme="4"/>
      </left>
      <right style="thin">
        <color indexed="64"/>
      </right>
      <top/>
      <bottom style="thin">
        <color indexed="64"/>
      </bottom>
      <diagonal/>
    </border>
    <border>
      <left style="medium">
        <color theme="4"/>
      </left>
      <right style="thin">
        <color indexed="64"/>
      </right>
      <top/>
      <bottom/>
      <diagonal/>
    </border>
    <border>
      <left style="thin">
        <color indexed="64"/>
      </left>
      <right style="medium">
        <color theme="5" tint="0.39994506668294322"/>
      </right>
      <top style="medium">
        <color theme="4"/>
      </top>
      <bottom/>
      <diagonal/>
    </border>
    <border>
      <left style="thin">
        <color indexed="64"/>
      </left>
      <right style="medium">
        <color theme="5" tint="0.39994506668294322"/>
      </right>
      <top/>
      <bottom/>
      <diagonal/>
    </border>
    <border>
      <left style="thin">
        <color indexed="64"/>
      </left>
      <right style="medium">
        <color theme="5" tint="0.39994506668294322"/>
      </right>
      <top/>
      <bottom style="medium">
        <color indexed="64"/>
      </bottom>
      <diagonal/>
    </border>
    <border>
      <left style="medium">
        <color theme="5" tint="0.39994506668294322"/>
      </left>
      <right style="medium">
        <color theme="5" tint="0.39994506668294322"/>
      </right>
      <top style="medium">
        <color theme="5" tint="0.39994506668294322"/>
      </top>
      <bottom style="thick">
        <color theme="5" tint="0.39991454817346722"/>
      </bottom>
      <diagonal/>
    </border>
    <border>
      <left style="medium">
        <color theme="5" tint="0.39994506668294322"/>
      </left>
      <right style="medium">
        <color theme="4"/>
      </right>
      <top style="medium">
        <color theme="5" tint="0.39994506668294322"/>
      </top>
      <bottom style="thick">
        <color theme="5" tint="0.39991454817346722"/>
      </bottom>
      <diagonal/>
    </border>
    <border>
      <left style="medium">
        <color theme="4"/>
      </left>
      <right style="thin">
        <color indexed="64"/>
      </right>
      <top/>
      <bottom style="medium">
        <color theme="4"/>
      </bottom>
      <diagonal/>
    </border>
    <border>
      <left style="medium">
        <color indexed="64"/>
      </left>
      <right style="medium">
        <color theme="4"/>
      </right>
      <top style="medium">
        <color theme="4"/>
      </top>
      <bottom style="medium">
        <color theme="4"/>
      </bottom>
      <diagonal/>
    </border>
    <border>
      <left/>
      <right style="thin">
        <color indexed="64"/>
      </right>
      <top style="thin">
        <color indexed="64"/>
      </top>
      <bottom/>
      <diagonal/>
    </border>
    <border>
      <left style="medium">
        <color indexed="64"/>
      </left>
      <right style="medium">
        <color theme="4"/>
      </right>
      <top style="medium">
        <color theme="4"/>
      </top>
      <bottom/>
      <diagonal/>
    </border>
    <border>
      <left style="medium">
        <color indexed="64"/>
      </left>
      <right style="medium">
        <color theme="4"/>
      </right>
      <top/>
      <bottom style="medium">
        <color theme="4"/>
      </bottom>
      <diagonal/>
    </border>
    <border>
      <left/>
      <right style="thin">
        <color indexed="64"/>
      </right>
      <top/>
      <bottom/>
      <diagonal/>
    </border>
    <border>
      <left/>
      <right style="thin">
        <color indexed="64"/>
      </right>
      <top/>
      <bottom style="medium">
        <color indexed="64"/>
      </bottom>
      <diagonal/>
    </border>
    <border>
      <left style="medium">
        <color theme="5"/>
      </left>
      <right/>
      <top style="thick">
        <color theme="5" tint="0.39991454817346722"/>
      </top>
      <bottom style="thick">
        <color theme="5"/>
      </bottom>
      <diagonal/>
    </border>
    <border>
      <left style="thin">
        <color indexed="64"/>
      </left>
      <right/>
      <top/>
      <bottom style="medium">
        <color indexed="64"/>
      </bottom>
      <diagonal/>
    </border>
    <border>
      <left style="medium">
        <color theme="5"/>
      </left>
      <right style="medium">
        <color theme="5"/>
      </right>
      <top style="thick">
        <color theme="5" tint="0.39991454817346722"/>
      </top>
      <bottom style="thick">
        <color theme="5"/>
      </bottom>
      <diagonal/>
    </border>
    <border>
      <left style="medium">
        <color indexed="64"/>
      </left>
      <right style="medium">
        <color theme="4"/>
      </right>
      <top/>
      <bottom/>
      <diagonal/>
    </border>
    <border>
      <left style="medium">
        <color theme="4"/>
      </left>
      <right style="thick">
        <color theme="4"/>
      </right>
      <top/>
      <bottom style="medium">
        <color theme="4"/>
      </bottom>
      <diagonal/>
    </border>
    <border>
      <left style="medium">
        <color indexed="64"/>
      </left>
      <right style="medium">
        <color theme="4"/>
      </right>
      <top style="medium">
        <color theme="4"/>
      </top>
      <bottom style="medium">
        <color indexed="64"/>
      </bottom>
      <diagonal/>
    </border>
    <border>
      <left style="medium">
        <color theme="4"/>
      </left>
      <right style="thick">
        <color theme="4"/>
      </right>
      <top style="medium">
        <color theme="4"/>
      </top>
      <bottom style="medium">
        <color indexed="64"/>
      </bottom>
      <diagonal/>
    </border>
    <border>
      <left style="medium">
        <color indexed="64"/>
      </left>
      <right style="medium">
        <color theme="4"/>
      </right>
      <top/>
      <bottom style="thick">
        <color theme="4"/>
      </bottom>
      <diagonal/>
    </border>
    <border>
      <left style="medium">
        <color theme="4"/>
      </left>
      <right style="thick">
        <color theme="4"/>
      </right>
      <top/>
      <bottom style="thick">
        <color theme="4"/>
      </bottom>
      <diagonal/>
    </border>
    <border>
      <left style="medium">
        <color theme="4"/>
      </left>
      <right style="thin">
        <color indexed="64"/>
      </right>
      <top style="thin">
        <color indexed="64"/>
      </top>
      <bottom style="thick">
        <color theme="4"/>
      </bottom>
      <diagonal/>
    </border>
    <border>
      <left style="medium">
        <color indexed="64"/>
      </left>
      <right style="thin">
        <color indexed="64"/>
      </right>
      <top/>
      <bottom style="medium">
        <color theme="4"/>
      </bottom>
      <diagonal/>
    </border>
    <border>
      <left style="thin">
        <color indexed="64"/>
      </left>
      <right/>
      <top/>
      <bottom style="medium">
        <color theme="4"/>
      </bottom>
      <diagonal/>
    </border>
    <border>
      <left style="medium">
        <color theme="4"/>
      </left>
      <right style="medium">
        <color theme="5" tint="0.39994506668294322"/>
      </right>
      <top/>
      <bottom style="medium">
        <color theme="5" tint="0.39994506668294322"/>
      </bottom>
      <diagonal/>
    </border>
    <border>
      <left style="medium">
        <color theme="5" tint="0.39994506668294322"/>
      </left>
      <right style="medium">
        <color theme="5" tint="0.39994506668294322"/>
      </right>
      <top/>
      <bottom style="medium">
        <color theme="5" tint="0.39994506668294322"/>
      </bottom>
      <diagonal/>
    </border>
    <border>
      <left style="medium">
        <color theme="5" tint="0.39994506668294322"/>
      </left>
      <right style="medium">
        <color theme="4"/>
      </right>
      <top/>
      <bottom style="medium">
        <color theme="5" tint="0.39994506668294322"/>
      </bottom>
      <diagonal/>
    </border>
    <border>
      <left style="medium">
        <color indexed="64"/>
      </left>
      <right style="medium">
        <color theme="4"/>
      </right>
      <top style="medium">
        <color theme="4"/>
      </top>
      <bottom style="thick">
        <color theme="3" tint="0.39994506668294322"/>
      </bottom>
      <diagonal/>
    </border>
    <border>
      <left style="medium">
        <color indexed="64"/>
      </left>
      <right style="medium">
        <color indexed="64"/>
      </right>
      <top style="medium">
        <color theme="4"/>
      </top>
      <bottom style="thick">
        <color theme="3" tint="0.39994506668294322"/>
      </bottom>
      <diagonal/>
    </border>
    <border>
      <left style="medium">
        <color theme="4"/>
      </left>
      <right style="thin">
        <color indexed="64"/>
      </right>
      <top style="medium">
        <color theme="3" tint="0.39994506668294322"/>
      </top>
      <bottom style="medium">
        <color theme="4"/>
      </bottom>
      <diagonal/>
    </border>
    <border>
      <left style="thin">
        <color indexed="64"/>
      </left>
      <right style="thin">
        <color indexed="64"/>
      </right>
      <top style="medium">
        <color theme="3" tint="0.39994506668294322"/>
      </top>
      <bottom style="medium">
        <color theme="4"/>
      </bottom>
      <diagonal/>
    </border>
    <border>
      <left style="thin">
        <color indexed="64"/>
      </left>
      <right style="medium">
        <color theme="4"/>
      </right>
      <top style="medium">
        <color theme="3" tint="0.39994506668294322"/>
      </top>
      <bottom style="medium">
        <color theme="4"/>
      </bottom>
      <diagonal/>
    </border>
    <border>
      <left style="medium">
        <color theme="4"/>
      </left>
      <right style="thin">
        <color indexed="64"/>
      </right>
      <top/>
      <bottom style="medium">
        <color theme="3" tint="0.39994506668294322"/>
      </bottom>
      <diagonal/>
    </border>
    <border>
      <left style="thin">
        <color indexed="64"/>
      </left>
      <right style="thin">
        <color indexed="64"/>
      </right>
      <top/>
      <bottom style="medium">
        <color theme="3" tint="0.39994506668294322"/>
      </bottom>
      <diagonal/>
    </border>
    <border>
      <left style="thin">
        <color indexed="64"/>
      </left>
      <right style="medium">
        <color theme="4"/>
      </right>
      <top/>
      <bottom style="medium">
        <color theme="3" tint="0.39994506668294322"/>
      </bottom>
      <diagonal/>
    </border>
  </borders>
  <cellStyleXfs count="3">
    <xf numFmtId="0" fontId="0" fillId="0" borderId="0"/>
    <xf numFmtId="41" fontId="41" fillId="0" borderId="0" applyFont="0" applyFill="0" applyBorder="0" applyAlignment="0" applyProtection="0"/>
    <xf numFmtId="9" fontId="41" fillId="0" borderId="0" applyFont="0" applyFill="0" applyBorder="0" applyAlignment="0" applyProtection="0"/>
  </cellStyleXfs>
  <cellXfs count="769">
    <xf numFmtId="0" fontId="0" fillId="0" borderId="0" xfId="0"/>
    <xf numFmtId="0" fontId="0" fillId="0" borderId="1" xfId="0" applyBorder="1" applyAlignment="1">
      <alignment horizontal="center"/>
    </xf>
    <xf numFmtId="49" fontId="0" fillId="0" borderId="1" xfId="0" applyNumberFormat="1" applyBorder="1" applyAlignment="1">
      <alignment horizontal="center"/>
    </xf>
    <xf numFmtId="0" fontId="0" fillId="0" borderId="0" xfId="0" applyBorder="1" applyAlignment="1"/>
    <xf numFmtId="0" fontId="0" fillId="0" borderId="5" xfId="0" applyBorder="1" applyAlignment="1"/>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0" xfId="0" applyAlignment="1">
      <alignment vertical="center"/>
    </xf>
    <xf numFmtId="0" fontId="0" fillId="7" borderId="0" xfId="0" applyFill="1"/>
    <xf numFmtId="0" fontId="8" fillId="0" borderId="23" xfId="0" applyFont="1" applyBorder="1" applyAlignment="1">
      <alignment horizontal="center"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9" xfId="0" applyBorder="1" applyAlignment="1">
      <alignment vertical="center"/>
    </xf>
    <xf numFmtId="0" fontId="0" fillId="0" borderId="0" xfId="0" applyAlignment="1">
      <alignment horizontal="center"/>
    </xf>
    <xf numFmtId="0" fontId="0" fillId="0" borderId="1" xfId="0" applyFont="1" applyFill="1" applyBorder="1" applyAlignment="1">
      <alignment horizontal="center" vertical="center"/>
    </xf>
    <xf numFmtId="0" fontId="0" fillId="0" borderId="1" xfId="0" applyBorder="1" applyAlignment="1">
      <alignment vertical="center"/>
    </xf>
    <xf numFmtId="0" fontId="15" fillId="0" borderId="1" xfId="0" applyFont="1" applyFill="1" applyBorder="1" applyAlignment="1">
      <alignment vertical="center" wrapText="1"/>
    </xf>
    <xf numFmtId="0" fontId="2" fillId="0" borderId="0" xfId="0" applyFont="1"/>
    <xf numFmtId="0" fontId="17" fillId="0" borderId="0" xfId="0" applyFont="1"/>
    <xf numFmtId="0" fontId="16" fillId="0" borderId="23" xfId="0" applyFont="1" applyBorder="1" applyAlignment="1">
      <alignment horizontal="justify" vertical="center" wrapText="1"/>
    </xf>
    <xf numFmtId="0" fontId="0" fillId="0" borderId="0" xfId="0" applyFill="1"/>
    <xf numFmtId="0" fontId="9" fillId="0" borderId="11" xfId="0" applyFont="1" applyBorder="1" applyAlignment="1">
      <alignment vertical="center" wrapText="1"/>
    </xf>
    <xf numFmtId="0" fontId="9" fillId="0" borderId="9" xfId="0" applyFont="1" applyBorder="1" applyAlignment="1">
      <alignment vertical="center" wrapText="1"/>
    </xf>
    <xf numFmtId="0" fontId="9" fillId="0" borderId="7" xfId="0" applyFont="1" applyBorder="1" applyAlignment="1">
      <alignmen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0" fontId="0" fillId="0" borderId="37" xfId="0" applyBorder="1" applyAlignment="1"/>
    <xf numFmtId="0" fontId="0" fillId="0" borderId="36" xfId="0" applyBorder="1" applyAlignment="1"/>
    <xf numFmtId="0" fontId="0" fillId="0" borderId="35" xfId="0" applyBorder="1" applyAlignment="1"/>
    <xf numFmtId="0" fontId="2"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1" fillId="0" borderId="23" xfId="0" applyFont="1" applyBorder="1" applyAlignment="1">
      <alignment horizontal="justify" vertical="center" wrapText="1"/>
    </xf>
    <xf numFmtId="0" fontId="21" fillId="0" borderId="23" xfId="0" applyFont="1" applyBorder="1" applyAlignment="1">
      <alignment vertical="center" wrapText="1"/>
    </xf>
    <xf numFmtId="0" fontId="1" fillId="0" borderId="5" xfId="0" applyFont="1" applyBorder="1" applyAlignment="1"/>
    <xf numFmtId="0" fontId="1" fillId="0" borderId="0" xfId="0" applyFont="1" applyBorder="1" applyAlignment="1"/>
    <xf numFmtId="0" fontId="0" fillId="0" borderId="0" xfId="0" applyBorder="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0" fillId="0" borderId="19" xfId="0" applyBorder="1" applyAlignment="1">
      <alignment horizontal="justify" vertical="center" wrapText="1"/>
    </xf>
    <xf numFmtId="0" fontId="8" fillId="5" borderId="1" xfId="0" applyFont="1" applyFill="1" applyBorder="1" applyAlignment="1">
      <alignment horizontal="center" vertical="center"/>
    </xf>
    <xf numFmtId="0" fontId="0" fillId="0" borderId="0" xfId="0" applyAlignment="1">
      <alignment wrapText="1"/>
    </xf>
    <xf numFmtId="0" fontId="0" fillId="12" borderId="1" xfId="0" applyFill="1" applyBorder="1" applyAlignment="1">
      <alignment horizontal="center" vertical="center"/>
    </xf>
    <xf numFmtId="0" fontId="27" fillId="13" borderId="1" xfId="0" applyFont="1" applyFill="1" applyBorder="1" applyAlignment="1"/>
    <xf numFmtId="0" fontId="28" fillId="13" borderId="1" xfId="0" applyFont="1" applyFill="1" applyBorder="1"/>
    <xf numFmtId="0" fontId="28" fillId="13" borderId="2" xfId="0" applyFont="1" applyFill="1" applyBorder="1"/>
    <xf numFmtId="0" fontId="28" fillId="13" borderId="1" xfId="0" applyFont="1" applyFill="1" applyBorder="1" applyAlignment="1">
      <alignment vertical="center"/>
    </xf>
    <xf numFmtId="0" fontId="28" fillId="13" borderId="1" xfId="0" applyFont="1" applyFill="1" applyBorder="1" applyAlignment="1">
      <alignment horizontal="center"/>
    </xf>
    <xf numFmtId="0" fontId="28" fillId="13" borderId="1" xfId="0" applyFont="1" applyFill="1" applyBorder="1" applyAlignment="1"/>
    <xf numFmtId="0" fontId="2" fillId="0" borderId="0" xfId="0" applyFont="1" applyAlignment="1">
      <alignment horizontal="left" vertical="center"/>
    </xf>
    <xf numFmtId="0" fontId="8" fillId="14" borderId="57" xfId="0" applyFont="1" applyFill="1" applyBorder="1" applyAlignment="1">
      <alignment horizontal="center" vertical="center" wrapText="1"/>
    </xf>
    <xf numFmtId="0" fontId="8" fillId="14" borderId="58" xfId="0" applyFont="1" applyFill="1" applyBorder="1" applyAlignment="1">
      <alignment horizontal="center" vertical="center" wrapText="1"/>
    </xf>
    <xf numFmtId="0" fontId="0" fillId="0" borderId="58" xfId="0" applyBorder="1" applyAlignment="1">
      <alignment horizontal="center" vertical="center" wrapText="1"/>
    </xf>
    <xf numFmtId="0" fontId="8" fillId="14" borderId="56" xfId="0" applyFont="1" applyFill="1" applyBorder="1" applyAlignment="1">
      <alignment horizontal="center" vertical="center" wrapText="1"/>
    </xf>
    <xf numFmtId="0" fontId="2" fillId="0" borderId="0" xfId="0" applyFont="1" applyAlignment="1" applyProtection="1">
      <alignment horizontal="center" vertical="center"/>
      <protection hidden="1"/>
    </xf>
    <xf numFmtId="0" fontId="31" fillId="0" borderId="1" xfId="0" applyFont="1" applyFill="1" applyBorder="1" applyAlignment="1" applyProtection="1">
      <alignment horizontal="center" vertical="center" wrapText="1"/>
      <protection hidden="1"/>
    </xf>
    <xf numFmtId="0" fontId="31" fillId="0" borderId="1" xfId="0" applyFont="1" applyFill="1" applyBorder="1" applyAlignment="1">
      <alignment horizontal="center" vertical="center" wrapText="1"/>
    </xf>
    <xf numFmtId="0" fontId="0" fillId="12" borderId="1" xfId="0" applyFill="1" applyBorder="1" applyAlignment="1" applyProtection="1">
      <alignment horizontal="center"/>
      <protection locked="0"/>
    </xf>
    <xf numFmtId="0" fontId="0" fillId="12" borderId="1" xfId="0" applyFill="1" applyBorder="1" applyAlignment="1" applyProtection="1">
      <alignment horizontal="left"/>
      <protection locked="0"/>
    </xf>
    <xf numFmtId="0" fontId="0" fillId="12" borderId="1" xfId="0" applyFill="1" applyBorder="1" applyAlignment="1" applyProtection="1">
      <alignment horizontal="center" vertical="center"/>
      <protection locked="0"/>
    </xf>
    <xf numFmtId="0" fontId="28" fillId="13" borderId="1" xfId="0" applyFont="1" applyFill="1" applyBorder="1" applyAlignment="1">
      <alignment horizont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19" xfId="0" applyBorder="1" applyAlignment="1">
      <alignment horizontal="justify" vertical="center" wrapText="1"/>
    </xf>
    <xf numFmtId="0" fontId="8" fillId="9" borderId="1" xfId="0" applyFont="1" applyFill="1" applyBorder="1" applyAlignment="1">
      <alignment horizontal="center" vertical="center"/>
    </xf>
    <xf numFmtId="0" fontId="0" fillId="0" borderId="19" xfId="0" applyBorder="1" applyAlignment="1">
      <alignment horizontal="justify" vertical="center" wrapText="1"/>
    </xf>
    <xf numFmtId="0" fontId="0" fillId="0" borderId="1" xfId="0" applyBorder="1" applyAlignment="1">
      <alignment horizontal="center" vertical="center" wrapText="1"/>
    </xf>
    <xf numFmtId="0" fontId="8" fillId="0" borderId="0" xfId="0" applyFont="1"/>
    <xf numFmtId="0" fontId="0" fillId="2" borderId="0" xfId="0" applyFill="1"/>
    <xf numFmtId="0" fontId="0" fillId="2" borderId="1" xfId="0" applyFill="1" applyBorder="1" applyAlignment="1">
      <alignment horizontal="center" vertical="center"/>
    </xf>
    <xf numFmtId="0" fontId="0" fillId="0" borderId="1" xfId="0"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Protection="1">
      <protection hidden="1"/>
    </xf>
    <xf numFmtId="0" fontId="0" fillId="0" borderId="1" xfId="0" applyBorder="1" applyAlignment="1" applyProtection="1">
      <alignment horizontal="center"/>
      <protection locked="0"/>
    </xf>
    <xf numFmtId="0" fontId="8" fillId="0" borderId="0" xfId="0" applyFont="1" applyBorder="1" applyAlignment="1">
      <alignment horizontal="center" vertical="center" wrapText="1"/>
    </xf>
    <xf numFmtId="0" fontId="0" fillId="0" borderId="0" xfId="0" applyBorder="1" applyAlignment="1">
      <alignment horizontal="center"/>
    </xf>
    <xf numFmtId="0" fontId="24" fillId="0" borderId="0" xfId="0" applyFont="1" applyBorder="1" applyAlignment="1">
      <alignment horizontal="center" vertical="center" wrapText="1"/>
    </xf>
    <xf numFmtId="0" fontId="0" fillId="0" borderId="0" xfId="0" applyBorder="1" applyAlignment="1">
      <alignment horizontal="center" vertical="center"/>
    </xf>
    <xf numFmtId="0" fontId="7" fillId="0" borderId="0" xfId="0" applyFont="1"/>
    <xf numFmtId="0" fontId="8" fillId="15" borderId="1" xfId="0" applyFont="1" applyFill="1" applyBorder="1" applyAlignment="1">
      <alignment horizontal="center" vertical="center"/>
    </xf>
    <xf numFmtId="0" fontId="0" fillId="0" borderId="1" xfId="0" applyBorder="1" applyAlignment="1">
      <alignment horizontal="justify" vertical="center" wrapText="1"/>
    </xf>
    <xf numFmtId="0" fontId="8" fillId="2" borderId="0" xfId="0" applyFont="1" applyFill="1"/>
    <xf numFmtId="0" fontId="34" fillId="2" borderId="0" xfId="0" applyFont="1" applyFill="1"/>
    <xf numFmtId="0" fontId="8" fillId="9" borderId="2" xfId="0" applyFont="1" applyFill="1" applyBorder="1" applyAlignment="1">
      <alignment horizontal="center" vertical="center"/>
    </xf>
    <xf numFmtId="0" fontId="8" fillId="13" borderId="1" xfId="0" applyFont="1" applyFill="1" applyBorder="1" applyAlignment="1">
      <alignment horizontal="center" vertical="center"/>
    </xf>
    <xf numFmtId="0" fontId="8" fillId="16" borderId="1" xfId="0" applyFont="1" applyFill="1" applyBorder="1" applyAlignment="1">
      <alignment horizontal="center" vertical="center"/>
    </xf>
    <xf numFmtId="0" fontId="8" fillId="17" borderId="1" xfId="0" applyFont="1" applyFill="1" applyBorder="1" applyAlignment="1">
      <alignment horizontal="center" vertical="center"/>
    </xf>
    <xf numFmtId="0" fontId="8" fillId="0" borderId="4"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0" fillId="9" borderId="1" xfId="0" applyFill="1" applyBorder="1" applyAlignment="1">
      <alignment horizontal="center"/>
    </xf>
    <xf numFmtId="0" fontId="0" fillId="18" borderId="1" xfId="0" applyFill="1" applyBorder="1" applyAlignment="1">
      <alignment horizontal="center"/>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36" fillId="0" borderId="0" xfId="0" applyFont="1" applyFill="1" applyBorder="1" applyAlignment="1">
      <alignment vertical="center" wrapText="1"/>
    </xf>
    <xf numFmtId="0" fontId="0" fillId="0" borderId="0" xfId="0" applyFill="1" applyBorder="1"/>
    <xf numFmtId="0" fontId="0" fillId="2" borderId="0" xfId="0" applyFill="1" applyAlignment="1">
      <alignment vertical="center"/>
    </xf>
    <xf numFmtId="0" fontId="8" fillId="13" borderId="1" xfId="0" applyFont="1" applyFill="1" applyBorder="1" applyAlignment="1">
      <alignment horizontal="center" vertical="center" wrapText="1"/>
    </xf>
    <xf numFmtId="0" fontId="40" fillId="19" borderId="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0" fillId="0" borderId="22"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2" xfId="0" applyBorder="1" applyAlignment="1">
      <alignment horizontal="center" vertical="center" wrapText="1"/>
    </xf>
    <xf numFmtId="41" fontId="44" fillId="0" borderId="25" xfId="1" applyFont="1" applyBorder="1" applyAlignment="1" applyProtection="1">
      <alignment horizontal="left" vertical="center"/>
      <protection hidden="1"/>
    </xf>
    <xf numFmtId="0" fontId="33" fillId="9" borderId="1" xfId="0" applyFont="1" applyFill="1" applyBorder="1" applyAlignment="1">
      <alignment horizontal="center" vertical="center" wrapText="1"/>
    </xf>
    <xf numFmtId="0" fontId="43" fillId="0" borderId="1" xfId="0" applyFont="1" applyBorder="1" applyAlignment="1">
      <alignment horizontal="center" vertical="center"/>
    </xf>
    <xf numFmtId="0" fontId="5" fillId="0" borderId="0" xfId="0" applyFont="1" applyBorder="1" applyAlignment="1">
      <alignment vertical="center" wrapText="1"/>
    </xf>
    <xf numFmtId="0" fontId="45" fillId="3" borderId="1" xfId="0" applyFont="1" applyFill="1" applyBorder="1" applyAlignment="1">
      <alignment horizontal="center" vertical="center" wrapText="1"/>
    </xf>
    <xf numFmtId="0" fontId="45" fillId="10" borderId="1" xfId="0" applyFont="1" applyFill="1" applyBorder="1" applyAlignment="1">
      <alignment horizontal="center" vertical="center" wrapText="1"/>
    </xf>
    <xf numFmtId="0" fontId="45" fillId="10" borderId="23" xfId="0" applyFont="1" applyFill="1" applyBorder="1" applyAlignment="1">
      <alignment horizontal="center" vertical="center" wrapText="1"/>
    </xf>
    <xf numFmtId="0" fontId="46" fillId="0" borderId="24" xfId="0" applyFont="1" applyBorder="1" applyAlignment="1">
      <alignment horizontal="center" vertical="center" wrapText="1"/>
    </xf>
    <xf numFmtId="0" fontId="47" fillId="3" borderId="20" xfId="0" applyFont="1" applyFill="1" applyBorder="1" applyAlignment="1">
      <alignment horizontal="center" vertical="center" wrapText="1"/>
    </xf>
    <xf numFmtId="0" fontId="0" fillId="3" borderId="20" xfId="0" applyFill="1" applyBorder="1" applyAlignment="1">
      <alignment horizontal="center" vertical="center"/>
    </xf>
    <xf numFmtId="0" fontId="47" fillId="10" borderId="20" xfId="0" applyFont="1" applyFill="1" applyBorder="1" applyAlignment="1">
      <alignment horizontal="center" vertical="center" wrapText="1"/>
    </xf>
    <xf numFmtId="0" fontId="0" fillId="10" borderId="20" xfId="0" applyFill="1" applyBorder="1" applyAlignment="1">
      <alignment horizontal="center" vertical="center"/>
    </xf>
    <xf numFmtId="0" fontId="28" fillId="21" borderId="1" xfId="0" applyFont="1" applyFill="1" applyBorder="1" applyAlignment="1">
      <alignment horizontal="center" vertical="center" wrapText="1"/>
    </xf>
    <xf numFmtId="0" fontId="0" fillId="0" borderId="66" xfId="0" applyBorder="1"/>
    <xf numFmtId="0" fontId="0" fillId="7" borderId="66" xfId="0" applyFill="1" applyBorder="1"/>
    <xf numFmtId="0" fontId="35" fillId="0" borderId="66" xfId="0" applyFont="1" applyBorder="1" applyAlignment="1">
      <alignment horizontal="center" vertical="center"/>
    </xf>
    <xf numFmtId="0" fontId="0" fillId="15" borderId="66" xfId="0" applyFill="1" applyBorder="1"/>
    <xf numFmtId="0" fontId="0" fillId="16" borderId="66" xfId="0" applyFill="1" applyBorder="1"/>
    <xf numFmtId="0" fontId="8" fillId="0" borderId="66" xfId="0" applyFont="1" applyFill="1" applyBorder="1" applyAlignment="1">
      <alignment horizontal="center" vertical="center"/>
    </xf>
    <xf numFmtId="0" fontId="48" fillId="13" borderId="66" xfId="0" applyFont="1" applyFill="1" applyBorder="1" applyAlignment="1">
      <alignment horizontal="center" vertical="center" wrapText="1"/>
    </xf>
    <xf numFmtId="0" fontId="48" fillId="7" borderId="66" xfId="0" applyFont="1" applyFill="1" applyBorder="1" applyAlignment="1">
      <alignment horizontal="center" vertical="center" wrapText="1"/>
    </xf>
    <xf numFmtId="0" fontId="48" fillId="16" borderId="66" xfId="0" applyFont="1" applyFill="1" applyBorder="1" applyAlignment="1">
      <alignment horizontal="center" vertical="center" wrapText="1"/>
    </xf>
    <xf numFmtId="0" fontId="48" fillId="15" borderId="66" xfId="0" applyFont="1" applyFill="1" applyBorder="1" applyAlignment="1">
      <alignment horizontal="center" vertical="center" wrapText="1"/>
    </xf>
    <xf numFmtId="0" fontId="48" fillId="0" borderId="0" xfId="0" applyFont="1" applyBorder="1"/>
    <xf numFmtId="0" fontId="48" fillId="15" borderId="0" xfId="0" applyFont="1" applyFill="1" applyBorder="1" applyAlignment="1">
      <alignment horizontal="center" vertical="center" wrapText="1"/>
    </xf>
    <xf numFmtId="0" fontId="48" fillId="23" borderId="66" xfId="0" applyFont="1" applyFill="1" applyBorder="1" applyAlignment="1">
      <alignment horizontal="center" vertical="center" wrapText="1"/>
    </xf>
    <xf numFmtId="0" fontId="0" fillId="0" borderId="1" xfId="0" applyBorder="1" applyAlignment="1">
      <alignment horizontal="justify" vertical="center" wrapText="1"/>
    </xf>
    <xf numFmtId="0" fontId="8" fillId="5"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24" xfId="0" applyBorder="1" applyAlignment="1">
      <alignment horizontal="justify" vertical="center" wrapText="1"/>
    </xf>
    <xf numFmtId="0" fontId="8" fillId="7"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13" borderId="4" xfId="0" applyFont="1" applyFill="1" applyBorder="1" applyAlignment="1">
      <alignment horizontal="center" vertical="center"/>
    </xf>
    <xf numFmtId="0" fontId="8" fillId="23" borderId="4" xfId="0" applyFont="1" applyFill="1" applyBorder="1" applyAlignment="1">
      <alignment horizontal="center" vertical="center"/>
    </xf>
    <xf numFmtId="0" fontId="49" fillId="15" borderId="1" xfId="0" applyFont="1" applyFill="1" applyBorder="1" applyAlignment="1">
      <alignment horizontal="center" vertical="center"/>
    </xf>
    <xf numFmtId="0" fontId="49" fillId="15" borderId="23" xfId="0" applyFont="1" applyFill="1" applyBorder="1" applyAlignment="1">
      <alignment horizontal="center" vertical="center"/>
    </xf>
    <xf numFmtId="0" fontId="0" fillId="15" borderId="1" xfId="0" applyFill="1" applyBorder="1" applyAlignment="1">
      <alignment horizontal="center" vertical="center"/>
    </xf>
    <xf numFmtId="0" fontId="0" fillId="15" borderId="23" xfId="0" applyFill="1" applyBorder="1" applyAlignment="1">
      <alignment horizontal="center" vertical="center"/>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14" fillId="0" borderId="1" xfId="0" applyFont="1" applyFill="1" applyBorder="1" applyAlignment="1">
      <alignment horizontal="justify" vertical="center" wrapText="1"/>
    </xf>
    <xf numFmtId="0" fontId="0" fillId="0" borderId="34" xfId="0" applyBorder="1"/>
    <xf numFmtId="0" fontId="21" fillId="0" borderId="23" xfId="0" applyFont="1" applyBorder="1" applyAlignment="1">
      <alignment horizontal="center" vertical="center" wrapText="1"/>
    </xf>
    <xf numFmtId="0" fontId="22" fillId="0" borderId="1" xfId="0" applyFont="1" applyBorder="1" applyAlignment="1">
      <alignment horizontal="justify" vertical="center" wrapText="1"/>
    </xf>
    <xf numFmtId="0" fontId="14" fillId="0" borderId="0" xfId="0" applyFont="1" applyBorder="1"/>
    <xf numFmtId="0" fontId="14" fillId="0" borderId="0" xfId="0" applyFont="1"/>
    <xf numFmtId="0" fontId="14" fillId="0" borderId="38" xfId="0" applyFont="1" applyBorder="1"/>
    <xf numFmtId="0" fontId="53" fillId="24" borderId="107" xfId="0" applyFont="1" applyFill="1" applyBorder="1" applyAlignment="1">
      <alignment horizontal="center" vertical="center" wrapText="1"/>
    </xf>
    <xf numFmtId="0" fontId="53" fillId="24" borderId="108" xfId="0" applyFont="1" applyFill="1" applyBorder="1" applyAlignment="1">
      <alignment horizontal="center" vertical="center" wrapText="1"/>
    </xf>
    <xf numFmtId="0" fontId="54" fillId="0" borderId="107" xfId="0" applyFont="1" applyBorder="1" applyAlignment="1">
      <alignment vertical="center" wrapText="1"/>
    </xf>
    <xf numFmtId="0" fontId="54" fillId="0" borderId="108" xfId="0" applyFont="1" applyBorder="1" applyAlignment="1">
      <alignment horizontal="center" vertical="center" wrapText="1"/>
    </xf>
    <xf numFmtId="0" fontId="55" fillId="0" borderId="108" xfId="0" applyFont="1" applyBorder="1" applyAlignment="1">
      <alignment horizontal="center" vertical="center" wrapText="1"/>
    </xf>
    <xf numFmtId="0" fontId="54" fillId="0" borderId="107" xfId="0" applyFont="1" applyBorder="1" applyAlignment="1">
      <alignment horizontal="justify" vertical="center" wrapText="1"/>
    </xf>
    <xf numFmtId="0" fontId="54" fillId="0" borderId="33" xfId="0" applyFont="1" applyBorder="1" applyAlignment="1">
      <alignment horizontal="justify" vertical="center" wrapText="1"/>
    </xf>
    <xf numFmtId="0" fontId="51" fillId="0" borderId="109" xfId="0" applyFont="1" applyBorder="1" applyAlignment="1">
      <alignment vertical="center" wrapText="1"/>
    </xf>
    <xf numFmtId="0" fontId="54" fillId="0" borderId="109" xfId="0" applyFont="1" applyBorder="1" applyAlignment="1">
      <alignment horizontal="center" vertical="center" wrapText="1"/>
    </xf>
    <xf numFmtId="0" fontId="55" fillId="0" borderId="109" xfId="0" applyFont="1" applyBorder="1" applyAlignment="1">
      <alignment horizontal="center" vertical="center" wrapText="1"/>
    </xf>
    <xf numFmtId="0" fontId="54" fillId="0" borderId="110" xfId="0" applyFont="1" applyBorder="1" applyAlignment="1">
      <alignment horizontal="justify" vertical="center" wrapText="1"/>
    </xf>
    <xf numFmtId="0" fontId="57" fillId="0" borderId="55" xfId="0" applyFont="1" applyBorder="1" applyAlignment="1">
      <alignment horizontal="center" vertical="center"/>
    </xf>
    <xf numFmtId="0" fontId="58" fillId="0" borderId="55" xfId="0" applyFont="1" applyBorder="1" applyAlignment="1">
      <alignment horizontal="center" vertical="center"/>
    </xf>
    <xf numFmtId="0" fontId="56" fillId="0" borderId="107" xfId="0" applyFont="1" applyBorder="1" applyAlignment="1">
      <alignment horizontal="justify" vertical="center" wrapText="1"/>
    </xf>
    <xf numFmtId="0" fontId="58" fillId="0" borderId="108" xfId="0" applyFont="1" applyBorder="1" applyAlignment="1">
      <alignment horizontal="center" vertical="center"/>
    </xf>
    <xf numFmtId="10" fontId="10" fillId="0" borderId="0" xfId="2" applyNumberFormat="1" applyFont="1"/>
    <xf numFmtId="0" fontId="21" fillId="0" borderId="20" xfId="0" applyFont="1" applyBorder="1" applyAlignment="1">
      <alignment horizontal="justify" vertical="center" wrapText="1"/>
    </xf>
    <xf numFmtId="0" fontId="22" fillId="0" borderId="20" xfId="0" applyFont="1" applyBorder="1" applyAlignment="1">
      <alignment horizontal="justify" vertical="center" wrapText="1"/>
    </xf>
    <xf numFmtId="0" fontId="28" fillId="21" borderId="19" xfId="0" applyFont="1" applyFill="1" applyBorder="1" applyAlignment="1">
      <alignment horizontal="center" vertical="center" wrapText="1"/>
    </xf>
    <xf numFmtId="0" fontId="24" fillId="0" borderId="1" xfId="0" applyFont="1" applyBorder="1" applyAlignment="1">
      <alignment vertical="center"/>
    </xf>
    <xf numFmtId="0" fontId="24" fillId="0" borderId="1" xfId="0" applyFont="1" applyBorder="1" applyAlignment="1">
      <alignment horizontal="justify" vertical="center" wrapText="1"/>
    </xf>
    <xf numFmtId="0" fontId="18" fillId="0" borderId="23" xfId="0" applyFont="1" applyBorder="1" applyAlignment="1">
      <alignment horizontal="center" vertical="center" wrapText="1"/>
    </xf>
    <xf numFmtId="0" fontId="21" fillId="0" borderId="20" xfId="0" applyFont="1" applyBorder="1" applyAlignment="1">
      <alignment vertical="center" wrapText="1"/>
    </xf>
    <xf numFmtId="0" fontId="21" fillId="0" borderId="25" xfId="0" applyFont="1" applyBorder="1" applyAlignment="1">
      <alignment vertical="center" wrapText="1"/>
    </xf>
    <xf numFmtId="0" fontId="63" fillId="0" borderId="39" xfId="0" applyFont="1" applyBorder="1"/>
    <xf numFmtId="0" fontId="63" fillId="0" borderId="39" xfId="0" applyFont="1" applyBorder="1" applyAlignment="1">
      <alignment horizontal="center" vertical="center"/>
    </xf>
    <xf numFmtId="0" fontId="63" fillId="0" borderId="41" xfId="0" applyFont="1" applyBorder="1"/>
    <xf numFmtId="0" fontId="63" fillId="0" borderId="41" xfId="0" applyFont="1" applyBorder="1" applyAlignment="1">
      <alignment horizontal="center" vertical="center"/>
    </xf>
    <xf numFmtId="0" fontId="63" fillId="0" borderId="42" xfId="0" applyFont="1" applyBorder="1" applyAlignment="1">
      <alignment horizontal="center" vertical="center"/>
    </xf>
    <xf numFmtId="0" fontId="63" fillId="0" borderId="40" xfId="0" applyFont="1" applyBorder="1"/>
    <xf numFmtId="0" fontId="63" fillId="11" borderId="41" xfId="0" applyFont="1" applyFill="1" applyBorder="1"/>
    <xf numFmtId="0" fontId="63" fillId="0" borderId="44" xfId="0" applyFont="1" applyBorder="1"/>
    <xf numFmtId="0" fontId="63" fillId="0" borderId="44" xfId="0" applyFont="1" applyBorder="1" applyAlignment="1">
      <alignment horizontal="center" vertical="center"/>
    </xf>
    <xf numFmtId="0" fontId="63" fillId="11" borderId="44" xfId="0" applyFont="1" applyFill="1" applyBorder="1"/>
    <xf numFmtId="0" fontId="63" fillId="11" borderId="45" xfId="0" applyFont="1" applyFill="1" applyBorder="1" applyAlignment="1">
      <alignment horizontal="center" vertical="center"/>
    </xf>
    <xf numFmtId="0" fontId="63" fillId="0" borderId="43" xfId="0" applyFont="1" applyBorder="1"/>
    <xf numFmtId="0" fontId="63" fillId="0" borderId="47" xfId="0" applyFont="1" applyBorder="1"/>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63" fillId="0" borderId="46" xfId="0" applyFont="1" applyBorder="1"/>
    <xf numFmtId="0" fontId="63" fillId="11" borderId="97" xfId="0" applyFont="1" applyFill="1" applyBorder="1"/>
    <xf numFmtId="0" fontId="63" fillId="11" borderId="105" xfId="0" applyFont="1" applyFill="1" applyBorder="1" applyAlignment="1">
      <alignment horizontal="center" vertical="center"/>
    </xf>
    <xf numFmtId="0" fontId="63" fillId="0" borderId="104" xfId="0" applyFont="1" applyBorder="1"/>
    <xf numFmtId="0" fontId="63" fillId="0" borderId="101" xfId="0" applyFont="1" applyFill="1" applyBorder="1" applyAlignment="1">
      <alignment horizontal="center" vertical="center"/>
    </xf>
    <xf numFmtId="0" fontId="63" fillId="0" borderId="102" xfId="0" applyFont="1" applyFill="1" applyBorder="1" applyAlignment="1">
      <alignment horizontal="center" vertical="center"/>
    </xf>
    <xf numFmtId="0" fontId="63" fillId="0" borderId="103" xfId="0" applyFont="1" applyBorder="1" applyAlignment="1">
      <alignment horizontal="center" vertical="center"/>
    </xf>
    <xf numFmtId="0" fontId="63" fillId="11" borderId="103" xfId="0" applyFont="1" applyFill="1" applyBorder="1"/>
    <xf numFmtId="0" fontId="63" fillId="11" borderId="45" xfId="0" applyFont="1" applyFill="1" applyBorder="1"/>
    <xf numFmtId="0" fontId="63" fillId="0" borderId="124" xfId="0" applyFont="1" applyBorder="1"/>
    <xf numFmtId="0" fontId="63" fillId="0" borderId="124" xfId="0" applyFont="1" applyBorder="1" applyAlignment="1">
      <alignment horizontal="center" vertical="center"/>
    </xf>
    <xf numFmtId="0" fontId="63" fillId="0" borderId="129" xfId="0" applyFont="1" applyBorder="1" applyAlignment="1">
      <alignment horizontal="center" vertical="center"/>
    </xf>
    <xf numFmtId="0" fontId="63" fillId="0" borderId="123" xfId="0" applyFont="1" applyBorder="1"/>
    <xf numFmtId="0" fontId="63" fillId="0" borderId="125" xfId="0" applyFont="1" applyBorder="1" applyAlignment="1">
      <alignment horizontal="center" vertical="center"/>
    </xf>
    <xf numFmtId="0" fontId="63" fillId="0" borderId="102" xfId="0" applyFont="1" applyBorder="1" applyAlignment="1">
      <alignment horizontal="center" vertical="center"/>
    </xf>
    <xf numFmtId="0" fontId="63" fillId="0" borderId="101" xfId="0" applyFont="1" applyBorder="1" applyAlignment="1">
      <alignment horizontal="center" vertical="center"/>
    </xf>
    <xf numFmtId="0" fontId="63" fillId="0" borderId="127" xfId="0" applyFont="1" applyBorder="1"/>
    <xf numFmtId="0" fontId="63" fillId="0" borderId="127" xfId="0" applyFont="1" applyBorder="1" applyAlignment="1">
      <alignment horizontal="center" vertical="center"/>
    </xf>
    <xf numFmtId="0" fontId="63" fillId="11" borderId="130" xfId="0" applyFont="1" applyFill="1" applyBorder="1"/>
    <xf numFmtId="0" fontId="63" fillId="11" borderId="127" xfId="0" applyFont="1" applyFill="1" applyBorder="1"/>
    <xf numFmtId="0" fontId="63" fillId="11" borderId="131" xfId="0" applyFont="1" applyFill="1" applyBorder="1" applyAlignment="1">
      <alignment horizontal="center" vertical="center"/>
    </xf>
    <xf numFmtId="0" fontId="63" fillId="0" borderId="126" xfId="0" applyFont="1" applyBorder="1"/>
    <xf numFmtId="0" fontId="63" fillId="11" borderId="128" xfId="0" applyFont="1" applyFill="1" applyBorder="1" applyAlignment="1">
      <alignment horizontal="center" vertical="center"/>
    </xf>
    <xf numFmtId="0" fontId="59" fillId="0" borderId="132" xfId="0" applyFont="1" applyBorder="1" applyAlignment="1">
      <alignment horizontal="center" vertical="center"/>
    </xf>
    <xf numFmtId="0" fontId="14" fillId="0" borderId="132" xfId="0" applyFont="1" applyBorder="1" applyAlignment="1">
      <alignment horizontal="center" vertical="center"/>
    </xf>
    <xf numFmtId="0" fontId="59" fillId="0" borderId="0" xfId="0" applyFont="1" applyBorder="1" applyAlignment="1">
      <alignment horizontal="center" vertical="center"/>
    </xf>
    <xf numFmtId="0" fontId="14" fillId="0" borderId="0" xfId="0" applyFont="1" applyBorder="1" applyAlignment="1">
      <alignment horizontal="center" vertical="center"/>
    </xf>
    <xf numFmtId="0" fontId="59" fillId="0" borderId="132" xfId="0" applyFont="1" applyBorder="1" applyAlignment="1">
      <alignment horizontal="center" vertical="center" wrapText="1"/>
    </xf>
    <xf numFmtId="0" fontId="59" fillId="0" borderId="132" xfId="0" applyFont="1" applyBorder="1" applyAlignment="1">
      <alignment vertical="center"/>
    </xf>
    <xf numFmtId="0" fontId="5" fillId="0" borderId="1" xfId="0" applyFont="1" applyBorder="1" applyAlignment="1">
      <alignment horizontal="center" vertical="center"/>
    </xf>
    <xf numFmtId="10" fontId="5" fillId="0" borderId="1" xfId="2" applyNumberFormat="1" applyFont="1" applyBorder="1" applyAlignment="1">
      <alignment horizontal="center" vertical="center"/>
    </xf>
    <xf numFmtId="0" fontId="52" fillId="24" borderId="1" xfId="0" applyFont="1" applyFill="1" applyBorder="1" applyAlignment="1">
      <alignment horizontal="center" vertical="center" wrapText="1"/>
    </xf>
    <xf numFmtId="0" fontId="64" fillId="10" borderId="137" xfId="0" applyFont="1" applyFill="1" applyBorder="1" applyAlignment="1">
      <alignment horizontal="center" vertical="center" wrapText="1"/>
    </xf>
    <xf numFmtId="0" fontId="64" fillId="0" borderId="138" xfId="0" applyFont="1" applyBorder="1" applyAlignment="1">
      <alignment horizontal="justify" vertical="center" wrapText="1"/>
    </xf>
    <xf numFmtId="0" fontId="64" fillId="0" borderId="139" xfId="0" applyFont="1" applyBorder="1" applyAlignment="1">
      <alignment vertical="center" wrapText="1"/>
    </xf>
    <xf numFmtId="0" fontId="64" fillId="0" borderId="139" xfId="0" applyFont="1" applyBorder="1" applyAlignment="1">
      <alignment horizontal="justify" vertical="center" wrapText="1"/>
    </xf>
    <xf numFmtId="0" fontId="64" fillId="0" borderId="140" xfId="0" applyFont="1" applyBorder="1" applyAlignment="1">
      <alignment horizontal="justify" vertical="center" wrapText="1"/>
    </xf>
    <xf numFmtId="0" fontId="64" fillId="0" borderId="141" xfId="0" applyFont="1" applyBorder="1" applyAlignment="1">
      <alignment horizontal="justify" vertical="center" wrapText="1"/>
    </xf>
    <xf numFmtId="0" fontId="64" fillId="0" borderId="138" xfId="0" applyFont="1" applyBorder="1" applyAlignment="1">
      <alignment horizontal="center" vertical="center" wrapText="1"/>
    </xf>
    <xf numFmtId="0" fontId="64" fillId="0" borderId="139" xfId="0" applyFont="1" applyBorder="1" applyAlignment="1">
      <alignment horizontal="center" vertical="center" wrapText="1"/>
    </xf>
    <xf numFmtId="0" fontId="64" fillId="0" borderId="137" xfId="0" applyFont="1" applyBorder="1" applyAlignment="1">
      <alignment horizontal="center" vertical="center" wrapText="1"/>
    </xf>
    <xf numFmtId="0" fontId="21" fillId="0" borderId="28"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20" xfId="0" applyFont="1" applyBorder="1" applyAlignment="1">
      <alignment vertical="center" wrapText="1"/>
    </xf>
    <xf numFmtId="0" fontId="16" fillId="0" borderId="20" xfId="0" applyFont="1" applyBorder="1" applyAlignment="1">
      <alignment horizontal="justify" vertical="center" wrapText="1"/>
    </xf>
    <xf numFmtId="10" fontId="14" fillId="0" borderId="0" xfId="2" applyNumberFormat="1" applyFont="1"/>
    <xf numFmtId="0" fontId="0" fillId="0" borderId="23" xfId="0" applyBorder="1" applyAlignment="1">
      <alignment horizontal="center" vertical="center"/>
    </xf>
    <xf numFmtId="0" fontId="18" fillId="0" borderId="18" xfId="0" applyFont="1" applyBorder="1" applyAlignment="1">
      <alignment horizontal="justify" vertical="center" wrapText="1"/>
    </xf>
    <xf numFmtId="0" fontId="18" fillId="0" borderId="2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8" xfId="0" applyFont="1" applyBorder="1" applyAlignment="1">
      <alignment vertical="center" wrapText="1"/>
    </xf>
    <xf numFmtId="0" fontId="21" fillId="0" borderId="20" xfId="0" applyFont="1" applyBorder="1" applyAlignment="1">
      <alignment horizontal="center" vertical="center" wrapText="1"/>
    </xf>
    <xf numFmtId="0" fontId="18" fillId="0" borderId="18" xfId="0" applyFont="1" applyBorder="1" applyAlignment="1">
      <alignment vertical="center" wrapText="1"/>
    </xf>
    <xf numFmtId="0" fontId="18" fillId="0" borderId="1"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143" xfId="0" applyFont="1" applyBorder="1" applyAlignment="1">
      <alignment horizontal="center" vertical="center" wrapText="1"/>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18"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18" fillId="0" borderId="1" xfId="0" applyFont="1" applyBorder="1" applyAlignment="1">
      <alignment horizontal="center" vertical="center" wrapText="1"/>
    </xf>
    <xf numFmtId="0" fontId="16" fillId="0" borderId="18" xfId="0" applyFont="1" applyBorder="1" applyAlignment="1">
      <alignment horizontal="justify" vertical="center" wrapText="1"/>
    </xf>
    <xf numFmtId="0" fontId="16" fillId="0" borderId="1" xfId="0" applyFont="1" applyBorder="1" applyAlignment="1">
      <alignment horizontal="justify" vertical="center" wrapText="1"/>
    </xf>
    <xf numFmtId="0" fontId="21" fillId="0" borderId="143" xfId="0" applyFont="1" applyBorder="1" applyAlignment="1">
      <alignment horizontal="center" vertical="center" wrapText="1"/>
    </xf>
    <xf numFmtId="0" fontId="21" fillId="0" borderId="1" xfId="0" applyFont="1" applyFill="1" applyBorder="1" applyAlignment="1">
      <alignment horizontal="justify" vertical="center" wrapText="1"/>
    </xf>
    <xf numFmtId="0" fontId="21" fillId="0" borderId="18" xfId="0" applyFont="1" applyFill="1" applyBorder="1" applyAlignment="1">
      <alignment horizontal="justify" vertical="center" wrapText="1"/>
    </xf>
    <xf numFmtId="0" fontId="21" fillId="0" borderId="143" xfId="0" applyFont="1" applyBorder="1" applyAlignment="1">
      <alignment vertical="center" wrapText="1"/>
    </xf>
    <xf numFmtId="0" fontId="50" fillId="0" borderId="22"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30" xfId="0" applyFont="1" applyFill="1" applyBorder="1" applyAlignment="1">
      <alignment horizontal="center" vertical="center" wrapText="1"/>
    </xf>
    <xf numFmtId="0" fontId="50" fillId="0" borderId="22" xfId="0" applyFont="1" applyFill="1" applyBorder="1" applyAlignment="1">
      <alignment horizontal="center" vertical="center" wrapText="1"/>
    </xf>
    <xf numFmtId="0" fontId="18" fillId="0" borderId="143" xfId="0" applyFont="1" applyBorder="1" applyAlignment="1">
      <alignment horizontal="justify" vertical="center" wrapText="1"/>
    </xf>
    <xf numFmtId="0" fontId="35" fillId="2" borderId="1" xfId="0" applyFont="1" applyFill="1" applyBorder="1" applyAlignment="1">
      <alignment vertical="center"/>
    </xf>
    <xf numFmtId="0" fontId="35" fillId="2" borderId="4" xfId="0" applyFont="1" applyFill="1" applyBorder="1" applyAlignment="1">
      <alignment vertical="center"/>
    </xf>
    <xf numFmtId="0" fontId="18" fillId="0" borderId="111" xfId="0" applyFont="1" applyBorder="1" applyAlignment="1">
      <alignment horizontal="center" vertical="center" wrapText="1"/>
    </xf>
    <xf numFmtId="0" fontId="35" fillId="22" borderId="1" xfId="0" applyFont="1" applyFill="1" applyBorder="1" applyAlignment="1">
      <alignment vertical="center"/>
    </xf>
    <xf numFmtId="0" fontId="8" fillId="2" borderId="1" xfId="0" applyFont="1" applyFill="1" applyBorder="1" applyAlignment="1">
      <alignment vertical="center"/>
    </xf>
    <xf numFmtId="0" fontId="50" fillId="0" borderId="32" xfId="0" applyFont="1" applyFill="1" applyBorder="1" applyAlignment="1">
      <alignment horizontal="center" vertical="center" wrapText="1"/>
    </xf>
    <xf numFmtId="0" fontId="22" fillId="0" borderId="2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26" xfId="0" applyFont="1" applyBorder="1" applyAlignment="1">
      <alignment horizontal="center" vertical="center" wrapText="1"/>
    </xf>
    <xf numFmtId="0" fontId="21" fillId="0" borderId="28" xfId="0" applyFont="1" applyBorder="1" applyAlignment="1">
      <alignment vertical="center" wrapText="1"/>
    </xf>
    <xf numFmtId="0" fontId="8" fillId="16" borderId="1" xfId="0" applyFont="1" applyFill="1" applyBorder="1" applyAlignment="1">
      <alignment vertical="center"/>
    </xf>
    <xf numFmtId="0" fontId="35" fillId="23" borderId="1" xfId="0" applyFont="1" applyFill="1" applyBorder="1" applyAlignment="1">
      <alignment horizontal="justify" vertical="center" wrapText="1"/>
    </xf>
    <xf numFmtId="0" fontId="35" fillId="14" borderId="1" xfId="0" applyFont="1" applyFill="1" applyBorder="1" applyAlignment="1">
      <alignment vertical="center"/>
    </xf>
    <xf numFmtId="0" fontId="66" fillId="0" borderId="142" xfId="0" applyFont="1" applyFill="1" applyBorder="1" applyAlignment="1">
      <alignment horizontal="center" vertical="center" wrapText="1"/>
    </xf>
    <xf numFmtId="0" fontId="8" fillId="0" borderId="66" xfId="0" applyFont="1" applyFill="1" applyBorder="1" applyAlignment="1">
      <alignment horizontal="center" wrapText="1"/>
    </xf>
    <xf numFmtId="0" fontId="0" fillId="15" borderId="150" xfId="0" applyFont="1" applyFill="1" applyBorder="1" applyAlignment="1">
      <alignment horizontal="center" vertical="center" wrapText="1"/>
    </xf>
    <xf numFmtId="0" fontId="0" fillId="16" borderId="150" xfId="0" applyFont="1" applyFill="1" applyBorder="1" applyAlignment="1">
      <alignment horizontal="center" vertical="center" wrapText="1"/>
    </xf>
    <xf numFmtId="0" fontId="0" fillId="7" borderId="150" xfId="0" applyFont="1" applyFill="1" applyBorder="1" applyAlignment="1">
      <alignment horizontal="center" vertical="center" wrapText="1"/>
    </xf>
    <xf numFmtId="0" fontId="0" fillId="0" borderId="150" xfId="0" applyFont="1" applyBorder="1" applyAlignment="1">
      <alignment horizontal="center" vertical="center" wrapText="1"/>
    </xf>
    <xf numFmtId="0" fontId="8" fillId="0" borderId="77" xfId="0" applyFont="1" applyFill="1" applyBorder="1" applyAlignment="1">
      <alignment vertical="center"/>
    </xf>
    <xf numFmtId="0" fontId="48" fillId="13" borderId="1" xfId="0" applyFont="1" applyFill="1" applyBorder="1" applyAlignment="1">
      <alignment horizontal="center" vertical="center" wrapText="1"/>
    </xf>
    <xf numFmtId="0" fontId="48" fillId="23" borderId="1"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15" borderId="1" xfId="0" applyFont="1" applyFill="1" applyBorder="1" applyAlignment="1">
      <alignment horizontal="center" vertical="center" wrapText="1"/>
    </xf>
    <xf numFmtId="0" fontId="18" fillId="0" borderId="111" xfId="0" applyFont="1" applyBorder="1" applyAlignment="1">
      <alignment horizontal="justify" vertical="center" wrapText="1"/>
    </xf>
    <xf numFmtId="0" fontId="20" fillId="0" borderId="142" xfId="0" applyFont="1" applyBorder="1" applyAlignment="1">
      <alignment vertical="center" wrapText="1"/>
    </xf>
    <xf numFmtId="0" fontId="20" fillId="0" borderId="143" xfId="0" applyFont="1" applyBorder="1" applyAlignment="1">
      <alignment vertical="center" wrapText="1"/>
    </xf>
    <xf numFmtId="0" fontId="18" fillId="0" borderId="143" xfId="0" applyFont="1" applyBorder="1" applyAlignment="1">
      <alignment vertical="center" wrapText="1"/>
    </xf>
    <xf numFmtId="17" fontId="20" fillId="0" borderId="143" xfId="0" applyNumberFormat="1" applyFont="1" applyBorder="1" applyAlignment="1">
      <alignment vertical="center" wrapText="1"/>
    </xf>
    <xf numFmtId="0" fontId="20" fillId="0" borderId="151" xfId="0" applyFont="1" applyBorder="1" applyAlignment="1">
      <alignment vertical="center" wrapText="1"/>
    </xf>
    <xf numFmtId="0" fontId="66" fillId="0" borderId="24" xfId="0" applyFont="1" applyBorder="1" applyAlignment="1">
      <alignment horizontal="center" vertical="center" wrapText="1"/>
    </xf>
    <xf numFmtId="0" fontId="50" fillId="0" borderId="24" xfId="0" applyFont="1" applyFill="1" applyBorder="1" applyAlignment="1">
      <alignment horizontal="center" vertical="center" wrapText="1"/>
    </xf>
    <xf numFmtId="14" fontId="18" fillId="0" borderId="20"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143" xfId="0" applyFont="1" applyBorder="1" applyAlignment="1">
      <alignment horizontal="center" vertical="center" wrapText="1"/>
    </xf>
    <xf numFmtId="0" fontId="21" fillId="0" borderId="143" xfId="0" applyFont="1" applyBorder="1" applyAlignment="1">
      <alignment horizontal="justify" vertical="center" wrapText="1"/>
    </xf>
    <xf numFmtId="0" fontId="21" fillId="0" borderId="66" xfId="0" applyFont="1" applyBorder="1" applyAlignment="1">
      <alignment horizontal="justify" vertical="center" wrapText="1"/>
    </xf>
    <xf numFmtId="0" fontId="21" fillId="0" borderId="144" xfId="0" applyFont="1" applyBorder="1" applyAlignment="1">
      <alignment horizontal="center" vertical="center" wrapText="1"/>
    </xf>
    <xf numFmtId="0" fontId="65" fillId="4" borderId="66" xfId="0" applyFont="1" applyFill="1" applyBorder="1" applyAlignment="1">
      <alignment horizontal="center" vertical="center" wrapText="1"/>
    </xf>
    <xf numFmtId="0" fontId="65" fillId="4" borderId="7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1" xfId="0" applyFont="1" applyBorder="1" applyAlignment="1">
      <alignment horizontal="center" vertical="center" wrapText="1"/>
    </xf>
    <xf numFmtId="0" fontId="63" fillId="26" borderId="124" xfId="0" applyFont="1" applyFill="1" applyBorder="1"/>
    <xf numFmtId="0" fontId="63" fillId="26" borderId="47" xfId="0" applyFont="1" applyFill="1" applyBorder="1"/>
    <xf numFmtId="0" fontId="59" fillId="0" borderId="133" xfId="0" applyFont="1" applyBorder="1" applyAlignment="1">
      <alignment vertical="center"/>
    </xf>
    <xf numFmtId="0" fontId="12" fillId="4" borderId="66" xfId="0" applyFont="1" applyFill="1" applyBorder="1" applyAlignment="1">
      <alignment horizontal="center" vertical="center" wrapText="1"/>
    </xf>
    <xf numFmtId="0" fontId="12" fillId="4" borderId="166" xfId="0" applyFont="1" applyFill="1" applyBorder="1" applyAlignment="1">
      <alignment horizontal="center" vertical="center" wrapText="1"/>
    </xf>
    <xf numFmtId="164" fontId="12" fillId="4" borderId="66" xfId="0" applyNumberFormat="1" applyFont="1" applyFill="1" applyBorder="1" applyAlignment="1">
      <alignment horizontal="center" vertical="center" wrapText="1"/>
    </xf>
    <xf numFmtId="164" fontId="12" fillId="4" borderId="166" xfId="0" applyNumberFormat="1" applyFont="1" applyFill="1" applyBorder="1" applyAlignment="1">
      <alignment horizontal="center" vertical="center" wrapText="1"/>
    </xf>
    <xf numFmtId="0" fontId="18" fillId="0" borderId="165" xfId="0" applyFont="1" applyBorder="1" applyAlignment="1">
      <alignment horizontal="left" vertical="center" wrapText="1"/>
    </xf>
    <xf numFmtId="0" fontId="18" fillId="0" borderId="66" xfId="0" applyFont="1" applyBorder="1" applyAlignment="1">
      <alignment horizontal="left" vertical="center" wrapText="1"/>
    </xf>
    <xf numFmtId="0" fontId="17" fillId="0" borderId="66" xfId="0" applyFont="1" applyBorder="1" applyAlignment="1">
      <alignment horizontal="center" vertical="center"/>
    </xf>
    <xf numFmtId="0" fontId="17" fillId="0" borderId="166" xfId="0" applyFont="1" applyBorder="1" applyAlignment="1">
      <alignment horizontal="center" vertical="center"/>
    </xf>
    <xf numFmtId="0" fontId="18" fillId="0" borderId="165" xfId="0" applyFont="1" applyFill="1" applyBorder="1" applyAlignment="1">
      <alignment horizontal="left" vertical="center" wrapText="1"/>
    </xf>
    <xf numFmtId="0" fontId="19" fillId="0" borderId="66" xfId="0" applyFont="1" applyFill="1" applyBorder="1" applyAlignment="1">
      <alignment horizontal="left" vertical="center" wrapText="1"/>
    </xf>
    <xf numFmtId="0" fontId="2" fillId="0" borderId="66" xfId="0" applyFont="1" applyBorder="1" applyAlignment="1">
      <alignment horizontal="center" vertical="center"/>
    </xf>
    <xf numFmtId="0" fontId="2" fillId="0" borderId="166" xfId="0" applyFont="1" applyBorder="1" applyAlignment="1">
      <alignment horizontal="center" vertical="center"/>
    </xf>
    <xf numFmtId="0" fontId="18" fillId="0" borderId="66" xfId="0" applyFont="1" applyBorder="1" applyAlignment="1">
      <alignment horizontal="justify" vertical="center" wrapText="1"/>
    </xf>
    <xf numFmtId="0" fontId="25" fillId="0" borderId="66" xfId="0" applyFont="1" applyBorder="1" applyAlignment="1">
      <alignment vertical="center"/>
    </xf>
    <xf numFmtId="0" fontId="18" fillId="0" borderId="66" xfId="0" applyFont="1" applyBorder="1" applyAlignment="1">
      <alignment vertical="center" wrapText="1"/>
    </xf>
    <xf numFmtId="0" fontId="18" fillId="0" borderId="167" xfId="0" applyFont="1" applyFill="1" applyBorder="1" applyAlignment="1">
      <alignment horizontal="left" vertical="center" wrapText="1"/>
    </xf>
    <xf numFmtId="0" fontId="19" fillId="2" borderId="168" xfId="0" applyFont="1" applyFill="1" applyBorder="1" applyAlignment="1">
      <alignment horizontal="justify" vertical="center" wrapText="1"/>
    </xf>
    <xf numFmtId="0" fontId="2" fillId="0" borderId="168" xfId="0" applyFont="1" applyBorder="1" applyAlignment="1">
      <alignment horizontal="center" vertical="center"/>
    </xf>
    <xf numFmtId="0" fontId="2" fillId="0" borderId="169" xfId="0" applyFont="1" applyBorder="1" applyAlignment="1">
      <alignment horizontal="center" vertical="center"/>
    </xf>
    <xf numFmtId="10" fontId="14" fillId="0" borderId="0" xfId="0" applyNumberFormat="1" applyFont="1"/>
    <xf numFmtId="0" fontId="67" fillId="10" borderId="160" xfId="0" applyFont="1" applyFill="1" applyBorder="1" applyAlignment="1">
      <alignment horizontal="center" vertical="center" wrapText="1"/>
    </xf>
    <xf numFmtId="0" fontId="67" fillId="10" borderId="161" xfId="0" applyFont="1" applyFill="1" applyBorder="1" applyAlignment="1">
      <alignment horizontal="center" vertical="center" wrapText="1"/>
    </xf>
    <xf numFmtId="0" fontId="68" fillId="7" borderId="108" xfId="0" applyFont="1" applyFill="1" applyBorder="1" applyAlignment="1">
      <alignment horizontal="center" vertical="center" wrapText="1"/>
    </xf>
    <xf numFmtId="0" fontId="68" fillId="25" borderId="108" xfId="0" applyFont="1" applyFill="1" applyBorder="1" applyAlignment="1">
      <alignment horizontal="center" vertical="center" wrapText="1"/>
    </xf>
    <xf numFmtId="0" fontId="54" fillId="7" borderId="108" xfId="0" applyFont="1" applyFill="1" applyBorder="1" applyAlignment="1">
      <alignment horizontal="center" vertical="center" wrapText="1"/>
    </xf>
    <xf numFmtId="0" fontId="54" fillId="25" borderId="108" xfId="0" applyFont="1" applyFill="1" applyBorder="1" applyAlignment="1">
      <alignment horizontal="center" vertical="center" wrapText="1"/>
    </xf>
    <xf numFmtId="0" fontId="54" fillId="7" borderId="109" xfId="0" applyFont="1" applyFill="1" applyBorder="1" applyAlignment="1">
      <alignment horizontal="center" vertical="center" wrapText="1"/>
    </xf>
    <xf numFmtId="0" fontId="54" fillId="25" borderId="109" xfId="0" applyFont="1" applyFill="1" applyBorder="1" applyAlignment="1">
      <alignment horizontal="center" vertical="center" wrapText="1"/>
    </xf>
    <xf numFmtId="0" fontId="68" fillId="0" borderId="110" xfId="0" applyFont="1" applyBorder="1" applyAlignment="1">
      <alignment horizontal="center" vertical="center" wrapText="1"/>
    </xf>
    <xf numFmtId="0" fontId="69" fillId="13" borderId="55" xfId="0" applyFont="1" applyFill="1" applyBorder="1" applyAlignment="1">
      <alignment horizontal="center" vertical="center" wrapText="1"/>
    </xf>
    <xf numFmtId="0" fontId="68" fillId="27" borderId="108" xfId="0" applyFont="1" applyFill="1" applyBorder="1" applyAlignment="1">
      <alignment horizontal="center" vertical="center" wrapText="1"/>
    </xf>
    <xf numFmtId="0" fontId="54" fillId="27" borderId="108" xfId="0" applyFont="1" applyFill="1" applyBorder="1" applyAlignment="1">
      <alignment horizontal="center" vertical="center" wrapText="1"/>
    </xf>
    <xf numFmtId="0" fontId="54" fillId="27" borderId="109" xfId="0" applyFont="1" applyFill="1" applyBorder="1" applyAlignment="1">
      <alignment horizontal="center" vertical="center" wrapText="1"/>
    </xf>
    <xf numFmtId="0" fontId="68" fillId="2" borderId="107" xfId="0" applyFont="1" applyFill="1" applyBorder="1" applyAlignment="1">
      <alignment horizontal="center" vertical="center" wrapText="1"/>
    </xf>
    <xf numFmtId="0" fontId="21"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9" xfId="0" applyFont="1" applyBorder="1" applyAlignment="1">
      <alignment vertical="center" wrapText="1"/>
    </xf>
    <xf numFmtId="0" fontId="18" fillId="0" borderId="19" xfId="0" applyFont="1" applyBorder="1" applyAlignment="1">
      <alignment horizontal="center" vertical="center" wrapText="1"/>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14" fontId="18" fillId="0" borderId="18" xfId="0" applyNumberFormat="1" applyFont="1" applyBorder="1" applyAlignment="1">
      <alignment horizontal="center" vertical="center" wrapText="1"/>
    </xf>
    <xf numFmtId="0" fontId="16" fillId="0" borderId="19" xfId="0" applyFont="1" applyBorder="1" applyAlignment="1">
      <alignment horizontal="justify" vertical="center" wrapText="1"/>
    </xf>
    <xf numFmtId="0" fontId="16" fillId="0" borderId="136" xfId="0" applyFont="1" applyBorder="1" applyAlignment="1">
      <alignment horizontal="justify" vertical="center" wrapText="1"/>
    </xf>
    <xf numFmtId="0" fontId="21" fillId="0" borderId="28" xfId="0" applyFont="1" applyBorder="1" applyAlignment="1">
      <alignment horizontal="center" vertical="center" wrapText="1"/>
    </xf>
    <xf numFmtId="0" fontId="21" fillId="0" borderId="60" xfId="0" applyFont="1" applyBorder="1" applyAlignment="1">
      <alignment horizontal="center" vertical="center" wrapText="1"/>
    </xf>
    <xf numFmtId="0" fontId="18" fillId="0" borderId="19" xfId="0" applyFont="1" applyBorder="1" applyAlignment="1">
      <alignment horizontal="justify" vertical="center" wrapText="1"/>
    </xf>
    <xf numFmtId="0" fontId="18"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16"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18" xfId="0" applyFont="1" applyBorder="1" applyAlignment="1">
      <alignment horizontal="justify" vertical="center" wrapText="1"/>
    </xf>
    <xf numFmtId="14" fontId="18" fillId="0" borderId="18"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1" fillId="0" borderId="56"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60"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25" xfId="0" applyFont="1" applyBorder="1" applyAlignment="1">
      <alignment horizontal="justify" vertical="center" wrapText="1"/>
    </xf>
    <xf numFmtId="14" fontId="18" fillId="0" borderId="4" xfId="0" applyNumberFormat="1" applyFont="1" applyBorder="1" applyAlignment="1">
      <alignment horizontal="center" vertical="center" wrapText="1"/>
    </xf>
    <xf numFmtId="14" fontId="18" fillId="0" borderId="94" xfId="0" applyNumberFormat="1" applyFont="1" applyBorder="1" applyAlignment="1">
      <alignment horizontal="center" vertical="center" wrapText="1"/>
    </xf>
    <xf numFmtId="0" fontId="20" fillId="0" borderId="198" xfId="0" applyFont="1" applyBorder="1" applyAlignment="1">
      <alignment vertical="center" wrapText="1"/>
    </xf>
    <xf numFmtId="0" fontId="18" fillId="0" borderId="194" xfId="0" applyFont="1" applyBorder="1" applyAlignment="1">
      <alignment horizontal="center" vertical="center" wrapText="1"/>
    </xf>
    <xf numFmtId="0" fontId="21" fillId="0" borderId="163" xfId="0" applyFont="1" applyBorder="1" applyAlignment="1">
      <alignment horizontal="justify" vertical="top" wrapText="1"/>
    </xf>
    <xf numFmtId="0" fontId="18" fillId="0" borderId="200" xfId="0" applyFont="1" applyBorder="1" applyAlignment="1">
      <alignment horizontal="center" vertical="center" wrapText="1"/>
    </xf>
    <xf numFmtId="0" fontId="21" fillId="0" borderId="201" xfId="0" applyFont="1" applyBorder="1" applyAlignment="1">
      <alignment horizontal="justify" vertical="top" wrapText="1"/>
    </xf>
    <xf numFmtId="0" fontId="21" fillId="0" borderId="201" xfId="0" applyFont="1" applyBorder="1" applyAlignment="1">
      <alignment horizontal="justify" vertical="center" wrapText="1"/>
    </xf>
    <xf numFmtId="0" fontId="21" fillId="0" borderId="199" xfId="0" applyFont="1" applyBorder="1" applyAlignment="1">
      <alignment horizontal="justify" vertical="center" wrapText="1"/>
    </xf>
    <xf numFmtId="0" fontId="18" fillId="0" borderId="66" xfId="0" applyFont="1" applyBorder="1" applyAlignment="1">
      <alignment horizontal="center" vertical="center" wrapText="1"/>
    </xf>
    <xf numFmtId="0" fontId="22" fillId="0" borderId="166" xfId="0" applyFont="1" applyBorder="1" applyAlignment="1">
      <alignment horizontal="justify" vertical="center" wrapText="1"/>
    </xf>
    <xf numFmtId="0" fontId="22" fillId="0" borderId="166" xfId="0" applyFont="1" applyBorder="1" applyAlignment="1">
      <alignment horizontal="justify" vertical="center"/>
    </xf>
    <xf numFmtId="0" fontId="22" fillId="0" borderId="203" xfId="0" applyFont="1" applyBorder="1" applyAlignment="1">
      <alignment horizontal="justify" vertical="center"/>
    </xf>
    <xf numFmtId="0" fontId="22" fillId="0" borderId="205" xfId="0" applyFont="1" applyBorder="1" applyAlignment="1">
      <alignment horizontal="justify" vertical="center"/>
    </xf>
    <xf numFmtId="14" fontId="2" fillId="0" borderId="193" xfId="0" applyNumberFormat="1" applyFont="1" applyBorder="1" applyAlignment="1">
      <alignment horizontal="center" vertical="center"/>
    </xf>
    <xf numFmtId="14" fontId="2" fillId="0" borderId="204" xfId="0" applyNumberFormat="1" applyFont="1" applyBorder="1" applyAlignment="1">
      <alignment horizontal="center" vertical="center"/>
    </xf>
    <xf numFmtId="14" fontId="2" fillId="0" borderId="196" xfId="0" applyNumberFormat="1" applyFont="1" applyBorder="1" applyAlignment="1">
      <alignment vertical="center"/>
    </xf>
    <xf numFmtId="0" fontId="2" fillId="0" borderId="206" xfId="0" applyFont="1" applyBorder="1"/>
    <xf numFmtId="0" fontId="2" fillId="0" borderId="207" xfId="0" applyFont="1" applyBorder="1"/>
    <xf numFmtId="0" fontId="2" fillId="0" borderId="166" xfId="0" applyFont="1" applyBorder="1" applyAlignment="1">
      <alignment horizontal="justify" vertical="center" wrapText="1"/>
    </xf>
    <xf numFmtId="0" fontId="21" fillId="0" borderId="208" xfId="0" applyFont="1" applyBorder="1" applyAlignment="1">
      <alignment horizontal="justify" vertical="center" wrapText="1"/>
    </xf>
    <xf numFmtId="0" fontId="2" fillId="0" borderId="169" xfId="0" applyFont="1" applyBorder="1" applyAlignment="1">
      <alignment horizontal="justify" vertical="center" wrapText="1"/>
    </xf>
    <xf numFmtId="0" fontId="2" fillId="0" borderId="203" xfId="0" applyFont="1" applyBorder="1" applyAlignment="1">
      <alignment horizontal="justify" vertical="center" wrapText="1"/>
    </xf>
    <xf numFmtId="0" fontId="2" fillId="0" borderId="203" xfId="0" applyFont="1" applyBorder="1" applyAlignment="1">
      <alignment horizontal="justify" vertical="center"/>
    </xf>
    <xf numFmtId="0" fontId="2" fillId="0" borderId="169" xfId="0" applyFont="1" applyBorder="1" applyAlignment="1">
      <alignment horizontal="justify" vertical="center"/>
    </xf>
    <xf numFmtId="0" fontId="2" fillId="0" borderId="166" xfId="0" applyFont="1" applyBorder="1" applyAlignment="1">
      <alignment horizontal="justify" vertical="center"/>
    </xf>
    <xf numFmtId="14" fontId="18" fillId="0" borderId="18" xfId="0" applyNumberFormat="1" applyFont="1" applyBorder="1" applyAlignment="1">
      <alignment horizontal="center" vertical="center" wrapText="1"/>
    </xf>
    <xf numFmtId="0" fontId="21" fillId="0" borderId="18"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14" fontId="2" fillId="0" borderId="196" xfId="0" applyNumberFormat="1" applyFont="1" applyBorder="1" applyAlignment="1">
      <alignment horizontal="center" vertical="center"/>
    </xf>
    <xf numFmtId="14" fontId="2" fillId="0" borderId="214" xfId="0" applyNumberFormat="1" applyFont="1" applyBorder="1" applyAlignment="1">
      <alignment horizontal="center" vertical="center"/>
    </xf>
    <xf numFmtId="0" fontId="2" fillId="0" borderId="214" xfId="0" applyFont="1" applyBorder="1" applyAlignment="1">
      <alignment horizontal="justify" vertical="center" wrapText="1"/>
    </xf>
    <xf numFmtId="14" fontId="2" fillId="0" borderId="215" xfId="0" applyNumberFormat="1" applyFont="1" applyBorder="1" applyAlignment="1">
      <alignment horizontal="center" vertical="center"/>
    </xf>
    <xf numFmtId="0" fontId="8" fillId="13"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4" fontId="18" fillId="0" borderId="19" xfId="0" applyNumberFormat="1" applyFont="1" applyBorder="1" applyAlignment="1">
      <alignment horizontal="center" vertical="center" wrapText="1"/>
    </xf>
    <xf numFmtId="14" fontId="18" fillId="0" borderId="194" xfId="0" applyNumberFormat="1" applyFont="1" applyBorder="1" applyAlignment="1">
      <alignment horizontal="center" vertical="center" wrapText="1"/>
    </xf>
    <xf numFmtId="14" fontId="2" fillId="0" borderId="195" xfId="0" applyNumberFormat="1" applyFont="1" applyBorder="1" applyAlignment="1">
      <alignment horizontal="center" vertical="center"/>
    </xf>
    <xf numFmtId="0" fontId="18" fillId="0" borderId="1" xfId="0" applyFont="1" applyBorder="1" applyAlignment="1">
      <alignment horizontal="center" vertical="center" wrapText="1"/>
    </xf>
    <xf numFmtId="0" fontId="66" fillId="0" borderId="22" xfId="0"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18" xfId="0" applyFont="1" applyBorder="1" applyAlignment="1">
      <alignment horizontal="justify" vertical="center" wrapText="1"/>
    </xf>
    <xf numFmtId="0" fontId="14" fillId="0" borderId="1" xfId="0" applyFont="1" applyBorder="1" applyAlignment="1">
      <alignment horizontal="justify" vertical="center" wrapText="1"/>
    </xf>
    <xf numFmtId="0" fontId="0" fillId="15" borderId="1" xfId="0" applyFill="1" applyBorder="1"/>
    <xf numFmtId="0" fontId="0" fillId="16" borderId="1" xfId="0" applyFill="1" applyBorder="1"/>
    <xf numFmtId="0" fontId="0" fillId="7" borderId="1" xfId="0" applyFill="1" applyBorder="1"/>
    <xf numFmtId="0" fontId="8" fillId="0" borderId="0" xfId="0" applyFont="1" applyAlignment="1">
      <alignment vertical="center"/>
    </xf>
    <xf numFmtId="0" fontId="21" fillId="0" borderId="111" xfId="0" applyFont="1" applyBorder="1" applyAlignment="1">
      <alignment vertical="center" wrapText="1"/>
    </xf>
    <xf numFmtId="0" fontId="22" fillId="0" borderId="111" xfId="0" applyFont="1" applyBorder="1" applyAlignment="1">
      <alignment vertical="center" wrapText="1"/>
    </xf>
    <xf numFmtId="14" fontId="0" fillId="0" borderId="0" xfId="0" applyNumberFormat="1"/>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6" borderId="1" xfId="0" applyFont="1" applyFill="1" applyBorder="1" applyAlignment="1">
      <alignment horizontal="center"/>
    </xf>
    <xf numFmtId="0" fontId="0" fillId="0" borderId="2" xfId="0" applyFont="1" applyBorder="1" applyAlignment="1" applyProtection="1">
      <alignment horizontal="justify" vertical="center" wrapText="1"/>
      <protection hidden="1"/>
    </xf>
    <xf numFmtId="0" fontId="0" fillId="0" borderId="3" xfId="0" applyFont="1" applyBorder="1" applyAlignment="1" applyProtection="1">
      <alignment horizontal="justify" vertical="center" wrapText="1"/>
      <protection hidden="1"/>
    </xf>
    <xf numFmtId="0" fontId="0" fillId="0" borderId="4" xfId="0" applyFont="1" applyBorder="1" applyAlignment="1" applyProtection="1">
      <alignment horizontal="justify" vertical="center" wrapText="1"/>
      <protection hidden="1"/>
    </xf>
    <xf numFmtId="0" fontId="32" fillId="0" borderId="0" xfId="0" applyFont="1" applyAlignment="1">
      <alignment horizontal="center" vertical="center"/>
    </xf>
    <xf numFmtId="0" fontId="32" fillId="0" borderId="59" xfId="0" applyFont="1" applyBorder="1" applyAlignment="1">
      <alignment horizontal="center" vertical="center"/>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0" fillId="0" borderId="1" xfId="0" applyBorder="1" applyAlignment="1">
      <alignment horizontal="center" vertical="center" wrapText="1"/>
    </xf>
    <xf numFmtId="0" fontId="40" fillId="19" borderId="2" xfId="0" applyFont="1" applyFill="1" applyBorder="1" applyAlignment="1">
      <alignment horizontal="center" vertical="center"/>
    </xf>
    <xf numFmtId="0" fontId="40" fillId="19" borderId="3" xfId="0" applyFont="1" applyFill="1" applyBorder="1" applyAlignment="1">
      <alignment horizontal="center" vertical="center"/>
    </xf>
    <xf numFmtId="0" fontId="40" fillId="19" borderId="4" xfId="0" applyFont="1" applyFill="1" applyBorder="1" applyAlignment="1">
      <alignment horizontal="center" vertical="center"/>
    </xf>
    <xf numFmtId="0" fontId="0" fillId="0" borderId="1" xfId="0" applyBorder="1" applyAlignment="1">
      <alignment horizontal="justify" vertical="center" wrapText="1"/>
    </xf>
    <xf numFmtId="0" fontId="8" fillId="8" borderId="59" xfId="0" applyFont="1" applyFill="1" applyBorder="1" applyAlignment="1">
      <alignment horizontal="center"/>
    </xf>
    <xf numFmtId="0" fontId="8" fillId="9" borderId="1" xfId="0" applyFont="1" applyFill="1" applyBorder="1" applyAlignment="1">
      <alignment horizontal="center" vertical="center"/>
    </xf>
    <xf numFmtId="0" fontId="35" fillId="9" borderId="2"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4"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0" fontId="8" fillId="17" borderId="1" xfId="0" applyFont="1" applyFill="1" applyBorder="1" applyAlignment="1">
      <alignment horizontal="center" vertical="center" wrapText="1"/>
    </xf>
    <xf numFmtId="0" fontId="8" fillId="17" borderId="1" xfId="0" applyFont="1" applyFill="1" applyBorder="1" applyAlignment="1">
      <alignment horizontal="center" vertical="center"/>
    </xf>
    <xf numFmtId="0" fontId="8" fillId="1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38" fillId="0" borderId="1" xfId="0" applyFont="1" applyBorder="1" applyAlignment="1">
      <alignment horizontal="center" vertical="center" wrapText="1"/>
    </xf>
    <xf numFmtId="0" fontId="0" fillId="9" borderId="19" xfId="0" applyFill="1" applyBorder="1" applyAlignment="1">
      <alignment horizontal="center" wrapText="1"/>
    </xf>
    <xf numFmtId="0" fontId="0" fillId="9" borderId="21" xfId="0" applyFill="1" applyBorder="1" applyAlignment="1">
      <alignment horizontal="center" wrapText="1"/>
    </xf>
    <xf numFmtId="0" fontId="0" fillId="9" borderId="18" xfId="0" applyFill="1" applyBorder="1" applyAlignment="1">
      <alignment horizontal="center" wrapText="1"/>
    </xf>
    <xf numFmtId="0" fontId="36" fillId="9" borderId="1" xfId="0" applyFont="1" applyFill="1" applyBorder="1" applyAlignment="1">
      <alignment horizontal="center" vertical="center" wrapText="1"/>
    </xf>
    <xf numFmtId="0" fontId="0" fillId="18" borderId="19" xfId="0" applyFill="1" applyBorder="1" applyAlignment="1">
      <alignment horizontal="center" vertical="center" wrapText="1"/>
    </xf>
    <xf numFmtId="0" fontId="0" fillId="18" borderId="18" xfId="0" applyFill="1" applyBorder="1" applyAlignment="1">
      <alignment horizontal="center" vertical="center" wrapText="1"/>
    </xf>
    <xf numFmtId="0" fontId="36" fillId="18" borderId="1" xfId="0" applyFont="1" applyFill="1" applyBorder="1" applyAlignment="1">
      <alignment horizontal="center" vertical="center" wrapText="1"/>
    </xf>
    <xf numFmtId="0" fontId="8" fillId="8" borderId="1" xfId="0" applyFont="1" applyFill="1" applyBorder="1" applyAlignment="1">
      <alignment horizontal="center" wrapText="1"/>
    </xf>
    <xf numFmtId="0" fontId="0" fillId="7" borderId="1" xfId="0" applyFill="1" applyBorder="1" applyAlignment="1">
      <alignment horizontal="center" vertical="center" wrapText="1"/>
    </xf>
    <xf numFmtId="0" fontId="0" fillId="12" borderId="2" xfId="0" applyFill="1" applyBorder="1" applyAlignment="1">
      <alignment horizontal="justify" vertical="center"/>
    </xf>
    <xf numFmtId="0" fontId="0" fillId="12" borderId="4" xfId="0" applyFill="1" applyBorder="1" applyAlignment="1">
      <alignment horizontal="justify" vertical="center"/>
    </xf>
    <xf numFmtId="0" fontId="28" fillId="13" borderId="2" xfId="0" applyFont="1" applyFill="1" applyBorder="1" applyAlignment="1">
      <alignment horizontal="justify" vertical="center"/>
    </xf>
    <xf numFmtId="0" fontId="28" fillId="13" borderId="3" xfId="0" applyFont="1" applyFill="1" applyBorder="1" applyAlignment="1">
      <alignment horizontal="justify" vertical="center"/>
    </xf>
    <xf numFmtId="0" fontId="28" fillId="13" borderId="4" xfId="0" applyFont="1" applyFill="1" applyBorder="1" applyAlignment="1">
      <alignment horizontal="justify" vertical="center"/>
    </xf>
    <xf numFmtId="0" fontId="28" fillId="13" borderId="1" xfId="0" applyFont="1" applyFill="1" applyBorder="1" applyAlignment="1">
      <alignment horizontal="left"/>
    </xf>
    <xf numFmtId="0" fontId="28" fillId="13" borderId="2" xfId="0" applyFont="1" applyFill="1" applyBorder="1" applyAlignment="1">
      <alignment horizontal="center"/>
    </xf>
    <xf numFmtId="0" fontId="28" fillId="13" borderId="3" xfId="0" applyFont="1" applyFill="1" applyBorder="1" applyAlignment="1">
      <alignment horizontal="center"/>
    </xf>
    <xf numFmtId="0" fontId="28" fillId="13" borderId="4" xfId="0" applyFont="1" applyFill="1" applyBorder="1" applyAlignment="1">
      <alignment horizontal="center"/>
    </xf>
    <xf numFmtId="0" fontId="0" fillId="12" borderId="1" xfId="0" applyFill="1" applyBorder="1" applyAlignment="1" applyProtection="1">
      <alignment horizontal="center" vertical="center"/>
      <protection hidden="1"/>
    </xf>
    <xf numFmtId="0" fontId="28" fillId="13" borderId="1" xfId="0" applyFont="1" applyFill="1" applyBorder="1" applyAlignment="1">
      <alignment horizontal="center"/>
    </xf>
    <xf numFmtId="0" fontId="28" fillId="13" borderId="19" xfId="0" applyFont="1" applyFill="1" applyBorder="1" applyAlignment="1">
      <alignment horizontal="center" vertical="center"/>
    </xf>
    <xf numFmtId="0" fontId="28" fillId="13" borderId="21" xfId="0" applyFont="1" applyFill="1" applyBorder="1" applyAlignment="1">
      <alignment horizontal="center" vertical="center"/>
    </xf>
    <xf numFmtId="0" fontId="28" fillId="13" borderId="18" xfId="0" applyFont="1" applyFill="1" applyBorder="1" applyAlignment="1">
      <alignment horizontal="center" vertical="center"/>
    </xf>
    <xf numFmtId="0" fontId="28" fillId="13" borderId="1" xfId="0" applyFont="1" applyFill="1" applyBorder="1" applyAlignment="1">
      <alignment horizontal="left" vertical="center"/>
    </xf>
    <xf numFmtId="0" fontId="8" fillId="20" borderId="59" xfId="0" applyFont="1" applyFill="1" applyBorder="1" applyAlignment="1">
      <alignment horizontal="center"/>
    </xf>
    <xf numFmtId="0" fontId="33"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20" borderId="52" xfId="0" applyFont="1" applyFill="1" applyBorder="1" applyAlignment="1">
      <alignment horizontal="center"/>
    </xf>
    <xf numFmtId="0" fontId="45" fillId="0" borderId="29" xfId="0" applyFont="1" applyBorder="1" applyAlignment="1">
      <alignment horizontal="center" vertical="center" wrapText="1"/>
    </xf>
    <xf numFmtId="0" fontId="45" fillId="0" borderId="22" xfId="0" applyFont="1" applyBorder="1" applyAlignment="1">
      <alignment horizontal="center" vertical="center" wrapText="1"/>
    </xf>
    <xf numFmtId="0" fontId="8" fillId="3" borderId="26" xfId="0" applyFont="1" applyFill="1" applyBorder="1" applyAlignment="1">
      <alignment horizontal="center"/>
    </xf>
    <xf numFmtId="0" fontId="8" fillId="10" borderId="26" xfId="0" applyFont="1" applyFill="1" applyBorder="1" applyAlignment="1">
      <alignment horizontal="center"/>
    </xf>
    <xf numFmtId="0" fontId="8" fillId="10" borderId="27" xfId="0" applyFont="1" applyFill="1" applyBorder="1" applyAlignment="1">
      <alignment horizontal="center"/>
    </xf>
    <xf numFmtId="0" fontId="33" fillId="9" borderId="22" xfId="0" applyFont="1" applyFill="1" applyBorder="1" applyAlignment="1">
      <alignment horizontal="justify" vertical="center" wrapText="1"/>
    </xf>
    <xf numFmtId="0" fontId="33" fillId="9" borderId="24" xfId="0" applyFont="1" applyFill="1" applyBorder="1" applyAlignment="1">
      <alignment horizontal="justify" vertical="center" wrapText="1"/>
    </xf>
    <xf numFmtId="0" fontId="43" fillId="0" borderId="23" xfId="0" applyFont="1" applyBorder="1" applyAlignment="1" applyProtection="1">
      <alignment horizontal="center" vertical="center" wrapText="1"/>
      <protection hidden="1"/>
    </xf>
    <xf numFmtId="0" fontId="43" fillId="0" borderId="25" xfId="0" applyFont="1" applyBorder="1" applyAlignment="1" applyProtection="1">
      <alignment horizontal="center" vertical="center" wrapText="1"/>
      <protection hidden="1"/>
    </xf>
    <xf numFmtId="0" fontId="0" fillId="0" borderId="92" xfId="0" applyBorder="1" applyAlignment="1">
      <alignment horizontal="right" vertical="center"/>
    </xf>
    <xf numFmtId="0" fontId="0" fillId="0" borderId="93" xfId="0" applyBorder="1" applyAlignment="1">
      <alignment horizontal="right" vertical="center"/>
    </xf>
    <xf numFmtId="0" fontId="0" fillId="0" borderId="94" xfId="0" applyBorder="1" applyAlignment="1">
      <alignment horizontal="right" vertical="center"/>
    </xf>
    <xf numFmtId="0" fontId="33" fillId="14" borderId="53" xfId="0" applyFont="1" applyFill="1" applyBorder="1" applyAlignment="1">
      <alignment horizontal="center" vertical="center"/>
    </xf>
    <xf numFmtId="0" fontId="33" fillId="14" borderId="54" xfId="0" applyFont="1" applyFill="1" applyBorder="1" applyAlignment="1">
      <alignment horizontal="center" vertical="center"/>
    </xf>
    <xf numFmtId="0" fontId="33" fillId="14" borderId="55" xfId="0" applyFont="1" applyFill="1" applyBorder="1" applyAlignment="1">
      <alignment horizontal="center" vertical="center"/>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4" xfId="0" applyFont="1" applyFill="1" applyBorder="1" applyAlignment="1">
      <alignment horizontal="justify" vertical="center" wrapText="1"/>
    </xf>
    <xf numFmtId="0" fontId="3" fillId="9" borderId="20" xfId="0" applyFont="1" applyFill="1" applyBorder="1" applyAlignment="1">
      <alignment horizontal="justify" vertical="center" wrapText="1"/>
    </xf>
    <xf numFmtId="0" fontId="3" fillId="9" borderId="25" xfId="0" applyFont="1" applyFill="1" applyBorder="1" applyAlignment="1">
      <alignment horizontal="justify" vertical="center" wrapText="1"/>
    </xf>
    <xf numFmtId="0" fontId="0" fillId="0" borderId="22" xfId="0" applyBorder="1" applyAlignment="1">
      <alignment horizontal="center" vertical="center"/>
    </xf>
    <xf numFmtId="0" fontId="42" fillId="9" borderId="29" xfId="0" applyFont="1" applyFill="1" applyBorder="1" applyAlignment="1">
      <alignment horizontal="center" vertical="center" wrapText="1"/>
    </xf>
    <xf numFmtId="0" fontId="42" fillId="9" borderId="27" xfId="0" applyFont="1" applyFill="1" applyBorder="1" applyAlignment="1">
      <alignment horizontal="center" vertical="center" wrapText="1"/>
    </xf>
    <xf numFmtId="0" fontId="0" fillId="0" borderId="95" xfId="0" applyBorder="1" applyAlignment="1">
      <alignment horizontal="right" vertical="center" wrapText="1"/>
    </xf>
    <xf numFmtId="0" fontId="0" fillId="0" borderId="94" xfId="0" applyBorder="1" applyAlignment="1">
      <alignment horizontal="right" vertical="center" wrapText="1"/>
    </xf>
    <xf numFmtId="0" fontId="0" fillId="0" borderId="24" xfId="0" applyBorder="1" applyAlignment="1">
      <alignment horizontal="right" vertical="center"/>
    </xf>
    <xf numFmtId="0" fontId="0" fillId="0" borderId="20" xfId="0" applyBorder="1" applyAlignment="1">
      <alignment horizontal="right" vertical="center"/>
    </xf>
    <xf numFmtId="14" fontId="18" fillId="0" borderId="184" xfId="0" applyNumberFormat="1" applyFont="1" applyBorder="1" applyAlignment="1">
      <alignment horizontal="center" vertical="center" wrapText="1"/>
    </xf>
    <xf numFmtId="14" fontId="18" fillId="0" borderId="185" xfId="0" applyNumberFormat="1" applyFont="1" applyBorder="1" applyAlignment="1">
      <alignment horizontal="center" vertical="center" wrapText="1"/>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60" xfId="0" applyFont="1" applyBorder="1" applyAlignment="1">
      <alignment horizontal="center" vertical="center" wrapText="1"/>
    </xf>
    <xf numFmtId="0" fontId="18"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14" fontId="18" fillId="0" borderId="19" xfId="0" applyNumberFormat="1" applyFont="1" applyBorder="1" applyAlignment="1">
      <alignment horizontal="center" vertical="center" wrapText="1"/>
    </xf>
    <xf numFmtId="14" fontId="18" fillId="0" borderId="21" xfId="0" applyNumberFormat="1" applyFont="1" applyBorder="1" applyAlignment="1">
      <alignment horizontal="center" vertical="center" wrapText="1"/>
    </xf>
    <xf numFmtId="14" fontId="18" fillId="0" borderId="18" xfId="0" applyNumberFormat="1" applyFont="1" applyBorder="1" applyAlignment="1">
      <alignment horizontal="center" vertical="center" wrapText="1"/>
    </xf>
    <xf numFmtId="0" fontId="21" fillId="0" borderId="21" xfId="0" applyFont="1" applyBorder="1" applyAlignment="1">
      <alignment horizontal="center" vertical="center" wrapText="1"/>
    </xf>
    <xf numFmtId="0" fontId="16" fillId="0" borderId="19" xfId="0" applyFont="1" applyBorder="1" applyAlignment="1">
      <alignment horizontal="justify" vertical="center" wrapText="1"/>
    </xf>
    <xf numFmtId="0" fontId="16" fillId="0" borderId="21"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136" xfId="0" applyFont="1" applyBorder="1" applyAlignment="1">
      <alignment horizontal="justify" vertical="center" wrapText="1"/>
    </xf>
    <xf numFmtId="0" fontId="16" fillId="0" borderId="60" xfId="0" applyFont="1" applyBorder="1" applyAlignment="1">
      <alignment horizontal="justify" vertical="center" wrapText="1"/>
    </xf>
    <xf numFmtId="0" fontId="21" fillId="0" borderId="109" xfId="0" applyFont="1" applyBorder="1" applyAlignment="1">
      <alignment horizontal="justify" vertical="center" wrapText="1"/>
    </xf>
    <xf numFmtId="0" fontId="21" fillId="0" borderId="136" xfId="0" applyFont="1" applyBorder="1" applyAlignment="1">
      <alignment horizontal="justify" vertical="center" wrapText="1"/>
    </xf>
    <xf numFmtId="0" fontId="21" fillId="0" borderId="60" xfId="0" applyFont="1" applyBorder="1" applyAlignment="1">
      <alignment horizontal="justify" vertical="center" wrapText="1"/>
    </xf>
    <xf numFmtId="0" fontId="21" fillId="0" borderId="21" xfId="0" applyFont="1" applyBorder="1" applyAlignment="1">
      <alignment horizontal="justify" vertical="center" wrapText="1"/>
    </xf>
    <xf numFmtId="14" fontId="18" fillId="0" borderId="194" xfId="0" applyNumberFormat="1" applyFont="1" applyBorder="1" applyAlignment="1">
      <alignment horizontal="center" vertical="center" wrapText="1"/>
    </xf>
    <xf numFmtId="14" fontId="18" fillId="0" borderId="91" xfId="0" applyNumberFormat="1" applyFont="1" applyBorder="1" applyAlignment="1">
      <alignment horizontal="center" vertical="center" wrapText="1"/>
    </xf>
    <xf numFmtId="14" fontId="18" fillId="0" borderId="186" xfId="0" applyNumberFormat="1" applyFont="1" applyBorder="1" applyAlignment="1">
      <alignment horizontal="center" vertical="center" wrapText="1"/>
    </xf>
    <xf numFmtId="14" fontId="18" fillId="0" borderId="192" xfId="0" applyNumberFormat="1" applyFont="1" applyBorder="1" applyAlignment="1">
      <alignment horizontal="center" vertical="center" wrapText="1"/>
    </xf>
    <xf numFmtId="14" fontId="18" fillId="0" borderId="197" xfId="0" applyNumberFormat="1" applyFont="1" applyBorder="1" applyAlignment="1">
      <alignment horizontal="center" vertical="center" wrapText="1"/>
    </xf>
    <xf numFmtId="0" fontId="21" fillId="0" borderId="21" xfId="0" applyFont="1" applyBorder="1" applyAlignment="1">
      <alignment horizontal="justify" vertical="top" wrapText="1"/>
    </xf>
    <xf numFmtId="0" fontId="21" fillId="0" borderId="18" xfId="0" applyFont="1" applyBorder="1" applyAlignment="1">
      <alignment horizontal="justify" vertical="top" wrapText="1"/>
    </xf>
    <xf numFmtId="0" fontId="21" fillId="0" borderId="177" xfId="0" applyFont="1" applyBorder="1" applyAlignment="1">
      <alignment horizontal="justify" vertical="center" wrapText="1"/>
    </xf>
    <xf numFmtId="0" fontId="21" fillId="0" borderId="180" xfId="0" applyFont="1" applyBorder="1" applyAlignment="1">
      <alignment horizontal="justify" vertical="center" wrapText="1"/>
    </xf>
    <xf numFmtId="0" fontId="21" fillId="0" borderId="191" xfId="0" applyFont="1" applyBorder="1" applyAlignment="1">
      <alignment horizontal="justify" vertical="center" wrapText="1"/>
    </xf>
    <xf numFmtId="0" fontId="21" fillId="0" borderId="143" xfId="0" applyFont="1" applyBorder="1" applyAlignment="1">
      <alignment horizontal="center" vertical="center" wrapText="1"/>
    </xf>
    <xf numFmtId="0" fontId="16" fillId="0" borderId="143" xfId="0" applyFont="1" applyBorder="1" applyAlignment="1">
      <alignment horizontal="justify" vertical="center" wrapText="1"/>
    </xf>
    <xf numFmtId="14" fontId="18" fillId="0" borderId="143" xfId="0" applyNumberFormat="1" applyFont="1" applyBorder="1" applyAlignment="1">
      <alignment horizontal="center" vertical="center" wrapText="1"/>
    </xf>
    <xf numFmtId="14" fontId="22" fillId="0" borderId="195" xfId="0" applyNumberFormat="1" applyFont="1" applyBorder="1" applyAlignment="1">
      <alignment horizontal="center" vertical="center"/>
    </xf>
    <xf numFmtId="0" fontId="22" fillId="0" borderId="202" xfId="0" applyFont="1" applyBorder="1" applyAlignment="1">
      <alignment horizontal="center" vertical="center"/>
    </xf>
    <xf numFmtId="0" fontId="22" fillId="0" borderId="196" xfId="0" applyFont="1" applyBorder="1" applyAlignment="1">
      <alignment horizontal="center" vertical="center"/>
    </xf>
    <xf numFmtId="0" fontId="23" fillId="9" borderId="71" xfId="0" applyFont="1" applyFill="1" applyBorder="1" applyAlignment="1">
      <alignment horizontal="center" vertical="center" wrapText="1"/>
    </xf>
    <xf numFmtId="0" fontId="23" fillId="9" borderId="150" xfId="0" applyFont="1" applyFill="1" applyBorder="1" applyAlignment="1">
      <alignment horizontal="center" vertical="center" wrapText="1"/>
    </xf>
    <xf numFmtId="0" fontId="70" fillId="28" borderId="175" xfId="0" applyFont="1" applyFill="1" applyBorder="1" applyAlignment="1">
      <alignment horizontal="center" vertical="center" wrapText="1"/>
    </xf>
    <xf numFmtId="0" fontId="71" fillId="28" borderId="176" xfId="0" applyFont="1" applyFill="1" applyBorder="1"/>
    <xf numFmtId="0" fontId="71" fillId="28" borderId="177" xfId="0" applyFont="1" applyFill="1" applyBorder="1"/>
    <xf numFmtId="0" fontId="23" fillId="9" borderId="66" xfId="0" applyFont="1" applyFill="1" applyBorder="1" applyAlignment="1">
      <alignment horizontal="center" vertical="center" wrapText="1"/>
    </xf>
    <xf numFmtId="0" fontId="33" fillId="9" borderId="66" xfId="0" applyFont="1" applyFill="1" applyBorder="1" applyAlignment="1">
      <alignment horizontal="center" vertical="center" wrapText="1"/>
    </xf>
    <xf numFmtId="0" fontId="23" fillId="9" borderId="168" xfId="0" applyFont="1" applyFill="1" applyBorder="1" applyAlignment="1">
      <alignment horizontal="center" vertical="center" wrapText="1"/>
    </xf>
    <xf numFmtId="0" fontId="70" fillId="28" borderId="178" xfId="0" applyFont="1" applyFill="1" applyBorder="1" applyAlignment="1">
      <alignment horizontal="center" vertical="center" wrapText="1"/>
    </xf>
    <xf numFmtId="0" fontId="70" fillId="28" borderId="179" xfId="0" applyFont="1" applyFill="1" applyBorder="1" applyAlignment="1">
      <alignment horizontal="center" vertical="center" wrapText="1"/>
    </xf>
    <xf numFmtId="0" fontId="70" fillId="28" borderId="180" xfId="0" applyFont="1" applyFill="1" applyBorder="1" applyAlignment="1">
      <alignment horizontal="center" vertical="center" wrapText="1"/>
    </xf>
    <xf numFmtId="0" fontId="18" fillId="0" borderId="19" xfId="0" applyFont="1" applyBorder="1" applyAlignment="1">
      <alignment horizontal="justify" vertical="center" wrapText="1"/>
    </xf>
    <xf numFmtId="0" fontId="18" fillId="0" borderId="18" xfId="0" applyFont="1" applyBorder="1" applyAlignment="1">
      <alignment horizontal="justify" vertical="center" wrapText="1"/>
    </xf>
    <xf numFmtId="0" fontId="21" fillId="0" borderId="176" xfId="0" applyFont="1" applyBorder="1" applyAlignment="1">
      <alignment horizontal="justify" vertical="top" wrapText="1"/>
    </xf>
    <xf numFmtId="0" fontId="21" fillId="0" borderId="179" xfId="0" applyFont="1" applyBorder="1" applyAlignment="1">
      <alignment horizontal="justify" vertical="top" wrapText="1"/>
    </xf>
    <xf numFmtId="0" fontId="21" fillId="0" borderId="190" xfId="0" applyFont="1" applyBorder="1" applyAlignment="1">
      <alignment horizontal="justify" vertical="top" wrapText="1"/>
    </xf>
    <xf numFmtId="14" fontId="18" fillId="0" borderId="187" xfId="0" applyNumberFormat="1" applyFont="1" applyBorder="1" applyAlignment="1">
      <alignment horizontal="center" vertical="center" wrapText="1"/>
    </xf>
    <xf numFmtId="14" fontId="18" fillId="0" borderId="188" xfId="0" applyNumberFormat="1" applyFont="1" applyBorder="1" applyAlignment="1">
      <alignment horizontal="center" vertical="center" wrapText="1"/>
    </xf>
    <xf numFmtId="14" fontId="18" fillId="0" borderId="189" xfId="0" applyNumberFormat="1" applyFont="1" applyBorder="1" applyAlignment="1">
      <alignment horizontal="center" vertical="center" wrapText="1"/>
    </xf>
    <xf numFmtId="0" fontId="21" fillId="0" borderId="176" xfId="0" applyFont="1" applyBorder="1" applyAlignment="1">
      <alignment horizontal="justify" vertical="center" wrapText="1"/>
    </xf>
    <xf numFmtId="0" fontId="21" fillId="0" borderId="179" xfId="0" applyFont="1" applyBorder="1" applyAlignment="1">
      <alignment horizontal="justify" vertical="center" wrapText="1"/>
    </xf>
    <xf numFmtId="0" fontId="21" fillId="0" borderId="190" xfId="0" applyFont="1" applyBorder="1" applyAlignment="1">
      <alignment horizontal="justify" vertical="center" wrapText="1"/>
    </xf>
    <xf numFmtId="0" fontId="18" fillId="0" borderId="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4" xfId="0" applyFont="1" applyBorder="1" applyAlignment="1">
      <alignment horizontal="center" vertical="center" wrapText="1"/>
    </xf>
    <xf numFmtId="0" fontId="65" fillId="4" borderId="73" xfId="0" applyFont="1" applyFill="1" applyBorder="1" applyAlignment="1">
      <alignment horizontal="center" vertical="center" textRotation="90" wrapText="1"/>
    </xf>
    <xf numFmtId="0" fontId="65" fillId="0" borderId="74" xfId="0" applyFont="1" applyBorder="1" applyAlignment="1">
      <alignment horizontal="center" vertical="center" textRotation="90" wrapText="1"/>
    </xf>
    <xf numFmtId="0" fontId="65" fillId="4" borderId="80" xfId="0" applyFont="1" applyFill="1" applyBorder="1" applyAlignment="1">
      <alignment horizontal="center" vertical="center" textRotation="90" wrapText="1"/>
    </xf>
    <xf numFmtId="0" fontId="65" fillId="4" borderId="82" xfId="0" applyFont="1" applyFill="1" applyBorder="1" applyAlignment="1">
      <alignment horizontal="center" vertical="center" textRotation="90" wrapText="1"/>
    </xf>
    <xf numFmtId="0" fontId="65" fillId="4" borderId="77" xfId="0" applyFont="1" applyFill="1" applyBorder="1" applyAlignment="1">
      <alignment horizontal="center" vertical="center"/>
    </xf>
    <xf numFmtId="0" fontId="65" fillId="4" borderId="145" xfId="0" applyFont="1" applyFill="1" applyBorder="1" applyAlignment="1">
      <alignment horizontal="center" vertical="center"/>
    </xf>
    <xf numFmtId="0" fontId="65" fillId="4" borderId="79" xfId="0" applyFont="1" applyFill="1" applyBorder="1" applyAlignment="1">
      <alignment horizontal="center" vertical="center"/>
    </xf>
    <xf numFmtId="0" fontId="65" fillId="4" borderId="148" xfId="0" applyFont="1" applyFill="1" applyBorder="1" applyAlignment="1">
      <alignment horizontal="center" vertical="center"/>
    </xf>
    <xf numFmtId="0" fontId="65" fillId="4" borderId="67" xfId="0" applyFont="1" applyFill="1" applyBorder="1" applyAlignment="1">
      <alignment horizontal="center" vertical="center" wrapText="1"/>
    </xf>
    <xf numFmtId="0" fontId="65" fillId="4" borderId="63" xfId="0" applyFont="1" applyFill="1" applyBorder="1" applyAlignment="1">
      <alignment horizontal="center" vertical="center" wrapText="1"/>
    </xf>
    <xf numFmtId="0" fontId="65" fillId="4" borderId="64" xfId="0" applyFont="1" applyFill="1" applyBorder="1" applyAlignment="1">
      <alignment horizontal="center" vertical="center" wrapText="1"/>
    </xf>
    <xf numFmtId="0" fontId="18" fillId="0" borderId="1" xfId="0" applyFont="1" applyBorder="1" applyAlignment="1">
      <alignment horizontal="justify" vertical="center" wrapText="1"/>
    </xf>
    <xf numFmtId="0" fontId="50" fillId="0" borderId="57"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50" fillId="0" borderId="142" xfId="0" applyFont="1" applyFill="1" applyBorder="1" applyAlignment="1">
      <alignment horizontal="center" vertical="center" wrapText="1"/>
    </xf>
    <xf numFmtId="0" fontId="21" fillId="0" borderId="58" xfId="0" applyFont="1" applyFill="1" applyBorder="1" applyAlignment="1">
      <alignment horizontal="justify" vertical="center" wrapText="1"/>
    </xf>
    <xf numFmtId="0" fontId="21" fillId="0" borderId="21" xfId="0" applyFont="1" applyFill="1" applyBorder="1" applyAlignment="1">
      <alignment horizontal="justify" vertical="center" wrapText="1"/>
    </xf>
    <xf numFmtId="0" fontId="21" fillId="0" borderId="143" xfId="0" applyFont="1" applyFill="1" applyBorder="1" applyAlignment="1">
      <alignment horizontal="justify" vertical="center" wrapText="1"/>
    </xf>
    <xf numFmtId="0" fontId="18" fillId="0" borderId="58" xfId="0" applyFont="1" applyBorder="1" applyAlignment="1">
      <alignment horizontal="center" vertical="center" wrapText="1"/>
    </xf>
    <xf numFmtId="0" fontId="18" fillId="0" borderId="143" xfId="0" applyFont="1" applyBorder="1" applyAlignment="1">
      <alignment horizontal="center" vertical="center" wrapText="1"/>
    </xf>
    <xf numFmtId="0" fontId="21" fillId="0" borderId="58" xfId="0" applyFont="1" applyBorder="1" applyAlignment="1">
      <alignment horizontal="center" vertical="center" wrapText="1"/>
    </xf>
    <xf numFmtId="0" fontId="72" fillId="0" borderId="29" xfId="0" applyFont="1" applyBorder="1" applyAlignment="1">
      <alignment horizontal="center" vertical="center" wrapText="1"/>
    </xf>
    <xf numFmtId="0" fontId="73" fillId="0" borderId="26" xfId="0" applyFont="1" applyBorder="1" applyAlignment="1">
      <alignment horizontal="center" vertical="center" wrapText="1"/>
    </xf>
    <xf numFmtId="0" fontId="73" fillId="0" borderId="27"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25" xfId="0" applyFont="1" applyBorder="1" applyAlignment="1">
      <alignment horizontal="center" vertical="center" wrapText="1"/>
    </xf>
    <xf numFmtId="0" fontId="65" fillId="0" borderId="219" xfId="0" applyFont="1" applyBorder="1" applyAlignment="1">
      <alignment vertical="center" wrapText="1"/>
    </xf>
    <xf numFmtId="0" fontId="61" fillId="0" borderId="220" xfId="0" applyFont="1" applyBorder="1" applyAlignment="1">
      <alignment vertical="center" wrapText="1"/>
    </xf>
    <xf numFmtId="0" fontId="61" fillId="0" borderId="221" xfId="0" applyFont="1" applyBorder="1" applyAlignment="1">
      <alignment vertical="center" wrapText="1"/>
    </xf>
    <xf numFmtId="0" fontId="65" fillId="4" borderId="209" xfId="0" applyFont="1" applyFill="1" applyBorder="1" applyAlignment="1">
      <alignment horizontal="center" vertical="center" wrapText="1"/>
    </xf>
    <xf numFmtId="0" fontId="65" fillId="4" borderId="68" xfId="0" applyFont="1" applyFill="1" applyBorder="1" applyAlignment="1">
      <alignment horizontal="center" vertical="center" wrapText="1"/>
    </xf>
    <xf numFmtId="0" fontId="65" fillId="4" borderId="210" xfId="0" applyFont="1" applyFill="1" applyBorder="1" applyAlignment="1">
      <alignment horizontal="center" vertical="center" wrapText="1"/>
    </xf>
    <xf numFmtId="0" fontId="65" fillId="4" borderId="216" xfId="0" applyFont="1" applyFill="1" applyBorder="1" applyAlignment="1">
      <alignment horizontal="center" vertical="center" wrapText="1"/>
    </xf>
    <xf numFmtId="0" fontId="60" fillId="4" borderId="217" xfId="0" applyFont="1" applyFill="1" applyBorder="1" applyAlignment="1">
      <alignment horizontal="center" vertical="center" wrapText="1"/>
    </xf>
    <xf numFmtId="0" fontId="60" fillId="0" borderId="218" xfId="0" applyFont="1" applyBorder="1" applyAlignment="1"/>
    <xf numFmtId="0" fontId="70" fillId="28" borderId="211" xfId="0" applyFont="1" applyFill="1" applyBorder="1" applyAlignment="1">
      <alignment horizontal="center" vertical="center" wrapText="1"/>
    </xf>
    <xf numFmtId="0" fontId="71" fillId="28" borderId="212" xfId="0" applyFont="1" applyFill="1" applyBorder="1"/>
    <xf numFmtId="0" fontId="71" fillId="28" borderId="213" xfId="0" applyFont="1" applyFill="1" applyBorder="1"/>
    <xf numFmtId="0" fontId="65" fillId="4" borderId="83" xfId="0" applyFont="1" applyFill="1" applyBorder="1" applyAlignment="1">
      <alignment horizontal="center" vertical="center"/>
    </xf>
    <xf numFmtId="0" fontId="65" fillId="4" borderId="84" xfId="0" applyFont="1" applyFill="1" applyBorder="1" applyAlignment="1">
      <alignment horizontal="center" vertical="center"/>
    </xf>
    <xf numFmtId="0" fontId="65" fillId="4" borderId="85" xfId="0" applyFont="1" applyFill="1" applyBorder="1" applyAlignment="1">
      <alignment horizontal="center" vertical="center"/>
    </xf>
    <xf numFmtId="0" fontId="65" fillId="4" borderId="80" xfId="0" applyFont="1" applyFill="1" applyBorder="1" applyAlignment="1">
      <alignment horizontal="center" vertical="center" wrapText="1"/>
    </xf>
    <xf numFmtId="0" fontId="65" fillId="4" borderId="81" xfId="0" applyFont="1" applyFill="1" applyBorder="1" applyAlignment="1">
      <alignment horizontal="center" vertical="center" wrapText="1"/>
    </xf>
    <xf numFmtId="0" fontId="65" fillId="4" borderId="87" xfId="0" applyFont="1" applyFill="1" applyBorder="1" applyAlignment="1">
      <alignment horizontal="center" vertical="center" wrapText="1"/>
    </xf>
    <xf numFmtId="0" fontId="65" fillId="4" borderId="82" xfId="0" applyFont="1" applyFill="1" applyBorder="1" applyAlignment="1">
      <alignment horizontal="center" vertical="center" wrapText="1"/>
    </xf>
    <xf numFmtId="0" fontId="70" fillId="28" borderId="181" xfId="0" applyFont="1" applyFill="1" applyBorder="1" applyAlignment="1">
      <alignment horizontal="center" vertical="center" wrapText="1"/>
    </xf>
    <xf numFmtId="0" fontId="70" fillId="28" borderId="182" xfId="0" applyFont="1" applyFill="1" applyBorder="1" applyAlignment="1">
      <alignment horizontal="center" vertical="center" wrapText="1"/>
    </xf>
    <xf numFmtId="0" fontId="70" fillId="28" borderId="183" xfId="0" applyFont="1" applyFill="1" applyBorder="1" applyAlignment="1">
      <alignment horizontal="center" vertical="center" wrapText="1"/>
    </xf>
    <xf numFmtId="0" fontId="65" fillId="4" borderId="69" xfId="0" applyFont="1" applyFill="1" applyBorder="1" applyAlignment="1">
      <alignment horizontal="center" vertical="center" wrapText="1"/>
    </xf>
    <xf numFmtId="0" fontId="65" fillId="4" borderId="73" xfId="0" applyFont="1" applyFill="1" applyBorder="1" applyAlignment="1">
      <alignment horizontal="center" vertical="center"/>
    </xf>
    <xf numFmtId="0" fontId="65" fillId="0" borderId="76" xfId="0" applyFont="1" applyBorder="1" applyAlignment="1">
      <alignment horizontal="center" vertical="center"/>
    </xf>
    <xf numFmtId="0" fontId="65" fillId="0" borderId="74" xfId="0" applyFont="1" applyBorder="1" applyAlignment="1">
      <alignment horizontal="center" vertical="center"/>
    </xf>
    <xf numFmtId="0" fontId="65" fillId="4" borderId="71" xfId="0" applyFont="1" applyFill="1" applyBorder="1" applyAlignment="1">
      <alignment horizontal="center" vertical="center"/>
    </xf>
    <xf numFmtId="0" fontId="65" fillId="4" borderId="78" xfId="0" applyFont="1" applyFill="1" applyBorder="1" applyAlignment="1">
      <alignment horizontal="center" vertical="center"/>
    </xf>
    <xf numFmtId="0" fontId="9" fillId="0" borderId="7" xfId="0" applyFont="1" applyBorder="1" applyAlignment="1">
      <alignment vertical="center" wrapText="1"/>
    </xf>
    <xf numFmtId="0" fontId="9" fillId="0" borderId="6" xfId="0" applyFont="1" applyBorder="1" applyAlignment="1">
      <alignment vertical="center" wrapText="1"/>
    </xf>
    <xf numFmtId="0" fontId="0" fillId="0" borderId="114" xfId="0" applyBorder="1" applyAlignment="1"/>
    <xf numFmtId="0" fontId="0" fillId="0" borderId="115" xfId="0" applyBorder="1" applyAlignment="1"/>
    <xf numFmtId="0" fontId="0" fillId="0" borderId="116" xfId="0" applyBorder="1" applyAlignment="1"/>
    <xf numFmtId="0" fontId="16" fillId="0" borderId="58" xfId="0" applyFont="1" applyBorder="1" applyAlignment="1">
      <alignment horizontal="justify"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0" fontId="0" fillId="0" borderId="117" xfId="0" applyBorder="1" applyAlignment="1"/>
    <xf numFmtId="0" fontId="0" fillId="0" borderId="118" xfId="0" applyBorder="1" applyAlignment="1"/>
    <xf numFmtId="0" fontId="0" fillId="0" borderId="119" xfId="0" applyBorder="1" applyAlignment="1"/>
    <xf numFmtId="0" fontId="21" fillId="0" borderId="108" xfId="0" applyFont="1" applyBorder="1" applyAlignment="1">
      <alignment horizontal="justify"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0" fillId="0" borderId="120" xfId="0" applyBorder="1" applyAlignment="1"/>
    <xf numFmtId="0" fontId="0" fillId="0" borderId="121" xfId="0" applyBorder="1" applyAlignment="1"/>
    <xf numFmtId="0" fontId="0" fillId="0" borderId="122" xfId="0" applyBorder="1" applyAlignment="1"/>
    <xf numFmtId="0" fontId="50" fillId="0" borderId="32" xfId="0" applyFont="1" applyFill="1" applyBorder="1" applyAlignment="1">
      <alignment horizontal="center" vertical="center" wrapText="1"/>
    </xf>
    <xf numFmtId="0" fontId="21" fillId="0" borderId="77" xfId="0" applyFont="1" applyBorder="1" applyAlignment="1">
      <alignment horizontal="justify" vertical="center" wrapText="1"/>
    </xf>
    <xf numFmtId="0" fontId="21" fillId="0" borderId="145" xfId="0" applyFont="1" applyBorder="1" applyAlignment="1">
      <alignment horizontal="justify" vertical="center" wrapText="1"/>
    </xf>
    <xf numFmtId="0" fontId="21" fillId="0" borderId="77" xfId="0" applyFont="1" applyBorder="1" applyAlignment="1">
      <alignment horizontal="center" vertical="center" wrapText="1"/>
    </xf>
    <xf numFmtId="0" fontId="21" fillId="0" borderId="145"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72" xfId="0" applyFont="1" applyBorder="1" applyAlignment="1">
      <alignment horizontal="center" vertical="center" wrapText="1"/>
    </xf>
    <xf numFmtId="0" fontId="66" fillId="0" borderId="90" xfId="0" applyFont="1" applyBorder="1" applyAlignment="1">
      <alignment horizontal="center" vertical="center" wrapText="1"/>
    </xf>
    <xf numFmtId="0" fontId="66" fillId="0" borderId="31" xfId="0" applyFont="1" applyBorder="1" applyAlignment="1">
      <alignment horizontal="center" vertical="center" wrapText="1"/>
    </xf>
    <xf numFmtId="0" fontId="66" fillId="0" borderId="142" xfId="0" applyFont="1" applyBorder="1" applyAlignment="1">
      <alignment horizontal="center" vertical="center" wrapText="1"/>
    </xf>
    <xf numFmtId="0" fontId="21" fillId="0" borderId="72" xfId="0" applyFont="1" applyBorder="1" applyAlignment="1">
      <alignment horizontal="justify" vertical="center" wrapText="1"/>
    </xf>
    <xf numFmtId="0" fontId="21" fillId="0" borderId="143" xfId="0" applyFont="1" applyBorder="1" applyAlignment="1">
      <alignment horizontal="justify" vertical="center" wrapText="1"/>
    </xf>
    <xf numFmtId="0" fontId="50" fillId="0" borderId="30"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32" xfId="0" applyFont="1" applyBorder="1" applyAlignment="1">
      <alignment horizontal="center" vertical="center" wrapText="1"/>
    </xf>
    <xf numFmtId="0" fontId="21" fillId="0" borderId="58" xfId="0" applyFont="1" applyBorder="1" applyAlignment="1">
      <alignment horizontal="justify" vertical="center" wrapText="1"/>
    </xf>
    <xf numFmtId="0" fontId="18" fillId="0" borderId="21" xfId="0" applyFont="1" applyBorder="1" applyAlignment="1">
      <alignment horizontal="justify" vertical="center" wrapText="1"/>
    </xf>
    <xf numFmtId="0" fontId="65" fillId="4" borderId="73" xfId="0" applyFont="1" applyFill="1" applyBorder="1" applyAlignment="1">
      <alignment horizontal="center" vertical="center" wrapText="1"/>
    </xf>
    <xf numFmtId="0" fontId="65" fillId="4" borderId="76" xfId="0" applyFont="1" applyFill="1" applyBorder="1" applyAlignment="1">
      <alignment horizontal="center" vertical="center" wrapText="1"/>
    </xf>
    <xf numFmtId="0" fontId="65" fillId="4" borderId="86" xfId="0" applyFont="1" applyFill="1" applyBorder="1" applyAlignment="1">
      <alignment horizontal="center" vertical="center" wrapText="1"/>
    </xf>
    <xf numFmtId="0" fontId="65" fillId="4" borderId="65" xfId="0" applyFont="1" applyFill="1" applyBorder="1" applyAlignment="1">
      <alignment horizontal="center" vertical="center" wrapText="1"/>
    </xf>
    <xf numFmtId="0" fontId="50" fillId="0" borderId="30" xfId="0" applyFont="1" applyFill="1" applyBorder="1" applyAlignment="1">
      <alignment horizontal="center" vertical="center" wrapText="1"/>
    </xf>
    <xf numFmtId="0" fontId="65" fillId="4" borderId="77" xfId="0" applyFont="1" applyFill="1" applyBorder="1" applyAlignment="1">
      <alignment horizontal="center" vertical="center" wrapText="1"/>
    </xf>
    <xf numFmtId="0" fontId="65" fillId="4" borderId="89" xfId="0" applyFont="1" applyFill="1" applyBorder="1" applyAlignment="1">
      <alignment horizontal="center" vertical="center" wrapText="1"/>
    </xf>
    <xf numFmtId="0" fontId="65" fillId="4" borderId="145" xfId="0" applyFont="1" applyFill="1" applyBorder="1" applyAlignment="1">
      <alignment horizontal="center" vertical="center" wrapText="1"/>
    </xf>
    <xf numFmtId="0" fontId="65" fillId="4" borderId="70" xfId="0" applyFont="1" applyFill="1" applyBorder="1" applyAlignment="1">
      <alignment horizontal="center" vertical="center" wrapText="1"/>
    </xf>
    <xf numFmtId="0" fontId="65" fillId="4" borderId="62" xfId="0" applyFont="1" applyFill="1" applyBorder="1" applyAlignment="1">
      <alignment horizontal="center" vertical="center" wrapText="1"/>
    </xf>
    <xf numFmtId="0" fontId="65" fillId="4" borderId="75" xfId="0" applyFont="1" applyFill="1" applyBorder="1" applyAlignment="1">
      <alignment horizontal="center" vertical="center" wrapText="1"/>
    </xf>
    <xf numFmtId="0" fontId="65" fillId="4" borderId="88" xfId="0" applyFont="1" applyFill="1" applyBorder="1" applyAlignment="1">
      <alignment horizontal="center" vertical="center" wrapText="1"/>
    </xf>
    <xf numFmtId="0" fontId="65" fillId="4" borderId="61" xfId="0" applyFont="1" applyFill="1" applyBorder="1" applyAlignment="1">
      <alignment horizontal="center" vertical="center" wrapText="1"/>
    </xf>
    <xf numFmtId="0" fontId="65" fillId="4" borderId="147" xfId="0" applyFont="1" applyFill="1" applyBorder="1" applyAlignment="1">
      <alignment horizontal="center" vertical="center" wrapText="1"/>
    </xf>
    <xf numFmtId="0" fontId="66" fillId="0" borderId="22" xfId="0" applyFont="1" applyBorder="1" applyAlignment="1">
      <alignment horizontal="center" vertical="center" wrapText="1"/>
    </xf>
    <xf numFmtId="0" fontId="8" fillId="0" borderId="112" xfId="0" applyFont="1" applyBorder="1" applyAlignment="1">
      <alignment horizontal="left" vertical="center"/>
    </xf>
    <xf numFmtId="0" fontId="8" fillId="0" borderId="11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0" fillId="0" borderId="14" xfId="0" applyBorder="1" applyAlignment="1"/>
    <xf numFmtId="0" fontId="0" fillId="0" borderId="13" xfId="0" applyBorder="1" applyAlignment="1"/>
    <xf numFmtId="0" fontId="0" fillId="0" borderId="12" xfId="0" applyBorder="1" applyAlignment="1"/>
    <xf numFmtId="0" fontId="23" fillId="0" borderId="17" xfId="0" applyFont="1" applyBorder="1" applyAlignment="1">
      <alignment vertical="center" wrapText="1"/>
    </xf>
    <xf numFmtId="0" fontId="23" fillId="0" borderId="16" xfId="0" applyFont="1" applyBorder="1" applyAlignment="1">
      <alignment vertical="center" wrapText="1"/>
    </xf>
    <xf numFmtId="0" fontId="23" fillId="0" borderId="15" xfId="0" applyFont="1" applyBorder="1" applyAlignment="1">
      <alignment vertical="center" wrapText="1"/>
    </xf>
    <xf numFmtId="14" fontId="18" fillId="0" borderId="58" xfId="0" applyNumberFormat="1" applyFont="1" applyBorder="1" applyAlignment="1">
      <alignment horizontal="center" vertical="center" wrapText="1"/>
    </xf>
    <xf numFmtId="0" fontId="66" fillId="0" borderId="32"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149" xfId="0" applyFont="1" applyBorder="1" applyAlignment="1">
      <alignment horizontal="center" vertical="center" wrapText="1"/>
    </xf>
    <xf numFmtId="0" fontId="21" fillId="0" borderId="146" xfId="0" applyFont="1" applyBorder="1" applyAlignment="1">
      <alignment horizontal="center" vertical="center" wrapText="1"/>
    </xf>
    <xf numFmtId="0" fontId="5" fillId="8" borderId="49"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5" fillId="8" borderId="50" xfId="0" applyFont="1" applyFill="1" applyBorder="1" applyAlignment="1">
      <alignment horizontal="center" vertical="center"/>
    </xf>
    <xf numFmtId="0" fontId="5" fillId="8" borderId="51" xfId="0" applyFont="1" applyFill="1" applyBorder="1" applyAlignment="1">
      <alignment horizontal="center" vertical="center"/>
    </xf>
    <xf numFmtId="0" fontId="8" fillId="9" borderId="22"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96" xfId="0" applyFont="1" applyFill="1" applyBorder="1" applyAlignment="1">
      <alignment horizontal="center" vertical="center"/>
    </xf>
    <xf numFmtId="0" fontId="42" fillId="13" borderId="53" xfId="0" applyFont="1" applyFill="1" applyBorder="1" applyAlignment="1">
      <alignment horizontal="center" vertical="center"/>
    </xf>
    <xf numFmtId="0" fontId="42" fillId="13" borderId="54" xfId="0" applyFont="1" applyFill="1" applyBorder="1" applyAlignment="1">
      <alignment horizontal="center" vertical="center"/>
    </xf>
    <xf numFmtId="0" fontId="42" fillId="13" borderId="106" xfId="0" applyFont="1" applyFill="1" applyBorder="1" applyAlignment="1">
      <alignment horizontal="center" vertical="center"/>
    </xf>
    <xf numFmtId="0" fontId="59" fillId="0" borderId="134" xfId="0" applyFont="1" applyBorder="1" applyAlignment="1">
      <alignment horizontal="center" vertical="center"/>
    </xf>
    <xf numFmtId="0" fontId="59" fillId="0" borderId="135" xfId="0" applyFont="1" applyBorder="1" applyAlignment="1">
      <alignment horizontal="center" vertical="center"/>
    </xf>
    <xf numFmtId="0" fontId="59" fillId="0" borderId="133" xfId="0" applyFont="1" applyBorder="1" applyAlignment="1">
      <alignment horizontal="center" vertical="center"/>
    </xf>
    <xf numFmtId="0" fontId="52" fillId="24" borderId="53" xfId="0" applyFont="1" applyFill="1" applyBorder="1" applyAlignment="1">
      <alignment horizontal="center" vertical="center"/>
    </xf>
    <xf numFmtId="0" fontId="52" fillId="24" borderId="54" xfId="0" applyFont="1" applyFill="1" applyBorder="1" applyAlignment="1">
      <alignment horizontal="center" vertical="center"/>
    </xf>
    <xf numFmtId="0" fontId="52" fillId="24" borderId="106" xfId="0" applyFont="1" applyFill="1" applyBorder="1" applyAlignment="1">
      <alignment horizontal="center" vertical="center"/>
    </xf>
    <xf numFmtId="0" fontId="5" fillId="0" borderId="1" xfId="0" applyFont="1" applyBorder="1" applyAlignment="1">
      <alignment horizontal="center" vertical="center"/>
    </xf>
    <xf numFmtId="0" fontId="62" fillId="0" borderId="46" xfId="0" applyFont="1" applyBorder="1" applyAlignment="1">
      <alignment horizontal="justify" vertical="center" wrapText="1"/>
    </xf>
    <xf numFmtId="0" fontId="62" fillId="0" borderId="40" xfId="0" applyFont="1" applyBorder="1" applyAlignment="1">
      <alignment horizontal="justify" vertical="center" wrapText="1"/>
    </xf>
    <xf numFmtId="0" fontId="62" fillId="0" borderId="43" xfId="0" applyFont="1" applyBorder="1" applyAlignment="1">
      <alignment horizontal="justify" vertical="center" wrapText="1"/>
    </xf>
    <xf numFmtId="0" fontId="62" fillId="0" borderId="126" xfId="0" applyFont="1" applyBorder="1" applyAlignment="1">
      <alignment horizontal="justify" vertical="center" wrapText="1"/>
    </xf>
    <xf numFmtId="0" fontId="62" fillId="0" borderId="99" xfId="0" applyFont="1" applyBorder="1" applyAlignment="1">
      <alignment horizontal="justify" vertical="center" wrapText="1"/>
    </xf>
    <xf numFmtId="0" fontId="62" fillId="0" borderId="98" xfId="0" applyFont="1" applyBorder="1" applyAlignment="1">
      <alignment horizontal="justify" vertical="center" wrapText="1"/>
    </xf>
    <xf numFmtId="0" fontId="62" fillId="0" borderId="100" xfId="0" applyFont="1" applyBorder="1" applyAlignment="1">
      <alignment horizontal="justify" vertical="center" wrapText="1"/>
    </xf>
    <xf numFmtId="0" fontId="62" fillId="0" borderId="123" xfId="0" applyFont="1" applyBorder="1" applyAlignment="1">
      <alignment horizontal="justify" vertical="center" wrapText="1"/>
    </xf>
    <xf numFmtId="0" fontId="62" fillId="10" borderId="153" xfId="0" applyFont="1" applyFill="1" applyBorder="1" applyAlignment="1">
      <alignment horizontal="center" vertical="center" wrapText="1"/>
    </xf>
    <xf numFmtId="0" fontId="62" fillId="10" borderId="154" xfId="0" applyFont="1" applyFill="1" applyBorder="1" applyAlignment="1">
      <alignment horizontal="center" vertical="center" wrapText="1"/>
    </xf>
    <xf numFmtId="0" fontId="62" fillId="10" borderId="155" xfId="0" applyFont="1" applyFill="1" applyBorder="1" applyAlignment="1">
      <alignment horizontal="center" vertical="center" wrapText="1"/>
    </xf>
    <xf numFmtId="0" fontId="62" fillId="10" borderId="156" xfId="0" applyFont="1" applyFill="1" applyBorder="1" applyAlignment="1">
      <alignment horizontal="center" vertical="center" wrapText="1"/>
    </xf>
    <xf numFmtId="0" fontId="62" fillId="10" borderId="159" xfId="0" applyFont="1" applyFill="1" applyBorder="1" applyAlignment="1">
      <alignment horizontal="center" vertical="center" wrapText="1"/>
    </xf>
    <xf numFmtId="0" fontId="62" fillId="10" borderId="157" xfId="0" applyFont="1" applyFill="1" applyBorder="1" applyAlignment="1">
      <alignment horizontal="center" vertical="center" wrapText="1"/>
    </xf>
    <xf numFmtId="0" fontId="62" fillId="10" borderId="158" xfId="0" applyFont="1" applyFill="1" applyBorder="1" applyAlignment="1">
      <alignment horizontal="center" vertical="center" wrapText="1"/>
    </xf>
    <xf numFmtId="164" fontId="62" fillId="10" borderId="157" xfId="0" applyNumberFormat="1" applyFont="1" applyFill="1" applyBorder="1" applyAlignment="1">
      <alignment horizontal="center" vertical="center" wrapText="1"/>
    </xf>
    <xf numFmtId="164" fontId="62" fillId="10" borderId="158" xfId="0"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5" xfId="0" applyBorder="1" applyAlignment="1">
      <alignment horizontal="left" vertical="center"/>
    </xf>
    <xf numFmtId="0" fontId="13" fillId="0" borderId="170"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72" xfId="0" applyFont="1" applyBorder="1" applyAlignment="1">
      <alignment horizontal="center" vertical="center" wrapText="1"/>
    </xf>
    <xf numFmtId="0" fontId="13" fillId="0" borderId="173" xfId="0" applyFont="1" applyBorder="1" applyAlignment="1">
      <alignment horizontal="center" vertical="center" wrapText="1"/>
    </xf>
    <xf numFmtId="0" fontId="13" fillId="0" borderId="152" xfId="0" applyFont="1" applyBorder="1" applyAlignment="1">
      <alignment horizontal="center" vertical="center" wrapText="1"/>
    </xf>
    <xf numFmtId="0" fontId="13" fillId="0" borderId="174" xfId="0" applyFont="1" applyBorder="1" applyAlignment="1">
      <alignment horizontal="center" vertical="center" wrapText="1"/>
    </xf>
    <xf numFmtId="0" fontId="12" fillId="0" borderId="162"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64" xfId="0" applyFont="1" applyBorder="1" applyAlignment="1">
      <alignment horizontal="center" vertical="center" wrapText="1"/>
    </xf>
    <xf numFmtId="0" fontId="12" fillId="4" borderId="165"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11" fillId="0" borderId="17" xfId="0" applyFont="1" applyBorder="1" applyAlignment="1">
      <alignment vertical="center" wrapText="1"/>
    </xf>
    <xf numFmtId="0" fontId="10" fillId="0" borderId="16" xfId="0" applyFont="1" applyBorder="1" applyAlignment="1"/>
  </cellXfs>
  <cellStyles count="3">
    <cellStyle name="Millares [0]" xfId="1" builtinId="6"/>
    <cellStyle name="Normal" xfId="0" builtinId="0"/>
    <cellStyle name="Porcentaje" xfId="2" builtinId="5"/>
  </cellStyles>
  <dxfs count="412">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FF3300"/>
      <color rgb="FFFBA5EF"/>
      <color rgb="FF66FF33"/>
      <color rgb="FF99FF33"/>
      <color rgb="FF66FF66"/>
      <color rgb="FFCCFFCC"/>
      <color rgb="FFBEF8DA"/>
      <color rgb="FF92E292"/>
      <color rgb="FF00CC00"/>
      <color rgb="FFADE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ANALISIS IMPACTO DE RIESGOS DE CORRUPCIÓN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27A-4388-8D32-7D315A78892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27A-4388-8D32-7D315A78892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27A-4388-8D32-7D315A788923}"/>
              </c:ext>
            </c:extLst>
          </c:dPt>
          <c:dLbls>
            <c:dLbl>
              <c:idx val="0"/>
              <c:layout>
                <c:manualLayout>
                  <c:x val="-0.22188295165394409"/>
                  <c:y val="-0.14620578226099909"/>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37C03E01-045D-47A2-9E0F-6111D404C876}" type="CATEGORYNAME">
                      <a:rPr lang="en-US"/>
                      <a:pPr>
                        <a:defRPr/>
                      </a:pPr>
                      <a:t>[NOMBRE DE CATEGORÍA]</a:t>
                    </a:fld>
                    <a:r>
                      <a:rPr lang="en-US"/>
                      <a:t>
</a:t>
                    </a:r>
                    <a:fld id="{57226571-639A-4A2A-8D4B-195C3917F24A}" type="PERCENTAGE">
                      <a:rPr lang="en-US"/>
                      <a:pPr>
                        <a:defRPr/>
                      </a:pPr>
                      <a:t>[PORCENTAJE]</a:t>
                    </a:fld>
                    <a:endParaRPr lang="en-US"/>
                  </a:p>
                </c:rich>
              </c:tx>
              <c:numFmt formatCode="0.00%" sourceLinked="0"/>
              <c:spPr>
                <a:solidFill>
                  <a:sysClr val="window" lastClr="FFFFFF"/>
                </a:solidFill>
                <a:ln>
                  <a:solidFill>
                    <a:srgbClr val="4F81B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A27A-4388-8D32-7D315A788923}"/>
                </c:ext>
              </c:extLst>
            </c:dLbl>
            <c:dLbl>
              <c:idx val="1"/>
              <c:layout>
                <c:manualLayout>
                  <c:x val="0.19134860050890584"/>
                  <c:y val="-0.15891932854456423"/>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DA2F2557-1B83-4076-A3C3-9A692AB24176}" type="CATEGORYNAME">
                      <a:rPr lang="en-US"/>
                      <a:pPr>
                        <a:defRPr>
                          <a:solidFill>
                            <a:schemeClr val="accent1"/>
                          </a:solidFill>
                        </a:defRPr>
                      </a:pPr>
                      <a:t>[NOMBRE DE CATEGORÍA]</a:t>
                    </a:fld>
                    <a:r>
                      <a:rPr lang="en-US"/>
                      <a:t>
</a:t>
                    </a:r>
                    <a:fld id="{D263E90E-CD18-4D61-910E-359CD1344C6C}" type="PERCENTAGE">
                      <a:rPr lang="en-US"/>
                      <a:pPr>
                        <a:defRPr>
                          <a:solidFill>
                            <a:schemeClr val="accent1"/>
                          </a:solidFill>
                        </a:defRPr>
                      </a:pPr>
                      <a:t>[PORCENTAJE]</a:t>
                    </a:fld>
                    <a:endParaRPr lang="en-US"/>
                  </a:p>
                </c:rich>
              </c:tx>
              <c:numFmt formatCode="0.00%" sourceLinked="0"/>
              <c:spPr>
                <a:solidFill>
                  <a:sysClr val="window" lastClr="FFFFFF"/>
                </a:solidFill>
                <a:ln>
                  <a:solidFill>
                    <a:srgbClr val="C0504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A27A-4388-8D32-7D315A788923}"/>
                </c:ext>
              </c:extLst>
            </c:dLbl>
            <c:dLbl>
              <c:idx val="2"/>
              <c:layout>
                <c:manualLayout>
                  <c:x val="-0.10992366412213743"/>
                  <c:y val="5.7210958276043111E-2"/>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CF859276-D5E7-4BAF-ADC7-6D71F414486C}" type="CATEGORYNAME">
                      <a:rPr lang="en-US"/>
                      <a:pPr>
                        <a:defRPr>
                          <a:solidFill>
                            <a:schemeClr val="accent1"/>
                          </a:solidFill>
                        </a:defRPr>
                      </a:pPr>
                      <a:t>[NOMBRE DE CATEGORÍA]</a:t>
                    </a:fld>
                    <a:r>
                      <a:rPr lang="en-US"/>
                      <a:t>
</a:t>
                    </a:r>
                    <a:fld id="{5323260A-B4C6-45CD-B29E-4065FBAC00F3}" type="PERCENTAGE">
                      <a:rPr lang="en-US"/>
                      <a:pPr>
                        <a:defRPr>
                          <a:solidFill>
                            <a:schemeClr val="accent1"/>
                          </a:solidFill>
                        </a:defRPr>
                      </a:pPr>
                      <a:t>[PORCENTAJE]</a:t>
                    </a:fld>
                    <a:endParaRPr lang="en-US"/>
                  </a:p>
                </c:rich>
              </c:tx>
              <c:numFmt formatCode="0.00%" sourceLinked="0"/>
              <c:spPr>
                <a:solidFill>
                  <a:sysClr val="window" lastClr="FFFFFF"/>
                </a:solidFill>
                <a:ln>
                  <a:solidFill>
                    <a:srgbClr val="9BBB59"/>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5-A27A-4388-8D32-7D315A788923}"/>
                </c:ext>
              </c:extLst>
            </c:dLbl>
            <c:spPr>
              <a:solidFill>
                <a:sysClr val="window" lastClr="FFFFFF"/>
              </a:solidFill>
              <a:ln>
                <a:solidFill>
                  <a:srgbClr val="4F81BD"/>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multiLvlStrRef>
              <c:f>'RESUMEN MRC'!$Y$4:$AA$5</c:f>
              <c:multiLvlStrCache>
                <c:ptCount val="3"/>
                <c:lvl>
                  <c:pt idx="0">
                    <c:v>MODERADO</c:v>
                  </c:pt>
                  <c:pt idx="1">
                    <c:v>MAYOR</c:v>
                  </c:pt>
                  <c:pt idx="2">
                    <c:v>CATASTROFICO</c:v>
                  </c:pt>
                </c:lvl>
                <c:lvl>
                  <c:pt idx="0">
                    <c:v>IMPACTO DE RIESGO DE CORRUPCIÓN</c:v>
                  </c:pt>
                </c:lvl>
              </c:multiLvlStrCache>
            </c:multiLvlStrRef>
          </c:cat>
          <c:val>
            <c:numRef>
              <c:f>'RESUMEN MRC'!$Y$6:$AA$6</c:f>
              <c:numCache>
                <c:formatCode>General</c:formatCode>
                <c:ptCount val="3"/>
                <c:pt idx="0">
                  <c:v>14</c:v>
                </c:pt>
                <c:pt idx="1">
                  <c:v>7</c:v>
                </c:pt>
                <c:pt idx="2">
                  <c:v>4</c:v>
                </c:pt>
              </c:numCache>
            </c:numRef>
          </c:val>
          <c:extLst>
            <c:ext xmlns:c16="http://schemas.microsoft.com/office/drawing/2014/chart" uri="{C3380CC4-5D6E-409C-BE32-E72D297353CC}">
              <c16:uniqueId val="{00000006-A27A-4388-8D32-7D315A78892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IMPACTO RIESGOS DE CORRUPCIÓN</a:t>
            </a:r>
          </a:p>
        </c:rich>
      </c:tx>
      <c:layout>
        <c:manualLayout>
          <c:xMode val="edge"/>
          <c:yMode val="edge"/>
          <c:x val="0.21255408684774132"/>
          <c:y val="2.9531188888460003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5F56-4E51-9533-F7E54041EE66}"/>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5F56-4E51-9533-F7E54041EE66}"/>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2-5F56-4E51-9533-F7E54041EE66}"/>
              </c:ext>
            </c:extLst>
          </c:dPt>
          <c:dLbls>
            <c:dLbl>
              <c:idx val="0"/>
              <c:layout>
                <c:manualLayout>
                  <c:x val="-0.22969481755956975"/>
                  <c:y val="4.1941264093004235E-2"/>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35B72E54-9031-4A3E-8656-0DAA6BA2E07C}" type="CATEGORYNAME">
                      <a:rPr lang="en-US"/>
                      <a:pPr>
                        <a:defRPr/>
                      </a:pPr>
                      <a:t>[NOMBRE DE CATEGORÍA]</a:t>
                    </a:fld>
                    <a:r>
                      <a:rPr lang="en-US" baseline="0"/>
                      <a:t>
</a:t>
                    </a:r>
                    <a:fld id="{56B7E73F-A44E-4488-BD08-CD92E3F600FC}" type="VALUE">
                      <a:rPr lang="en-US" baseline="0"/>
                      <a:pPr>
                        <a:defRPr/>
                      </a:pPr>
                      <a:t>[VALOR]</a:t>
                    </a:fld>
                    <a:endParaRPr lang="en-US" baseline="0"/>
                  </a:p>
                </c:rich>
              </c:tx>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2707893413775767"/>
                      <c:h val="0.14296048540903486"/>
                    </c:manualLayout>
                  </c15:layout>
                  <c15:dlblFieldTable/>
                  <c15:showDataLabelsRange val="0"/>
                </c:ext>
                <c:ext xmlns:c16="http://schemas.microsoft.com/office/drawing/2014/chart" uri="{C3380CC4-5D6E-409C-BE32-E72D297353CC}">
                  <c16:uniqueId val="{00000001-5F56-4E51-9533-F7E54041EE66}"/>
                </c:ext>
              </c:extLst>
            </c:dLbl>
            <c:dLbl>
              <c:idx val="1"/>
              <c:layout>
                <c:manualLayout>
                  <c:x val="0.20545805077532725"/>
                  <c:y val="-0.21471964670466812"/>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E17D22B5-FB01-435F-B350-93B45EA594B9}" type="CATEGORYNAME">
                      <a:rPr lang="en-US"/>
                      <a:pPr>
                        <a:defRPr>
                          <a:solidFill>
                            <a:schemeClr val="accent1"/>
                          </a:solidFill>
                        </a:defRPr>
                      </a:pPr>
                      <a:t>[NOMBRE DE CATEGORÍA]</a:t>
                    </a:fld>
                    <a:r>
                      <a:rPr lang="en-US" baseline="0"/>
                      <a:t>
</a:t>
                    </a:r>
                    <a:fld id="{059EB79A-F665-4BD4-B27C-A62E2D999BCF}" type="VALUE">
                      <a:rPr lang="en-US" baseline="0"/>
                      <a:pPr>
                        <a:defRPr>
                          <a:solidFill>
                            <a:schemeClr val="accent1"/>
                          </a:solidFill>
                        </a:defRPr>
                      </a:pPr>
                      <a:t>[VALOR]</a:t>
                    </a:fld>
                    <a:endParaRPr lang="en-US" baseline="0"/>
                  </a:p>
                </c:rich>
              </c:tx>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151533433886375"/>
                      <c:h val="0.13410112874249686"/>
                    </c:manualLayout>
                  </c15:layout>
                  <c15:dlblFieldTable/>
                  <c15:showDataLabelsRange val="0"/>
                </c:ext>
                <c:ext xmlns:c16="http://schemas.microsoft.com/office/drawing/2014/chart" uri="{C3380CC4-5D6E-409C-BE32-E72D297353CC}">
                  <c16:uniqueId val="{00000003-5F56-4E51-9533-F7E54041EE66}"/>
                </c:ext>
              </c:extLst>
            </c:dLbl>
            <c:dLbl>
              <c:idx val="2"/>
              <c:layout>
                <c:manualLayout>
                  <c:x val="0.11775315415889756"/>
                  <c:y val="0.15581038930477997"/>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6CDDBC2E-51F4-4E72-9E69-1D709A45D6D9}" type="CATEGORYNAME">
                      <a:rPr lang="en-US"/>
                      <a:pPr>
                        <a:defRPr>
                          <a:solidFill>
                            <a:schemeClr val="accent1"/>
                          </a:solidFill>
                        </a:defRPr>
                      </a:pPr>
                      <a:t>[NOMBRE DE CATEGORÍA]</a:t>
                    </a:fld>
                    <a:r>
                      <a:rPr lang="en-US" baseline="0"/>
                      <a:t>
</a:t>
                    </a:r>
                    <a:fld id="{F31DFF60-3796-407A-8808-7C41C7247065}" type="VALUE">
                      <a:rPr lang="en-US" baseline="0"/>
                      <a:pPr>
                        <a:defRPr>
                          <a:solidFill>
                            <a:schemeClr val="accent1"/>
                          </a:solidFill>
                        </a:defRPr>
                      </a:pPr>
                      <a:t>[VALOR]</a:t>
                    </a:fld>
                    <a:endParaRPr lang="en-US" baseline="0"/>
                  </a:p>
                </c:rich>
              </c:tx>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7568627450980392"/>
                      <c:h val="0.11047617763172886"/>
                    </c:manualLayout>
                  </c15:layout>
                  <c15:dlblFieldTable/>
                  <c15:showDataLabelsRange val="0"/>
                </c:ext>
                <c:ext xmlns:c16="http://schemas.microsoft.com/office/drawing/2014/chart" uri="{C3380CC4-5D6E-409C-BE32-E72D297353CC}">
                  <c16:uniqueId val="{00000002-5F56-4E51-9533-F7E54041EE66}"/>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'RESUMEN MRC'!$W$77:$Y$77</c:f>
              <c:strCache>
                <c:ptCount val="3"/>
                <c:pt idx="0">
                  <c:v>MODERADO</c:v>
                </c:pt>
                <c:pt idx="1">
                  <c:v>MAYOR</c:v>
                </c:pt>
                <c:pt idx="2">
                  <c:v>CATASTROFICO</c:v>
                </c:pt>
              </c:strCache>
            </c:strRef>
          </c:cat>
          <c:val>
            <c:numRef>
              <c:f>'RESUMEN MRC'!$W$78:$Y$78</c:f>
              <c:numCache>
                <c:formatCode>0.00%</c:formatCode>
                <c:ptCount val="3"/>
                <c:pt idx="0">
                  <c:v>0.56000000000000005</c:v>
                </c:pt>
                <c:pt idx="1">
                  <c:v>0.28000000000000003</c:v>
                </c:pt>
                <c:pt idx="2">
                  <c:v>0.16</c:v>
                </c:pt>
              </c:numCache>
            </c:numRef>
          </c:val>
          <c:extLst>
            <c:ext xmlns:c16="http://schemas.microsoft.com/office/drawing/2014/chart" uri="{C3380CC4-5D6E-409C-BE32-E72D297353CC}">
              <c16:uniqueId val="{00000000-5F56-4E51-9533-F7E54041EE66}"/>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b="1">
                <a:solidFill>
                  <a:srgbClr val="FF0000"/>
                </a:solidFill>
              </a:rPr>
              <a:t>RIESGOS DE CORRUPCIÓN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A34-4505-A72D-0D8178E13E6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A34-4505-A72D-0D8178E13E6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A34-4505-A72D-0D8178E13E6F}"/>
              </c:ext>
            </c:extLst>
          </c:dPt>
          <c:dLbls>
            <c:dLbl>
              <c:idx val="0"/>
              <c:layout>
                <c:manualLayout>
                  <c:x val="1.2948061295980818E-2"/>
                  <c:y val="3.4452301723233991E-5"/>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6FA1A314-4D2C-4AEB-8870-4F8DFB570810}" type="CATEGORYNAME">
                      <a:rPr lang="en-US">
                        <a:solidFill>
                          <a:schemeClr val="accent1"/>
                        </a:solidFill>
                      </a:rPr>
                      <a:pPr>
                        <a:defRPr/>
                      </a:pPr>
                      <a:t>[NOMBRE DE CATEGORÍA]</a:t>
                    </a:fld>
                    <a:r>
                      <a:rPr lang="en-US" baseline="0">
                        <a:solidFill>
                          <a:schemeClr val="accent1"/>
                        </a:solidFill>
                      </a:rPr>
                      <a:t>; </a:t>
                    </a:r>
                    <a:fld id="{4678303F-969A-4627-8C32-C6FC1D1D6C5E}" type="VALUE">
                      <a:rPr lang="en-US" baseline="0">
                        <a:solidFill>
                          <a:schemeClr val="accent1"/>
                        </a:solidFill>
                      </a:rPr>
                      <a:pPr>
                        <a:defRPr/>
                      </a:pPr>
                      <a:t>[VALOR]</a:t>
                    </a:fld>
                    <a:r>
                      <a:rPr lang="en-US" baseline="0">
                        <a:solidFill>
                          <a:schemeClr val="accent1"/>
                        </a:solidFill>
                      </a:rPr>
                      <a:t>; </a:t>
                    </a:r>
                    <a:fld id="{A5B9BAC9-9868-40EE-9700-A803BBCF7CD5}" type="PERCENTAGE">
                      <a:rPr lang="en-US" baseline="0">
                        <a:solidFill>
                          <a:schemeClr val="accent1"/>
                        </a:solidFill>
                      </a:rPr>
                      <a:pPr>
                        <a:defRPr/>
                      </a:pPr>
                      <a:t>[PORCENTAJE]</a:t>
                    </a:fld>
                    <a:endParaRPr lang="en-US" baseline="0">
                      <a:solidFill>
                        <a:schemeClr val="accent1"/>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2524234994461032"/>
                      <c:h val="0.35203631492715598"/>
                    </c:manualLayout>
                  </c15:layout>
                  <c15:dlblFieldTable/>
                  <c15:showDataLabelsRange val="0"/>
                </c:ext>
                <c:ext xmlns:c16="http://schemas.microsoft.com/office/drawing/2014/chart" uri="{C3380CC4-5D6E-409C-BE32-E72D297353CC}">
                  <c16:uniqueId val="{00000001-DA34-4505-A72D-0D8178E13E6F}"/>
                </c:ext>
              </c:extLst>
            </c:dLbl>
            <c:dLbl>
              <c:idx val="1"/>
              <c:layout>
                <c:manualLayout>
                  <c:x val="-1.0351135792638258E-2"/>
                  <c:y val="2.7893553514258193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651B12FC-0716-45EB-B9FD-F524CE0ECE7E}" type="CATEGORYNAME">
                      <a:rPr lang="en-US">
                        <a:solidFill>
                          <a:srgbClr val="FF0000"/>
                        </a:solidFill>
                      </a:rPr>
                      <a:pPr>
                        <a:defRPr>
                          <a:solidFill>
                            <a:schemeClr val="accent1"/>
                          </a:solidFill>
                        </a:defRPr>
                      </a:pPr>
                      <a:t>[NOMBRE DE CATEGORÍA]</a:t>
                    </a:fld>
                    <a:r>
                      <a:rPr lang="en-US" baseline="0">
                        <a:solidFill>
                          <a:srgbClr val="FF0000"/>
                        </a:solidFill>
                      </a:rPr>
                      <a:t>; </a:t>
                    </a:r>
                    <a:fld id="{625B0441-7833-460A-9880-D5BE9D67F5A5}" type="VALUE">
                      <a:rPr lang="en-US" baseline="0">
                        <a:solidFill>
                          <a:srgbClr val="FF0000"/>
                        </a:solidFill>
                      </a:rPr>
                      <a:pPr>
                        <a:defRPr>
                          <a:solidFill>
                            <a:schemeClr val="accent1"/>
                          </a:solidFill>
                        </a:defRPr>
                      </a:pPr>
                      <a:t>[VALOR]</a:t>
                    </a:fld>
                    <a:r>
                      <a:rPr lang="en-US" baseline="0">
                        <a:solidFill>
                          <a:srgbClr val="FF0000"/>
                        </a:solidFill>
                      </a:rPr>
                      <a:t>; 28%</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21861598794051923"/>
                      <c:h val="0.26880087736573571"/>
                    </c:manualLayout>
                  </c15:layout>
                  <c15:dlblFieldTable/>
                  <c15:showDataLabelsRange val="0"/>
                </c:ext>
                <c:ext xmlns:c16="http://schemas.microsoft.com/office/drawing/2014/chart" uri="{C3380CC4-5D6E-409C-BE32-E72D297353CC}">
                  <c16:uniqueId val="{00000002-DA34-4505-A72D-0D8178E13E6F}"/>
                </c:ext>
              </c:extLst>
            </c:dLbl>
            <c:dLbl>
              <c:idx val="2"/>
              <c:layout>
                <c:manualLayout>
                  <c:x val="-5.8634209246918603E-2"/>
                  <c:y val="-2.3490321432680359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DCEB8CB9-DE62-4F2A-8E65-7408D7FB9961}" type="CATEGORYNAME">
                      <a:rPr lang="en-US" b="1">
                        <a:solidFill>
                          <a:srgbClr val="00B050"/>
                        </a:solidFill>
                      </a:rPr>
                      <a:pPr>
                        <a:defRPr>
                          <a:solidFill>
                            <a:schemeClr val="accent1"/>
                          </a:solidFill>
                        </a:defRPr>
                      </a:pPr>
                      <a:t>[NOMBRE DE CATEGORÍA]</a:t>
                    </a:fld>
                    <a:r>
                      <a:rPr lang="en-US" b="1" baseline="0">
                        <a:solidFill>
                          <a:srgbClr val="00B050"/>
                        </a:solidFill>
                      </a:rPr>
                      <a:t>; </a:t>
                    </a:r>
                    <a:fld id="{D45747A8-AB24-4C5E-85A0-65FE2BE37AA2}" type="VALUE">
                      <a:rPr lang="en-US" b="1" baseline="0">
                        <a:solidFill>
                          <a:srgbClr val="00B050"/>
                        </a:solidFill>
                      </a:rPr>
                      <a:pPr>
                        <a:defRPr>
                          <a:solidFill>
                            <a:schemeClr val="accent1"/>
                          </a:solidFill>
                        </a:defRPr>
                      </a:pPr>
                      <a:t>[VALOR]</a:t>
                    </a:fld>
                    <a:r>
                      <a:rPr lang="en-US" b="1" baseline="0">
                        <a:solidFill>
                          <a:srgbClr val="00B050"/>
                        </a:solidFill>
                      </a:rPr>
                      <a:t>; </a:t>
                    </a:r>
                    <a:fld id="{09540FC8-C681-4192-8493-4FC15BC3ACA8}" type="PERCENTAGE">
                      <a:rPr lang="en-US" b="1" baseline="0">
                        <a:solidFill>
                          <a:srgbClr val="00B050"/>
                        </a:solidFill>
                      </a:rPr>
                      <a:pPr>
                        <a:defRPr>
                          <a:solidFill>
                            <a:schemeClr val="accent1"/>
                          </a:solidFill>
                        </a:defRPr>
                      </a:pPr>
                      <a:t>[PORCENTAJE]</a:t>
                    </a:fld>
                    <a:endParaRPr lang="en-US" b="1" baseline="0">
                      <a:solidFill>
                        <a:srgbClr val="00B050"/>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6902904762057339"/>
                      <c:h val="0.24460564189430392"/>
                    </c:manualLayout>
                  </c15:layout>
                  <c15:dlblFieldTable/>
                  <c15:showDataLabelsRange val="0"/>
                </c:ext>
                <c:ext xmlns:c16="http://schemas.microsoft.com/office/drawing/2014/chart" uri="{C3380CC4-5D6E-409C-BE32-E72D297353CC}">
                  <c16:uniqueId val="{00000003-DA34-4505-A72D-0D8178E13E6F}"/>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'RESUMEN MRC'!$P$4:$R$5</c:f>
              <c:multiLvlStrCache>
                <c:ptCount val="3"/>
                <c:lvl>
                  <c:pt idx="0">
                    <c:v>NIVEL DE RIESGO MODERADO</c:v>
                  </c:pt>
                  <c:pt idx="1">
                    <c:v>NIVEL DE RIESGO ALTO</c:v>
                  </c:pt>
                  <c:pt idx="2">
                    <c:v>NIVEL DE RIESGO EXTREMO</c:v>
                  </c:pt>
                </c:lvl>
                <c:lvl>
                  <c:pt idx="0">
                    <c:v>RIESGOS DE CORRUPCIÓN</c:v>
                  </c:pt>
                </c:lvl>
              </c:multiLvlStrCache>
            </c:multiLvlStrRef>
          </c:cat>
          <c:val>
            <c:numRef>
              <c:f>'RESUMEN MRC'!$P$6:$R$6</c:f>
              <c:numCache>
                <c:formatCode>General</c:formatCode>
                <c:ptCount val="3"/>
                <c:pt idx="0">
                  <c:v>13</c:v>
                </c:pt>
                <c:pt idx="1">
                  <c:v>7</c:v>
                </c:pt>
                <c:pt idx="2">
                  <c:v>5</c:v>
                </c:pt>
              </c:numCache>
            </c:numRef>
          </c:val>
          <c:extLst>
            <c:ext xmlns:c16="http://schemas.microsoft.com/office/drawing/2014/chart" uri="{C3380CC4-5D6E-409C-BE32-E72D297353CC}">
              <c16:uniqueId val="{00000000-DA34-4505-A72D-0D8178E13E6F}"/>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266700</xdr:rowOff>
    </xdr:from>
    <xdr:to>
      <xdr:col>4</xdr:col>
      <xdr:colOff>476250</xdr:colOff>
      <xdr:row>2</xdr:row>
      <xdr:rowOff>352425</xdr:rowOff>
    </xdr:to>
    <xdr:pic>
      <xdr:nvPicPr>
        <xdr:cNvPr id="3" name="Imagen 2">
          <a:extLst>
            <a:ext uri="{FF2B5EF4-FFF2-40B4-BE49-F238E27FC236}">
              <a16:creationId xmlns:a16="http://schemas.microsoft.com/office/drawing/2014/main" id="{04CE3210-D1F4-4919-885C-754401D108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66700"/>
          <a:ext cx="3819525"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83344</xdr:rowOff>
    </xdr:from>
    <xdr:to>
      <xdr:col>2</xdr:col>
      <xdr:colOff>1331118</xdr:colOff>
      <xdr:row>1</xdr:row>
      <xdr:rowOff>383381</xdr:rowOff>
    </xdr:to>
    <xdr:pic>
      <xdr:nvPicPr>
        <xdr:cNvPr id="4" name="Imagen 3">
          <a:extLst>
            <a:ext uri="{FF2B5EF4-FFF2-40B4-BE49-F238E27FC236}">
              <a16:creationId xmlns:a16="http://schemas.microsoft.com/office/drawing/2014/main" id="{BF9EF1B0-CF95-41EC-ADB5-43FD6D670C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83344"/>
          <a:ext cx="381000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9524</xdr:colOff>
      <xdr:row>4</xdr:row>
      <xdr:rowOff>600075</xdr:rowOff>
    </xdr:from>
    <xdr:to>
      <xdr:col>10</xdr:col>
      <xdr:colOff>247649</xdr:colOff>
      <xdr:row>5</xdr:row>
      <xdr:rowOff>180197</xdr:rowOff>
    </xdr:to>
    <xdr:sp macro="" textlink="">
      <xdr:nvSpPr>
        <xdr:cNvPr id="2" name="43 Rectángulo redondeado">
          <a:extLst>
            <a:ext uri="{FF2B5EF4-FFF2-40B4-BE49-F238E27FC236}">
              <a16:creationId xmlns:a16="http://schemas.microsoft.com/office/drawing/2014/main" id="{82977D2B-E43D-4646-8B5A-53D0F1A48EFA}"/>
            </a:ext>
          </a:extLst>
        </xdr:cNvPr>
        <xdr:cNvSpPr/>
      </xdr:nvSpPr>
      <xdr:spPr>
        <a:xfrm>
          <a:off x="8877299" y="1971675"/>
          <a:ext cx="1762125"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Después de control</a:t>
          </a:r>
        </a:p>
      </xdr:txBody>
    </xdr:sp>
    <xdr:clientData/>
  </xdr:twoCellAnchor>
  <xdr:twoCellAnchor>
    <xdr:from>
      <xdr:col>2</xdr:col>
      <xdr:colOff>128337</xdr:colOff>
      <xdr:row>4</xdr:row>
      <xdr:rowOff>43614</xdr:rowOff>
    </xdr:from>
    <xdr:to>
      <xdr:col>3</xdr:col>
      <xdr:colOff>980574</xdr:colOff>
      <xdr:row>8</xdr:row>
      <xdr:rowOff>646697</xdr:rowOff>
    </xdr:to>
    <xdr:sp macro="" textlink="">
      <xdr:nvSpPr>
        <xdr:cNvPr id="3" name="CuadroTexto 2">
          <a:extLst>
            <a:ext uri="{FF2B5EF4-FFF2-40B4-BE49-F238E27FC236}">
              <a16:creationId xmlns:a16="http://schemas.microsoft.com/office/drawing/2014/main" id="{F0F6FBAC-4D5D-4A11-BABE-C5AA66F61179}"/>
            </a:ext>
          </a:extLst>
        </xdr:cNvPr>
        <xdr:cNvSpPr txBox="1"/>
      </xdr:nvSpPr>
      <xdr:spPr>
        <a:xfrm>
          <a:off x="2300037" y="1415214"/>
          <a:ext cx="1938087" cy="346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1100"/>
        </a:p>
        <a:p>
          <a:pPr algn="ctr"/>
          <a:r>
            <a:rPr lang="es-CO" sz="1100" b="1"/>
            <a:t>NO APLICA PARA LOS RIESGOS DE CORRUPCIÓN</a:t>
          </a:r>
        </a:p>
      </xdr:txBody>
    </xdr:sp>
    <xdr:clientData/>
  </xdr:twoCellAnchor>
  <xdr:twoCellAnchor>
    <xdr:from>
      <xdr:col>5</xdr:col>
      <xdr:colOff>247650</xdr:colOff>
      <xdr:row>8</xdr:row>
      <xdr:rowOff>152400</xdr:rowOff>
    </xdr:from>
    <xdr:to>
      <xdr:col>5</xdr:col>
      <xdr:colOff>931894</xdr:colOff>
      <xdr:row>8</xdr:row>
      <xdr:rowOff>446897</xdr:rowOff>
    </xdr:to>
    <xdr:sp macro="" textlink="">
      <xdr:nvSpPr>
        <xdr:cNvPr id="4" name="43 Rectángulo redondeado">
          <a:extLst>
            <a:ext uri="{FF2B5EF4-FFF2-40B4-BE49-F238E27FC236}">
              <a16:creationId xmlns:a16="http://schemas.microsoft.com/office/drawing/2014/main" id="{9B50CD69-5F4E-4519-B518-DD64A6CD8AD4}"/>
            </a:ext>
          </a:extLst>
        </xdr:cNvPr>
        <xdr:cNvSpPr/>
      </xdr:nvSpPr>
      <xdr:spPr>
        <a:xfrm>
          <a:off x="5648325" y="4381500"/>
          <a:ext cx="684244" cy="294497"/>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SC 1</a:t>
          </a:r>
        </a:p>
      </xdr:txBody>
    </xdr:sp>
    <xdr:clientData/>
  </xdr:twoCellAnchor>
  <xdr:twoCellAnchor>
    <xdr:from>
      <xdr:col>8</xdr:col>
      <xdr:colOff>19049</xdr:colOff>
      <xdr:row>4</xdr:row>
      <xdr:rowOff>142875</xdr:rowOff>
    </xdr:from>
    <xdr:to>
      <xdr:col>10</xdr:col>
      <xdr:colOff>238124</xdr:colOff>
      <xdr:row>4</xdr:row>
      <xdr:rowOff>437372</xdr:rowOff>
    </xdr:to>
    <xdr:sp macro="" textlink="">
      <xdr:nvSpPr>
        <xdr:cNvPr id="5" name="43 Rectángulo redondeado">
          <a:extLst>
            <a:ext uri="{FF2B5EF4-FFF2-40B4-BE49-F238E27FC236}">
              <a16:creationId xmlns:a16="http://schemas.microsoft.com/office/drawing/2014/main" id="{6BA9DBEB-271F-4B6E-84A6-32E4401FE24E}"/>
            </a:ext>
          </a:extLst>
        </xdr:cNvPr>
        <xdr:cNvSpPr/>
      </xdr:nvSpPr>
      <xdr:spPr>
        <a:xfrm>
          <a:off x="8886824" y="1514475"/>
          <a:ext cx="1743075" cy="294497"/>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Antes de control</a:t>
          </a:r>
        </a:p>
      </xdr:txBody>
    </xdr:sp>
    <xdr:clientData/>
  </xdr:twoCellAnchor>
  <xdr:twoCellAnchor>
    <xdr:from>
      <xdr:col>4</xdr:col>
      <xdr:colOff>57150</xdr:colOff>
      <xdr:row>8</xdr:row>
      <xdr:rowOff>114300</xdr:rowOff>
    </xdr:from>
    <xdr:to>
      <xdr:col>4</xdr:col>
      <xdr:colOff>741394</xdr:colOff>
      <xdr:row>8</xdr:row>
      <xdr:rowOff>408797</xdr:rowOff>
    </xdr:to>
    <xdr:sp macro="" textlink="">
      <xdr:nvSpPr>
        <xdr:cNvPr id="6" name="43 Rectángulo redondeado">
          <a:extLst>
            <a:ext uri="{FF2B5EF4-FFF2-40B4-BE49-F238E27FC236}">
              <a16:creationId xmlns:a16="http://schemas.microsoft.com/office/drawing/2014/main" id="{9C9F860C-66E1-4EB2-BC22-B7D670960A35}"/>
            </a:ext>
          </a:extLst>
        </xdr:cNvPr>
        <xdr:cNvSpPr/>
      </xdr:nvSpPr>
      <xdr:spPr>
        <a:xfrm>
          <a:off x="4400550" y="4343400"/>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SC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8</xdr:row>
      <xdr:rowOff>47625</xdr:rowOff>
    </xdr:from>
    <xdr:to>
      <xdr:col>6</xdr:col>
      <xdr:colOff>731869</xdr:colOff>
      <xdr:row>8</xdr:row>
      <xdr:rowOff>342122</xdr:rowOff>
    </xdr:to>
    <xdr:sp macro="" textlink="">
      <xdr:nvSpPr>
        <xdr:cNvPr id="55" name="43 Rectángulo redondeado">
          <a:extLst>
            <a:ext uri="{FF2B5EF4-FFF2-40B4-BE49-F238E27FC236}">
              <a16:creationId xmlns:a16="http://schemas.microsoft.com/office/drawing/2014/main" id="{00000000-0008-0000-0600-000037000000}"/>
            </a:ext>
          </a:extLst>
        </xdr:cNvPr>
        <xdr:cNvSpPr/>
      </xdr:nvSpPr>
      <xdr:spPr>
        <a:xfrm>
          <a:off x="7000875" y="5629275"/>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CFO 0</a:t>
          </a:r>
        </a:p>
      </xdr:txBody>
    </xdr:sp>
    <xdr:clientData/>
  </xdr:twoCellAnchor>
  <xdr:twoCellAnchor>
    <xdr:from>
      <xdr:col>2</xdr:col>
      <xdr:colOff>90237</xdr:colOff>
      <xdr:row>4</xdr:row>
      <xdr:rowOff>110289</xdr:rowOff>
    </xdr:from>
    <xdr:to>
      <xdr:col>3</xdr:col>
      <xdr:colOff>942474</xdr:colOff>
      <xdr:row>8</xdr:row>
      <xdr:rowOff>741947</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2255921" y="1503947"/>
          <a:ext cx="1935079" cy="4080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r>
            <a:rPr lang="es-CO" sz="1100"/>
            <a:t>NO APLICA PARA LOS RIESGOS DE CORRUPCIÓN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885824</xdr:colOff>
      <xdr:row>11</xdr:row>
      <xdr:rowOff>33336</xdr:rowOff>
    </xdr:from>
    <xdr:to>
      <xdr:col>30</xdr:col>
      <xdr:colOff>133349</xdr:colOff>
      <xdr:row>36</xdr:row>
      <xdr:rowOff>85724</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180974</xdr:colOff>
      <xdr:row>85</xdr:row>
      <xdr:rowOff>114300</xdr:rowOff>
    </xdr:from>
    <xdr:to>
      <xdr:col>21</xdr:col>
      <xdr:colOff>695323</xdr:colOff>
      <xdr:row>103</xdr:row>
      <xdr:rowOff>95250</xdr:rowOff>
    </xdr:to>
    <xdr:graphicFrame macro="">
      <xdr:nvGraphicFramePr>
        <xdr:cNvPr id="2" name="Gráfico 1">
          <a:extLst>
            <a:ext uri="{FF2B5EF4-FFF2-40B4-BE49-F238E27FC236}">
              <a16:creationId xmlns:a16="http://schemas.microsoft.com/office/drawing/2014/main" id="{CAC20A42-4737-4A5D-A774-2ED48336A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8</xdr:row>
      <xdr:rowOff>80962</xdr:rowOff>
    </xdr:from>
    <xdr:to>
      <xdr:col>20</xdr:col>
      <xdr:colOff>476250</xdr:colOff>
      <xdr:row>25</xdr:row>
      <xdr:rowOff>42862</xdr:rowOff>
    </xdr:to>
    <xdr:graphicFrame macro="">
      <xdr:nvGraphicFramePr>
        <xdr:cNvPr id="5" name="Gráfico 4">
          <a:extLst>
            <a:ext uri="{FF2B5EF4-FFF2-40B4-BE49-F238E27FC236}">
              <a16:creationId xmlns:a16="http://schemas.microsoft.com/office/drawing/2014/main" id="{24EBB9FC-5E6A-4AAA-AA00-4FE3EC4DD7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45"/>
  <sheetViews>
    <sheetView zoomScale="145" zoomScaleNormal="145" workbookViewId="0">
      <selection activeCell="G8" sqref="G8"/>
    </sheetView>
  </sheetViews>
  <sheetFormatPr baseColWidth="10" defaultColWidth="11.42578125" defaultRowHeight="15" x14ac:dyDescent="0.25"/>
  <cols>
    <col min="1" max="1" width="9.42578125" style="8" customWidth="1"/>
    <col min="2" max="2" width="35.7109375" style="8" customWidth="1"/>
    <col min="3" max="3" width="32.28515625" style="8" customWidth="1"/>
    <col min="4" max="4" width="10.85546875" style="8" customWidth="1"/>
    <col min="5" max="5" width="10.140625" style="8" customWidth="1"/>
    <col min="6" max="6" width="12.42578125" style="8" customWidth="1"/>
    <col min="7" max="7" width="14.28515625" style="8" customWidth="1"/>
    <col min="8" max="8" width="8.7109375" style="8" hidden="1" customWidth="1"/>
    <col min="9" max="9" width="13.28515625" style="8" customWidth="1"/>
    <col min="10" max="16384" width="11.42578125" style="8"/>
  </cols>
  <sheetData>
    <row r="1" spans="1:11" ht="15.75" thickBot="1" x14ac:dyDescent="0.3"/>
    <row r="2" spans="1:11" ht="36.75" customHeight="1" thickBot="1" x14ac:dyDescent="0.3">
      <c r="B2" s="439" t="s">
        <v>150</v>
      </c>
      <c r="C2" s="440"/>
      <c r="D2" s="440"/>
      <c r="E2" s="440"/>
      <c r="F2" s="440"/>
      <c r="G2" s="440"/>
      <c r="H2" s="440"/>
      <c r="I2" s="441"/>
    </row>
    <row r="3" spans="1:11" s="14" customFormat="1" ht="42.75" customHeight="1" x14ac:dyDescent="0.25">
      <c r="A3" s="141" t="s">
        <v>321</v>
      </c>
      <c r="B3" s="54" t="s">
        <v>5</v>
      </c>
      <c r="C3" s="54" t="s">
        <v>151</v>
      </c>
      <c r="D3" s="55" t="s">
        <v>2</v>
      </c>
      <c r="E3" s="55" t="s">
        <v>3</v>
      </c>
      <c r="F3" s="55" t="s">
        <v>4</v>
      </c>
      <c r="G3" s="55" t="s">
        <v>146</v>
      </c>
      <c r="H3" s="56"/>
      <c r="I3" s="57" t="s">
        <v>155</v>
      </c>
    </row>
    <row r="4" spans="1:11" s="13" customFormat="1" ht="51" customHeight="1" x14ac:dyDescent="0.25">
      <c r="A4" s="142">
        <v>1</v>
      </c>
      <c r="B4" s="143"/>
      <c r="C4" s="19"/>
      <c r="D4" s="142"/>
      <c r="E4" s="142"/>
      <c r="F4" s="142"/>
      <c r="G4" s="142"/>
      <c r="H4" s="32">
        <f>COUNTIF(D4:G4,"SI")</f>
        <v>0</v>
      </c>
      <c r="I4" s="59" t="str">
        <f>IF(H4=4,"RIESGO DE CORRUPCIÓN","")</f>
        <v/>
      </c>
      <c r="J4" s="53"/>
    </row>
    <row r="5" spans="1:11" s="13" customFormat="1" ht="51" customHeight="1" x14ac:dyDescent="0.25">
      <c r="A5" s="142">
        <v>2</v>
      </c>
      <c r="B5" s="143"/>
      <c r="C5" s="19"/>
      <c r="D5" s="142"/>
      <c r="E5" s="142"/>
      <c r="F5" s="142"/>
      <c r="G5" s="17"/>
      <c r="H5" s="32">
        <f t="shared" ref="H5:H45" si="0">COUNTIF(D5:G5,"SI")</f>
        <v>0</v>
      </c>
      <c r="I5" s="60" t="str">
        <f t="shared" ref="I5:I29" si="1">IF(H5=4,"RIESGO DE CORRUPCIÓN","")</f>
        <v/>
      </c>
      <c r="J5" s="53"/>
      <c r="K5" s="58"/>
    </row>
    <row r="6" spans="1:11" ht="51" customHeight="1" x14ac:dyDescent="0.25">
      <c r="A6" s="142">
        <v>3</v>
      </c>
      <c r="B6" s="143"/>
      <c r="C6" s="19"/>
      <c r="D6" s="142"/>
      <c r="E6" s="142"/>
      <c r="F6" s="142"/>
      <c r="G6" s="17"/>
      <c r="H6" s="32">
        <f t="shared" si="0"/>
        <v>0</v>
      </c>
      <c r="I6" s="60" t="str">
        <f t="shared" si="1"/>
        <v/>
      </c>
      <c r="J6" s="53"/>
      <c r="K6" s="5"/>
    </row>
    <row r="7" spans="1:11" ht="51" customHeight="1" x14ac:dyDescent="0.25">
      <c r="A7" s="142">
        <v>4</v>
      </c>
      <c r="B7" s="143"/>
      <c r="C7" s="19"/>
      <c r="D7" s="142"/>
      <c r="E7" s="142"/>
      <c r="F7" s="142"/>
      <c r="G7" s="142"/>
      <c r="H7" s="32">
        <f t="shared" si="0"/>
        <v>0</v>
      </c>
      <c r="I7" s="60" t="str">
        <f t="shared" si="1"/>
        <v/>
      </c>
      <c r="J7" s="53"/>
      <c r="K7" s="5"/>
    </row>
    <row r="8" spans="1:11" ht="51" customHeight="1" x14ac:dyDescent="0.25">
      <c r="A8" s="142">
        <v>5</v>
      </c>
      <c r="B8" s="143"/>
      <c r="C8" s="19"/>
      <c r="D8" s="142"/>
      <c r="E8" s="142"/>
      <c r="F8" s="142"/>
      <c r="G8" s="142"/>
      <c r="H8" s="32">
        <f t="shared" si="0"/>
        <v>0</v>
      </c>
      <c r="I8" s="60" t="str">
        <f t="shared" si="1"/>
        <v/>
      </c>
    </row>
    <row r="9" spans="1:11" ht="51" customHeight="1" x14ac:dyDescent="0.25">
      <c r="A9" s="142">
        <v>6</v>
      </c>
      <c r="B9" s="143"/>
      <c r="C9" s="19"/>
      <c r="D9" s="142" t="s">
        <v>23</v>
      </c>
      <c r="E9" s="142" t="s">
        <v>23</v>
      </c>
      <c r="F9" s="142" t="s">
        <v>23</v>
      </c>
      <c r="G9" s="142" t="s">
        <v>337</v>
      </c>
      <c r="H9" s="32">
        <f t="shared" si="0"/>
        <v>4</v>
      </c>
      <c r="I9" s="60" t="str">
        <f t="shared" si="1"/>
        <v>RIESGO DE CORRUPCIÓN</v>
      </c>
    </row>
    <row r="10" spans="1:11" ht="31.5" customHeight="1" x14ac:dyDescent="0.25">
      <c r="B10" s="19"/>
      <c r="C10" s="19"/>
      <c r="D10" s="17"/>
      <c r="E10" s="17"/>
      <c r="F10" s="17"/>
      <c r="G10" s="17"/>
      <c r="H10" s="32"/>
      <c r="I10" s="60"/>
    </row>
    <row r="11" spans="1:11" ht="31.5" customHeight="1" x14ac:dyDescent="0.25">
      <c r="B11" s="19"/>
      <c r="C11" s="19"/>
      <c r="D11" s="17"/>
      <c r="E11" s="17"/>
      <c r="F11" s="17"/>
      <c r="G11" s="17"/>
      <c r="H11" s="32"/>
      <c r="I11" s="60"/>
    </row>
    <row r="12" spans="1:11" ht="31.5" customHeight="1" x14ac:dyDescent="0.25">
      <c r="B12" s="19"/>
      <c r="C12" s="19"/>
      <c r="D12" s="17"/>
      <c r="E12" s="17"/>
      <c r="F12" s="17"/>
      <c r="G12" s="17"/>
      <c r="H12" s="32"/>
      <c r="I12" s="60"/>
    </row>
    <row r="13" spans="1:11" ht="31.5" customHeight="1" x14ac:dyDescent="0.25">
      <c r="B13" s="19"/>
      <c r="C13" s="19"/>
      <c r="D13" s="17"/>
      <c r="E13" s="17"/>
      <c r="F13" s="17"/>
      <c r="G13" s="17"/>
      <c r="H13" s="32"/>
      <c r="I13" s="60"/>
    </row>
    <row r="14" spans="1:11" ht="31.5" customHeight="1" x14ac:dyDescent="0.25">
      <c r="B14" s="19"/>
      <c r="C14" s="19"/>
      <c r="D14" s="17"/>
      <c r="E14" s="17"/>
      <c r="F14" s="17"/>
      <c r="G14" s="17"/>
      <c r="H14" s="32"/>
      <c r="I14" s="60"/>
    </row>
    <row r="15" spans="1:11" ht="31.5" customHeight="1" x14ac:dyDescent="0.25">
      <c r="B15" s="19"/>
      <c r="C15" s="19"/>
      <c r="D15" s="17"/>
      <c r="E15" s="17"/>
      <c r="F15" s="17"/>
      <c r="G15" s="17"/>
      <c r="H15" s="32"/>
      <c r="I15" s="60"/>
    </row>
    <row r="16" spans="1:11" ht="31.5" customHeight="1" x14ac:dyDescent="0.25">
      <c r="B16" s="19"/>
      <c r="C16" s="19"/>
      <c r="D16" s="17"/>
      <c r="E16" s="17"/>
      <c r="F16" s="17"/>
      <c r="G16" s="17"/>
      <c r="H16" s="32"/>
      <c r="I16" s="60"/>
    </row>
    <row r="17" spans="2:9" ht="31.5" customHeight="1" x14ac:dyDescent="0.25">
      <c r="B17" s="19"/>
      <c r="C17" s="19"/>
      <c r="D17" s="17"/>
      <c r="E17" s="17"/>
      <c r="F17" s="17"/>
      <c r="G17" s="17"/>
      <c r="H17" s="32"/>
      <c r="I17" s="60"/>
    </row>
    <row r="18" spans="2:9" ht="31.5" customHeight="1" x14ac:dyDescent="0.25">
      <c r="B18" s="19"/>
      <c r="C18" s="19"/>
      <c r="D18" s="17"/>
      <c r="E18" s="17"/>
      <c r="F18" s="17"/>
      <c r="G18" s="17"/>
      <c r="H18" s="32"/>
      <c r="I18" s="60"/>
    </row>
    <row r="19" spans="2:9" ht="31.5" customHeight="1" x14ac:dyDescent="0.25">
      <c r="B19" s="19"/>
      <c r="C19" s="19"/>
      <c r="D19" s="17"/>
      <c r="E19" s="17"/>
      <c r="F19" s="17"/>
      <c r="G19" s="17"/>
      <c r="H19" s="32"/>
      <c r="I19" s="60"/>
    </row>
    <row r="20" spans="2:9" ht="31.5" customHeight="1" x14ac:dyDescent="0.25">
      <c r="B20" s="19"/>
      <c r="C20" s="19"/>
      <c r="D20" s="17"/>
      <c r="E20" s="17"/>
      <c r="F20" s="17"/>
      <c r="G20" s="17"/>
      <c r="H20" s="32"/>
      <c r="I20" s="60"/>
    </row>
    <row r="21" spans="2:9" ht="31.5" customHeight="1" x14ac:dyDescent="0.25">
      <c r="B21" s="19"/>
      <c r="C21" s="19"/>
      <c r="D21" s="17"/>
      <c r="E21" s="17"/>
      <c r="F21" s="17"/>
      <c r="G21" s="17"/>
      <c r="H21" s="32"/>
      <c r="I21" s="60"/>
    </row>
    <row r="22" spans="2:9" ht="31.5" customHeight="1" x14ac:dyDescent="0.25">
      <c r="B22" s="19"/>
      <c r="C22" s="19"/>
      <c r="D22" s="17"/>
      <c r="E22" s="17"/>
      <c r="F22" s="17"/>
      <c r="G22" s="17"/>
      <c r="H22" s="32"/>
      <c r="I22" s="60"/>
    </row>
    <row r="23" spans="2:9" ht="31.5" customHeight="1" x14ac:dyDescent="0.25">
      <c r="B23" s="19"/>
      <c r="C23" s="19"/>
      <c r="D23" s="17"/>
      <c r="E23" s="17"/>
      <c r="F23" s="17"/>
      <c r="G23" s="17"/>
      <c r="H23" s="32"/>
      <c r="I23" s="60"/>
    </row>
    <row r="24" spans="2:9" ht="31.5" customHeight="1" x14ac:dyDescent="0.25">
      <c r="B24" s="19"/>
      <c r="C24" s="19"/>
      <c r="D24" s="17"/>
      <c r="E24" s="17"/>
      <c r="F24" s="17"/>
      <c r="G24" s="17"/>
      <c r="H24" s="32"/>
      <c r="I24" s="60"/>
    </row>
    <row r="25" spans="2:9" ht="31.5" customHeight="1" x14ac:dyDescent="0.25">
      <c r="B25" s="19"/>
      <c r="C25" s="19"/>
      <c r="D25" s="17"/>
      <c r="E25" s="17"/>
      <c r="F25" s="17"/>
      <c r="G25" s="17"/>
      <c r="H25" s="32"/>
      <c r="I25" s="60"/>
    </row>
    <row r="26" spans="2:9" ht="31.5" customHeight="1" x14ac:dyDescent="0.25">
      <c r="B26" s="19"/>
      <c r="C26" s="19"/>
      <c r="D26" s="17"/>
      <c r="E26" s="17"/>
      <c r="F26" s="17"/>
      <c r="G26" s="17"/>
      <c r="H26" s="32"/>
      <c r="I26" s="60"/>
    </row>
    <row r="27" spans="2:9" ht="31.5" customHeight="1" x14ac:dyDescent="0.25">
      <c r="B27" s="19"/>
      <c r="C27" s="19"/>
      <c r="D27" s="17"/>
      <c r="E27" s="17"/>
      <c r="F27" s="17"/>
      <c r="G27" s="17"/>
      <c r="H27" s="32"/>
      <c r="I27" s="60"/>
    </row>
    <row r="28" spans="2:9" ht="31.5" customHeight="1" x14ac:dyDescent="0.25">
      <c r="B28" s="19"/>
      <c r="C28" s="19"/>
      <c r="D28" s="17"/>
      <c r="E28" s="17"/>
      <c r="F28" s="17"/>
      <c r="G28" s="17"/>
      <c r="H28" s="32">
        <f t="shared" si="0"/>
        <v>0</v>
      </c>
      <c r="I28" s="60" t="str">
        <f t="shared" si="1"/>
        <v/>
      </c>
    </row>
    <row r="29" spans="2:9" ht="16.5" x14ac:dyDescent="0.25">
      <c r="B29" s="19"/>
      <c r="C29" s="19"/>
      <c r="D29" s="17"/>
      <c r="E29" s="17"/>
      <c r="F29" s="17"/>
      <c r="G29" s="17"/>
      <c r="H29" s="32">
        <f t="shared" si="0"/>
        <v>0</v>
      </c>
      <c r="I29" s="60" t="str">
        <f t="shared" si="1"/>
        <v/>
      </c>
    </row>
    <row r="30" spans="2:9" x14ac:dyDescent="0.25">
      <c r="H30" s="32">
        <f t="shared" si="0"/>
        <v>0</v>
      </c>
    </row>
    <row r="31" spans="2:9" hidden="1" x14ac:dyDescent="0.25">
      <c r="D31" s="8" t="s">
        <v>23</v>
      </c>
      <c r="H31" s="32">
        <f t="shared" si="0"/>
        <v>1</v>
      </c>
    </row>
    <row r="32" spans="2:9" hidden="1" x14ac:dyDescent="0.25">
      <c r="D32" s="8" t="s">
        <v>22</v>
      </c>
      <c r="H32" s="32">
        <f t="shared" si="0"/>
        <v>0</v>
      </c>
    </row>
    <row r="33" spans="8:8" x14ac:dyDescent="0.25">
      <c r="H33" s="32">
        <f t="shared" si="0"/>
        <v>0</v>
      </c>
    </row>
    <row r="34" spans="8:8" x14ac:dyDescent="0.25">
      <c r="H34" s="32">
        <f t="shared" si="0"/>
        <v>0</v>
      </c>
    </row>
    <row r="35" spans="8:8" x14ac:dyDescent="0.25">
      <c r="H35" s="32">
        <f t="shared" si="0"/>
        <v>0</v>
      </c>
    </row>
    <row r="36" spans="8:8" x14ac:dyDescent="0.25">
      <c r="H36" s="32">
        <f t="shared" si="0"/>
        <v>0</v>
      </c>
    </row>
    <row r="37" spans="8:8" x14ac:dyDescent="0.25">
      <c r="H37" s="32">
        <f t="shared" si="0"/>
        <v>0</v>
      </c>
    </row>
    <row r="38" spans="8:8" x14ac:dyDescent="0.25">
      <c r="H38" s="32">
        <f t="shared" si="0"/>
        <v>0</v>
      </c>
    </row>
    <row r="39" spans="8:8" x14ac:dyDescent="0.25">
      <c r="H39" s="32">
        <f t="shared" si="0"/>
        <v>0</v>
      </c>
    </row>
    <row r="40" spans="8:8" x14ac:dyDescent="0.25">
      <c r="H40" s="32">
        <f t="shared" si="0"/>
        <v>0</v>
      </c>
    </row>
    <row r="41" spans="8:8" x14ac:dyDescent="0.25">
      <c r="H41" s="32">
        <f t="shared" si="0"/>
        <v>0</v>
      </c>
    </row>
    <row r="42" spans="8:8" x14ac:dyDescent="0.25">
      <c r="H42" s="32">
        <f t="shared" si="0"/>
        <v>0</v>
      </c>
    </row>
    <row r="43" spans="8:8" x14ac:dyDescent="0.25">
      <c r="H43" s="32">
        <f t="shared" si="0"/>
        <v>0</v>
      </c>
    </row>
    <row r="44" spans="8:8" x14ac:dyDescent="0.25">
      <c r="H44" s="32">
        <f t="shared" si="0"/>
        <v>0</v>
      </c>
    </row>
    <row r="45" spans="8:8" x14ac:dyDescent="0.25">
      <c r="H45" s="32">
        <f t="shared" si="0"/>
        <v>0</v>
      </c>
    </row>
  </sheetData>
  <mergeCells count="1">
    <mergeCell ref="B2:I2"/>
  </mergeCells>
  <dataValidations count="1">
    <dataValidation type="list" allowBlank="1" showInputMessage="1" showErrorMessage="1" sqref="D4:G29" xr:uid="{00000000-0002-0000-0000-000000000000}">
      <formula1>$D$31:$D$32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F29"/>
  <sheetViews>
    <sheetView workbookViewId="0">
      <selection activeCell="C3" sqref="C3"/>
    </sheetView>
  </sheetViews>
  <sheetFormatPr baseColWidth="10" defaultRowHeight="15" x14ac:dyDescent="0.25"/>
  <cols>
    <col min="1" max="1" width="29.7109375" customWidth="1"/>
    <col min="2" max="2" width="33.5703125" customWidth="1"/>
    <col min="3" max="3" width="46.85546875" customWidth="1"/>
    <col min="4" max="4" width="38" customWidth="1"/>
    <col min="5" max="5" width="29.7109375" customWidth="1"/>
    <col min="6" max="6" width="32.42578125" customWidth="1"/>
  </cols>
  <sheetData>
    <row r="1" spans="1:6" x14ac:dyDescent="0.25">
      <c r="A1" s="442" t="s">
        <v>121</v>
      </c>
      <c r="B1" s="442"/>
      <c r="C1" s="442"/>
      <c r="D1" s="442"/>
      <c r="E1" s="442"/>
      <c r="F1" s="442"/>
    </row>
    <row r="2" spans="1:6" s="16" customFormat="1" ht="23.25" customHeight="1" x14ac:dyDescent="0.25">
      <c r="A2" s="44" t="s">
        <v>157</v>
      </c>
      <c r="B2" s="44" t="s">
        <v>158</v>
      </c>
      <c r="C2" s="44" t="s">
        <v>156</v>
      </c>
      <c r="D2" s="44" t="s">
        <v>159</v>
      </c>
      <c r="E2" s="44" t="s">
        <v>224</v>
      </c>
      <c r="F2" s="44" t="s">
        <v>225</v>
      </c>
    </row>
    <row r="3" spans="1:6" s="8" customFormat="1" ht="36.75" customHeight="1" x14ac:dyDescent="0.25">
      <c r="A3" s="69"/>
      <c r="B3" s="43"/>
      <c r="C3" s="67"/>
      <c r="D3" s="67">
        <f>'MATRIZ DEFINICIÓN RIESGO'!C4</f>
        <v>0</v>
      </c>
      <c r="E3" s="43"/>
      <c r="F3" s="43"/>
    </row>
    <row r="4" spans="1:6" ht="36.75" customHeight="1" x14ac:dyDescent="0.25">
      <c r="A4" s="18"/>
      <c r="B4" s="7"/>
      <c r="C4" s="67"/>
      <c r="D4" s="69">
        <f>'MATRIZ DEFINICIÓN RIESGO'!C5</f>
        <v>0</v>
      </c>
      <c r="E4" s="43"/>
      <c r="F4" s="43"/>
    </row>
    <row r="5" spans="1:6" s="8" customFormat="1" ht="36.75" customHeight="1" x14ac:dyDescent="0.25">
      <c r="A5" s="15"/>
      <c r="B5" s="67"/>
      <c r="C5" s="67"/>
      <c r="D5" s="69">
        <f>'MATRIZ DEFINICIÓN RIESGO'!C6</f>
        <v>0</v>
      </c>
      <c r="E5" s="67"/>
      <c r="F5" s="67"/>
    </row>
    <row r="6" spans="1:6" ht="66.75" customHeight="1" x14ac:dyDescent="0.25">
      <c r="A6" s="18"/>
      <c r="B6" s="7"/>
      <c r="C6" s="67"/>
      <c r="D6" s="69">
        <f>'MATRIZ DEFINICIÓN RIESGO'!C7</f>
        <v>0</v>
      </c>
      <c r="E6" s="67"/>
      <c r="F6" s="67"/>
    </row>
    <row r="7" spans="1:6" s="8" customFormat="1" ht="36.75" customHeight="1" x14ac:dyDescent="0.25">
      <c r="A7" s="15"/>
      <c r="B7" s="67"/>
      <c r="C7" s="69"/>
      <c r="D7" s="69">
        <f>'MATRIZ DEFINICIÓN RIESGO'!C8</f>
        <v>0</v>
      </c>
      <c r="E7" s="69"/>
      <c r="F7" s="69"/>
    </row>
    <row r="8" spans="1:6" ht="36.75" customHeight="1" x14ac:dyDescent="0.25">
      <c r="A8" s="18"/>
      <c r="B8" s="7"/>
      <c r="C8" s="85"/>
      <c r="D8" s="85">
        <f>'MATRIZ DEFINICIÓN RIESGO'!C9</f>
        <v>0</v>
      </c>
      <c r="E8" s="85"/>
      <c r="F8" s="85"/>
    </row>
    <row r="9" spans="1:6" ht="36.75" customHeight="1" x14ac:dyDescent="0.25">
      <c r="A9" s="144"/>
      <c r="B9" s="145"/>
      <c r="C9" s="145"/>
      <c r="D9" s="145"/>
      <c r="E9" s="145"/>
      <c r="F9" s="145"/>
    </row>
    <row r="10" spans="1:6" ht="36.75" customHeight="1" x14ac:dyDescent="0.25">
      <c r="A10" s="144"/>
      <c r="B10" s="145"/>
      <c r="C10" s="145"/>
      <c r="D10" s="145"/>
      <c r="E10" s="145"/>
      <c r="F10" s="145"/>
    </row>
    <row r="11" spans="1:6" ht="36.75" customHeight="1" x14ac:dyDescent="0.25">
      <c r="A11" s="144"/>
      <c r="B11" s="145"/>
      <c r="C11" s="145"/>
      <c r="D11" s="145"/>
      <c r="E11" s="145"/>
      <c r="F11" s="145"/>
    </row>
    <row r="12" spans="1:6" ht="36.75" customHeight="1" x14ac:dyDescent="0.25">
      <c r="A12" s="144"/>
      <c r="B12" s="145"/>
      <c r="C12" s="145"/>
      <c r="D12" s="145"/>
      <c r="E12" s="145"/>
      <c r="F12" s="145"/>
    </row>
    <row r="13" spans="1:6" ht="36.75" customHeight="1" x14ac:dyDescent="0.25">
      <c r="A13" s="144"/>
      <c r="B13" s="145"/>
      <c r="C13" s="145"/>
      <c r="D13" s="145"/>
      <c r="E13" s="145"/>
      <c r="F13" s="145"/>
    </row>
    <row r="14" spans="1:6" ht="36.75" customHeight="1" x14ac:dyDescent="0.25">
      <c r="A14" s="144"/>
      <c r="B14" s="145"/>
      <c r="C14" s="145"/>
      <c r="D14" s="145"/>
      <c r="E14" s="145"/>
      <c r="F14" s="145"/>
    </row>
    <row r="15" spans="1:6" ht="36.75" customHeight="1" x14ac:dyDescent="0.25">
      <c r="A15" s="144"/>
      <c r="B15" s="145"/>
      <c r="C15" s="145"/>
      <c r="D15" s="145"/>
      <c r="E15" s="145"/>
      <c r="F15" s="145"/>
    </row>
    <row r="16" spans="1:6" ht="36.75" customHeight="1" x14ac:dyDescent="0.25">
      <c r="A16" s="144"/>
      <c r="B16" s="145"/>
      <c r="C16" s="145"/>
      <c r="D16" s="145"/>
      <c r="E16" s="145"/>
      <c r="F16" s="145"/>
    </row>
    <row r="17" spans="1:6" ht="36.75" customHeight="1" x14ac:dyDescent="0.25">
      <c r="A17" s="144"/>
      <c r="B17" s="145"/>
      <c r="C17" s="145"/>
      <c r="D17" s="145"/>
      <c r="E17" s="145"/>
      <c r="F17" s="145"/>
    </row>
    <row r="18" spans="1:6" ht="36.75" customHeight="1" x14ac:dyDescent="0.25">
      <c r="A18" s="144"/>
      <c r="B18" s="145"/>
      <c r="C18" s="145"/>
      <c r="D18" s="145"/>
      <c r="E18" s="145"/>
      <c r="F18" s="145"/>
    </row>
    <row r="19" spans="1:6" ht="36.75" customHeight="1" x14ac:dyDescent="0.25">
      <c r="A19" s="144"/>
      <c r="B19" s="145"/>
      <c r="C19" s="145"/>
      <c r="D19" s="145"/>
      <c r="E19" s="145"/>
      <c r="F19" s="145"/>
    </row>
    <row r="20" spans="1:6" ht="36.75" customHeight="1" x14ac:dyDescent="0.25">
      <c r="A20" s="144"/>
      <c r="B20" s="145"/>
      <c r="C20" s="145"/>
      <c r="D20" s="145"/>
      <c r="E20" s="145"/>
      <c r="F20" s="145"/>
    </row>
    <row r="21" spans="1:6" ht="36.75" customHeight="1" x14ac:dyDescent="0.25">
      <c r="A21" s="144"/>
      <c r="B21" s="145"/>
      <c r="C21" s="145"/>
      <c r="D21" s="145"/>
      <c r="E21" s="145"/>
      <c r="F21" s="145"/>
    </row>
    <row r="22" spans="1:6" ht="36.75" customHeight="1" x14ac:dyDescent="0.25">
      <c r="A22" s="144"/>
      <c r="B22" s="145"/>
      <c r="C22" s="145"/>
      <c r="D22" s="145"/>
      <c r="E22" s="145"/>
      <c r="F22" s="145"/>
    </row>
    <row r="23" spans="1:6" ht="36.75" customHeight="1" x14ac:dyDescent="0.25">
      <c r="A23" s="144"/>
      <c r="B23" s="145"/>
      <c r="C23" s="145"/>
      <c r="D23" s="145"/>
      <c r="E23" s="145"/>
      <c r="F23" s="145"/>
    </row>
    <row r="24" spans="1:6" ht="36.75" customHeight="1" x14ac:dyDescent="0.25">
      <c r="A24" s="144"/>
      <c r="B24" s="145"/>
      <c r="C24" s="145"/>
      <c r="D24" s="145"/>
      <c r="E24" s="145"/>
      <c r="F24" s="145"/>
    </row>
    <row r="25" spans="1:6" ht="36.75" customHeight="1" x14ac:dyDescent="0.25">
      <c r="A25" s="144"/>
      <c r="B25" s="145"/>
      <c r="C25" s="145"/>
      <c r="D25" s="145"/>
      <c r="E25" s="145"/>
      <c r="F25" s="145"/>
    </row>
    <row r="29" spans="1:6" ht="390" x14ac:dyDescent="0.25">
      <c r="A29" s="45" t="s">
        <v>122</v>
      </c>
      <c r="B29" s="45" t="s">
        <v>152</v>
      </c>
      <c r="C29" s="45"/>
      <c r="D29" s="45"/>
    </row>
  </sheetData>
  <mergeCells count="1">
    <mergeCell ref="A1:F1"/>
  </mergeCells>
  <pageMargins left="0.7" right="0.7" top="0.75" bottom="0.75" header="0.3" footer="0.3"/>
  <pageSetup orientation="portrait"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15"/>
  <sheetViews>
    <sheetView workbookViewId="0">
      <selection activeCell="F6" sqref="F6"/>
    </sheetView>
  </sheetViews>
  <sheetFormatPr baseColWidth="10" defaultColWidth="16.85546875" defaultRowHeight="15" x14ac:dyDescent="0.25"/>
  <cols>
    <col min="1" max="1" width="9.28515625" customWidth="1"/>
    <col min="2" max="2" width="16.85546875" style="71"/>
    <col min="3" max="4" width="13.7109375" customWidth="1"/>
    <col min="5" max="5" width="13.7109375" style="72" customWidth="1"/>
    <col min="6" max="6" width="22.85546875" customWidth="1"/>
    <col min="7" max="11" width="15.28515625" customWidth="1"/>
    <col min="12" max="12" width="16.42578125" customWidth="1"/>
    <col min="13" max="13" width="22.28515625" customWidth="1"/>
    <col min="14" max="14" width="18.5703125" customWidth="1"/>
    <col min="15" max="16" width="12.42578125" customWidth="1"/>
  </cols>
  <sheetData>
    <row r="1" spans="1:14" ht="26.25" customHeight="1" x14ac:dyDescent="0.25"/>
    <row r="2" spans="1:14" ht="30" customHeight="1" x14ac:dyDescent="0.25">
      <c r="A2" s="446" t="s">
        <v>160</v>
      </c>
      <c r="B2" s="446"/>
      <c r="C2" s="446"/>
      <c r="D2" s="446"/>
      <c r="E2" s="446"/>
      <c r="F2" s="446"/>
      <c r="G2" s="446"/>
      <c r="H2" s="446"/>
      <c r="I2" s="446"/>
      <c r="J2" s="446"/>
      <c r="K2" s="446"/>
      <c r="L2" s="446"/>
      <c r="M2" s="446"/>
      <c r="N2" s="446"/>
    </row>
    <row r="3" spans="1:14" ht="30" customHeight="1" x14ac:dyDescent="0.25">
      <c r="A3" s="447"/>
      <c r="B3" s="447"/>
      <c r="C3" s="447"/>
      <c r="D3" s="447"/>
      <c r="E3" s="447"/>
      <c r="F3" s="447"/>
      <c r="G3" s="447"/>
      <c r="H3" s="447"/>
      <c r="I3" s="447"/>
      <c r="J3" s="447"/>
      <c r="K3" s="447"/>
      <c r="L3" s="447"/>
      <c r="M3" s="447"/>
      <c r="N3" s="447"/>
    </row>
    <row r="4" spans="1:14" ht="42.75" customHeight="1" x14ac:dyDescent="0.25">
      <c r="A4" s="89" t="s">
        <v>128</v>
      </c>
      <c r="B4" s="448" t="s">
        <v>156</v>
      </c>
      <c r="C4" s="449"/>
      <c r="D4" s="449"/>
      <c r="E4" s="450"/>
      <c r="F4" s="89" t="s">
        <v>161</v>
      </c>
      <c r="G4" s="89" t="s">
        <v>162</v>
      </c>
      <c r="H4" s="89" t="s">
        <v>163</v>
      </c>
      <c r="I4" s="89" t="s">
        <v>164</v>
      </c>
      <c r="J4" s="89" t="s">
        <v>165</v>
      </c>
      <c r="K4" s="89" t="s">
        <v>166</v>
      </c>
      <c r="L4" s="89" t="s">
        <v>167</v>
      </c>
      <c r="M4" s="89" t="s">
        <v>168</v>
      </c>
      <c r="N4" s="105" t="s">
        <v>169</v>
      </c>
    </row>
    <row r="5" spans="1:14" s="5" customFormat="1" ht="49.5" customHeight="1" x14ac:dyDescent="0.25">
      <c r="A5" s="73">
        <v>1</v>
      </c>
      <c r="B5" s="443">
        <f>'IDENTIFICACIÓN DEL RIESGO'!C3</f>
        <v>0</v>
      </c>
      <c r="C5" s="444"/>
      <c r="D5" s="444"/>
      <c r="E5" s="445"/>
      <c r="F5" s="74"/>
      <c r="G5" s="74"/>
      <c r="H5" s="74"/>
      <c r="I5" s="74"/>
      <c r="J5" s="74"/>
      <c r="K5" s="74"/>
      <c r="L5" s="75">
        <f>SUM(F5:K5)</f>
        <v>0</v>
      </c>
      <c r="M5" s="76" t="e">
        <f>AVERAGE(F5:K5)</f>
        <v>#DIV/0!</v>
      </c>
      <c r="N5" s="76" t="e">
        <f>IF(M5&lt;=1,"Rara Vez",IF(M5&lt;=2,"Improbable",IF(M5&lt;=3,"Posible",IF(M5&lt;=4,"Probable",IF(M5&lt;=5,"Casi Seguro")))))</f>
        <v>#DIV/0!</v>
      </c>
    </row>
    <row r="6" spans="1:14" s="5" customFormat="1" ht="33" customHeight="1" x14ac:dyDescent="0.25">
      <c r="A6" s="73">
        <v>2</v>
      </c>
      <c r="B6" s="443">
        <f>'IDENTIFICACIÓN DEL RIESGO'!C4</f>
        <v>0</v>
      </c>
      <c r="C6" s="444"/>
      <c r="D6" s="444"/>
      <c r="E6" s="445"/>
      <c r="F6" s="74"/>
      <c r="G6" s="74"/>
      <c r="H6" s="74"/>
      <c r="I6" s="74"/>
      <c r="J6" s="74"/>
      <c r="K6" s="74"/>
      <c r="L6" s="75">
        <f t="shared" ref="L6:L16" si="0">SUM(F6:K6)</f>
        <v>0</v>
      </c>
      <c r="M6" s="76" t="e">
        <f t="shared" ref="M6:M16" si="1">AVERAGE(F6:J6)</f>
        <v>#DIV/0!</v>
      </c>
      <c r="N6" s="76" t="e">
        <f t="shared" ref="N6:N16" si="2">IF(M6&lt;=1,"Rara Vez",IF(M6&lt;=2,"Improbable",IF(M6&lt;=3,"Posible",IF(M6&lt;=4,"Probable",IF(M6&lt;=5,"Casi Seguro")))))</f>
        <v>#DIV/0!</v>
      </c>
    </row>
    <row r="7" spans="1:14" ht="26.25" customHeight="1" x14ac:dyDescent="0.25">
      <c r="A7" s="73">
        <v>3</v>
      </c>
      <c r="B7" s="443">
        <f>'IDENTIFICACIÓN DEL RIESGO'!C5</f>
        <v>0</v>
      </c>
      <c r="C7" s="444"/>
      <c r="D7" s="444"/>
      <c r="E7" s="445"/>
      <c r="F7" s="74"/>
      <c r="G7" s="74"/>
      <c r="H7" s="74"/>
      <c r="I7" s="74"/>
      <c r="J7" s="74"/>
      <c r="K7" s="74"/>
      <c r="L7" s="75">
        <f t="shared" si="0"/>
        <v>0</v>
      </c>
      <c r="M7" s="77" t="e">
        <f t="shared" si="1"/>
        <v>#DIV/0!</v>
      </c>
      <c r="N7" s="76" t="e">
        <f t="shared" si="2"/>
        <v>#DIV/0!</v>
      </c>
    </row>
    <row r="8" spans="1:14" ht="26.25" customHeight="1" x14ac:dyDescent="0.25">
      <c r="A8" s="73">
        <v>4</v>
      </c>
      <c r="B8" s="443">
        <f>'IDENTIFICACIÓN DEL RIESGO'!C6</f>
        <v>0</v>
      </c>
      <c r="C8" s="444"/>
      <c r="D8" s="444"/>
      <c r="E8" s="445"/>
      <c r="F8" s="74"/>
      <c r="G8" s="74"/>
      <c r="H8" s="74"/>
      <c r="I8" s="74"/>
      <c r="J8" s="74"/>
      <c r="K8" s="74"/>
      <c r="L8" s="75">
        <f t="shared" si="0"/>
        <v>0</v>
      </c>
      <c r="M8" s="77" t="e">
        <f t="shared" si="1"/>
        <v>#DIV/0!</v>
      </c>
      <c r="N8" s="76" t="e">
        <f t="shared" si="2"/>
        <v>#DIV/0!</v>
      </c>
    </row>
    <row r="9" spans="1:14" ht="26.25" customHeight="1" x14ac:dyDescent="0.25">
      <c r="A9" s="73">
        <v>5</v>
      </c>
      <c r="B9" s="443">
        <f>'IDENTIFICACIÓN DEL RIESGO'!C7</f>
        <v>0</v>
      </c>
      <c r="C9" s="444"/>
      <c r="D9" s="444"/>
      <c r="E9" s="445"/>
      <c r="F9" s="74"/>
      <c r="G9" s="74"/>
      <c r="H9" s="74"/>
      <c r="I9" s="74"/>
      <c r="J9" s="74"/>
      <c r="K9" s="74"/>
      <c r="L9" s="75">
        <f t="shared" si="0"/>
        <v>0</v>
      </c>
      <c r="M9" s="77" t="e">
        <f t="shared" si="1"/>
        <v>#DIV/0!</v>
      </c>
      <c r="N9" s="76" t="e">
        <f t="shared" si="2"/>
        <v>#DIV/0!</v>
      </c>
    </row>
    <row r="10" spans="1:14" ht="26.25" customHeight="1" x14ac:dyDescent="0.25">
      <c r="A10" s="73">
        <v>6</v>
      </c>
      <c r="B10" s="443">
        <f>'IDENTIFICACIÓN DEL RIESGO'!C8</f>
        <v>0</v>
      </c>
      <c r="C10" s="444"/>
      <c r="D10" s="444"/>
      <c r="E10" s="445"/>
      <c r="F10" s="78"/>
      <c r="G10" s="78"/>
      <c r="H10" s="78"/>
      <c r="I10" s="78"/>
      <c r="J10" s="78"/>
      <c r="K10" s="78"/>
      <c r="L10" s="75">
        <f t="shared" si="0"/>
        <v>0</v>
      </c>
      <c r="M10" s="77" t="e">
        <f t="shared" si="1"/>
        <v>#DIV/0!</v>
      </c>
      <c r="N10" s="76" t="e">
        <f t="shared" si="2"/>
        <v>#DIV/0!</v>
      </c>
    </row>
    <row r="11" spans="1:14" ht="26.25" customHeight="1" x14ac:dyDescent="0.25">
      <c r="A11" s="73">
        <v>7</v>
      </c>
      <c r="B11" s="443">
        <f>'IDENTIFICACIÓN DEL RIESGO'!C26</f>
        <v>0</v>
      </c>
      <c r="C11" s="444"/>
      <c r="D11" s="444"/>
      <c r="E11" s="445"/>
      <c r="F11" s="78"/>
      <c r="G11" s="78"/>
      <c r="H11" s="78"/>
      <c r="I11" s="78"/>
      <c r="J11" s="78"/>
      <c r="K11" s="78"/>
      <c r="L11" s="75">
        <f t="shared" si="0"/>
        <v>0</v>
      </c>
      <c r="M11" s="77" t="e">
        <f t="shared" si="1"/>
        <v>#DIV/0!</v>
      </c>
      <c r="N11" s="76" t="e">
        <f t="shared" si="2"/>
        <v>#DIV/0!</v>
      </c>
    </row>
    <row r="12" spans="1:14" ht="17.25" customHeight="1" x14ac:dyDescent="0.25">
      <c r="A12" s="73">
        <v>8</v>
      </c>
      <c r="B12" s="443">
        <f>'IDENTIFICACIÓN DEL RIESGO'!C27</f>
        <v>0</v>
      </c>
      <c r="C12" s="444"/>
      <c r="D12" s="444"/>
      <c r="E12" s="445"/>
      <c r="F12" s="78"/>
      <c r="G12" s="78"/>
      <c r="H12" s="78"/>
      <c r="I12" s="78"/>
      <c r="J12" s="78"/>
      <c r="K12" s="78"/>
      <c r="L12" s="75">
        <f t="shared" si="0"/>
        <v>0</v>
      </c>
      <c r="M12" s="77" t="e">
        <f t="shared" si="1"/>
        <v>#DIV/0!</v>
      </c>
      <c r="N12" s="76" t="e">
        <f t="shared" si="2"/>
        <v>#DIV/0!</v>
      </c>
    </row>
    <row r="13" spans="1:14" ht="17.25" customHeight="1" x14ac:dyDescent="0.25">
      <c r="A13" s="73">
        <v>9</v>
      </c>
      <c r="B13" s="443">
        <f>'IDENTIFICACIÓN DEL RIESGO'!C28</f>
        <v>0</v>
      </c>
      <c r="C13" s="444"/>
      <c r="D13" s="444"/>
      <c r="E13" s="445"/>
      <c r="F13" s="78"/>
      <c r="G13" s="78"/>
      <c r="H13" s="78"/>
      <c r="I13" s="78"/>
      <c r="J13" s="78"/>
      <c r="K13" s="78"/>
      <c r="L13" s="75">
        <f t="shared" si="0"/>
        <v>0</v>
      </c>
      <c r="M13" s="77" t="e">
        <f t="shared" si="1"/>
        <v>#DIV/0!</v>
      </c>
      <c r="N13" s="76" t="e">
        <f t="shared" si="2"/>
        <v>#DIV/0!</v>
      </c>
    </row>
    <row r="14" spans="1:14" ht="17.25" customHeight="1" x14ac:dyDescent="0.25">
      <c r="A14" s="73">
        <v>10</v>
      </c>
      <c r="B14" s="443">
        <f>'IDENTIFICACIÓN DEL RIESGO'!C29</f>
        <v>0</v>
      </c>
      <c r="C14" s="444"/>
      <c r="D14" s="444"/>
      <c r="E14" s="445"/>
      <c r="F14" s="78"/>
      <c r="G14" s="78"/>
      <c r="H14" s="78"/>
      <c r="I14" s="78"/>
      <c r="J14" s="78"/>
      <c r="K14" s="78"/>
      <c r="L14" s="75">
        <f t="shared" si="0"/>
        <v>0</v>
      </c>
      <c r="M14" s="77" t="e">
        <f t="shared" si="1"/>
        <v>#DIV/0!</v>
      </c>
      <c r="N14" s="76" t="e">
        <f t="shared" si="2"/>
        <v>#DIV/0!</v>
      </c>
    </row>
    <row r="15" spans="1:14" ht="17.25" customHeight="1" x14ac:dyDescent="0.25">
      <c r="A15" s="73">
        <v>11</v>
      </c>
      <c r="B15" s="443">
        <f>'IDENTIFICACIÓN DEL RIESGO'!C30</f>
        <v>0</v>
      </c>
      <c r="C15" s="444"/>
      <c r="D15" s="444"/>
      <c r="E15" s="445"/>
      <c r="F15" s="78"/>
      <c r="G15" s="78"/>
      <c r="H15" s="78"/>
      <c r="I15" s="78"/>
      <c r="J15" s="78"/>
      <c r="K15" s="78"/>
      <c r="L15" s="75">
        <f t="shared" si="0"/>
        <v>0</v>
      </c>
      <c r="M15" s="77" t="e">
        <f t="shared" si="1"/>
        <v>#DIV/0!</v>
      </c>
      <c r="N15" s="76" t="e">
        <f t="shared" si="2"/>
        <v>#DIV/0!</v>
      </c>
    </row>
    <row r="16" spans="1:14" ht="17.25" customHeight="1" x14ac:dyDescent="0.25">
      <c r="A16" s="73">
        <v>12</v>
      </c>
      <c r="B16" s="443">
        <f>'IDENTIFICACIÓN DEL RIESGO'!C31</f>
        <v>0</v>
      </c>
      <c r="C16" s="444"/>
      <c r="D16" s="444"/>
      <c r="E16" s="445"/>
      <c r="F16" s="78"/>
      <c r="G16" s="78"/>
      <c r="H16" s="78"/>
      <c r="I16" s="78"/>
      <c r="J16" s="78"/>
      <c r="K16" s="78"/>
      <c r="L16" s="75">
        <f t="shared" si="0"/>
        <v>0</v>
      </c>
      <c r="M16" s="77" t="e">
        <f t="shared" si="1"/>
        <v>#DIV/0!</v>
      </c>
      <c r="N16" s="76" t="e">
        <f t="shared" si="2"/>
        <v>#DIV/0!</v>
      </c>
    </row>
    <row r="17" spans="1:14" ht="17.25" customHeight="1" x14ac:dyDescent="0.3">
      <c r="A17" s="72" t="s">
        <v>170</v>
      </c>
      <c r="B17" s="79"/>
      <c r="C17" s="79"/>
      <c r="D17" s="79"/>
      <c r="E17" s="79"/>
      <c r="F17" s="80"/>
      <c r="G17" s="80"/>
      <c r="H17" s="80"/>
      <c r="I17" s="80"/>
      <c r="J17" s="80"/>
      <c r="K17" s="80"/>
      <c r="L17" s="81"/>
      <c r="M17" s="39"/>
      <c r="N17" s="82"/>
    </row>
    <row r="18" spans="1:14" ht="17.25" customHeight="1" x14ac:dyDescent="0.3">
      <c r="A18" s="72" t="s">
        <v>171</v>
      </c>
    </row>
    <row r="19" spans="1:14" ht="17.25" customHeight="1" x14ac:dyDescent="0.3">
      <c r="A19" s="83" t="s">
        <v>172</v>
      </c>
    </row>
    <row r="20" spans="1:14" ht="17.25" customHeight="1" x14ac:dyDescent="0.3">
      <c r="A20" s="83"/>
    </row>
    <row r="21" spans="1:14" ht="17.25" customHeight="1" x14ac:dyDescent="0.3">
      <c r="A21" s="83"/>
    </row>
    <row r="22" spans="1:14" ht="27" customHeight="1" x14ac:dyDescent="0.25">
      <c r="A22" s="452" t="s">
        <v>173</v>
      </c>
      <c r="B22" s="453"/>
      <c r="C22" s="453"/>
      <c r="D22" s="453"/>
      <c r="E22" s="453"/>
      <c r="F22" s="454"/>
    </row>
    <row r="23" spans="1:14" ht="27" customHeight="1" x14ac:dyDescent="0.25">
      <c r="A23" s="106" t="s">
        <v>174</v>
      </c>
      <c r="B23" s="106" t="s">
        <v>175</v>
      </c>
      <c r="C23" s="452" t="s">
        <v>176</v>
      </c>
      <c r="D23" s="453"/>
      <c r="E23" s="454"/>
      <c r="F23" s="106" t="s">
        <v>177</v>
      </c>
    </row>
    <row r="24" spans="1:14" ht="33.75" customHeight="1" x14ac:dyDescent="0.25">
      <c r="A24" s="84">
        <v>1</v>
      </c>
      <c r="B24" s="40" t="s">
        <v>37</v>
      </c>
      <c r="C24" s="455" t="s">
        <v>178</v>
      </c>
      <c r="D24" s="455"/>
      <c r="E24" s="455"/>
      <c r="F24" s="7" t="s">
        <v>179</v>
      </c>
    </row>
    <row r="25" spans="1:14" ht="33.75" customHeight="1" x14ac:dyDescent="0.25">
      <c r="A25" s="65">
        <v>2</v>
      </c>
      <c r="B25" s="40" t="s">
        <v>11</v>
      </c>
      <c r="C25" s="455" t="s">
        <v>180</v>
      </c>
      <c r="D25" s="455"/>
      <c r="E25" s="455"/>
      <c r="F25" s="7" t="s">
        <v>181</v>
      </c>
    </row>
    <row r="26" spans="1:14" ht="33.75" customHeight="1" x14ac:dyDescent="0.25">
      <c r="A26" s="65">
        <v>3</v>
      </c>
      <c r="B26" s="40" t="s">
        <v>10</v>
      </c>
      <c r="C26" s="455" t="s">
        <v>180</v>
      </c>
      <c r="D26" s="455"/>
      <c r="E26" s="455"/>
      <c r="F26" s="7" t="s">
        <v>182</v>
      </c>
    </row>
    <row r="27" spans="1:14" ht="33.75" customHeight="1" x14ac:dyDescent="0.25">
      <c r="A27" s="65">
        <v>4</v>
      </c>
      <c r="B27" s="40" t="s">
        <v>9</v>
      </c>
      <c r="C27" s="455" t="s">
        <v>183</v>
      </c>
      <c r="D27" s="455"/>
      <c r="E27" s="455"/>
      <c r="F27" s="7" t="s">
        <v>184</v>
      </c>
    </row>
    <row r="28" spans="1:14" ht="33.75" customHeight="1" x14ac:dyDescent="0.25">
      <c r="A28" s="65">
        <v>5</v>
      </c>
      <c r="B28" s="40" t="s">
        <v>51</v>
      </c>
      <c r="C28" s="455" t="s">
        <v>185</v>
      </c>
      <c r="D28" s="455"/>
      <c r="E28" s="455"/>
      <c r="F28" s="7" t="s">
        <v>186</v>
      </c>
    </row>
    <row r="29" spans="1:14" ht="17.25" customHeight="1" x14ac:dyDescent="0.3">
      <c r="A29" s="83"/>
    </row>
    <row r="30" spans="1:14" ht="17.25" customHeight="1" x14ac:dyDescent="0.3">
      <c r="A30" s="83"/>
    </row>
    <row r="31" spans="1:14" ht="17.25" customHeight="1" x14ac:dyDescent="0.3">
      <c r="A31" s="83"/>
    </row>
    <row r="32" spans="1:14" ht="17.25" customHeight="1" x14ac:dyDescent="0.3">
      <c r="A32" s="83"/>
    </row>
    <row r="33" spans="1:15" ht="17.25" customHeight="1" x14ac:dyDescent="0.3">
      <c r="A33" s="83"/>
    </row>
    <row r="34" spans="1:15" ht="17.25" customHeight="1" x14ac:dyDescent="0.3">
      <c r="A34" s="83"/>
    </row>
    <row r="35" spans="1:15" ht="17.25" customHeight="1" x14ac:dyDescent="0.3">
      <c r="A35" s="83"/>
    </row>
    <row r="36" spans="1:15" ht="17.25" customHeight="1" x14ac:dyDescent="0.3">
      <c r="A36" s="83"/>
    </row>
    <row r="37" spans="1:15" ht="17.25" customHeight="1" x14ac:dyDescent="0.3">
      <c r="A37" s="83"/>
    </row>
    <row r="38" spans="1:15" ht="17.25" customHeight="1" x14ac:dyDescent="0.3">
      <c r="A38" s="83"/>
    </row>
    <row r="39" spans="1:15" ht="17.25" customHeight="1" x14ac:dyDescent="0.3">
      <c r="A39" s="83"/>
    </row>
    <row r="40" spans="1:15" ht="17.25" customHeight="1" x14ac:dyDescent="0.3">
      <c r="A40" s="83"/>
    </row>
    <row r="41" spans="1:15" ht="17.25" customHeight="1" x14ac:dyDescent="0.3">
      <c r="A41" s="83"/>
    </row>
    <row r="42" spans="1:15" ht="17.25" customHeight="1" x14ac:dyDescent="0.25">
      <c r="A42" s="72"/>
      <c r="B42" s="86"/>
      <c r="C42" s="72"/>
      <c r="D42" s="72"/>
    </row>
    <row r="43" spans="1:15" ht="17.25" customHeight="1" x14ac:dyDescent="0.25">
      <c r="A43" s="87"/>
      <c r="B43" s="86"/>
      <c r="C43" s="72"/>
      <c r="D43" s="72"/>
    </row>
    <row r="44" spans="1:15" x14ac:dyDescent="0.25">
      <c r="A44" s="456" t="s">
        <v>187</v>
      </c>
      <c r="B44" s="456"/>
      <c r="C44" s="456"/>
      <c r="D44" s="456"/>
      <c r="E44" s="456"/>
      <c r="F44" s="456"/>
      <c r="G44" s="456"/>
      <c r="H44" s="72"/>
      <c r="I44" s="72"/>
      <c r="J44" s="72"/>
      <c r="K44" s="72"/>
      <c r="L44" s="72"/>
      <c r="M44" s="72"/>
      <c r="N44" s="72"/>
      <c r="O44" s="72"/>
    </row>
    <row r="45" spans="1:15" x14ac:dyDescent="0.25">
      <c r="A45" s="68" t="s">
        <v>174</v>
      </c>
      <c r="B45" s="68" t="s">
        <v>175</v>
      </c>
      <c r="C45" s="457" t="s">
        <v>176</v>
      </c>
      <c r="D45" s="457"/>
      <c r="E45" s="457"/>
      <c r="F45" s="457"/>
      <c r="G45" s="457"/>
      <c r="H45" s="72"/>
      <c r="I45" s="72"/>
      <c r="J45" s="72"/>
      <c r="K45" s="72"/>
      <c r="L45" s="72"/>
      <c r="M45" s="72"/>
      <c r="N45" s="72"/>
      <c r="O45" s="72"/>
    </row>
    <row r="46" spans="1:15" ht="39" customHeight="1" x14ac:dyDescent="0.25">
      <c r="A46" s="65">
        <v>1</v>
      </c>
      <c r="B46" s="40" t="s">
        <v>108</v>
      </c>
      <c r="C46" s="451" t="s">
        <v>188</v>
      </c>
      <c r="D46" s="451"/>
      <c r="E46" s="451"/>
      <c r="F46" s="451"/>
      <c r="G46" s="451"/>
      <c r="N46" s="23"/>
      <c r="O46" s="23"/>
    </row>
    <row r="47" spans="1:15" ht="39" customHeight="1" x14ac:dyDescent="0.25">
      <c r="A47" s="65">
        <v>2</v>
      </c>
      <c r="B47" s="40" t="s">
        <v>107</v>
      </c>
      <c r="C47" s="451" t="s">
        <v>189</v>
      </c>
      <c r="D47" s="451"/>
      <c r="E47" s="451"/>
      <c r="F47" s="451"/>
      <c r="G47" s="451"/>
      <c r="N47" s="23"/>
      <c r="O47" s="23"/>
    </row>
    <row r="48" spans="1:15" ht="39" customHeight="1" x14ac:dyDescent="0.25">
      <c r="A48" s="65">
        <v>3</v>
      </c>
      <c r="B48" s="40" t="s">
        <v>45</v>
      </c>
      <c r="C48" s="451" t="s">
        <v>190</v>
      </c>
      <c r="D48" s="451"/>
      <c r="E48" s="451"/>
      <c r="F48" s="451"/>
      <c r="G48" s="451"/>
      <c r="H48" s="23"/>
      <c r="I48" s="23"/>
      <c r="J48" s="23"/>
      <c r="K48" s="23"/>
      <c r="L48" s="23"/>
      <c r="M48" s="23"/>
      <c r="N48" s="23"/>
      <c r="O48" s="23"/>
    </row>
    <row r="49" spans="1:16" ht="39" customHeight="1" x14ac:dyDescent="0.25">
      <c r="A49" s="65">
        <v>4</v>
      </c>
      <c r="B49" s="40" t="s">
        <v>19</v>
      </c>
      <c r="C49" s="451" t="s">
        <v>191</v>
      </c>
      <c r="D49" s="451"/>
      <c r="E49" s="451"/>
      <c r="F49" s="451"/>
      <c r="G49" s="451"/>
      <c r="H49" s="23"/>
      <c r="I49" s="23"/>
      <c r="J49" s="23"/>
      <c r="K49" s="23"/>
      <c r="L49" s="23"/>
      <c r="M49" s="23"/>
      <c r="N49" s="23"/>
      <c r="O49" s="23"/>
    </row>
    <row r="50" spans="1:16" ht="39" customHeight="1" x14ac:dyDescent="0.25">
      <c r="A50" s="65">
        <v>5</v>
      </c>
      <c r="B50" s="40" t="s">
        <v>46</v>
      </c>
      <c r="C50" s="451" t="s">
        <v>192</v>
      </c>
      <c r="D50" s="451"/>
      <c r="E50" s="451"/>
      <c r="F50" s="451"/>
      <c r="G50" s="451"/>
      <c r="H50" s="23"/>
      <c r="I50" s="23"/>
      <c r="J50" s="23"/>
      <c r="K50" s="23"/>
      <c r="L50" s="23"/>
      <c r="N50" s="23"/>
      <c r="O50" s="23"/>
    </row>
    <row r="51" spans="1:16" x14ac:dyDescent="0.25">
      <c r="F51" s="23"/>
      <c r="G51" s="23"/>
      <c r="H51" s="23"/>
      <c r="I51" s="23"/>
      <c r="J51" s="23"/>
      <c r="K51" s="23"/>
      <c r="L51" s="23"/>
      <c r="N51" s="23"/>
      <c r="O51" s="23"/>
    </row>
    <row r="52" spans="1:16" x14ac:dyDescent="0.25">
      <c r="F52" s="23"/>
      <c r="G52" s="23"/>
      <c r="H52" s="23"/>
      <c r="I52" s="23"/>
      <c r="J52" s="23"/>
      <c r="K52" s="23"/>
      <c r="L52" s="23"/>
      <c r="N52" s="23"/>
      <c r="O52" s="23"/>
    </row>
    <row r="53" spans="1:16" x14ac:dyDescent="0.25">
      <c r="A53" s="456" t="s">
        <v>193</v>
      </c>
      <c r="B53" s="456"/>
      <c r="C53" s="456"/>
      <c r="D53" s="456"/>
      <c r="E53" s="456"/>
      <c r="F53" s="456"/>
      <c r="G53" s="456"/>
      <c r="H53" s="23"/>
      <c r="I53" s="457" t="s">
        <v>194</v>
      </c>
      <c r="J53" s="457"/>
      <c r="K53" s="88"/>
      <c r="L53" s="88"/>
      <c r="M53" s="458" t="s">
        <v>195</v>
      </c>
      <c r="N53" s="459"/>
      <c r="O53" s="459"/>
      <c r="P53" s="460"/>
    </row>
    <row r="54" spans="1:16" x14ac:dyDescent="0.25">
      <c r="A54" s="457" t="s">
        <v>43</v>
      </c>
      <c r="B54" s="457"/>
      <c r="C54" s="457" t="s">
        <v>44</v>
      </c>
      <c r="D54" s="457"/>
      <c r="E54" s="457"/>
      <c r="F54" s="457"/>
      <c r="G54" s="457"/>
      <c r="I54" s="461" t="s">
        <v>196</v>
      </c>
      <c r="J54" s="462"/>
      <c r="K54" s="89"/>
      <c r="L54" s="89"/>
      <c r="M54" s="463" t="s">
        <v>197</v>
      </c>
      <c r="N54" s="463"/>
      <c r="O54" s="463"/>
      <c r="P54" s="463"/>
    </row>
    <row r="55" spans="1:16" x14ac:dyDescent="0.25">
      <c r="A55" s="457"/>
      <c r="B55" s="457"/>
      <c r="C55" s="457"/>
      <c r="D55" s="457"/>
      <c r="E55" s="457"/>
      <c r="F55" s="457"/>
      <c r="G55" s="457"/>
      <c r="I55" s="464" t="s">
        <v>198</v>
      </c>
      <c r="J55" s="465"/>
      <c r="K55" s="90"/>
      <c r="L55" s="90"/>
      <c r="M55" s="463" t="s">
        <v>199</v>
      </c>
      <c r="N55" s="463"/>
      <c r="O55" s="463"/>
      <c r="P55" s="463"/>
    </row>
    <row r="56" spans="1:16" x14ac:dyDescent="0.25">
      <c r="A56" s="457"/>
      <c r="B56" s="457"/>
      <c r="C56" s="66">
        <v>1</v>
      </c>
      <c r="D56" s="65">
        <v>2</v>
      </c>
      <c r="E56" s="65">
        <v>3</v>
      </c>
      <c r="F56" s="65">
        <v>4</v>
      </c>
      <c r="G56" s="65">
        <v>5</v>
      </c>
      <c r="I56" s="466" t="s">
        <v>200</v>
      </c>
      <c r="J56" s="467"/>
      <c r="K56" s="91"/>
      <c r="L56" s="91"/>
      <c r="M56" s="463" t="s">
        <v>201</v>
      </c>
      <c r="N56" s="463"/>
      <c r="O56" s="463"/>
      <c r="P56" s="463"/>
    </row>
    <row r="57" spans="1:16" x14ac:dyDescent="0.25">
      <c r="A57" s="457"/>
      <c r="B57" s="457"/>
      <c r="C57" s="92" t="s">
        <v>108</v>
      </c>
      <c r="D57" s="40" t="s">
        <v>107</v>
      </c>
      <c r="E57" s="40" t="s">
        <v>45</v>
      </c>
      <c r="F57" s="40" t="s">
        <v>19</v>
      </c>
      <c r="G57" s="40" t="s">
        <v>46</v>
      </c>
      <c r="I57" s="468" t="s">
        <v>202</v>
      </c>
      <c r="J57" s="468"/>
      <c r="K57" s="93"/>
      <c r="L57" s="93"/>
      <c r="M57" s="463" t="s">
        <v>201</v>
      </c>
      <c r="N57" s="463"/>
      <c r="O57" s="463"/>
      <c r="P57" s="463"/>
    </row>
    <row r="58" spans="1:16" x14ac:dyDescent="0.25">
      <c r="A58" s="65">
        <v>1</v>
      </c>
      <c r="B58" s="40" t="s">
        <v>203</v>
      </c>
      <c r="C58" s="6" t="s">
        <v>47</v>
      </c>
      <c r="D58" s="6" t="s">
        <v>47</v>
      </c>
      <c r="E58" s="6" t="s">
        <v>48</v>
      </c>
      <c r="F58" s="6" t="s">
        <v>49</v>
      </c>
      <c r="G58" s="6" t="s">
        <v>49</v>
      </c>
      <c r="J58" s="23"/>
      <c r="K58" s="23"/>
      <c r="L58" s="23"/>
      <c r="M58" s="23"/>
      <c r="N58" s="23"/>
      <c r="O58" s="23"/>
    </row>
    <row r="59" spans="1:16" x14ac:dyDescent="0.25">
      <c r="A59" s="65">
        <v>2</v>
      </c>
      <c r="B59" s="40" t="s">
        <v>11</v>
      </c>
      <c r="C59" s="6" t="s">
        <v>47</v>
      </c>
      <c r="D59" s="6" t="s">
        <v>47</v>
      </c>
      <c r="E59" s="6" t="s">
        <v>48</v>
      </c>
      <c r="F59" s="6" t="s">
        <v>49</v>
      </c>
      <c r="G59" s="6" t="s">
        <v>50</v>
      </c>
      <c r="J59" s="23"/>
      <c r="K59" s="23"/>
      <c r="L59" s="23"/>
      <c r="M59" s="23"/>
      <c r="N59" s="23"/>
      <c r="O59" s="23"/>
    </row>
    <row r="60" spans="1:16" x14ac:dyDescent="0.25">
      <c r="A60" s="65">
        <v>3</v>
      </c>
      <c r="B60" s="40" t="s">
        <v>10</v>
      </c>
      <c r="C60" s="6" t="s">
        <v>47</v>
      </c>
      <c r="D60" s="6" t="s">
        <v>48</v>
      </c>
      <c r="E60" s="6" t="s">
        <v>49</v>
      </c>
      <c r="F60" s="6" t="s">
        <v>50</v>
      </c>
      <c r="G60" s="6" t="s">
        <v>50</v>
      </c>
      <c r="J60" s="23"/>
      <c r="K60" s="23"/>
      <c r="L60" s="23"/>
      <c r="M60" s="23"/>
      <c r="N60" s="23"/>
      <c r="O60" s="23"/>
    </row>
    <row r="61" spans="1:16" x14ac:dyDescent="0.25">
      <c r="A61" s="65">
        <v>4</v>
      </c>
      <c r="B61" s="40" t="s">
        <v>9</v>
      </c>
      <c r="C61" s="6" t="s">
        <v>48</v>
      </c>
      <c r="D61" s="6" t="s">
        <v>49</v>
      </c>
      <c r="E61" s="6" t="s">
        <v>49</v>
      </c>
      <c r="F61" s="6" t="s">
        <v>50</v>
      </c>
      <c r="G61" s="6" t="s">
        <v>50</v>
      </c>
      <c r="J61" s="23"/>
      <c r="K61" s="23"/>
      <c r="L61" s="23"/>
      <c r="M61" s="23"/>
      <c r="N61" s="23"/>
      <c r="O61" s="23"/>
    </row>
    <row r="62" spans="1:16" x14ac:dyDescent="0.25">
      <c r="A62" s="65">
        <v>5</v>
      </c>
      <c r="B62" s="40" t="s">
        <v>51</v>
      </c>
      <c r="C62" s="6" t="s">
        <v>49</v>
      </c>
      <c r="D62" s="6" t="s">
        <v>49</v>
      </c>
      <c r="E62" s="6" t="s">
        <v>50</v>
      </c>
      <c r="F62" s="6" t="s">
        <v>50</v>
      </c>
      <c r="G62" s="6" t="s">
        <v>50</v>
      </c>
    </row>
    <row r="63" spans="1:16" s="8" customFormat="1" ht="15" customHeight="1" x14ac:dyDescent="0.25"/>
    <row r="64" spans="1:16" s="8" customFormat="1" ht="15" customHeight="1" x14ac:dyDescent="0.25"/>
    <row r="65" spans="1:15" x14ac:dyDescent="0.25">
      <c r="A65" s="456" t="s">
        <v>204</v>
      </c>
      <c r="B65" s="456"/>
      <c r="C65" s="456"/>
      <c r="D65" s="456"/>
      <c r="E65" s="456"/>
      <c r="F65" s="456"/>
      <c r="G65" s="456"/>
      <c r="H65" s="456"/>
      <c r="I65" s="456"/>
      <c r="J65" s="23"/>
      <c r="K65" s="23"/>
      <c r="L65" s="23"/>
      <c r="M65" s="23"/>
      <c r="N65" s="23"/>
      <c r="O65" s="23"/>
    </row>
    <row r="66" spans="1:15" s="8" customFormat="1" ht="47.25" customHeight="1" x14ac:dyDescent="0.25">
      <c r="A66" s="469" t="s">
        <v>205</v>
      </c>
      <c r="B66" s="469" t="s">
        <v>206</v>
      </c>
      <c r="C66" s="469"/>
      <c r="D66" s="469"/>
      <c r="E66" s="469"/>
      <c r="F66" s="469"/>
      <c r="G66" s="470" t="s">
        <v>207</v>
      </c>
      <c r="H66" s="470"/>
      <c r="I66" s="470" t="s">
        <v>208</v>
      </c>
    </row>
    <row r="67" spans="1:15" x14ac:dyDescent="0.25">
      <c r="A67" s="469"/>
      <c r="B67" s="469"/>
      <c r="C67" s="469"/>
      <c r="D67" s="469"/>
      <c r="E67" s="469"/>
      <c r="F67" s="469"/>
      <c r="G67" s="94" t="s">
        <v>33</v>
      </c>
      <c r="H67" s="94" t="s">
        <v>6</v>
      </c>
      <c r="I67" s="470"/>
    </row>
    <row r="68" spans="1:15" ht="27" customHeight="1" x14ac:dyDescent="0.25">
      <c r="A68" s="472" t="s">
        <v>209</v>
      </c>
      <c r="B68" s="475" t="s">
        <v>210</v>
      </c>
      <c r="C68" s="475"/>
      <c r="D68" s="475"/>
      <c r="E68" s="475"/>
      <c r="F68" s="475"/>
      <c r="G68" s="95"/>
      <c r="H68" s="95"/>
      <c r="I68" s="95">
        <v>15</v>
      </c>
    </row>
    <row r="69" spans="1:15" ht="29.25" customHeight="1" x14ac:dyDescent="0.25">
      <c r="A69" s="473"/>
      <c r="B69" s="475" t="s">
        <v>211</v>
      </c>
      <c r="C69" s="475"/>
      <c r="D69" s="475"/>
      <c r="E69" s="475"/>
      <c r="F69" s="475"/>
      <c r="G69" s="95"/>
      <c r="H69" s="95"/>
      <c r="I69" s="95">
        <v>15</v>
      </c>
    </row>
    <row r="70" spans="1:15" ht="20.25" customHeight="1" x14ac:dyDescent="0.25">
      <c r="A70" s="474"/>
      <c r="B70" s="475" t="s">
        <v>212</v>
      </c>
      <c r="C70" s="475"/>
      <c r="D70" s="475"/>
      <c r="E70" s="475"/>
      <c r="F70" s="475"/>
      <c r="G70" s="95"/>
      <c r="H70" s="95"/>
      <c r="I70" s="95">
        <v>30</v>
      </c>
    </row>
    <row r="71" spans="1:15" ht="43.5" customHeight="1" x14ac:dyDescent="0.25">
      <c r="A71" s="476" t="s">
        <v>213</v>
      </c>
      <c r="B71" s="478" t="s">
        <v>214</v>
      </c>
      <c r="C71" s="478"/>
      <c r="D71" s="478"/>
      <c r="E71" s="478"/>
      <c r="F71" s="478"/>
      <c r="G71" s="96"/>
      <c r="H71" s="96"/>
      <c r="I71" s="96">
        <v>15</v>
      </c>
    </row>
    <row r="72" spans="1:15" ht="16.5" x14ac:dyDescent="0.25">
      <c r="A72" s="477"/>
      <c r="B72" s="478" t="s">
        <v>215</v>
      </c>
      <c r="C72" s="478"/>
      <c r="D72" s="478"/>
      <c r="E72" s="478"/>
      <c r="F72" s="478"/>
      <c r="G72" s="96"/>
      <c r="H72" s="96"/>
      <c r="I72" s="96">
        <v>25</v>
      </c>
    </row>
    <row r="75" spans="1:15" ht="15" customHeight="1" x14ac:dyDescent="0.25">
      <c r="A75" s="479" t="s">
        <v>216</v>
      </c>
      <c r="B75" s="479"/>
      <c r="C75" s="479"/>
      <c r="D75" s="479"/>
      <c r="E75" s="479"/>
      <c r="F75" s="479"/>
      <c r="G75" s="479"/>
      <c r="H75" s="97"/>
      <c r="I75" s="97"/>
    </row>
    <row r="76" spans="1:15" ht="44.25" customHeight="1" x14ac:dyDescent="0.25">
      <c r="A76" s="469" t="s">
        <v>217</v>
      </c>
      <c r="B76" s="469"/>
      <c r="C76" s="469"/>
      <c r="D76" s="480" t="s">
        <v>218</v>
      </c>
      <c r="E76" s="480"/>
      <c r="F76" s="480"/>
      <c r="G76" s="480"/>
      <c r="H76" s="98"/>
      <c r="I76" s="98"/>
    </row>
    <row r="77" spans="1:15" ht="45" customHeight="1" x14ac:dyDescent="0.25">
      <c r="A77" s="469"/>
      <c r="B77" s="469"/>
      <c r="C77" s="469"/>
      <c r="D77" s="480" t="s">
        <v>219</v>
      </c>
      <c r="E77" s="480"/>
      <c r="F77" s="480" t="s">
        <v>220</v>
      </c>
      <c r="G77" s="480"/>
      <c r="H77" s="99"/>
      <c r="I77" s="98"/>
    </row>
    <row r="78" spans="1:15" x14ac:dyDescent="0.25">
      <c r="A78" s="471" t="s">
        <v>221</v>
      </c>
      <c r="B78" s="471"/>
      <c r="C78" s="471"/>
      <c r="D78" s="471">
        <v>0</v>
      </c>
      <c r="E78" s="471"/>
      <c r="F78" s="471">
        <v>0</v>
      </c>
      <c r="G78" s="471"/>
      <c r="H78" s="100"/>
      <c r="I78" s="100"/>
    </row>
    <row r="79" spans="1:15" x14ac:dyDescent="0.25">
      <c r="A79" s="471" t="s">
        <v>222</v>
      </c>
      <c r="B79" s="471"/>
      <c r="C79" s="471"/>
      <c r="D79" s="471">
        <v>1</v>
      </c>
      <c r="E79" s="471"/>
      <c r="F79" s="471">
        <v>1</v>
      </c>
      <c r="G79" s="471"/>
      <c r="H79" s="100"/>
      <c r="I79" s="100"/>
    </row>
    <row r="80" spans="1:15" x14ac:dyDescent="0.25">
      <c r="A80" s="471" t="s">
        <v>223</v>
      </c>
      <c r="B80" s="471"/>
      <c r="C80" s="471"/>
      <c r="D80" s="471">
        <v>2</v>
      </c>
      <c r="E80" s="471"/>
      <c r="F80" s="471">
        <v>2</v>
      </c>
      <c r="G80" s="471"/>
      <c r="H80" s="100"/>
      <c r="I80" s="100"/>
    </row>
    <row r="81" spans="1:9" s="103" customFormat="1" ht="16.5" x14ac:dyDescent="0.25">
      <c r="A81" s="101"/>
      <c r="B81" s="102"/>
      <c r="C81" s="102"/>
      <c r="D81" s="102"/>
      <c r="E81" s="102"/>
      <c r="F81" s="102"/>
      <c r="G81" s="100"/>
      <c r="H81" s="100"/>
      <c r="I81" s="100"/>
    </row>
    <row r="82" spans="1:9" s="103" customFormat="1" ht="16.5" x14ac:dyDescent="0.25">
      <c r="A82" s="101"/>
      <c r="B82" s="102"/>
      <c r="C82" s="102"/>
      <c r="D82" s="102"/>
      <c r="E82" s="102"/>
      <c r="F82" s="102"/>
      <c r="G82" s="100"/>
      <c r="H82" s="100"/>
      <c r="I82" s="100"/>
    </row>
    <row r="114" spans="1:9" x14ac:dyDescent="0.25">
      <c r="A114" s="8"/>
      <c r="E114" s="104"/>
      <c r="F114" s="8"/>
      <c r="G114" s="8"/>
      <c r="H114" s="8"/>
      <c r="I114" s="8"/>
    </row>
    <row r="115" spans="1:9" x14ac:dyDescent="0.25">
      <c r="A115" s="8"/>
      <c r="E115" s="104"/>
      <c r="F115" s="8"/>
      <c r="G115" s="8"/>
      <c r="H115" s="8"/>
      <c r="I115" s="8"/>
    </row>
  </sheetData>
  <mergeCells count="67">
    <mergeCell ref="A79:C79"/>
    <mergeCell ref="D79:E79"/>
    <mergeCell ref="F79:G79"/>
    <mergeCell ref="A80:C80"/>
    <mergeCell ref="D80:E80"/>
    <mergeCell ref="F80:G80"/>
    <mergeCell ref="A78:C78"/>
    <mergeCell ref="D78:E78"/>
    <mergeCell ref="F78:G78"/>
    <mergeCell ref="A68:A70"/>
    <mergeCell ref="B68:F68"/>
    <mergeCell ref="B69:F69"/>
    <mergeCell ref="B70:F70"/>
    <mergeCell ref="A71:A72"/>
    <mergeCell ref="B71:F71"/>
    <mergeCell ref="B72:F72"/>
    <mergeCell ref="A75:G75"/>
    <mergeCell ref="A76:C77"/>
    <mergeCell ref="D76:G76"/>
    <mergeCell ref="D77:E77"/>
    <mergeCell ref="F77:G77"/>
    <mergeCell ref="A65:I65"/>
    <mergeCell ref="A66:A67"/>
    <mergeCell ref="B66:F67"/>
    <mergeCell ref="G66:H66"/>
    <mergeCell ref="I66:I67"/>
    <mergeCell ref="M53:P53"/>
    <mergeCell ref="A54:B57"/>
    <mergeCell ref="C54:G55"/>
    <mergeCell ref="I54:J54"/>
    <mergeCell ref="M54:P54"/>
    <mergeCell ref="I55:J55"/>
    <mergeCell ref="M55:P55"/>
    <mergeCell ref="I56:J56"/>
    <mergeCell ref="M56:P56"/>
    <mergeCell ref="I57:J57"/>
    <mergeCell ref="I53:J53"/>
    <mergeCell ref="M57:P57"/>
    <mergeCell ref="C47:G47"/>
    <mergeCell ref="C48:G48"/>
    <mergeCell ref="C49:G49"/>
    <mergeCell ref="C50:G50"/>
    <mergeCell ref="A53:G53"/>
    <mergeCell ref="C46:G46"/>
    <mergeCell ref="B15:E15"/>
    <mergeCell ref="B16:E16"/>
    <mergeCell ref="A22:F22"/>
    <mergeCell ref="C23:E23"/>
    <mergeCell ref="C24:E24"/>
    <mergeCell ref="C25:E25"/>
    <mergeCell ref="C26:E26"/>
    <mergeCell ref="C27:E27"/>
    <mergeCell ref="C28:E28"/>
    <mergeCell ref="A44:G44"/>
    <mergeCell ref="C45:G45"/>
    <mergeCell ref="B14:E14"/>
    <mergeCell ref="A2:N3"/>
    <mergeCell ref="B4:E4"/>
    <mergeCell ref="B5:E5"/>
    <mergeCell ref="B6:E6"/>
    <mergeCell ref="B7:E7"/>
    <mergeCell ref="B8:E8"/>
    <mergeCell ref="B9:E9"/>
    <mergeCell ref="B10:E10"/>
    <mergeCell ref="B11:E11"/>
    <mergeCell ref="B12:E12"/>
    <mergeCell ref="B13:E13"/>
  </mergeCells>
  <conditionalFormatting sqref="A58:A62 C56:G56 A46:A50 A24:A28">
    <cfRule type="colorScale" priority="5">
      <colorScale>
        <cfvo type="num" val="1"/>
        <cfvo type="num" val="3"/>
        <cfvo type="num" val="5"/>
        <color rgb="FF00B050"/>
        <color rgb="FFFFC000"/>
        <color rgb="FFFF0000"/>
      </colorScale>
    </cfRule>
  </conditionalFormatting>
  <conditionalFormatting sqref="G66:G67 C58:G62">
    <cfRule type="cellIs" dxfId="411" priority="1" operator="equal">
      <formula>"E"</formula>
    </cfRule>
    <cfRule type="cellIs" dxfId="410" priority="2" operator="equal">
      <formula>"A"</formula>
    </cfRule>
    <cfRule type="cellIs" dxfId="409" priority="3" operator="equal">
      <formula>"M"</formula>
    </cfRule>
    <cfRule type="cellIs" dxfId="408" priority="4" operator="equal">
      <formula>"B"</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I233"/>
  <sheetViews>
    <sheetView zoomScale="130" zoomScaleNormal="130" workbookViewId="0">
      <selection activeCell="E26" sqref="E26:E28"/>
    </sheetView>
  </sheetViews>
  <sheetFormatPr baseColWidth="10" defaultRowHeight="15" x14ac:dyDescent="0.25"/>
  <cols>
    <col min="1" max="1" width="6.5703125" customWidth="1"/>
    <col min="2" max="2" width="8" customWidth="1"/>
    <col min="3" max="3" width="69.42578125" customWidth="1"/>
    <col min="4" max="5" width="11.42578125" style="16"/>
    <col min="6" max="6" width="11.7109375" customWidth="1"/>
    <col min="8" max="8" width="17.7109375" customWidth="1"/>
  </cols>
  <sheetData>
    <row r="2" spans="1:5" x14ac:dyDescent="0.25">
      <c r="B2" t="s">
        <v>53</v>
      </c>
    </row>
    <row r="3" spans="1:5" x14ac:dyDescent="0.25">
      <c r="B3">
        <f>'MATRIZ DEFINICIÓN RIESGO'!B4</f>
        <v>0</v>
      </c>
    </row>
    <row r="4" spans="1:5" x14ac:dyDescent="0.25">
      <c r="A4" s="492" t="s">
        <v>128</v>
      </c>
      <c r="B4" s="491" t="s">
        <v>153</v>
      </c>
      <c r="C4" s="491"/>
      <c r="D4" s="491"/>
      <c r="E4" s="491"/>
    </row>
    <row r="5" spans="1:5" x14ac:dyDescent="0.25">
      <c r="A5" s="493"/>
      <c r="B5" s="48" t="s">
        <v>28</v>
      </c>
      <c r="C5" s="49"/>
      <c r="D5" s="487" t="s">
        <v>27</v>
      </c>
      <c r="E5" s="489"/>
    </row>
    <row r="6" spans="1:5" ht="17.25" customHeight="1" x14ac:dyDescent="0.25">
      <c r="A6" s="494"/>
      <c r="B6" s="50" t="s">
        <v>24</v>
      </c>
      <c r="C6" s="50"/>
      <c r="D6" s="51" t="s">
        <v>23</v>
      </c>
      <c r="E6" s="51" t="s">
        <v>22</v>
      </c>
    </row>
    <row r="7" spans="1:5" x14ac:dyDescent="0.25">
      <c r="A7" s="46">
        <v>1</v>
      </c>
      <c r="B7" s="481" t="s">
        <v>137</v>
      </c>
      <c r="C7" s="482"/>
      <c r="D7" s="61"/>
      <c r="E7" s="61"/>
    </row>
    <row r="8" spans="1:5" x14ac:dyDescent="0.25">
      <c r="A8" s="46">
        <v>2</v>
      </c>
      <c r="B8" s="481" t="s">
        <v>138</v>
      </c>
      <c r="C8" s="482"/>
      <c r="D8" s="61"/>
      <c r="E8" s="61"/>
    </row>
    <row r="9" spans="1:5" x14ac:dyDescent="0.25">
      <c r="A9" s="46">
        <v>3</v>
      </c>
      <c r="B9" s="481" t="s">
        <v>139</v>
      </c>
      <c r="C9" s="482"/>
      <c r="D9" s="61"/>
      <c r="E9" s="61"/>
    </row>
    <row r="10" spans="1:5" x14ac:dyDescent="0.25">
      <c r="A10" s="46">
        <v>4</v>
      </c>
      <c r="B10" s="481" t="s">
        <v>140</v>
      </c>
      <c r="C10" s="482"/>
      <c r="D10" s="61"/>
      <c r="E10" s="61"/>
    </row>
    <row r="11" spans="1:5" x14ac:dyDescent="0.25">
      <c r="A11" s="46">
        <v>5</v>
      </c>
      <c r="B11" s="481" t="s">
        <v>141</v>
      </c>
      <c r="C11" s="482"/>
      <c r="D11" s="61"/>
      <c r="E11" s="61"/>
    </row>
    <row r="12" spans="1:5" x14ac:dyDescent="0.25">
      <c r="A12" s="46">
        <v>6</v>
      </c>
      <c r="B12" s="481" t="s">
        <v>142</v>
      </c>
      <c r="C12" s="482"/>
      <c r="D12" s="61"/>
      <c r="E12" s="61"/>
    </row>
    <row r="13" spans="1:5" x14ac:dyDescent="0.25">
      <c r="A13" s="46">
        <v>7</v>
      </c>
      <c r="B13" s="481" t="s">
        <v>143</v>
      </c>
      <c r="C13" s="482"/>
      <c r="D13" s="61"/>
      <c r="E13" s="61"/>
    </row>
    <row r="14" spans="1:5" ht="15.75" customHeight="1" x14ac:dyDescent="0.25">
      <c r="A14" s="46">
        <v>8</v>
      </c>
      <c r="B14" s="481" t="s">
        <v>144</v>
      </c>
      <c r="C14" s="482"/>
      <c r="D14" s="62"/>
      <c r="E14" s="63"/>
    </row>
    <row r="15" spans="1:5" x14ac:dyDescent="0.25">
      <c r="A15" s="46">
        <v>9</v>
      </c>
      <c r="B15" s="481" t="s">
        <v>145</v>
      </c>
      <c r="C15" s="482"/>
      <c r="D15" s="61"/>
      <c r="E15" s="61"/>
    </row>
    <row r="16" spans="1:5" x14ac:dyDescent="0.25">
      <c r="A16" s="46">
        <v>10</v>
      </c>
      <c r="B16" s="481" t="s">
        <v>16</v>
      </c>
      <c r="C16" s="482"/>
      <c r="D16" s="61"/>
      <c r="E16" s="61"/>
    </row>
    <row r="17" spans="1:5" x14ac:dyDescent="0.25">
      <c r="A17" s="46">
        <v>11</v>
      </c>
      <c r="B17" s="481" t="s">
        <v>15</v>
      </c>
      <c r="C17" s="482"/>
      <c r="D17" s="61"/>
      <c r="E17" s="61"/>
    </row>
    <row r="18" spans="1:5" x14ac:dyDescent="0.25">
      <c r="A18" s="46">
        <v>12</v>
      </c>
      <c r="B18" s="481" t="s">
        <v>14</v>
      </c>
      <c r="C18" s="482"/>
      <c r="D18" s="61"/>
      <c r="E18" s="61"/>
    </row>
    <row r="19" spans="1:5" x14ac:dyDescent="0.25">
      <c r="A19" s="46">
        <v>13</v>
      </c>
      <c r="B19" s="481" t="s">
        <v>13</v>
      </c>
      <c r="C19" s="482"/>
      <c r="D19" s="61"/>
      <c r="E19" s="61"/>
    </row>
    <row r="20" spans="1:5" x14ac:dyDescent="0.25">
      <c r="A20" s="46">
        <v>14</v>
      </c>
      <c r="B20" s="481" t="s">
        <v>55</v>
      </c>
      <c r="C20" s="482"/>
      <c r="D20" s="61"/>
      <c r="E20" s="61"/>
    </row>
    <row r="21" spans="1:5" x14ac:dyDescent="0.25">
      <c r="A21" s="46">
        <v>15</v>
      </c>
      <c r="B21" s="481" t="s">
        <v>123</v>
      </c>
      <c r="C21" s="482"/>
      <c r="D21" s="61"/>
      <c r="E21" s="61"/>
    </row>
    <row r="22" spans="1:5" x14ac:dyDescent="0.25">
      <c r="A22" s="46">
        <v>16</v>
      </c>
      <c r="B22" s="481" t="s">
        <v>125</v>
      </c>
      <c r="C22" s="482"/>
      <c r="D22" s="61"/>
      <c r="E22" s="61"/>
    </row>
    <row r="23" spans="1:5" x14ac:dyDescent="0.25">
      <c r="A23" s="46">
        <v>17</v>
      </c>
      <c r="B23" s="481" t="s">
        <v>126</v>
      </c>
      <c r="C23" s="482"/>
      <c r="D23" s="61"/>
      <c r="E23" s="61"/>
    </row>
    <row r="24" spans="1:5" x14ac:dyDescent="0.25">
      <c r="A24" s="46">
        <v>18</v>
      </c>
      <c r="B24" s="481" t="s">
        <v>127</v>
      </c>
      <c r="C24" s="482"/>
      <c r="D24" s="61"/>
      <c r="E24" s="61"/>
    </row>
    <row r="25" spans="1:5" x14ac:dyDescent="0.25">
      <c r="A25" s="46">
        <v>19</v>
      </c>
      <c r="B25" s="481" t="s">
        <v>124</v>
      </c>
      <c r="C25" s="482"/>
      <c r="D25" s="61"/>
      <c r="E25" s="61"/>
    </row>
    <row r="26" spans="1:5" x14ac:dyDescent="0.25">
      <c r="A26" s="483" t="s">
        <v>129</v>
      </c>
      <c r="B26" s="484"/>
      <c r="C26" s="485"/>
      <c r="D26" s="490">
        <f>COUNTIF(D7:D25,"X")</f>
        <v>0</v>
      </c>
      <c r="E26" s="490">
        <f>COUNTIF(E7:E25,"X")</f>
        <v>0</v>
      </c>
    </row>
    <row r="27" spans="1:5" ht="13.5" customHeight="1" x14ac:dyDescent="0.25">
      <c r="A27" s="483" t="s">
        <v>130</v>
      </c>
      <c r="B27" s="484"/>
      <c r="C27" s="485"/>
      <c r="D27" s="490"/>
      <c r="E27" s="490"/>
    </row>
    <row r="28" spans="1:5" ht="29.25" customHeight="1" x14ac:dyDescent="0.25">
      <c r="A28" s="483" t="s">
        <v>131</v>
      </c>
      <c r="B28" s="484"/>
      <c r="C28" s="485"/>
      <c r="D28" s="490"/>
      <c r="E28" s="490"/>
    </row>
    <row r="29" spans="1:5" x14ac:dyDescent="0.25">
      <c r="A29" s="495" t="s">
        <v>132</v>
      </c>
      <c r="B29" s="495"/>
      <c r="C29" s="52" t="s">
        <v>134</v>
      </c>
      <c r="D29" s="47"/>
      <c r="E29" s="47"/>
    </row>
    <row r="30" spans="1:5" x14ac:dyDescent="0.25">
      <c r="A30" s="495" t="s">
        <v>133</v>
      </c>
      <c r="B30" s="495"/>
      <c r="C30" s="52" t="s">
        <v>135</v>
      </c>
      <c r="D30" s="47"/>
      <c r="E30" s="47"/>
    </row>
    <row r="31" spans="1:5" ht="20.25" customHeight="1" x14ac:dyDescent="0.25">
      <c r="A31" s="495" t="s">
        <v>154</v>
      </c>
      <c r="B31" s="495"/>
      <c r="C31" s="52" t="s">
        <v>136</v>
      </c>
      <c r="D31" s="47"/>
      <c r="E31" s="47"/>
    </row>
    <row r="34" spans="1:9" x14ac:dyDescent="0.25">
      <c r="G34" s="487" t="s">
        <v>29</v>
      </c>
      <c r="H34" s="488"/>
      <c r="I34" s="489"/>
    </row>
    <row r="35" spans="1:9" x14ac:dyDescent="0.25">
      <c r="G35" s="1" t="s">
        <v>26</v>
      </c>
      <c r="H35" s="1" t="s">
        <v>25</v>
      </c>
      <c r="I35" s="1" t="s">
        <v>12</v>
      </c>
    </row>
    <row r="36" spans="1:9" x14ac:dyDescent="0.25">
      <c r="G36" s="2" t="s">
        <v>21</v>
      </c>
      <c r="H36" s="1" t="s">
        <v>20</v>
      </c>
      <c r="I36" s="1">
        <v>5</v>
      </c>
    </row>
    <row r="37" spans="1:9" x14ac:dyDescent="0.25">
      <c r="G37" s="2" t="s">
        <v>38</v>
      </c>
      <c r="H37" s="1" t="s">
        <v>19</v>
      </c>
      <c r="I37" s="1">
        <v>10</v>
      </c>
    </row>
    <row r="38" spans="1:9" x14ac:dyDescent="0.25">
      <c r="G38" s="2" t="s">
        <v>18</v>
      </c>
      <c r="H38" s="1" t="s">
        <v>17</v>
      </c>
      <c r="I38" s="1">
        <v>20</v>
      </c>
    </row>
    <row r="41" spans="1:9" x14ac:dyDescent="0.25">
      <c r="B41" t="s">
        <v>53</v>
      </c>
    </row>
    <row r="42" spans="1:9" x14ac:dyDescent="0.25">
      <c r="B42">
        <f>'MATRIZ DEFINICIÓN RIESGO'!B5</f>
        <v>0</v>
      </c>
    </row>
    <row r="43" spans="1:9" x14ac:dyDescent="0.25">
      <c r="A43" s="492" t="s">
        <v>128</v>
      </c>
      <c r="B43" s="491" t="s">
        <v>30</v>
      </c>
      <c r="C43" s="491"/>
      <c r="D43" s="491"/>
      <c r="E43" s="491"/>
    </row>
    <row r="44" spans="1:9" x14ac:dyDescent="0.25">
      <c r="A44" s="493"/>
      <c r="B44" s="48" t="s">
        <v>28</v>
      </c>
      <c r="C44" s="49"/>
      <c r="D44" s="487" t="s">
        <v>27</v>
      </c>
      <c r="E44" s="489"/>
    </row>
    <row r="45" spans="1:9" x14ac:dyDescent="0.25">
      <c r="A45" s="494"/>
      <c r="B45" s="50" t="s">
        <v>24</v>
      </c>
      <c r="C45" s="50"/>
      <c r="D45" s="51" t="s">
        <v>23</v>
      </c>
      <c r="E45" s="51" t="s">
        <v>22</v>
      </c>
    </row>
    <row r="46" spans="1:9" x14ac:dyDescent="0.25">
      <c r="A46" s="46">
        <v>1</v>
      </c>
      <c r="B46" s="481" t="s">
        <v>137</v>
      </c>
      <c r="C46" s="482"/>
      <c r="D46" s="61"/>
      <c r="E46" s="61"/>
    </row>
    <row r="47" spans="1:9" x14ac:dyDescent="0.25">
      <c r="A47" s="46">
        <v>2</v>
      </c>
      <c r="B47" s="481" t="s">
        <v>138</v>
      </c>
      <c r="C47" s="482"/>
      <c r="D47" s="61"/>
      <c r="E47" s="61"/>
    </row>
    <row r="48" spans="1:9" x14ac:dyDescent="0.25">
      <c r="A48" s="46">
        <v>3</v>
      </c>
      <c r="B48" s="481" t="s">
        <v>139</v>
      </c>
      <c r="C48" s="482"/>
      <c r="D48" s="61"/>
      <c r="E48" s="61"/>
    </row>
    <row r="49" spans="1:5" x14ac:dyDescent="0.25">
      <c r="A49" s="46">
        <v>4</v>
      </c>
      <c r="B49" s="481" t="s">
        <v>140</v>
      </c>
      <c r="C49" s="482"/>
      <c r="D49" s="61"/>
      <c r="E49" s="61"/>
    </row>
    <row r="50" spans="1:5" x14ac:dyDescent="0.25">
      <c r="A50" s="46">
        <v>5</v>
      </c>
      <c r="B50" s="481" t="s">
        <v>141</v>
      </c>
      <c r="C50" s="482"/>
      <c r="D50" s="61"/>
      <c r="E50" s="61"/>
    </row>
    <row r="51" spans="1:5" x14ac:dyDescent="0.25">
      <c r="A51" s="46">
        <v>6</v>
      </c>
      <c r="B51" s="481" t="s">
        <v>142</v>
      </c>
      <c r="C51" s="482"/>
      <c r="D51" s="61"/>
      <c r="E51" s="61"/>
    </row>
    <row r="52" spans="1:5" x14ac:dyDescent="0.25">
      <c r="A52" s="46">
        <v>7</v>
      </c>
      <c r="B52" s="481" t="s">
        <v>143</v>
      </c>
      <c r="C52" s="482"/>
      <c r="D52" s="61"/>
      <c r="E52" s="61"/>
    </row>
    <row r="53" spans="1:5" x14ac:dyDescent="0.25">
      <c r="A53" s="46">
        <v>8</v>
      </c>
      <c r="B53" s="481" t="s">
        <v>144</v>
      </c>
      <c r="C53" s="482"/>
      <c r="D53" s="62"/>
      <c r="E53" s="63"/>
    </row>
    <row r="54" spans="1:5" x14ac:dyDescent="0.25">
      <c r="A54" s="46">
        <v>9</v>
      </c>
      <c r="B54" s="481" t="s">
        <v>145</v>
      </c>
      <c r="C54" s="482"/>
      <c r="D54" s="61"/>
      <c r="E54" s="61"/>
    </row>
    <row r="55" spans="1:5" x14ac:dyDescent="0.25">
      <c r="A55" s="46">
        <v>10</v>
      </c>
      <c r="B55" s="481" t="s">
        <v>16</v>
      </c>
      <c r="C55" s="482"/>
      <c r="D55" s="61"/>
      <c r="E55" s="61"/>
    </row>
    <row r="56" spans="1:5" x14ac:dyDescent="0.25">
      <c r="A56" s="46">
        <v>11</v>
      </c>
      <c r="B56" s="481" t="s">
        <v>15</v>
      </c>
      <c r="C56" s="482"/>
      <c r="D56" s="61"/>
      <c r="E56" s="61"/>
    </row>
    <row r="57" spans="1:5" x14ac:dyDescent="0.25">
      <c r="A57" s="46">
        <v>12</v>
      </c>
      <c r="B57" s="481" t="s">
        <v>14</v>
      </c>
      <c r="C57" s="482"/>
      <c r="D57" s="61"/>
      <c r="E57" s="61"/>
    </row>
    <row r="58" spans="1:5" x14ac:dyDescent="0.25">
      <c r="A58" s="46">
        <v>13</v>
      </c>
      <c r="B58" s="481" t="s">
        <v>13</v>
      </c>
      <c r="C58" s="482"/>
      <c r="D58" s="61"/>
      <c r="E58" s="61"/>
    </row>
    <row r="59" spans="1:5" x14ac:dyDescent="0.25">
      <c r="A59" s="46">
        <v>14</v>
      </c>
      <c r="B59" s="481" t="s">
        <v>55</v>
      </c>
      <c r="C59" s="482"/>
      <c r="D59" s="61"/>
      <c r="E59" s="61"/>
    </row>
    <row r="60" spans="1:5" x14ac:dyDescent="0.25">
      <c r="A60" s="46">
        <v>15</v>
      </c>
      <c r="B60" s="481" t="s">
        <v>123</v>
      </c>
      <c r="C60" s="482"/>
      <c r="D60" s="61"/>
      <c r="E60" s="61"/>
    </row>
    <row r="61" spans="1:5" x14ac:dyDescent="0.25">
      <c r="A61" s="46">
        <v>16</v>
      </c>
      <c r="B61" s="481" t="s">
        <v>125</v>
      </c>
      <c r="C61" s="482"/>
      <c r="D61" s="61"/>
      <c r="E61" s="61"/>
    </row>
    <row r="62" spans="1:5" x14ac:dyDescent="0.25">
      <c r="A62" s="46">
        <v>17</v>
      </c>
      <c r="B62" s="481" t="s">
        <v>126</v>
      </c>
      <c r="C62" s="482"/>
      <c r="D62" s="61"/>
      <c r="E62" s="61"/>
    </row>
    <row r="63" spans="1:5" x14ac:dyDescent="0.25">
      <c r="A63" s="46">
        <v>18</v>
      </c>
      <c r="B63" s="481" t="s">
        <v>127</v>
      </c>
      <c r="C63" s="482"/>
      <c r="D63" s="61"/>
      <c r="E63" s="61"/>
    </row>
    <row r="64" spans="1:5" x14ac:dyDescent="0.25">
      <c r="A64" s="46">
        <v>19</v>
      </c>
      <c r="B64" s="481" t="s">
        <v>124</v>
      </c>
      <c r="C64" s="482"/>
      <c r="D64" s="61"/>
      <c r="E64" s="61"/>
    </row>
    <row r="65" spans="1:9" x14ac:dyDescent="0.25">
      <c r="A65" s="483" t="s">
        <v>129</v>
      </c>
      <c r="B65" s="484"/>
      <c r="C65" s="485"/>
      <c r="D65" s="490">
        <f>SUM(D46:D64)</f>
        <v>0</v>
      </c>
      <c r="E65" s="490">
        <f>SUM(E46:E64)</f>
        <v>0</v>
      </c>
    </row>
    <row r="66" spans="1:9" x14ac:dyDescent="0.25">
      <c r="A66" s="483" t="s">
        <v>130</v>
      </c>
      <c r="B66" s="484"/>
      <c r="C66" s="485"/>
      <c r="D66" s="490"/>
      <c r="E66" s="490"/>
    </row>
    <row r="67" spans="1:9" x14ac:dyDescent="0.25">
      <c r="A67" s="483" t="s">
        <v>131</v>
      </c>
      <c r="B67" s="484"/>
      <c r="C67" s="485"/>
      <c r="D67" s="490"/>
      <c r="E67" s="490"/>
    </row>
    <row r="68" spans="1:9" x14ac:dyDescent="0.25">
      <c r="A68" s="491" t="s">
        <v>132</v>
      </c>
      <c r="B68" s="491"/>
      <c r="C68" s="52" t="s">
        <v>134</v>
      </c>
      <c r="D68" s="47"/>
      <c r="E68" s="47"/>
    </row>
    <row r="69" spans="1:9" x14ac:dyDescent="0.25">
      <c r="A69" s="486" t="s">
        <v>133</v>
      </c>
      <c r="B69" s="486"/>
      <c r="C69" s="52" t="s">
        <v>135</v>
      </c>
      <c r="D69" s="47"/>
      <c r="E69" s="47"/>
    </row>
    <row r="70" spans="1:9" x14ac:dyDescent="0.25">
      <c r="A70" s="486" t="s">
        <v>133</v>
      </c>
      <c r="B70" s="486"/>
      <c r="C70" s="52" t="s">
        <v>136</v>
      </c>
      <c r="D70" s="47"/>
      <c r="E70" s="47"/>
    </row>
    <row r="73" spans="1:9" x14ac:dyDescent="0.25">
      <c r="G73" s="487" t="s">
        <v>29</v>
      </c>
      <c r="H73" s="488"/>
      <c r="I73" s="489"/>
    </row>
    <row r="74" spans="1:9" x14ac:dyDescent="0.25">
      <c r="G74" s="1" t="s">
        <v>26</v>
      </c>
      <c r="H74" s="1" t="s">
        <v>25</v>
      </c>
      <c r="I74" s="1" t="s">
        <v>12</v>
      </c>
    </row>
    <row r="75" spans="1:9" x14ac:dyDescent="0.25">
      <c r="G75" s="2" t="s">
        <v>21</v>
      </c>
      <c r="H75" s="1" t="s">
        <v>20</v>
      </c>
      <c r="I75" s="1">
        <v>5</v>
      </c>
    </row>
    <row r="76" spans="1:9" x14ac:dyDescent="0.25">
      <c r="G76" s="2" t="s">
        <v>38</v>
      </c>
      <c r="H76" s="1" t="s">
        <v>19</v>
      </c>
      <c r="I76" s="1">
        <v>10</v>
      </c>
    </row>
    <row r="77" spans="1:9" x14ac:dyDescent="0.25">
      <c r="G77" s="2" t="s">
        <v>18</v>
      </c>
      <c r="H77" s="1" t="s">
        <v>17</v>
      </c>
      <c r="I77" s="1">
        <v>20</v>
      </c>
    </row>
    <row r="80" spans="1:9" x14ac:dyDescent="0.25">
      <c r="B80" t="s">
        <v>53</v>
      </c>
    </row>
    <row r="81" spans="1:5" x14ac:dyDescent="0.25">
      <c r="B81">
        <f>'MATRIZ DEFINICIÓN RIESGO'!B100</f>
        <v>0</v>
      </c>
    </row>
    <row r="82" spans="1:5" x14ac:dyDescent="0.25">
      <c r="A82" s="492" t="s">
        <v>128</v>
      </c>
      <c r="B82" s="491" t="s">
        <v>153</v>
      </c>
      <c r="C82" s="491"/>
      <c r="D82" s="491"/>
      <c r="E82" s="491"/>
    </row>
    <row r="83" spans="1:5" x14ac:dyDescent="0.25">
      <c r="A83" s="493"/>
      <c r="B83" s="48" t="s">
        <v>28</v>
      </c>
      <c r="C83" s="49"/>
      <c r="D83" s="487" t="s">
        <v>27</v>
      </c>
      <c r="E83" s="489"/>
    </row>
    <row r="84" spans="1:5" ht="17.25" customHeight="1" x14ac:dyDescent="0.25">
      <c r="A84" s="494"/>
      <c r="B84" s="50" t="s">
        <v>24</v>
      </c>
      <c r="C84" s="50"/>
      <c r="D84" s="64" t="s">
        <v>23</v>
      </c>
      <c r="E84" s="64" t="s">
        <v>22</v>
      </c>
    </row>
    <row r="85" spans="1:5" x14ac:dyDescent="0.25">
      <c r="A85" s="46">
        <v>1</v>
      </c>
      <c r="B85" s="481" t="s">
        <v>137</v>
      </c>
      <c r="C85" s="482"/>
      <c r="D85" s="61"/>
      <c r="E85" s="61"/>
    </row>
    <row r="86" spans="1:5" x14ac:dyDescent="0.25">
      <c r="A86" s="46">
        <v>2</v>
      </c>
      <c r="B86" s="481" t="s">
        <v>138</v>
      </c>
      <c r="C86" s="482"/>
      <c r="D86" s="61"/>
      <c r="E86" s="61"/>
    </row>
    <row r="87" spans="1:5" x14ac:dyDescent="0.25">
      <c r="A87" s="46">
        <v>3</v>
      </c>
      <c r="B87" s="481" t="s">
        <v>139</v>
      </c>
      <c r="C87" s="482"/>
      <c r="D87" s="61"/>
      <c r="E87" s="61"/>
    </row>
    <row r="88" spans="1:5" x14ac:dyDescent="0.25">
      <c r="A88" s="46">
        <v>4</v>
      </c>
      <c r="B88" s="481" t="s">
        <v>140</v>
      </c>
      <c r="C88" s="482"/>
      <c r="D88" s="61"/>
      <c r="E88" s="61"/>
    </row>
    <row r="89" spans="1:5" x14ac:dyDescent="0.25">
      <c r="A89" s="46">
        <v>5</v>
      </c>
      <c r="B89" s="481" t="s">
        <v>141</v>
      </c>
      <c r="C89" s="482"/>
      <c r="D89" s="61"/>
      <c r="E89" s="61"/>
    </row>
    <row r="90" spans="1:5" x14ac:dyDescent="0.25">
      <c r="A90" s="46">
        <v>6</v>
      </c>
      <c r="B90" s="481" t="s">
        <v>142</v>
      </c>
      <c r="C90" s="482"/>
      <c r="D90" s="61"/>
      <c r="E90" s="61"/>
    </row>
    <row r="91" spans="1:5" x14ac:dyDescent="0.25">
      <c r="A91" s="46">
        <v>7</v>
      </c>
      <c r="B91" s="481" t="s">
        <v>143</v>
      </c>
      <c r="C91" s="482"/>
      <c r="D91" s="61"/>
      <c r="E91" s="61"/>
    </row>
    <row r="92" spans="1:5" ht="15.75" customHeight="1" x14ac:dyDescent="0.25">
      <c r="A92" s="46">
        <v>8</v>
      </c>
      <c r="B92" s="481" t="s">
        <v>144</v>
      </c>
      <c r="C92" s="482"/>
      <c r="D92" s="62"/>
      <c r="E92" s="63"/>
    </row>
    <row r="93" spans="1:5" x14ac:dyDescent="0.25">
      <c r="A93" s="46">
        <v>9</v>
      </c>
      <c r="B93" s="481" t="s">
        <v>145</v>
      </c>
      <c r="C93" s="482"/>
      <c r="D93" s="61"/>
      <c r="E93" s="61"/>
    </row>
    <row r="94" spans="1:5" x14ac:dyDescent="0.25">
      <c r="A94" s="46">
        <v>10</v>
      </c>
      <c r="B94" s="481" t="s">
        <v>16</v>
      </c>
      <c r="C94" s="482"/>
      <c r="D94" s="61"/>
      <c r="E94" s="61"/>
    </row>
    <row r="95" spans="1:5" x14ac:dyDescent="0.25">
      <c r="A95" s="46">
        <v>11</v>
      </c>
      <c r="B95" s="481" t="s">
        <v>15</v>
      </c>
      <c r="C95" s="482"/>
      <c r="D95" s="61"/>
      <c r="E95" s="61"/>
    </row>
    <row r="96" spans="1:5" x14ac:dyDescent="0.25">
      <c r="A96" s="46">
        <v>12</v>
      </c>
      <c r="B96" s="481" t="s">
        <v>14</v>
      </c>
      <c r="C96" s="482"/>
      <c r="D96" s="61"/>
      <c r="E96" s="61"/>
    </row>
    <row r="97" spans="1:9" x14ac:dyDescent="0.25">
      <c r="A97" s="46">
        <v>13</v>
      </c>
      <c r="B97" s="481" t="s">
        <v>13</v>
      </c>
      <c r="C97" s="482"/>
      <c r="D97" s="61"/>
      <c r="E97" s="61"/>
    </row>
    <row r="98" spans="1:9" x14ac:dyDescent="0.25">
      <c r="A98" s="46">
        <v>14</v>
      </c>
      <c r="B98" s="481" t="s">
        <v>55</v>
      </c>
      <c r="C98" s="482"/>
      <c r="D98" s="61"/>
      <c r="E98" s="61"/>
    </row>
    <row r="99" spans="1:9" x14ac:dyDescent="0.25">
      <c r="A99" s="46">
        <v>15</v>
      </c>
      <c r="B99" s="481" t="s">
        <v>123</v>
      </c>
      <c r="C99" s="482"/>
      <c r="D99" s="61"/>
      <c r="E99" s="61"/>
    </row>
    <row r="100" spans="1:9" x14ac:dyDescent="0.25">
      <c r="A100" s="46">
        <v>16</v>
      </c>
      <c r="B100" s="481" t="s">
        <v>125</v>
      </c>
      <c r="C100" s="482"/>
      <c r="D100" s="61"/>
      <c r="E100" s="61"/>
    </row>
    <row r="101" spans="1:9" x14ac:dyDescent="0.25">
      <c r="A101" s="46">
        <v>17</v>
      </c>
      <c r="B101" s="481" t="s">
        <v>126</v>
      </c>
      <c r="C101" s="482"/>
      <c r="D101" s="61"/>
      <c r="E101" s="61"/>
    </row>
    <row r="102" spans="1:9" x14ac:dyDescent="0.25">
      <c r="A102" s="46">
        <v>18</v>
      </c>
      <c r="B102" s="481" t="s">
        <v>127</v>
      </c>
      <c r="C102" s="482"/>
      <c r="D102" s="61"/>
      <c r="E102" s="61"/>
    </row>
    <row r="103" spans="1:9" x14ac:dyDescent="0.25">
      <c r="A103" s="46">
        <v>19</v>
      </c>
      <c r="B103" s="481" t="s">
        <v>124</v>
      </c>
      <c r="C103" s="482"/>
      <c r="D103" s="61"/>
      <c r="E103" s="61"/>
    </row>
    <row r="104" spans="1:9" x14ac:dyDescent="0.25">
      <c r="A104" s="483" t="s">
        <v>129</v>
      </c>
      <c r="B104" s="484"/>
      <c r="C104" s="485"/>
      <c r="D104" s="490">
        <f>COUNTIF(D85:D103,"X")</f>
        <v>0</v>
      </c>
      <c r="E104" s="490">
        <f>COUNTIF(E85:E103,"X")</f>
        <v>0</v>
      </c>
    </row>
    <row r="105" spans="1:9" ht="13.5" customHeight="1" x14ac:dyDescent="0.25">
      <c r="A105" s="483" t="s">
        <v>130</v>
      </c>
      <c r="B105" s="484"/>
      <c r="C105" s="485"/>
      <c r="D105" s="490"/>
      <c r="E105" s="490"/>
    </row>
    <row r="106" spans="1:9" ht="29.25" customHeight="1" x14ac:dyDescent="0.25">
      <c r="A106" s="483" t="s">
        <v>131</v>
      </c>
      <c r="B106" s="484"/>
      <c r="C106" s="485"/>
      <c r="D106" s="490"/>
      <c r="E106" s="490"/>
    </row>
    <row r="107" spans="1:9" x14ac:dyDescent="0.25">
      <c r="A107" s="495" t="s">
        <v>132</v>
      </c>
      <c r="B107" s="495"/>
      <c r="C107" s="52" t="s">
        <v>134</v>
      </c>
      <c r="D107" s="47"/>
      <c r="E107" s="47"/>
    </row>
    <row r="108" spans="1:9" x14ac:dyDescent="0.25">
      <c r="A108" s="495" t="s">
        <v>133</v>
      </c>
      <c r="B108" s="495"/>
      <c r="C108" s="52" t="s">
        <v>135</v>
      </c>
      <c r="D108" s="47"/>
      <c r="E108" s="47"/>
    </row>
    <row r="109" spans="1:9" ht="20.25" customHeight="1" x14ac:dyDescent="0.25">
      <c r="A109" s="495" t="s">
        <v>154</v>
      </c>
      <c r="B109" s="495"/>
      <c r="C109" s="52" t="s">
        <v>136</v>
      </c>
      <c r="D109" s="47"/>
      <c r="E109" s="47"/>
    </row>
    <row r="112" spans="1:9" x14ac:dyDescent="0.25">
      <c r="G112" s="487" t="s">
        <v>29</v>
      </c>
      <c r="H112" s="488"/>
      <c r="I112" s="489"/>
    </row>
    <row r="113" spans="1:9" x14ac:dyDescent="0.25">
      <c r="G113" s="1" t="s">
        <v>26</v>
      </c>
      <c r="H113" s="1" t="s">
        <v>25</v>
      </c>
      <c r="I113" s="1" t="s">
        <v>12</v>
      </c>
    </row>
    <row r="114" spans="1:9" x14ac:dyDescent="0.25">
      <c r="G114" s="2" t="s">
        <v>21</v>
      </c>
      <c r="H114" s="1" t="s">
        <v>20</v>
      </c>
      <c r="I114" s="1">
        <v>5</v>
      </c>
    </row>
    <row r="115" spans="1:9" x14ac:dyDescent="0.25">
      <c r="G115" s="2" t="s">
        <v>38</v>
      </c>
      <c r="H115" s="1" t="s">
        <v>19</v>
      </c>
      <c r="I115" s="1">
        <v>10</v>
      </c>
    </row>
    <row r="116" spans="1:9" x14ac:dyDescent="0.25">
      <c r="G116" s="2" t="s">
        <v>18</v>
      </c>
      <c r="H116" s="1" t="s">
        <v>17</v>
      </c>
      <c r="I116" s="1">
        <v>20</v>
      </c>
    </row>
    <row r="119" spans="1:9" x14ac:dyDescent="0.25">
      <c r="B119" t="s">
        <v>53</v>
      </c>
    </row>
    <row r="120" spans="1:9" x14ac:dyDescent="0.25">
      <c r="B120">
        <f>'MATRIZ DEFINICIÓN RIESGO'!B139</f>
        <v>0</v>
      </c>
    </row>
    <row r="121" spans="1:9" x14ac:dyDescent="0.25">
      <c r="A121" s="492" t="s">
        <v>128</v>
      </c>
      <c r="B121" s="491" t="s">
        <v>153</v>
      </c>
      <c r="C121" s="491"/>
      <c r="D121" s="491"/>
      <c r="E121" s="491"/>
    </row>
    <row r="122" spans="1:9" x14ac:dyDescent="0.25">
      <c r="A122" s="493"/>
      <c r="B122" s="48" t="s">
        <v>28</v>
      </c>
      <c r="C122" s="49"/>
      <c r="D122" s="487" t="s">
        <v>27</v>
      </c>
      <c r="E122" s="489"/>
    </row>
    <row r="123" spans="1:9" ht="17.25" customHeight="1" x14ac:dyDescent="0.25">
      <c r="A123" s="494"/>
      <c r="B123" s="50" t="s">
        <v>24</v>
      </c>
      <c r="C123" s="50"/>
      <c r="D123" s="64" t="s">
        <v>23</v>
      </c>
      <c r="E123" s="64" t="s">
        <v>22</v>
      </c>
    </row>
    <row r="124" spans="1:9" x14ac:dyDescent="0.25">
      <c r="A124" s="46">
        <v>1</v>
      </c>
      <c r="B124" s="481" t="s">
        <v>137</v>
      </c>
      <c r="C124" s="482"/>
      <c r="D124" s="61"/>
      <c r="E124" s="61"/>
    </row>
    <row r="125" spans="1:9" x14ac:dyDescent="0.25">
      <c r="A125" s="46">
        <v>2</v>
      </c>
      <c r="B125" s="481" t="s">
        <v>138</v>
      </c>
      <c r="C125" s="482"/>
      <c r="D125" s="61"/>
      <c r="E125" s="61"/>
    </row>
    <row r="126" spans="1:9" x14ac:dyDescent="0.25">
      <c r="A126" s="46">
        <v>3</v>
      </c>
      <c r="B126" s="481" t="s">
        <v>139</v>
      </c>
      <c r="C126" s="482"/>
      <c r="D126" s="61"/>
      <c r="E126" s="61"/>
    </row>
    <row r="127" spans="1:9" x14ac:dyDescent="0.25">
      <c r="A127" s="46">
        <v>4</v>
      </c>
      <c r="B127" s="481" t="s">
        <v>140</v>
      </c>
      <c r="C127" s="482"/>
      <c r="D127" s="61"/>
      <c r="E127" s="61"/>
    </row>
    <row r="128" spans="1:9" x14ac:dyDescent="0.25">
      <c r="A128" s="46">
        <v>5</v>
      </c>
      <c r="B128" s="481" t="s">
        <v>141</v>
      </c>
      <c r="C128" s="482"/>
      <c r="D128" s="61"/>
      <c r="E128" s="61"/>
    </row>
    <row r="129" spans="1:5" x14ac:dyDescent="0.25">
      <c r="A129" s="46">
        <v>6</v>
      </c>
      <c r="B129" s="481" t="s">
        <v>142</v>
      </c>
      <c r="C129" s="482"/>
      <c r="D129" s="61"/>
      <c r="E129" s="61"/>
    </row>
    <row r="130" spans="1:5" x14ac:dyDescent="0.25">
      <c r="A130" s="46">
        <v>7</v>
      </c>
      <c r="B130" s="481" t="s">
        <v>143</v>
      </c>
      <c r="C130" s="482"/>
      <c r="D130" s="61"/>
      <c r="E130" s="61"/>
    </row>
    <row r="131" spans="1:5" ht="15.75" customHeight="1" x14ac:dyDescent="0.25">
      <c r="A131" s="46">
        <v>8</v>
      </c>
      <c r="B131" s="481" t="s">
        <v>144</v>
      </c>
      <c r="C131" s="482"/>
      <c r="D131" s="62"/>
      <c r="E131" s="63"/>
    </row>
    <row r="132" spans="1:5" x14ac:dyDescent="0.25">
      <c r="A132" s="46">
        <v>9</v>
      </c>
      <c r="B132" s="481" t="s">
        <v>145</v>
      </c>
      <c r="C132" s="482"/>
      <c r="D132" s="61"/>
      <c r="E132" s="61"/>
    </row>
    <row r="133" spans="1:5" x14ac:dyDescent="0.25">
      <c r="A133" s="46">
        <v>10</v>
      </c>
      <c r="B133" s="481" t="s">
        <v>16</v>
      </c>
      <c r="C133" s="482"/>
      <c r="D133" s="61"/>
      <c r="E133" s="61"/>
    </row>
    <row r="134" spans="1:5" x14ac:dyDescent="0.25">
      <c r="A134" s="46">
        <v>11</v>
      </c>
      <c r="B134" s="481" t="s">
        <v>15</v>
      </c>
      <c r="C134" s="482"/>
      <c r="D134" s="61"/>
      <c r="E134" s="61"/>
    </row>
    <row r="135" spans="1:5" x14ac:dyDescent="0.25">
      <c r="A135" s="46">
        <v>12</v>
      </c>
      <c r="B135" s="481" t="s">
        <v>14</v>
      </c>
      <c r="C135" s="482"/>
      <c r="D135" s="61"/>
      <c r="E135" s="61"/>
    </row>
    <row r="136" spans="1:5" x14ac:dyDescent="0.25">
      <c r="A136" s="46">
        <v>13</v>
      </c>
      <c r="B136" s="481" t="s">
        <v>13</v>
      </c>
      <c r="C136" s="482"/>
      <c r="D136" s="61"/>
      <c r="E136" s="61"/>
    </row>
    <row r="137" spans="1:5" x14ac:dyDescent="0.25">
      <c r="A137" s="46">
        <v>14</v>
      </c>
      <c r="B137" s="481" t="s">
        <v>55</v>
      </c>
      <c r="C137" s="482"/>
      <c r="D137" s="61"/>
      <c r="E137" s="61"/>
    </row>
    <row r="138" spans="1:5" x14ac:dyDescent="0.25">
      <c r="A138" s="46">
        <v>15</v>
      </c>
      <c r="B138" s="481" t="s">
        <v>123</v>
      </c>
      <c r="C138" s="482"/>
      <c r="D138" s="61"/>
      <c r="E138" s="61"/>
    </row>
    <row r="139" spans="1:5" x14ac:dyDescent="0.25">
      <c r="A139" s="46">
        <v>16</v>
      </c>
      <c r="B139" s="481" t="s">
        <v>125</v>
      </c>
      <c r="C139" s="482"/>
      <c r="D139" s="61"/>
      <c r="E139" s="61"/>
    </row>
    <row r="140" spans="1:5" x14ac:dyDescent="0.25">
      <c r="A140" s="46">
        <v>17</v>
      </c>
      <c r="B140" s="481" t="s">
        <v>126</v>
      </c>
      <c r="C140" s="482"/>
      <c r="D140" s="61"/>
      <c r="E140" s="61"/>
    </row>
    <row r="141" spans="1:5" x14ac:dyDescent="0.25">
      <c r="A141" s="46">
        <v>18</v>
      </c>
      <c r="B141" s="481" t="s">
        <v>127</v>
      </c>
      <c r="C141" s="482"/>
      <c r="D141" s="61"/>
      <c r="E141" s="61"/>
    </row>
    <row r="142" spans="1:5" x14ac:dyDescent="0.25">
      <c r="A142" s="46">
        <v>19</v>
      </c>
      <c r="B142" s="481" t="s">
        <v>124</v>
      </c>
      <c r="C142" s="482"/>
      <c r="D142" s="61"/>
      <c r="E142" s="61"/>
    </row>
    <row r="143" spans="1:5" x14ac:dyDescent="0.25">
      <c r="A143" s="483" t="s">
        <v>129</v>
      </c>
      <c r="B143" s="484"/>
      <c r="C143" s="485"/>
      <c r="D143" s="490">
        <f>COUNTIF(D124:D142,"X")</f>
        <v>0</v>
      </c>
      <c r="E143" s="490">
        <f>COUNTIF(E124:E142,"X")</f>
        <v>0</v>
      </c>
    </row>
    <row r="144" spans="1:5" ht="13.5" customHeight="1" x14ac:dyDescent="0.25">
      <c r="A144" s="483" t="s">
        <v>130</v>
      </c>
      <c r="B144" s="484"/>
      <c r="C144" s="485"/>
      <c r="D144" s="490"/>
      <c r="E144" s="490"/>
    </row>
    <row r="145" spans="1:9" ht="29.25" customHeight="1" x14ac:dyDescent="0.25">
      <c r="A145" s="483" t="s">
        <v>131</v>
      </c>
      <c r="B145" s="484"/>
      <c r="C145" s="485"/>
      <c r="D145" s="490"/>
      <c r="E145" s="490"/>
    </row>
    <row r="146" spans="1:9" x14ac:dyDescent="0.25">
      <c r="A146" s="495" t="s">
        <v>132</v>
      </c>
      <c r="B146" s="495"/>
      <c r="C146" s="52" t="s">
        <v>134</v>
      </c>
      <c r="D146" s="47"/>
      <c r="E146" s="47"/>
    </row>
    <row r="147" spans="1:9" x14ac:dyDescent="0.25">
      <c r="A147" s="495" t="s">
        <v>133</v>
      </c>
      <c r="B147" s="495"/>
      <c r="C147" s="52" t="s">
        <v>135</v>
      </c>
      <c r="D147" s="47"/>
      <c r="E147" s="47"/>
    </row>
    <row r="148" spans="1:9" ht="20.25" customHeight="1" x14ac:dyDescent="0.25">
      <c r="A148" s="495" t="s">
        <v>154</v>
      </c>
      <c r="B148" s="495"/>
      <c r="C148" s="52" t="s">
        <v>136</v>
      </c>
      <c r="D148" s="47"/>
      <c r="E148" s="47"/>
    </row>
    <row r="151" spans="1:9" x14ac:dyDescent="0.25">
      <c r="G151" s="487" t="s">
        <v>29</v>
      </c>
      <c r="H151" s="488"/>
      <c r="I151" s="489"/>
    </row>
    <row r="152" spans="1:9" x14ac:dyDescent="0.25">
      <c r="G152" s="1" t="s">
        <v>26</v>
      </c>
      <c r="H152" s="1" t="s">
        <v>25</v>
      </c>
      <c r="I152" s="1" t="s">
        <v>12</v>
      </c>
    </row>
    <row r="153" spans="1:9" x14ac:dyDescent="0.25">
      <c r="G153" s="2" t="s">
        <v>21</v>
      </c>
      <c r="H153" s="1" t="s">
        <v>20</v>
      </c>
      <c r="I153" s="1">
        <v>5</v>
      </c>
    </row>
    <row r="154" spans="1:9" x14ac:dyDescent="0.25">
      <c r="G154" s="2" t="s">
        <v>38</v>
      </c>
      <c r="H154" s="1" t="s">
        <v>19</v>
      </c>
      <c r="I154" s="1">
        <v>10</v>
      </c>
    </row>
    <row r="155" spans="1:9" x14ac:dyDescent="0.25">
      <c r="G155" s="2" t="s">
        <v>18</v>
      </c>
      <c r="H155" s="1" t="s">
        <v>17</v>
      </c>
      <c r="I155" s="1">
        <v>20</v>
      </c>
    </row>
    <row r="157" spans="1:9" x14ac:dyDescent="0.25">
      <c r="B157" t="s">
        <v>53</v>
      </c>
    </row>
    <row r="158" spans="1:9" x14ac:dyDescent="0.25">
      <c r="B158">
        <f>'MATRIZ DEFINICIÓN RIESGO'!B177</f>
        <v>0</v>
      </c>
    </row>
    <row r="159" spans="1:9" x14ac:dyDescent="0.25">
      <c r="A159" s="492" t="s">
        <v>128</v>
      </c>
      <c r="B159" s="491" t="s">
        <v>153</v>
      </c>
      <c r="C159" s="491"/>
      <c r="D159" s="491"/>
      <c r="E159" s="491"/>
    </row>
    <row r="160" spans="1:9" x14ac:dyDescent="0.25">
      <c r="A160" s="493"/>
      <c r="B160" s="48" t="s">
        <v>28</v>
      </c>
      <c r="C160" s="49"/>
      <c r="D160" s="487" t="s">
        <v>27</v>
      </c>
      <c r="E160" s="489"/>
    </row>
    <row r="161" spans="1:5" ht="17.25" customHeight="1" x14ac:dyDescent="0.25">
      <c r="A161" s="494"/>
      <c r="B161" s="50" t="s">
        <v>24</v>
      </c>
      <c r="C161" s="50"/>
      <c r="D161" s="64" t="s">
        <v>23</v>
      </c>
      <c r="E161" s="64" t="s">
        <v>22</v>
      </c>
    </row>
    <row r="162" spans="1:5" x14ac:dyDescent="0.25">
      <c r="A162" s="46">
        <v>1</v>
      </c>
      <c r="B162" s="481" t="s">
        <v>137</v>
      </c>
      <c r="C162" s="482"/>
      <c r="D162" s="61"/>
      <c r="E162" s="61"/>
    </row>
    <row r="163" spans="1:5" x14ac:dyDescent="0.25">
      <c r="A163" s="46">
        <v>2</v>
      </c>
      <c r="B163" s="481" t="s">
        <v>138</v>
      </c>
      <c r="C163" s="482"/>
      <c r="D163" s="61"/>
      <c r="E163" s="61"/>
    </row>
    <row r="164" spans="1:5" x14ac:dyDescent="0.25">
      <c r="A164" s="46">
        <v>3</v>
      </c>
      <c r="B164" s="481" t="s">
        <v>139</v>
      </c>
      <c r="C164" s="482"/>
      <c r="D164" s="61"/>
      <c r="E164" s="61"/>
    </row>
    <row r="165" spans="1:5" x14ac:dyDescent="0.25">
      <c r="A165" s="46">
        <v>4</v>
      </c>
      <c r="B165" s="481" t="s">
        <v>140</v>
      </c>
      <c r="C165" s="482"/>
      <c r="D165" s="61"/>
      <c r="E165" s="61"/>
    </row>
    <row r="166" spans="1:5" x14ac:dyDescent="0.25">
      <c r="A166" s="46">
        <v>5</v>
      </c>
      <c r="B166" s="481" t="s">
        <v>141</v>
      </c>
      <c r="C166" s="482"/>
      <c r="D166" s="61"/>
      <c r="E166" s="61"/>
    </row>
    <row r="167" spans="1:5" x14ac:dyDescent="0.25">
      <c r="A167" s="46">
        <v>6</v>
      </c>
      <c r="B167" s="481" t="s">
        <v>142</v>
      </c>
      <c r="C167" s="482"/>
      <c r="D167" s="61"/>
      <c r="E167" s="61"/>
    </row>
    <row r="168" spans="1:5" x14ac:dyDescent="0.25">
      <c r="A168" s="46">
        <v>7</v>
      </c>
      <c r="B168" s="481" t="s">
        <v>143</v>
      </c>
      <c r="C168" s="482"/>
      <c r="D168" s="61"/>
      <c r="E168" s="61"/>
    </row>
    <row r="169" spans="1:5" ht="15.75" customHeight="1" x14ac:dyDescent="0.25">
      <c r="A169" s="46">
        <v>8</v>
      </c>
      <c r="B169" s="481" t="s">
        <v>144</v>
      </c>
      <c r="C169" s="482"/>
      <c r="D169" s="62"/>
      <c r="E169" s="63"/>
    </row>
    <row r="170" spans="1:5" x14ac:dyDescent="0.25">
      <c r="A170" s="46">
        <v>9</v>
      </c>
      <c r="B170" s="481" t="s">
        <v>145</v>
      </c>
      <c r="C170" s="482"/>
      <c r="D170" s="61"/>
      <c r="E170" s="61"/>
    </row>
    <row r="171" spans="1:5" x14ac:dyDescent="0.25">
      <c r="A171" s="46">
        <v>10</v>
      </c>
      <c r="B171" s="481" t="s">
        <v>16</v>
      </c>
      <c r="C171" s="482"/>
      <c r="D171" s="61"/>
      <c r="E171" s="61"/>
    </row>
    <row r="172" spans="1:5" x14ac:dyDescent="0.25">
      <c r="A172" s="46">
        <v>11</v>
      </c>
      <c r="B172" s="481" t="s">
        <v>15</v>
      </c>
      <c r="C172" s="482"/>
      <c r="D172" s="61"/>
      <c r="E172" s="61"/>
    </row>
    <row r="173" spans="1:5" x14ac:dyDescent="0.25">
      <c r="A173" s="46">
        <v>12</v>
      </c>
      <c r="B173" s="481" t="s">
        <v>14</v>
      </c>
      <c r="C173" s="482"/>
      <c r="D173" s="61"/>
      <c r="E173" s="61"/>
    </row>
    <row r="174" spans="1:5" x14ac:dyDescent="0.25">
      <c r="A174" s="46">
        <v>13</v>
      </c>
      <c r="B174" s="481" t="s">
        <v>13</v>
      </c>
      <c r="C174" s="482"/>
      <c r="D174" s="61"/>
      <c r="E174" s="61"/>
    </row>
    <row r="175" spans="1:5" x14ac:dyDescent="0.25">
      <c r="A175" s="46">
        <v>14</v>
      </c>
      <c r="B175" s="481" t="s">
        <v>55</v>
      </c>
      <c r="C175" s="482"/>
      <c r="D175" s="61"/>
      <c r="E175" s="61"/>
    </row>
    <row r="176" spans="1:5" x14ac:dyDescent="0.25">
      <c r="A176" s="46">
        <v>15</v>
      </c>
      <c r="B176" s="481" t="s">
        <v>123</v>
      </c>
      <c r="C176" s="482"/>
      <c r="D176" s="61"/>
      <c r="E176" s="61"/>
    </row>
    <row r="177" spans="1:9" x14ac:dyDescent="0.25">
      <c r="A177" s="46">
        <v>16</v>
      </c>
      <c r="B177" s="481" t="s">
        <v>125</v>
      </c>
      <c r="C177" s="482"/>
      <c r="D177" s="61"/>
      <c r="E177" s="61"/>
    </row>
    <row r="178" spans="1:9" x14ac:dyDescent="0.25">
      <c r="A178" s="46">
        <v>17</v>
      </c>
      <c r="B178" s="481" t="s">
        <v>126</v>
      </c>
      <c r="C178" s="482"/>
      <c r="D178" s="61"/>
      <c r="E178" s="61"/>
    </row>
    <row r="179" spans="1:9" x14ac:dyDescent="0.25">
      <c r="A179" s="46">
        <v>18</v>
      </c>
      <c r="B179" s="481" t="s">
        <v>127</v>
      </c>
      <c r="C179" s="482"/>
      <c r="D179" s="61"/>
      <c r="E179" s="61"/>
    </row>
    <row r="180" spans="1:9" x14ac:dyDescent="0.25">
      <c r="A180" s="46">
        <v>19</v>
      </c>
      <c r="B180" s="481" t="s">
        <v>124</v>
      </c>
      <c r="C180" s="482"/>
      <c r="D180" s="61"/>
      <c r="E180" s="61"/>
    </row>
    <row r="181" spans="1:9" x14ac:dyDescent="0.25">
      <c r="A181" s="483" t="s">
        <v>129</v>
      </c>
      <c r="B181" s="484"/>
      <c r="C181" s="485"/>
      <c r="D181" s="490">
        <f>COUNTIF(D162:D180,"X")</f>
        <v>0</v>
      </c>
      <c r="E181" s="490">
        <f>COUNTIF(E162:E180,"X")</f>
        <v>0</v>
      </c>
    </row>
    <row r="182" spans="1:9" ht="13.5" customHeight="1" x14ac:dyDescent="0.25">
      <c r="A182" s="483" t="s">
        <v>130</v>
      </c>
      <c r="B182" s="484"/>
      <c r="C182" s="485"/>
      <c r="D182" s="490"/>
      <c r="E182" s="490"/>
    </row>
    <row r="183" spans="1:9" ht="29.25" customHeight="1" x14ac:dyDescent="0.25">
      <c r="A183" s="483" t="s">
        <v>131</v>
      </c>
      <c r="B183" s="484"/>
      <c r="C183" s="485"/>
      <c r="D183" s="490"/>
      <c r="E183" s="490"/>
    </row>
    <row r="184" spans="1:9" x14ac:dyDescent="0.25">
      <c r="A184" s="495" t="s">
        <v>132</v>
      </c>
      <c r="B184" s="495"/>
      <c r="C184" s="52" t="s">
        <v>134</v>
      </c>
      <c r="D184" s="47"/>
      <c r="E184" s="47"/>
    </row>
    <row r="185" spans="1:9" x14ac:dyDescent="0.25">
      <c r="A185" s="495" t="s">
        <v>133</v>
      </c>
      <c r="B185" s="495"/>
      <c r="C185" s="52" t="s">
        <v>135</v>
      </c>
      <c r="D185" s="47"/>
      <c r="E185" s="47"/>
    </row>
    <row r="186" spans="1:9" ht="20.25" customHeight="1" x14ac:dyDescent="0.25">
      <c r="A186" s="495" t="s">
        <v>154</v>
      </c>
      <c r="B186" s="495"/>
      <c r="C186" s="52" t="s">
        <v>136</v>
      </c>
      <c r="D186" s="47"/>
      <c r="E186" s="47"/>
    </row>
    <row r="189" spans="1:9" x14ac:dyDescent="0.25">
      <c r="G189" s="487" t="s">
        <v>29</v>
      </c>
      <c r="H189" s="488"/>
      <c r="I189" s="489"/>
    </row>
    <row r="190" spans="1:9" x14ac:dyDescent="0.25">
      <c r="G190" s="1" t="s">
        <v>26</v>
      </c>
      <c r="H190" s="1" t="s">
        <v>25</v>
      </c>
      <c r="I190" s="1" t="s">
        <v>12</v>
      </c>
    </row>
    <row r="191" spans="1:9" x14ac:dyDescent="0.25">
      <c r="G191" s="2" t="s">
        <v>21</v>
      </c>
      <c r="H191" s="1" t="s">
        <v>20</v>
      </c>
      <c r="I191" s="1">
        <v>5</v>
      </c>
    </row>
    <row r="192" spans="1:9" x14ac:dyDescent="0.25">
      <c r="G192" s="2" t="s">
        <v>38</v>
      </c>
      <c r="H192" s="1" t="s">
        <v>19</v>
      </c>
      <c r="I192" s="1">
        <v>10</v>
      </c>
    </row>
    <row r="193" spans="1:9" x14ac:dyDescent="0.25">
      <c r="G193" s="2" t="s">
        <v>18</v>
      </c>
      <c r="H193" s="1" t="s">
        <v>17</v>
      </c>
      <c r="I193" s="1">
        <v>20</v>
      </c>
    </row>
    <row r="197" spans="1:9" x14ac:dyDescent="0.25">
      <c r="B197" t="s">
        <v>53</v>
      </c>
    </row>
    <row r="198" spans="1:9" x14ac:dyDescent="0.25">
      <c r="B198">
        <f>'MATRIZ DEFINICIÓN RIESGO'!B217</f>
        <v>0</v>
      </c>
    </row>
    <row r="199" spans="1:9" x14ac:dyDescent="0.25">
      <c r="A199" s="492" t="s">
        <v>128</v>
      </c>
      <c r="B199" s="491" t="s">
        <v>153</v>
      </c>
      <c r="C199" s="491"/>
      <c r="D199" s="491"/>
      <c r="E199" s="491"/>
    </row>
    <row r="200" spans="1:9" x14ac:dyDescent="0.25">
      <c r="A200" s="493"/>
      <c r="B200" s="48" t="s">
        <v>28</v>
      </c>
      <c r="C200" s="49"/>
      <c r="D200" s="487" t="s">
        <v>27</v>
      </c>
      <c r="E200" s="489"/>
    </row>
    <row r="201" spans="1:9" ht="17.25" customHeight="1" x14ac:dyDescent="0.25">
      <c r="A201" s="494"/>
      <c r="B201" s="50" t="s">
        <v>24</v>
      </c>
      <c r="C201" s="50"/>
      <c r="D201" s="64" t="s">
        <v>23</v>
      </c>
      <c r="E201" s="64" t="s">
        <v>22</v>
      </c>
    </row>
    <row r="202" spans="1:9" x14ac:dyDescent="0.25">
      <c r="A202" s="46">
        <v>1</v>
      </c>
      <c r="B202" s="481" t="s">
        <v>137</v>
      </c>
      <c r="C202" s="482"/>
      <c r="D202" s="61"/>
      <c r="E202" s="61"/>
    </row>
    <row r="203" spans="1:9" x14ac:dyDescent="0.25">
      <c r="A203" s="46">
        <v>2</v>
      </c>
      <c r="B203" s="481" t="s">
        <v>138</v>
      </c>
      <c r="C203" s="482"/>
      <c r="D203" s="61"/>
      <c r="E203" s="61"/>
    </row>
    <row r="204" spans="1:9" x14ac:dyDescent="0.25">
      <c r="A204" s="46">
        <v>3</v>
      </c>
      <c r="B204" s="481" t="s">
        <v>139</v>
      </c>
      <c r="C204" s="482"/>
      <c r="D204" s="61"/>
      <c r="E204" s="61"/>
    </row>
    <row r="205" spans="1:9" x14ac:dyDescent="0.25">
      <c r="A205" s="46">
        <v>4</v>
      </c>
      <c r="B205" s="481" t="s">
        <v>140</v>
      </c>
      <c r="C205" s="482"/>
      <c r="D205" s="61"/>
      <c r="E205" s="61"/>
    </row>
    <row r="206" spans="1:9" x14ac:dyDescent="0.25">
      <c r="A206" s="46">
        <v>5</v>
      </c>
      <c r="B206" s="481" t="s">
        <v>141</v>
      </c>
      <c r="C206" s="482"/>
      <c r="D206" s="61"/>
      <c r="E206" s="61"/>
    </row>
    <row r="207" spans="1:9" x14ac:dyDescent="0.25">
      <c r="A207" s="46">
        <v>6</v>
      </c>
      <c r="B207" s="481" t="s">
        <v>142</v>
      </c>
      <c r="C207" s="482"/>
      <c r="D207" s="61"/>
      <c r="E207" s="61"/>
    </row>
    <row r="208" spans="1:9" x14ac:dyDescent="0.25">
      <c r="A208" s="46">
        <v>7</v>
      </c>
      <c r="B208" s="481" t="s">
        <v>143</v>
      </c>
      <c r="C208" s="482"/>
      <c r="D208" s="61"/>
      <c r="E208" s="61"/>
    </row>
    <row r="209" spans="1:5" ht="15.75" customHeight="1" x14ac:dyDescent="0.25">
      <c r="A209" s="46">
        <v>8</v>
      </c>
      <c r="B209" s="481" t="s">
        <v>144</v>
      </c>
      <c r="C209" s="482"/>
      <c r="D209" s="62"/>
      <c r="E209" s="63"/>
    </row>
    <row r="210" spans="1:5" x14ac:dyDescent="0.25">
      <c r="A210" s="46">
        <v>9</v>
      </c>
      <c r="B210" s="481" t="s">
        <v>145</v>
      </c>
      <c r="C210" s="482"/>
      <c r="D210" s="61"/>
      <c r="E210" s="61"/>
    </row>
    <row r="211" spans="1:5" x14ac:dyDescent="0.25">
      <c r="A211" s="46">
        <v>10</v>
      </c>
      <c r="B211" s="481" t="s">
        <v>16</v>
      </c>
      <c r="C211" s="482"/>
      <c r="D211" s="61"/>
      <c r="E211" s="61"/>
    </row>
    <row r="212" spans="1:5" x14ac:dyDescent="0.25">
      <c r="A212" s="46">
        <v>11</v>
      </c>
      <c r="B212" s="481" t="s">
        <v>15</v>
      </c>
      <c r="C212" s="482"/>
      <c r="D212" s="61"/>
      <c r="E212" s="61"/>
    </row>
    <row r="213" spans="1:5" x14ac:dyDescent="0.25">
      <c r="A213" s="46">
        <v>12</v>
      </c>
      <c r="B213" s="481" t="s">
        <v>14</v>
      </c>
      <c r="C213" s="482"/>
      <c r="D213" s="61"/>
      <c r="E213" s="61"/>
    </row>
    <row r="214" spans="1:5" x14ac:dyDescent="0.25">
      <c r="A214" s="46">
        <v>13</v>
      </c>
      <c r="B214" s="481" t="s">
        <v>13</v>
      </c>
      <c r="C214" s="482"/>
      <c r="D214" s="61"/>
      <c r="E214" s="61"/>
    </row>
    <row r="215" spans="1:5" x14ac:dyDescent="0.25">
      <c r="A215" s="46">
        <v>14</v>
      </c>
      <c r="B215" s="481" t="s">
        <v>55</v>
      </c>
      <c r="C215" s="482"/>
      <c r="D215" s="61"/>
      <c r="E215" s="61"/>
    </row>
    <row r="216" spans="1:5" x14ac:dyDescent="0.25">
      <c r="A216" s="46">
        <v>15</v>
      </c>
      <c r="B216" s="481" t="s">
        <v>123</v>
      </c>
      <c r="C216" s="482"/>
      <c r="D216" s="61"/>
      <c r="E216" s="61"/>
    </row>
    <row r="217" spans="1:5" x14ac:dyDescent="0.25">
      <c r="A217" s="46">
        <v>16</v>
      </c>
      <c r="B217" s="481" t="s">
        <v>125</v>
      </c>
      <c r="C217" s="482"/>
      <c r="D217" s="61"/>
      <c r="E217" s="61"/>
    </row>
    <row r="218" spans="1:5" x14ac:dyDescent="0.25">
      <c r="A218" s="46">
        <v>17</v>
      </c>
      <c r="B218" s="481" t="s">
        <v>126</v>
      </c>
      <c r="C218" s="482"/>
      <c r="D218" s="61"/>
      <c r="E218" s="61"/>
    </row>
    <row r="219" spans="1:5" x14ac:dyDescent="0.25">
      <c r="A219" s="46">
        <v>18</v>
      </c>
      <c r="B219" s="481" t="s">
        <v>127</v>
      </c>
      <c r="C219" s="482"/>
      <c r="D219" s="61"/>
      <c r="E219" s="61"/>
    </row>
    <row r="220" spans="1:5" x14ac:dyDescent="0.25">
      <c r="A220" s="46">
        <v>19</v>
      </c>
      <c r="B220" s="481" t="s">
        <v>124</v>
      </c>
      <c r="C220" s="482"/>
      <c r="D220" s="61"/>
      <c r="E220" s="61"/>
    </row>
    <row r="221" spans="1:5" x14ac:dyDescent="0.25">
      <c r="A221" s="483" t="s">
        <v>129</v>
      </c>
      <c r="B221" s="484"/>
      <c r="C221" s="485"/>
      <c r="D221" s="490">
        <f>COUNTIF(D202:D220,"X")</f>
        <v>0</v>
      </c>
      <c r="E221" s="490">
        <f>COUNTIF(E202:E220,"X")</f>
        <v>0</v>
      </c>
    </row>
    <row r="222" spans="1:5" ht="13.5" customHeight="1" x14ac:dyDescent="0.25">
      <c r="A222" s="483" t="s">
        <v>130</v>
      </c>
      <c r="B222" s="484"/>
      <c r="C222" s="485"/>
      <c r="D222" s="490"/>
      <c r="E222" s="490"/>
    </row>
    <row r="223" spans="1:5" ht="29.25" customHeight="1" x14ac:dyDescent="0.25">
      <c r="A223" s="483" t="s">
        <v>131</v>
      </c>
      <c r="B223" s="484"/>
      <c r="C223" s="485"/>
      <c r="D223" s="490"/>
      <c r="E223" s="490"/>
    </row>
    <row r="224" spans="1:5" x14ac:dyDescent="0.25">
      <c r="A224" s="495" t="s">
        <v>132</v>
      </c>
      <c r="B224" s="495"/>
      <c r="C224" s="52" t="s">
        <v>134</v>
      </c>
      <c r="D224" s="47"/>
      <c r="E224" s="47"/>
    </row>
    <row r="225" spans="1:9" x14ac:dyDescent="0.25">
      <c r="A225" s="495" t="s">
        <v>133</v>
      </c>
      <c r="B225" s="495"/>
      <c r="C225" s="52" t="s">
        <v>135</v>
      </c>
      <c r="D225" s="47"/>
      <c r="E225" s="47"/>
    </row>
    <row r="226" spans="1:9" ht="20.25" customHeight="1" x14ac:dyDescent="0.25">
      <c r="A226" s="495" t="s">
        <v>154</v>
      </c>
      <c r="B226" s="495"/>
      <c r="C226" s="52" t="s">
        <v>136</v>
      </c>
      <c r="D226" s="47"/>
      <c r="E226" s="47"/>
    </row>
    <row r="229" spans="1:9" x14ac:dyDescent="0.25">
      <c r="G229" s="487" t="s">
        <v>29</v>
      </c>
      <c r="H229" s="488"/>
      <c r="I229" s="489"/>
    </row>
    <row r="230" spans="1:9" x14ac:dyDescent="0.25">
      <c r="G230" s="1" t="s">
        <v>26</v>
      </c>
      <c r="H230" s="1" t="s">
        <v>25</v>
      </c>
      <c r="I230" s="1" t="s">
        <v>12</v>
      </c>
    </row>
    <row r="231" spans="1:9" x14ac:dyDescent="0.25">
      <c r="G231" s="2" t="s">
        <v>21</v>
      </c>
      <c r="H231" s="1" t="s">
        <v>20</v>
      </c>
      <c r="I231" s="1">
        <v>5</v>
      </c>
    </row>
    <row r="232" spans="1:9" x14ac:dyDescent="0.25">
      <c r="G232" s="2" t="s">
        <v>38</v>
      </c>
      <c r="H232" s="1" t="s">
        <v>19</v>
      </c>
      <c r="I232" s="1">
        <v>10</v>
      </c>
    </row>
    <row r="233" spans="1:9" x14ac:dyDescent="0.25">
      <c r="G233" s="2" t="s">
        <v>18</v>
      </c>
      <c r="H233" s="1" t="s">
        <v>17</v>
      </c>
      <c r="I233" s="1">
        <v>20</v>
      </c>
    </row>
  </sheetData>
  <mergeCells count="186">
    <mergeCell ref="A225:B225"/>
    <mergeCell ref="A226:B226"/>
    <mergeCell ref="G229:I229"/>
    <mergeCell ref="D221:D223"/>
    <mergeCell ref="E221:E223"/>
    <mergeCell ref="A222:C222"/>
    <mergeCell ref="A223:C223"/>
    <mergeCell ref="A224:B224"/>
    <mergeCell ref="B217:C217"/>
    <mergeCell ref="B218:C218"/>
    <mergeCell ref="B219:C219"/>
    <mergeCell ref="B220:C220"/>
    <mergeCell ref="A221:C221"/>
    <mergeCell ref="B212:C212"/>
    <mergeCell ref="B213:C213"/>
    <mergeCell ref="B214:C214"/>
    <mergeCell ref="B215:C215"/>
    <mergeCell ref="B216:C216"/>
    <mergeCell ref="B207:C207"/>
    <mergeCell ref="B208:C208"/>
    <mergeCell ref="B209:C209"/>
    <mergeCell ref="B210:C210"/>
    <mergeCell ref="B211:C211"/>
    <mergeCell ref="B202:C202"/>
    <mergeCell ref="B203:C203"/>
    <mergeCell ref="B204:C204"/>
    <mergeCell ref="B205:C205"/>
    <mergeCell ref="B206:C206"/>
    <mergeCell ref="A185:B185"/>
    <mergeCell ref="A186:B186"/>
    <mergeCell ref="G189:I189"/>
    <mergeCell ref="A199:A201"/>
    <mergeCell ref="B199:E199"/>
    <mergeCell ref="D200:E200"/>
    <mergeCell ref="D181:D183"/>
    <mergeCell ref="E181:E183"/>
    <mergeCell ref="A182:C182"/>
    <mergeCell ref="A183:C183"/>
    <mergeCell ref="A184:B184"/>
    <mergeCell ref="B177:C177"/>
    <mergeCell ref="B178:C178"/>
    <mergeCell ref="B179:C179"/>
    <mergeCell ref="B180:C180"/>
    <mergeCell ref="A181:C181"/>
    <mergeCell ref="B172:C172"/>
    <mergeCell ref="B173:C173"/>
    <mergeCell ref="B174:C174"/>
    <mergeCell ref="B175:C175"/>
    <mergeCell ref="B176:C176"/>
    <mergeCell ref="B167:C167"/>
    <mergeCell ref="B168:C168"/>
    <mergeCell ref="B169:C169"/>
    <mergeCell ref="B170:C170"/>
    <mergeCell ref="B171:C171"/>
    <mergeCell ref="B162:C162"/>
    <mergeCell ref="B163:C163"/>
    <mergeCell ref="B164:C164"/>
    <mergeCell ref="B165:C165"/>
    <mergeCell ref="B166:C166"/>
    <mergeCell ref="A147:B147"/>
    <mergeCell ref="A148:B148"/>
    <mergeCell ref="G151:I151"/>
    <mergeCell ref="A159:A161"/>
    <mergeCell ref="B159:E159"/>
    <mergeCell ref="D160:E160"/>
    <mergeCell ref="D143:D145"/>
    <mergeCell ref="E143:E145"/>
    <mergeCell ref="A144:C144"/>
    <mergeCell ref="A145:C145"/>
    <mergeCell ref="A146:B146"/>
    <mergeCell ref="B139:C139"/>
    <mergeCell ref="B140:C140"/>
    <mergeCell ref="B141:C141"/>
    <mergeCell ref="B142:C142"/>
    <mergeCell ref="A143:C143"/>
    <mergeCell ref="B134:C134"/>
    <mergeCell ref="B135:C135"/>
    <mergeCell ref="B136:C136"/>
    <mergeCell ref="B137:C137"/>
    <mergeCell ref="B138:C138"/>
    <mergeCell ref="B129:C129"/>
    <mergeCell ref="B130:C130"/>
    <mergeCell ref="B131:C131"/>
    <mergeCell ref="B132:C132"/>
    <mergeCell ref="B133:C133"/>
    <mergeCell ref="B124:C124"/>
    <mergeCell ref="B125:C125"/>
    <mergeCell ref="B126:C126"/>
    <mergeCell ref="B127:C127"/>
    <mergeCell ref="B128:C128"/>
    <mergeCell ref="A107:B107"/>
    <mergeCell ref="A108:B108"/>
    <mergeCell ref="A109:B109"/>
    <mergeCell ref="G112:I112"/>
    <mergeCell ref="A121:A123"/>
    <mergeCell ref="B121:E121"/>
    <mergeCell ref="D122:E122"/>
    <mergeCell ref="B102:C102"/>
    <mergeCell ref="B103:C103"/>
    <mergeCell ref="A104:C104"/>
    <mergeCell ref="D104:D106"/>
    <mergeCell ref="E104:E106"/>
    <mergeCell ref="A105:C105"/>
    <mergeCell ref="A106:C106"/>
    <mergeCell ref="B97:C97"/>
    <mergeCell ref="B98:C98"/>
    <mergeCell ref="B99:C99"/>
    <mergeCell ref="B100:C100"/>
    <mergeCell ref="B101:C101"/>
    <mergeCell ref="B92:C92"/>
    <mergeCell ref="B93:C93"/>
    <mergeCell ref="B94:C94"/>
    <mergeCell ref="B95:C95"/>
    <mergeCell ref="B96:C96"/>
    <mergeCell ref="B87:C87"/>
    <mergeCell ref="B88:C88"/>
    <mergeCell ref="B89:C89"/>
    <mergeCell ref="B90:C90"/>
    <mergeCell ref="B91:C91"/>
    <mergeCell ref="A82:A84"/>
    <mergeCell ref="B82:E82"/>
    <mergeCell ref="D83:E83"/>
    <mergeCell ref="B85:C85"/>
    <mergeCell ref="B86:C86"/>
    <mergeCell ref="G34:I34"/>
    <mergeCell ref="D5:E5"/>
    <mergeCell ref="E26:E28"/>
    <mergeCell ref="A29:B29"/>
    <mergeCell ref="A30:B30"/>
    <mergeCell ref="A31:B31"/>
    <mergeCell ref="B14:C14"/>
    <mergeCell ref="B13:C13"/>
    <mergeCell ref="B12:C12"/>
    <mergeCell ref="A4:A6"/>
    <mergeCell ref="D26:D28"/>
    <mergeCell ref="B22:C22"/>
    <mergeCell ref="B25:C25"/>
    <mergeCell ref="B24:C24"/>
    <mergeCell ref="B23:C23"/>
    <mergeCell ref="B21:C21"/>
    <mergeCell ref="B15:C15"/>
    <mergeCell ref="B4:E4"/>
    <mergeCell ref="A27:C27"/>
    <mergeCell ref="B11:C11"/>
    <mergeCell ref="B10:C10"/>
    <mergeCell ref="B9:C9"/>
    <mergeCell ref="B8:C8"/>
    <mergeCell ref="B7:C7"/>
    <mergeCell ref="A26:C26"/>
    <mergeCell ref="B20:C20"/>
    <mergeCell ref="B19:C19"/>
    <mergeCell ref="B18:C18"/>
    <mergeCell ref="B17:C17"/>
    <mergeCell ref="B16:C16"/>
    <mergeCell ref="A28:C28"/>
    <mergeCell ref="A43:A45"/>
    <mergeCell ref="B43:E43"/>
    <mergeCell ref="D44:E44"/>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A65:C65"/>
    <mergeCell ref="A69:B69"/>
    <mergeCell ref="A70:B70"/>
    <mergeCell ref="G73:I73"/>
    <mergeCell ref="D65:D67"/>
    <mergeCell ref="E65:E67"/>
    <mergeCell ref="A66:C66"/>
    <mergeCell ref="A67:C67"/>
    <mergeCell ref="A68:B6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G198"/>
  <sheetViews>
    <sheetView topLeftCell="B1" workbookViewId="0">
      <selection activeCell="C6" sqref="C6"/>
    </sheetView>
  </sheetViews>
  <sheetFormatPr baseColWidth="10" defaultRowHeight="15" x14ac:dyDescent="0.25"/>
  <cols>
    <col min="1" max="1" width="39.5703125" hidden="1" customWidth="1"/>
    <col min="2" max="2" width="37.7109375" customWidth="1"/>
    <col min="3" max="3" width="18" customWidth="1"/>
    <col min="4" max="4" width="22.7109375" customWidth="1"/>
    <col min="5" max="5" width="32" customWidth="1"/>
    <col min="6" max="6" width="27.140625" customWidth="1"/>
    <col min="7" max="7" width="29.28515625" customWidth="1"/>
    <col min="8" max="8" width="45" customWidth="1"/>
  </cols>
  <sheetData>
    <row r="1" spans="1:6" ht="44.25" customHeight="1" thickBot="1" x14ac:dyDescent="0.3">
      <c r="A1" s="512" t="s">
        <v>277</v>
      </c>
      <c r="B1" s="513"/>
      <c r="C1" s="513"/>
      <c r="D1" s="514"/>
    </row>
    <row r="2" spans="1:6" ht="17.25" customHeight="1" x14ac:dyDescent="0.25">
      <c r="A2" s="515" t="s">
        <v>226</v>
      </c>
      <c r="B2" s="516"/>
      <c r="C2" s="516"/>
      <c r="D2" s="517"/>
    </row>
    <row r="3" spans="1:6" ht="17.25" customHeight="1" x14ac:dyDescent="0.25">
      <c r="A3" s="518"/>
      <c r="B3" s="519"/>
      <c r="C3" s="519"/>
      <c r="D3" s="520"/>
    </row>
    <row r="4" spans="1:6" ht="42" customHeight="1" thickBot="1" x14ac:dyDescent="0.3">
      <c r="A4" s="521"/>
      <c r="B4" s="522"/>
      <c r="C4" s="522"/>
      <c r="D4" s="523"/>
    </row>
    <row r="5" spans="1:6" ht="47.25" x14ac:dyDescent="0.25">
      <c r="A5" s="107" t="s">
        <v>227</v>
      </c>
      <c r="B5" s="108" t="s">
        <v>228</v>
      </c>
      <c r="C5" s="108" t="s">
        <v>229</v>
      </c>
      <c r="D5" s="109" t="s">
        <v>230</v>
      </c>
    </row>
    <row r="6" spans="1:6" ht="30" x14ac:dyDescent="0.25">
      <c r="A6" s="524" t="s">
        <v>231</v>
      </c>
      <c r="B6" s="140" t="s">
        <v>232</v>
      </c>
      <c r="C6" s="6"/>
      <c r="D6" s="251" t="b">
        <f>IF(C6="Asignado",15,IF(C6="No ASignado",0))</f>
        <v>0</v>
      </c>
    </row>
    <row r="7" spans="1:6" ht="45" x14ac:dyDescent="0.25">
      <c r="A7" s="524"/>
      <c r="B7" s="140" t="s">
        <v>234</v>
      </c>
      <c r="C7" s="6"/>
      <c r="D7" s="251" t="b">
        <f>IF(C7="Adecuado",15,IF(C7="Inadecuado",0))</f>
        <v>0</v>
      </c>
    </row>
    <row r="8" spans="1:6" ht="60" x14ac:dyDescent="0.25">
      <c r="A8" s="110" t="s">
        <v>236</v>
      </c>
      <c r="B8" s="140" t="s">
        <v>237</v>
      </c>
      <c r="C8" s="6"/>
      <c r="D8" s="251" t="b">
        <f>IF(C8="OPORTUNA",15,IF(C8="INOPORTUNA",0))</f>
        <v>0</v>
      </c>
    </row>
    <row r="9" spans="1:6" ht="90" x14ac:dyDescent="0.25">
      <c r="A9" s="110" t="s">
        <v>239</v>
      </c>
      <c r="B9" s="140" t="s">
        <v>240</v>
      </c>
      <c r="C9" s="111"/>
      <c r="D9" s="251" t="b">
        <f>IF(C9="PREVENIR",15,IF(C9="DETECTAR",10,IF(C9="NO ES UN CONTROL",0)))</f>
        <v>0</v>
      </c>
    </row>
    <row r="10" spans="1:6" ht="60" customHeight="1" thickBot="1" x14ac:dyDescent="0.3">
      <c r="A10" s="110" t="s">
        <v>242</v>
      </c>
      <c r="B10" s="140" t="s">
        <v>243</v>
      </c>
      <c r="C10" s="112"/>
      <c r="D10" s="251" t="b">
        <f>IF(C10="CONFIABLE",15,IF(C10="NO CONFIABLE",0))</f>
        <v>0</v>
      </c>
    </row>
    <row r="11" spans="1:6" ht="75" x14ac:dyDescent="0.25">
      <c r="A11" s="113" t="s">
        <v>245</v>
      </c>
      <c r="B11" s="140" t="s">
        <v>246</v>
      </c>
      <c r="C11" s="70"/>
      <c r="D11" s="251" t="b">
        <f>IF(C11="SE INVESTIGAN Y RESUELVEN OPORTUNAMENTE",15,IF(C11="NO SE INVESTIGAN Y RESUELVEN OPORTUNAMENTE",0))</f>
        <v>0</v>
      </c>
      <c r="E11" s="525" t="s">
        <v>248</v>
      </c>
      <c r="F11" s="526"/>
    </row>
    <row r="12" spans="1:6" ht="60" x14ac:dyDescent="0.25">
      <c r="A12" s="110" t="s">
        <v>249</v>
      </c>
      <c r="B12" s="140" t="s">
        <v>250</v>
      </c>
      <c r="C12" s="6"/>
      <c r="D12" s="251" t="b">
        <f>IF(C12="COMPLETA",10,IF(C12="INCOMPLETA",5,IF(C12="NO EXISTE",0)))</f>
        <v>0</v>
      </c>
      <c r="E12" s="505" t="s">
        <v>252</v>
      </c>
      <c r="F12" s="507" t="str">
        <f>IF(D13&gt;=96,"FUERTE",IF(D13&gt;=86,"MODERADO",IF(D13&lt;=85,"DEBIL")))</f>
        <v>DEBIL</v>
      </c>
    </row>
    <row r="13" spans="1:6" ht="21" thickBot="1" x14ac:dyDescent="0.3">
      <c r="A13" s="529" t="s">
        <v>36</v>
      </c>
      <c r="B13" s="530"/>
      <c r="C13" s="530"/>
      <c r="D13" s="114">
        <f>SUM(D6:D12)</f>
        <v>0</v>
      </c>
      <c r="E13" s="506"/>
      <c r="F13" s="508"/>
    </row>
    <row r="14" spans="1:6" x14ac:dyDescent="0.25">
      <c r="E14" s="14"/>
    </row>
    <row r="15" spans="1:6" x14ac:dyDescent="0.25">
      <c r="E15" s="14"/>
    </row>
    <row r="16" spans="1:6" x14ac:dyDescent="0.25">
      <c r="A16" s="496" t="s">
        <v>253</v>
      </c>
      <c r="B16" s="496"/>
      <c r="C16" s="496"/>
      <c r="D16" s="496"/>
      <c r="E16" s="496"/>
    </row>
    <row r="17" spans="1:7" ht="45" customHeight="1" x14ac:dyDescent="0.25">
      <c r="A17" s="115" t="s">
        <v>254</v>
      </c>
      <c r="B17" s="497" t="s">
        <v>255</v>
      </c>
      <c r="C17" s="497"/>
      <c r="D17" s="497"/>
      <c r="E17" s="497"/>
    </row>
    <row r="18" spans="1:7" ht="57" customHeight="1" x14ac:dyDescent="0.25">
      <c r="A18" s="116"/>
      <c r="B18" s="498" t="b">
        <f>IF(A18="FUERTE","EL CONTROL SE EJECUTA DE MANERA CONSISTENTE POR PARTE DEL RESPONSABLE",IF(A18="MODERADO","EL CONTROL SE EJECUTA ALGUNAS VECES POR PARTE DEL RESPONSABLE",IF(A18="DEBIL","EL CONTROL NO SE EJECUTA POR PARTE DEL RESPONSABLE")))</f>
        <v>0</v>
      </c>
      <c r="C18" s="498"/>
      <c r="D18" s="498"/>
      <c r="E18" s="498"/>
      <c r="F18" s="117"/>
      <c r="G18" s="117"/>
    </row>
    <row r="21" spans="1:7" ht="15.75" thickBot="1" x14ac:dyDescent="0.3">
      <c r="A21" s="499" t="s">
        <v>256</v>
      </c>
      <c r="B21" s="499"/>
      <c r="C21" s="499"/>
      <c r="D21" s="499"/>
      <c r="E21" s="499"/>
    </row>
    <row r="22" spans="1:7" x14ac:dyDescent="0.25">
      <c r="A22" s="500" t="s">
        <v>257</v>
      </c>
      <c r="B22" s="502" t="s">
        <v>43</v>
      </c>
      <c r="C22" s="502"/>
      <c r="D22" s="503" t="s">
        <v>44</v>
      </c>
      <c r="E22" s="504"/>
    </row>
    <row r="23" spans="1:7" s="5" customFormat="1" ht="47.25" customHeight="1" x14ac:dyDescent="0.25">
      <c r="A23" s="501"/>
      <c r="B23" s="118" t="s">
        <v>258</v>
      </c>
      <c r="C23" s="118" t="s">
        <v>259</v>
      </c>
      <c r="D23" s="119" t="s">
        <v>258</v>
      </c>
      <c r="E23" s="120" t="s">
        <v>259</v>
      </c>
    </row>
    <row r="24" spans="1:7" s="5" customFormat="1" ht="50.25" customHeight="1" thickBot="1" x14ac:dyDescent="0.3">
      <c r="A24" s="121" t="str">
        <f>F12</f>
        <v>DEBIL</v>
      </c>
      <c r="B24" s="122"/>
      <c r="C24" s="123" t="b">
        <f>IF(B24="Directamente",2,IF(B24="Indirectamente",1,IF(B24="No disminuye",0)))</f>
        <v>0</v>
      </c>
      <c r="D24" s="124"/>
      <c r="E24" s="125" t="b">
        <f>IF(D24="Directamente",2,IF(D24="Indirectamente",1,IF(D24="No disminuye",0)))</f>
        <v>0</v>
      </c>
    </row>
    <row r="26" spans="1:7" ht="15.75" thickBot="1" x14ac:dyDescent="0.3"/>
    <row r="27" spans="1:7" ht="44.25" customHeight="1" thickBot="1" x14ac:dyDescent="0.3">
      <c r="A27" s="512" t="s">
        <v>278</v>
      </c>
      <c r="B27" s="513"/>
      <c r="C27" s="513"/>
      <c r="D27" s="514"/>
    </row>
    <row r="28" spans="1:7" ht="17.25" customHeight="1" x14ac:dyDescent="0.25">
      <c r="A28" s="515" t="s">
        <v>226</v>
      </c>
      <c r="B28" s="516"/>
      <c r="C28" s="516"/>
      <c r="D28" s="517"/>
    </row>
    <row r="29" spans="1:7" ht="17.25" customHeight="1" x14ac:dyDescent="0.25">
      <c r="A29" s="518"/>
      <c r="B29" s="519"/>
      <c r="C29" s="519"/>
      <c r="D29" s="520"/>
    </row>
    <row r="30" spans="1:7" ht="66.75" customHeight="1" thickBot="1" x14ac:dyDescent="0.3">
      <c r="A30" s="521"/>
      <c r="B30" s="522"/>
      <c r="C30" s="522"/>
      <c r="D30" s="523"/>
    </row>
    <row r="31" spans="1:7" ht="47.25" x14ac:dyDescent="0.25">
      <c r="A31" s="107" t="s">
        <v>227</v>
      </c>
      <c r="B31" s="108" t="s">
        <v>228</v>
      </c>
      <c r="C31" s="108" t="s">
        <v>229</v>
      </c>
      <c r="D31" s="109" t="s">
        <v>230</v>
      </c>
    </row>
    <row r="32" spans="1:7" ht="30" x14ac:dyDescent="0.25">
      <c r="A32" s="524" t="s">
        <v>231</v>
      </c>
      <c r="B32" s="140" t="s">
        <v>232</v>
      </c>
      <c r="C32" s="6"/>
      <c r="D32" s="251" t="b">
        <f>IF(C32="Asignado",15,IF(C32="No ASignado",0))</f>
        <v>0</v>
      </c>
    </row>
    <row r="33" spans="1:7" ht="45" x14ac:dyDescent="0.25">
      <c r="A33" s="524"/>
      <c r="B33" s="140" t="s">
        <v>234</v>
      </c>
      <c r="C33" s="6"/>
      <c r="D33" s="251" t="b">
        <f>IF(C33="Adecuado",15,IF(C33="Inadecuado",0))</f>
        <v>0</v>
      </c>
    </row>
    <row r="34" spans="1:7" ht="60" x14ac:dyDescent="0.25">
      <c r="A34" s="110" t="s">
        <v>236</v>
      </c>
      <c r="B34" s="140" t="s">
        <v>237</v>
      </c>
      <c r="C34" s="6"/>
      <c r="D34" s="251" t="b">
        <f>IF(C34="OPORTUNA",15,IF(C34="INOPORTUNA",0))</f>
        <v>0</v>
      </c>
    </row>
    <row r="35" spans="1:7" ht="90" x14ac:dyDescent="0.25">
      <c r="A35" s="110" t="s">
        <v>239</v>
      </c>
      <c r="B35" s="140" t="s">
        <v>240</v>
      </c>
      <c r="C35" s="111"/>
      <c r="D35" s="251" t="b">
        <f>IF(C35="PREVENIR",15,IF(C35="DETECTAR",10,IF(C35="NO ES UN CONTROL",0)))</f>
        <v>0</v>
      </c>
    </row>
    <row r="36" spans="1:7" ht="60" customHeight="1" thickBot="1" x14ac:dyDescent="0.3">
      <c r="A36" s="110" t="s">
        <v>242</v>
      </c>
      <c r="B36" s="140" t="s">
        <v>243</v>
      </c>
      <c r="C36" s="112"/>
      <c r="D36" s="251" t="b">
        <f>IF(C36="CONFIABLE",15,IF(C36="NO CONFIABLE",0))</f>
        <v>0</v>
      </c>
    </row>
    <row r="37" spans="1:7" ht="75" x14ac:dyDescent="0.25">
      <c r="A37" s="113" t="s">
        <v>245</v>
      </c>
      <c r="B37" s="140" t="s">
        <v>246</v>
      </c>
      <c r="C37" s="70"/>
      <c r="D37" s="251" t="b">
        <f>IF(C37="SE INVESTIGAN Y RESUELVEN OPORTUNAMENTE",15,IF(C37="NO SE INVESTIGAN Y RESUELVEN OPORTUNAMENTE",0))</f>
        <v>0</v>
      </c>
      <c r="E37" s="525" t="s">
        <v>248</v>
      </c>
      <c r="F37" s="526"/>
    </row>
    <row r="38" spans="1:7" ht="60" x14ac:dyDescent="0.25">
      <c r="A38" s="110" t="s">
        <v>249</v>
      </c>
      <c r="B38" s="140" t="s">
        <v>250</v>
      </c>
      <c r="C38" s="6"/>
      <c r="D38" s="251" t="b">
        <f>IF(C38="COMPLETA",10,IF(C38="INCOMPLETA",5,IF(C38="NO EXISTE",0)))</f>
        <v>0</v>
      </c>
      <c r="E38" s="505" t="s">
        <v>252</v>
      </c>
      <c r="F38" s="507" t="str">
        <f>IF(D39&gt;=96,"FUERTE",IF(D39&gt;=86,"MODERADO",IF(D39&lt;=85,"DEBIL")))</f>
        <v>DEBIL</v>
      </c>
    </row>
    <row r="39" spans="1:7" ht="21" thickBot="1" x14ac:dyDescent="0.3">
      <c r="A39" s="529" t="s">
        <v>36</v>
      </c>
      <c r="B39" s="530"/>
      <c r="C39" s="530"/>
      <c r="D39" s="114">
        <f>SUM(D32:D38)</f>
        <v>0</v>
      </c>
      <c r="E39" s="506"/>
      <c r="F39" s="508"/>
    </row>
    <row r="40" spans="1:7" x14ac:dyDescent="0.25">
      <c r="E40" s="14"/>
    </row>
    <row r="41" spans="1:7" x14ac:dyDescent="0.25">
      <c r="E41" s="14"/>
    </row>
    <row r="42" spans="1:7" x14ac:dyDescent="0.25">
      <c r="A42" s="496" t="s">
        <v>253</v>
      </c>
      <c r="B42" s="496"/>
      <c r="C42" s="496"/>
      <c r="D42" s="496"/>
      <c r="E42" s="496"/>
    </row>
    <row r="43" spans="1:7" ht="45" customHeight="1" x14ac:dyDescent="0.25">
      <c r="A43" s="115" t="s">
        <v>254</v>
      </c>
      <c r="B43" s="497" t="s">
        <v>255</v>
      </c>
      <c r="C43" s="497"/>
      <c r="D43" s="497"/>
      <c r="E43" s="497"/>
    </row>
    <row r="44" spans="1:7" ht="57" customHeight="1" x14ac:dyDescent="0.25">
      <c r="A44" s="116"/>
      <c r="B44" s="498" t="b">
        <f>IF(A44="FUERTE","EL CONTROL SE EJECUTA DE MANERA CONSISTENTE POR PARTE DEL RESPONSABLE",IF(A44="MODERADO","EL CONTROL SE EJECUTA ALGUNAS VECES POR PARTE DEL RESPONSABLE",IF(A44="DEBIL","EL CONTROL NO SE EJECUTA POR PARTE DEL RESPONSABLE")))</f>
        <v>0</v>
      </c>
      <c r="C44" s="498"/>
      <c r="D44" s="498"/>
      <c r="E44" s="498"/>
      <c r="F44" s="117"/>
      <c r="G44" s="117"/>
    </row>
    <row r="47" spans="1:7" ht="15.75" thickBot="1" x14ac:dyDescent="0.3">
      <c r="A47" s="499" t="s">
        <v>256</v>
      </c>
      <c r="B47" s="499"/>
      <c r="C47" s="499"/>
      <c r="D47" s="499"/>
      <c r="E47" s="499"/>
    </row>
    <row r="48" spans="1:7" x14ac:dyDescent="0.25">
      <c r="A48" s="500" t="s">
        <v>257</v>
      </c>
      <c r="B48" s="502" t="s">
        <v>43</v>
      </c>
      <c r="C48" s="502"/>
      <c r="D48" s="503" t="s">
        <v>44</v>
      </c>
      <c r="E48" s="504"/>
    </row>
    <row r="49" spans="1:5" s="5" customFormat="1" ht="47.25" customHeight="1" x14ac:dyDescent="0.25">
      <c r="A49" s="501"/>
      <c r="B49" s="118" t="s">
        <v>258</v>
      </c>
      <c r="C49" s="118" t="s">
        <v>259</v>
      </c>
      <c r="D49" s="119" t="s">
        <v>258</v>
      </c>
      <c r="E49" s="120" t="s">
        <v>259</v>
      </c>
    </row>
    <row r="50" spans="1:5" s="5" customFormat="1" ht="50.25" customHeight="1" thickBot="1" x14ac:dyDescent="0.3">
      <c r="A50" s="121" t="str">
        <f>F38</f>
        <v>DEBIL</v>
      </c>
      <c r="B50" s="122"/>
      <c r="C50" s="123" t="b">
        <f>IF(B50="Directamente",2,IF(B50="Indirectamente",1,IF(B50="No disminuye",0)))</f>
        <v>0</v>
      </c>
      <c r="D50" s="124" t="s">
        <v>276</v>
      </c>
      <c r="E50" s="125">
        <f>IF(D50="Directamente",2,IF(D50="Indirectamente",1,IF(D50="No disminuye",0)))</f>
        <v>0</v>
      </c>
    </row>
    <row r="58" spans="1:5" ht="15.75" thickBot="1" x14ac:dyDescent="0.3"/>
    <row r="59" spans="1:5" ht="44.25" customHeight="1" thickBot="1" x14ac:dyDescent="0.3">
      <c r="A59" s="512" t="s">
        <v>278</v>
      </c>
      <c r="B59" s="513"/>
      <c r="C59" s="513"/>
      <c r="D59" s="514"/>
    </row>
    <row r="60" spans="1:5" ht="17.25" customHeight="1" x14ac:dyDescent="0.25">
      <c r="A60" s="515" t="s">
        <v>226</v>
      </c>
      <c r="B60" s="516"/>
      <c r="C60" s="516"/>
      <c r="D60" s="517"/>
    </row>
    <row r="61" spans="1:5" ht="17.25" customHeight="1" x14ac:dyDescent="0.25">
      <c r="A61" s="518"/>
      <c r="B61" s="519"/>
      <c r="C61" s="519"/>
      <c r="D61" s="520"/>
    </row>
    <row r="62" spans="1:5" ht="66.75" customHeight="1" thickBot="1" x14ac:dyDescent="0.3">
      <c r="A62" s="521"/>
      <c r="B62" s="522"/>
      <c r="C62" s="522"/>
      <c r="D62" s="523"/>
    </row>
    <row r="63" spans="1:5" ht="47.25" x14ac:dyDescent="0.25">
      <c r="A63" s="107" t="s">
        <v>227</v>
      </c>
      <c r="B63" s="108" t="s">
        <v>228</v>
      </c>
      <c r="C63" s="108" t="s">
        <v>229</v>
      </c>
      <c r="D63" s="109" t="s">
        <v>230</v>
      </c>
    </row>
    <row r="64" spans="1:5" ht="30" x14ac:dyDescent="0.25">
      <c r="A64" s="524" t="s">
        <v>231</v>
      </c>
      <c r="B64" s="140" t="s">
        <v>232</v>
      </c>
      <c r="C64" s="6"/>
      <c r="D64" s="251" t="b">
        <f>IF(C64="Asignado",15,IF(C64="No ASignado",0))</f>
        <v>0</v>
      </c>
    </row>
    <row r="65" spans="1:7" ht="45" x14ac:dyDescent="0.25">
      <c r="A65" s="524"/>
      <c r="B65" s="140" t="s">
        <v>234</v>
      </c>
      <c r="C65" s="6"/>
      <c r="D65" s="251" t="b">
        <f>IF(C65="Adecuado",15,IF(C65="Inadecuado",0))</f>
        <v>0</v>
      </c>
    </row>
    <row r="66" spans="1:7" ht="60" x14ac:dyDescent="0.25">
      <c r="A66" s="110" t="s">
        <v>236</v>
      </c>
      <c r="B66" s="140" t="s">
        <v>237</v>
      </c>
      <c r="C66" s="6"/>
      <c r="D66" s="251" t="b">
        <f>IF(C66="OPORTUNA",15,IF(C66="INOPORTUNA",0))</f>
        <v>0</v>
      </c>
    </row>
    <row r="67" spans="1:7" ht="90" x14ac:dyDescent="0.25">
      <c r="A67" s="110" t="s">
        <v>239</v>
      </c>
      <c r="B67" s="140" t="s">
        <v>240</v>
      </c>
      <c r="C67" s="111"/>
      <c r="D67" s="251" t="b">
        <f>IF(C67="PREVENIR",15,IF(C67="DETECTAR",10,IF(C67="NO ES UN CONTROL",0)))</f>
        <v>0</v>
      </c>
    </row>
    <row r="68" spans="1:7" ht="60" customHeight="1" thickBot="1" x14ac:dyDescent="0.3">
      <c r="A68" s="110" t="s">
        <v>242</v>
      </c>
      <c r="B68" s="140" t="s">
        <v>243</v>
      </c>
      <c r="C68" s="112"/>
      <c r="D68" s="251" t="b">
        <f>IF(C68="CONFIABLE",15,IF(C68="NO CONFIABLE",0))</f>
        <v>0</v>
      </c>
    </row>
    <row r="69" spans="1:7" ht="75" x14ac:dyDescent="0.25">
      <c r="A69" s="113" t="s">
        <v>245</v>
      </c>
      <c r="B69" s="140" t="s">
        <v>246</v>
      </c>
      <c r="C69" s="70"/>
      <c r="D69" s="251" t="b">
        <f>IF(C69="SE INVESTIGAN Y RESUELVEN OPORTUNAMENTE",15,IF(C69="NO SE INVESTIGAN Y RESUELVEN OPORTUNAMENTE",0))</f>
        <v>0</v>
      </c>
      <c r="E69" s="525" t="s">
        <v>248</v>
      </c>
      <c r="F69" s="526"/>
    </row>
    <row r="70" spans="1:7" ht="60" x14ac:dyDescent="0.25">
      <c r="A70" s="110" t="s">
        <v>249</v>
      </c>
      <c r="B70" s="140" t="s">
        <v>250</v>
      </c>
      <c r="C70" s="6"/>
      <c r="D70" s="251" t="b">
        <f>IF(C70="COMPLETA",10,IF(C70="INCOMPLETA",5,IF(C70="NO EXISTE",0)))</f>
        <v>0</v>
      </c>
      <c r="E70" s="505" t="s">
        <v>252</v>
      </c>
      <c r="F70" s="507" t="str">
        <f>IF(D71&gt;=96,"FUERTE",IF(D71&gt;=86,"MODERADO",IF(D71&lt;=85,"DEBIL")))</f>
        <v>DEBIL</v>
      </c>
    </row>
    <row r="71" spans="1:7" ht="21" thickBot="1" x14ac:dyDescent="0.3">
      <c r="A71" s="529" t="s">
        <v>36</v>
      </c>
      <c r="B71" s="530"/>
      <c r="C71" s="530"/>
      <c r="D71" s="114">
        <f>SUM(D64:D70)</f>
        <v>0</v>
      </c>
      <c r="E71" s="506"/>
      <c r="F71" s="508"/>
    </row>
    <row r="72" spans="1:7" x14ac:dyDescent="0.25">
      <c r="E72" s="14"/>
    </row>
    <row r="73" spans="1:7" x14ac:dyDescent="0.25">
      <c r="E73" s="14"/>
    </row>
    <row r="74" spans="1:7" x14ac:dyDescent="0.25">
      <c r="A74" s="496" t="s">
        <v>253</v>
      </c>
      <c r="B74" s="496"/>
      <c r="C74" s="496"/>
      <c r="D74" s="496"/>
      <c r="E74" s="496"/>
    </row>
    <row r="75" spans="1:7" ht="45" customHeight="1" x14ac:dyDescent="0.25">
      <c r="A75" s="115" t="s">
        <v>254</v>
      </c>
      <c r="B75" s="497" t="s">
        <v>255</v>
      </c>
      <c r="C75" s="497"/>
      <c r="D75" s="497"/>
      <c r="E75" s="497"/>
    </row>
    <row r="76" spans="1:7" ht="57" customHeight="1" x14ac:dyDescent="0.25">
      <c r="A76" s="116"/>
      <c r="B76" s="498" t="b">
        <f>IF(A76="FUERTE","EL CONTROL SE EJECUTA DE MANERA CONSISTENTE POR PARTE DEL RESPONSABLE",IF(A76="MODERADO","EL CONTROL SE EJECUTA ALGUNAS VECES POR PARTE DEL RESPONSABLE",IF(A76="DEBIL","EL CONTROL NO SE EJECUTA POR PARTE DEL RESPONSABLE")))</f>
        <v>0</v>
      </c>
      <c r="C76" s="498"/>
      <c r="D76" s="498"/>
      <c r="E76" s="498"/>
      <c r="F76" s="117"/>
      <c r="G76" s="117"/>
    </row>
    <row r="79" spans="1:7" ht="15.75" thickBot="1" x14ac:dyDescent="0.3">
      <c r="A79" s="499" t="s">
        <v>256</v>
      </c>
      <c r="B79" s="499"/>
      <c r="C79" s="499"/>
      <c r="D79" s="499"/>
      <c r="E79" s="499"/>
    </row>
    <row r="80" spans="1:7" x14ac:dyDescent="0.25">
      <c r="A80" s="500" t="s">
        <v>257</v>
      </c>
      <c r="B80" s="502" t="s">
        <v>43</v>
      </c>
      <c r="C80" s="502"/>
      <c r="D80" s="503" t="s">
        <v>44</v>
      </c>
      <c r="E80" s="504"/>
    </row>
    <row r="81" spans="1:6" s="5" customFormat="1" ht="47.25" customHeight="1" x14ac:dyDescent="0.25">
      <c r="A81" s="501"/>
      <c r="B81" s="118" t="s">
        <v>258</v>
      </c>
      <c r="C81" s="118" t="s">
        <v>259</v>
      </c>
      <c r="D81" s="119" t="s">
        <v>258</v>
      </c>
      <c r="E81" s="120" t="s">
        <v>259</v>
      </c>
    </row>
    <row r="82" spans="1:6" s="5" customFormat="1" ht="50.25" customHeight="1" thickBot="1" x14ac:dyDescent="0.3">
      <c r="A82" s="121" t="str">
        <f>F70</f>
        <v>DEBIL</v>
      </c>
      <c r="B82" s="122"/>
      <c r="C82" s="123" t="b">
        <f>IF(B82="Directamente",2,IF(B82="Indirectamente",1,IF(B82="No disminuye",0)))</f>
        <v>0</v>
      </c>
      <c r="D82" s="124"/>
      <c r="E82" s="125" t="b">
        <f>IF(D82="Directamente",2,IF(D82="Indirectamente",1,IF(D82="No disminuye",0)))</f>
        <v>0</v>
      </c>
    </row>
    <row r="84" spans="1:6" ht="15.75" thickBot="1" x14ac:dyDescent="0.3"/>
    <row r="85" spans="1:6" ht="44.25" customHeight="1" thickBot="1" x14ac:dyDescent="0.3">
      <c r="A85" s="512" t="s">
        <v>277</v>
      </c>
      <c r="B85" s="513"/>
      <c r="C85" s="513"/>
      <c r="D85" s="514"/>
    </row>
    <row r="86" spans="1:6" ht="17.25" customHeight="1" x14ac:dyDescent="0.25">
      <c r="A86" s="515" t="s">
        <v>226</v>
      </c>
      <c r="B86" s="516"/>
      <c r="C86" s="516"/>
      <c r="D86" s="517"/>
    </row>
    <row r="87" spans="1:6" ht="17.25" customHeight="1" x14ac:dyDescent="0.25">
      <c r="A87" s="518"/>
      <c r="B87" s="519"/>
      <c r="C87" s="519"/>
      <c r="D87" s="520"/>
    </row>
    <row r="88" spans="1:6" ht="66.75" customHeight="1" thickBot="1" x14ac:dyDescent="0.3">
      <c r="A88" s="521"/>
      <c r="B88" s="522"/>
      <c r="C88" s="522"/>
      <c r="D88" s="523"/>
    </row>
    <row r="89" spans="1:6" ht="47.25" x14ac:dyDescent="0.25">
      <c r="A89" s="107" t="s">
        <v>227</v>
      </c>
      <c r="B89" s="108" t="s">
        <v>228</v>
      </c>
      <c r="C89" s="108" t="s">
        <v>229</v>
      </c>
      <c r="D89" s="109" t="s">
        <v>230</v>
      </c>
    </row>
    <row r="90" spans="1:6" ht="30" x14ac:dyDescent="0.25">
      <c r="A90" s="524" t="s">
        <v>231</v>
      </c>
      <c r="B90" s="140" t="s">
        <v>232</v>
      </c>
      <c r="C90" s="6"/>
      <c r="D90" s="251" t="b">
        <f>IF(C90="Asignado",15,IF(C90="No ASignado",0))</f>
        <v>0</v>
      </c>
    </row>
    <row r="91" spans="1:6" ht="45" x14ac:dyDescent="0.25">
      <c r="A91" s="524"/>
      <c r="B91" s="140" t="s">
        <v>234</v>
      </c>
      <c r="C91" s="6"/>
      <c r="D91" s="251" t="b">
        <f>IF(C91="Adecuado",15,IF(C91="Inadecuado",0))</f>
        <v>0</v>
      </c>
    </row>
    <row r="92" spans="1:6" ht="60" x14ac:dyDescent="0.25">
      <c r="A92" s="110" t="s">
        <v>236</v>
      </c>
      <c r="B92" s="140" t="s">
        <v>237</v>
      </c>
      <c r="C92" s="6"/>
      <c r="D92" s="251" t="b">
        <f>IF(C92="OPORTUNA",15,IF(C92="INOPORTUNA",0))</f>
        <v>0</v>
      </c>
    </row>
    <row r="93" spans="1:6" ht="90" x14ac:dyDescent="0.25">
      <c r="A93" s="110" t="s">
        <v>239</v>
      </c>
      <c r="B93" s="140" t="s">
        <v>240</v>
      </c>
      <c r="C93" s="111"/>
      <c r="D93" s="251" t="b">
        <f>IF(C93="PREVENIR",15,IF(C93="DETECTAR",10,IF(C93="NO ES UN CONTROL",0)))</f>
        <v>0</v>
      </c>
    </row>
    <row r="94" spans="1:6" ht="60" customHeight="1" thickBot="1" x14ac:dyDescent="0.3">
      <c r="A94" s="110" t="s">
        <v>242</v>
      </c>
      <c r="B94" s="140" t="s">
        <v>243</v>
      </c>
      <c r="C94" s="112"/>
      <c r="D94" s="251" t="b">
        <f>IF(C94="CONFIABLE",15,IF(C94="NO CONFIABLE",0))</f>
        <v>0</v>
      </c>
    </row>
    <row r="95" spans="1:6" ht="75" x14ac:dyDescent="0.25">
      <c r="A95" s="113" t="s">
        <v>245</v>
      </c>
      <c r="B95" s="140" t="s">
        <v>246</v>
      </c>
      <c r="C95" s="70"/>
      <c r="D95" s="251" t="b">
        <f>IF(C95="SE INVESTIGAN Y RESUELVEN OPORTUNAMENTE",15,IF(C95="NO SE INVESTIGAN Y RESUELVEN OPORTUNAMENTE",0))</f>
        <v>0</v>
      </c>
      <c r="E95" s="525" t="s">
        <v>248</v>
      </c>
      <c r="F95" s="526"/>
    </row>
    <row r="96" spans="1:6" ht="60" x14ac:dyDescent="0.25">
      <c r="A96" s="110" t="s">
        <v>249</v>
      </c>
      <c r="B96" s="140" t="s">
        <v>250</v>
      </c>
      <c r="C96" s="6"/>
      <c r="D96" s="251" t="b">
        <f>IF(C96="COMPLETA",10,IF(C96="INCOMPLETA",5,IF(C96="NO EXISTE",0)))</f>
        <v>0</v>
      </c>
      <c r="E96" s="505" t="s">
        <v>252</v>
      </c>
      <c r="F96" s="507" t="str">
        <f>IF(D97&gt;=96,"FUERTE",IF(D97&gt;=86,"MODERADO",IF(D97&lt;=85,"DEBIL")))</f>
        <v>DEBIL</v>
      </c>
    </row>
    <row r="97" spans="1:7" ht="21" thickBot="1" x14ac:dyDescent="0.3">
      <c r="A97" s="146" t="s">
        <v>36</v>
      </c>
      <c r="B97" s="527" t="s">
        <v>36</v>
      </c>
      <c r="C97" s="528"/>
      <c r="D97" s="114">
        <f>SUM(D90:D96)</f>
        <v>0</v>
      </c>
      <c r="E97" s="506"/>
      <c r="F97" s="508"/>
    </row>
    <row r="98" spans="1:7" x14ac:dyDescent="0.25">
      <c r="E98" s="14"/>
    </row>
    <row r="99" spans="1:7" x14ac:dyDescent="0.25">
      <c r="E99" s="14"/>
    </row>
    <row r="100" spans="1:7" x14ac:dyDescent="0.25">
      <c r="A100" s="496" t="s">
        <v>253</v>
      </c>
      <c r="B100" s="496"/>
      <c r="C100" s="496"/>
      <c r="D100" s="496"/>
      <c r="E100" s="496"/>
    </row>
    <row r="101" spans="1:7" ht="45" customHeight="1" x14ac:dyDescent="0.25">
      <c r="A101" s="115" t="s">
        <v>254</v>
      </c>
      <c r="B101" s="497" t="s">
        <v>255</v>
      </c>
      <c r="C101" s="497"/>
      <c r="D101" s="497"/>
      <c r="E101" s="497"/>
    </row>
    <row r="102" spans="1:7" ht="57" customHeight="1" x14ac:dyDescent="0.25">
      <c r="A102" s="116"/>
      <c r="B102" s="498" t="b">
        <f>IF(A102="FUERTE","EL CONTROL SE EJECUTA DE MANERA CONSISTENTE POR PARTE DEL RESPONSABLE",IF(A102="MODERADO","EL CONTROL SE EJECUTA ALGUNAS VECES POR PARTE DEL RESPONSABLE",IF(A102="DEBIL","EL CONTROL NO SE EJECUTA POR PARTE DEL RESPONSABLE")))</f>
        <v>0</v>
      </c>
      <c r="C102" s="498"/>
      <c r="D102" s="498"/>
      <c r="E102" s="498"/>
      <c r="F102" s="117"/>
      <c r="G102" s="117"/>
    </row>
    <row r="105" spans="1:7" ht="15.75" thickBot="1" x14ac:dyDescent="0.3">
      <c r="A105" s="499" t="s">
        <v>256</v>
      </c>
      <c r="B105" s="499"/>
      <c r="C105" s="499"/>
      <c r="D105" s="499"/>
      <c r="E105" s="499"/>
    </row>
    <row r="106" spans="1:7" x14ac:dyDescent="0.25">
      <c r="A106" s="500" t="s">
        <v>257</v>
      </c>
      <c r="B106" s="502" t="s">
        <v>43</v>
      </c>
      <c r="C106" s="502"/>
      <c r="D106" s="503" t="s">
        <v>44</v>
      </c>
      <c r="E106" s="504"/>
    </row>
    <row r="107" spans="1:7" s="5" customFormat="1" ht="47.25" customHeight="1" x14ac:dyDescent="0.25">
      <c r="A107" s="501"/>
      <c r="B107" s="118" t="s">
        <v>258</v>
      </c>
      <c r="C107" s="118" t="s">
        <v>259</v>
      </c>
      <c r="D107" s="119" t="s">
        <v>258</v>
      </c>
      <c r="E107" s="120" t="s">
        <v>259</v>
      </c>
    </row>
    <row r="108" spans="1:7" s="5" customFormat="1" ht="50.25" customHeight="1" thickBot="1" x14ac:dyDescent="0.3">
      <c r="A108" s="121" t="str">
        <f>F96</f>
        <v>DEBIL</v>
      </c>
      <c r="B108" s="122"/>
      <c r="C108" s="123" t="b">
        <f>IF(B108="Directamente",2,IF(B108="Indirectamente",1,IF(B108="No disminuye",0)))</f>
        <v>0</v>
      </c>
      <c r="D108" s="124"/>
      <c r="E108" s="125" t="b">
        <f>IF(D108="Directamente",2,IF(D108="Indirectamente",1,IF(D108="No disminuye",0)))</f>
        <v>0</v>
      </c>
    </row>
    <row r="111" spans="1:7" ht="15.75" thickBot="1" x14ac:dyDescent="0.3"/>
    <row r="112" spans="1:7" ht="44.25" customHeight="1" thickBot="1" x14ac:dyDescent="0.3">
      <c r="A112" s="512" t="s">
        <v>278</v>
      </c>
      <c r="B112" s="513"/>
      <c r="C112" s="513"/>
      <c r="D112" s="514"/>
    </row>
    <row r="113" spans="1:6" ht="17.25" customHeight="1" x14ac:dyDescent="0.25">
      <c r="A113" s="515" t="s">
        <v>226</v>
      </c>
      <c r="B113" s="516"/>
      <c r="C113" s="516"/>
      <c r="D113" s="517"/>
    </row>
    <row r="114" spans="1:6" ht="17.25" customHeight="1" x14ac:dyDescent="0.25">
      <c r="A114" s="518"/>
      <c r="B114" s="519"/>
      <c r="C114" s="519"/>
      <c r="D114" s="520"/>
    </row>
    <row r="115" spans="1:6" ht="66.75" customHeight="1" thickBot="1" x14ac:dyDescent="0.3">
      <c r="A115" s="521"/>
      <c r="B115" s="522"/>
      <c r="C115" s="522"/>
      <c r="D115" s="523"/>
    </row>
    <row r="116" spans="1:6" ht="47.25" x14ac:dyDescent="0.25">
      <c r="A116" s="107" t="s">
        <v>227</v>
      </c>
      <c r="B116" s="108" t="s">
        <v>228</v>
      </c>
      <c r="C116" s="108" t="s">
        <v>229</v>
      </c>
      <c r="D116" s="109" t="s">
        <v>230</v>
      </c>
    </row>
    <row r="117" spans="1:6" ht="30" x14ac:dyDescent="0.25">
      <c r="A117" s="524" t="s">
        <v>231</v>
      </c>
      <c r="B117" s="140" t="s">
        <v>232</v>
      </c>
      <c r="C117" s="6"/>
      <c r="D117" s="251" t="b">
        <f>IF(C117="Asignado",15,IF(C117="No ASignado",0))</f>
        <v>0</v>
      </c>
    </row>
    <row r="118" spans="1:6" ht="45" x14ac:dyDescent="0.25">
      <c r="A118" s="524"/>
      <c r="B118" s="140" t="s">
        <v>234</v>
      </c>
      <c r="C118" s="6"/>
      <c r="D118" s="251" t="b">
        <f>IF(C118="Adecuado",15,IF(C118="Inadecuado",0))</f>
        <v>0</v>
      </c>
    </row>
    <row r="119" spans="1:6" ht="60" x14ac:dyDescent="0.25">
      <c r="A119" s="110" t="s">
        <v>236</v>
      </c>
      <c r="B119" s="140" t="s">
        <v>237</v>
      </c>
      <c r="C119" s="6"/>
      <c r="D119" s="251" t="b">
        <f>IF(C119="OPORTUNA",15,IF(C119="INOPORTUNA",0))</f>
        <v>0</v>
      </c>
    </row>
    <row r="120" spans="1:6" ht="90" x14ac:dyDescent="0.25">
      <c r="A120" s="110" t="s">
        <v>239</v>
      </c>
      <c r="B120" s="140" t="s">
        <v>240</v>
      </c>
      <c r="C120" s="111"/>
      <c r="D120" s="251" t="b">
        <f>IF(C120="PREVENIR",15,IF(C120="DETECTAR",10,IF(C120="NO ES UN CONTROL",0)))</f>
        <v>0</v>
      </c>
    </row>
    <row r="121" spans="1:6" ht="60" customHeight="1" thickBot="1" x14ac:dyDescent="0.3">
      <c r="A121" s="110" t="s">
        <v>242</v>
      </c>
      <c r="B121" s="140" t="s">
        <v>243</v>
      </c>
      <c r="C121" s="112"/>
      <c r="D121" s="251" t="b">
        <f>IF(C121="CONFIABLE",15,IF(C121="NO CONFIABLE",0))</f>
        <v>0</v>
      </c>
    </row>
    <row r="122" spans="1:6" ht="75" x14ac:dyDescent="0.25">
      <c r="A122" s="113" t="s">
        <v>245</v>
      </c>
      <c r="B122" s="140" t="s">
        <v>246</v>
      </c>
      <c r="C122" s="70"/>
      <c r="D122" s="251" t="b">
        <f>IF(C122="SE INVESTIGAN Y RESUELVEN OPORTUNAMENTE",15,IF(C122="NO SE INVESTIGAN Y RESUELVEN OPORTUNAMENTE",0))</f>
        <v>0</v>
      </c>
      <c r="E122" s="525" t="s">
        <v>248</v>
      </c>
      <c r="F122" s="526"/>
    </row>
    <row r="123" spans="1:6" ht="60" x14ac:dyDescent="0.25">
      <c r="A123" s="110" t="s">
        <v>249</v>
      </c>
      <c r="B123" s="140" t="s">
        <v>250</v>
      </c>
      <c r="C123" s="6"/>
      <c r="D123" s="251" t="b">
        <f>IF(C123="COMPLETA",10,IF(C123="INCOMPLETA",5,IF(C123="NO EXISTE",0)))</f>
        <v>0</v>
      </c>
      <c r="E123" s="505" t="s">
        <v>252</v>
      </c>
      <c r="F123" s="507" t="str">
        <f>IF(D124&gt;=96,"FUERTE",IF(D124&gt;=86,"MODERADO",IF(D124&lt;=85,"DEBIL")))</f>
        <v>DEBIL</v>
      </c>
    </row>
    <row r="124" spans="1:6" ht="21" thickBot="1" x14ac:dyDescent="0.3">
      <c r="A124" s="509" t="s">
        <v>36</v>
      </c>
      <c r="B124" s="510"/>
      <c r="C124" s="511"/>
      <c r="D124" s="114">
        <f>SUM(D117:D123)</f>
        <v>0</v>
      </c>
      <c r="E124" s="506"/>
      <c r="F124" s="508"/>
    </row>
    <row r="125" spans="1:6" x14ac:dyDescent="0.25">
      <c r="E125" s="14"/>
    </row>
    <row r="126" spans="1:6" x14ac:dyDescent="0.25">
      <c r="E126" s="14"/>
    </row>
    <row r="127" spans="1:6" x14ac:dyDescent="0.25">
      <c r="A127" s="496" t="s">
        <v>253</v>
      </c>
      <c r="B127" s="496"/>
      <c r="C127" s="496"/>
      <c r="D127" s="496"/>
      <c r="E127" s="496"/>
    </row>
    <row r="128" spans="1:6" ht="45" customHeight="1" x14ac:dyDescent="0.25">
      <c r="A128" s="115" t="s">
        <v>254</v>
      </c>
      <c r="B128" s="497" t="s">
        <v>255</v>
      </c>
      <c r="C128" s="497"/>
      <c r="D128" s="497"/>
      <c r="E128" s="497"/>
    </row>
    <row r="129" spans="1:7" ht="57" customHeight="1" x14ac:dyDescent="0.25">
      <c r="A129" s="116"/>
      <c r="B129" s="498" t="b">
        <f>IF(A129="FUERTE","EL CONTROL SE EJECUTA DE MANERA CONSISTENTE POR PARTE DEL RESPONSABLE",IF(A129="MODERADO","EL CONTROL SE EJECUTA ALGUNAS VECES POR PARTE DEL RESPONSABLE",IF(A129="DEBIL","EL CONTROL NO SE EJECUTA POR PARTE DEL RESPONSABLE")))</f>
        <v>0</v>
      </c>
      <c r="C129" s="498"/>
      <c r="D129" s="498"/>
      <c r="E129" s="498"/>
      <c r="F129" s="117"/>
      <c r="G129" s="117"/>
    </row>
    <row r="132" spans="1:7" ht="15.75" thickBot="1" x14ac:dyDescent="0.3">
      <c r="A132" s="499" t="s">
        <v>256</v>
      </c>
      <c r="B132" s="499"/>
      <c r="C132" s="499"/>
      <c r="D132" s="499"/>
      <c r="E132" s="499"/>
    </row>
    <row r="133" spans="1:7" x14ac:dyDescent="0.25">
      <c r="A133" s="500" t="s">
        <v>257</v>
      </c>
      <c r="B133" s="502" t="s">
        <v>43</v>
      </c>
      <c r="C133" s="502"/>
      <c r="D133" s="503" t="s">
        <v>44</v>
      </c>
      <c r="E133" s="504"/>
    </row>
    <row r="134" spans="1:7" s="5" customFormat="1" ht="47.25" customHeight="1" x14ac:dyDescent="0.25">
      <c r="A134" s="501"/>
      <c r="B134" s="118" t="s">
        <v>258</v>
      </c>
      <c r="C134" s="118" t="s">
        <v>259</v>
      </c>
      <c r="D134" s="119" t="s">
        <v>258</v>
      </c>
      <c r="E134" s="120" t="s">
        <v>259</v>
      </c>
    </row>
    <row r="135" spans="1:7" s="5" customFormat="1" ht="50.25" customHeight="1" thickBot="1" x14ac:dyDescent="0.3">
      <c r="A135" s="121" t="str">
        <f>F123</f>
        <v>DEBIL</v>
      </c>
      <c r="B135" s="122"/>
      <c r="C135" s="123" t="b">
        <f>IF(B135="Directamente",2,IF(B135="Indirectamente",1,IF(B135="No disminuye",0)))</f>
        <v>0</v>
      </c>
      <c r="D135" s="124"/>
      <c r="E135" s="125" t="b">
        <f>IF(D135="Directamente",2,IF(D135="Indirectamente",1,IF(D135="No disminuye",0)))</f>
        <v>0</v>
      </c>
    </row>
    <row r="162" spans="2:7" x14ac:dyDescent="0.25">
      <c r="B162" s="9"/>
      <c r="C162" s="9"/>
      <c r="D162" s="9"/>
      <c r="E162" s="9"/>
      <c r="F162" s="9"/>
      <c r="G162" s="9"/>
    </row>
    <row r="163" spans="2:7" hidden="1" x14ac:dyDescent="0.25"/>
    <row r="164" spans="2:7" hidden="1" x14ac:dyDescent="0.25">
      <c r="B164" t="s">
        <v>0</v>
      </c>
      <c r="C164" t="s">
        <v>233</v>
      </c>
      <c r="F164" t="s">
        <v>263</v>
      </c>
      <c r="G164" t="s">
        <v>264</v>
      </c>
    </row>
    <row r="165" spans="2:7" hidden="1" x14ac:dyDescent="0.25">
      <c r="C165" t="s">
        <v>265</v>
      </c>
      <c r="F165" t="s">
        <v>132</v>
      </c>
      <c r="G165" t="s">
        <v>266</v>
      </c>
    </row>
    <row r="166" spans="2:7" hidden="1" x14ac:dyDescent="0.25">
      <c r="F166" t="s">
        <v>267</v>
      </c>
      <c r="G166" t="s">
        <v>268</v>
      </c>
    </row>
    <row r="167" spans="2:7" hidden="1" x14ac:dyDescent="0.25">
      <c r="B167" t="s">
        <v>1</v>
      </c>
      <c r="C167" t="s">
        <v>235</v>
      </c>
    </row>
    <row r="168" spans="2:7" hidden="1" x14ac:dyDescent="0.25">
      <c r="C168" t="s">
        <v>269</v>
      </c>
    </row>
    <row r="169" spans="2:7" hidden="1" x14ac:dyDescent="0.25"/>
    <row r="170" spans="2:7" hidden="1" x14ac:dyDescent="0.25">
      <c r="B170">
        <v>2</v>
      </c>
      <c r="C170" t="s">
        <v>262</v>
      </c>
    </row>
    <row r="171" spans="2:7" hidden="1" x14ac:dyDescent="0.25">
      <c r="C171" t="s">
        <v>238</v>
      </c>
    </row>
    <row r="172" spans="2:7" hidden="1" x14ac:dyDescent="0.25"/>
    <row r="173" spans="2:7" hidden="1" x14ac:dyDescent="0.25">
      <c r="B173">
        <v>3</v>
      </c>
      <c r="C173" t="s">
        <v>241</v>
      </c>
    </row>
    <row r="174" spans="2:7" hidden="1" x14ac:dyDescent="0.25">
      <c r="C174" t="s">
        <v>270</v>
      </c>
    </row>
    <row r="175" spans="2:7" hidden="1" x14ac:dyDescent="0.25">
      <c r="C175" t="s">
        <v>271</v>
      </c>
    </row>
    <row r="176" spans="2:7" hidden="1" x14ac:dyDescent="0.25"/>
    <row r="177" spans="2:3" hidden="1" x14ac:dyDescent="0.25">
      <c r="B177">
        <v>4</v>
      </c>
      <c r="C177" t="s">
        <v>244</v>
      </c>
    </row>
    <row r="178" spans="2:3" hidden="1" x14ac:dyDescent="0.25">
      <c r="C178" t="s">
        <v>272</v>
      </c>
    </row>
    <row r="179" spans="2:3" hidden="1" x14ac:dyDescent="0.25"/>
    <row r="180" spans="2:3" hidden="1" x14ac:dyDescent="0.25">
      <c r="B180">
        <v>5</v>
      </c>
      <c r="C180" t="s">
        <v>247</v>
      </c>
    </row>
    <row r="181" spans="2:3" hidden="1" x14ac:dyDescent="0.25">
      <c r="C181" t="s">
        <v>273</v>
      </c>
    </row>
    <row r="182" spans="2:3" hidden="1" x14ac:dyDescent="0.25"/>
    <row r="183" spans="2:3" hidden="1" x14ac:dyDescent="0.25">
      <c r="B183">
        <v>6</v>
      </c>
      <c r="C183" t="s">
        <v>251</v>
      </c>
    </row>
    <row r="184" spans="2:3" hidden="1" x14ac:dyDescent="0.25">
      <c r="C184" t="s">
        <v>274</v>
      </c>
    </row>
    <row r="185" spans="2:3" hidden="1" x14ac:dyDescent="0.25">
      <c r="C185" t="s">
        <v>275</v>
      </c>
    </row>
    <row r="186" spans="2:3" hidden="1" x14ac:dyDescent="0.25"/>
    <row r="187" spans="2:3" hidden="1" x14ac:dyDescent="0.25"/>
    <row r="188" spans="2:3" hidden="1" x14ac:dyDescent="0.25"/>
    <row r="189" spans="2:3" hidden="1" x14ac:dyDescent="0.25">
      <c r="B189" t="s">
        <v>43</v>
      </c>
      <c r="C189" t="s">
        <v>260</v>
      </c>
    </row>
    <row r="190" spans="2:3" hidden="1" x14ac:dyDescent="0.25">
      <c r="C190" t="s">
        <v>261</v>
      </c>
    </row>
    <row r="191" spans="2:3" hidden="1" x14ac:dyDescent="0.25">
      <c r="C191" t="s">
        <v>276</v>
      </c>
    </row>
    <row r="192" spans="2:3" hidden="1" x14ac:dyDescent="0.25"/>
    <row r="193" spans="1:3" hidden="1" x14ac:dyDescent="0.25">
      <c r="B193" t="s">
        <v>44</v>
      </c>
      <c r="C193" t="s">
        <v>260</v>
      </c>
    </row>
    <row r="194" spans="1:3" hidden="1" x14ac:dyDescent="0.25">
      <c r="C194" t="s">
        <v>261</v>
      </c>
    </row>
    <row r="195" spans="1:3" hidden="1" x14ac:dyDescent="0.25">
      <c r="C195" t="s">
        <v>276</v>
      </c>
    </row>
    <row r="196" spans="1:3" x14ac:dyDescent="0.25">
      <c r="A196" t="s">
        <v>267</v>
      </c>
    </row>
    <row r="197" spans="1:3" x14ac:dyDescent="0.25">
      <c r="A197" t="s">
        <v>132</v>
      </c>
    </row>
    <row r="198" spans="1:3" x14ac:dyDescent="0.25">
      <c r="A198" t="s">
        <v>263</v>
      </c>
    </row>
  </sheetData>
  <mergeCells count="75">
    <mergeCell ref="E12:E13"/>
    <mergeCell ref="F12:F13"/>
    <mergeCell ref="A13:C13"/>
    <mergeCell ref="A1:D1"/>
    <mergeCell ref="A2:D3"/>
    <mergeCell ref="A4:D4"/>
    <mergeCell ref="A6:A7"/>
    <mergeCell ref="E11:F11"/>
    <mergeCell ref="E38:E39"/>
    <mergeCell ref="F38:F39"/>
    <mergeCell ref="A39:C39"/>
    <mergeCell ref="A16:E16"/>
    <mergeCell ref="B17:E17"/>
    <mergeCell ref="B18:E18"/>
    <mergeCell ref="A21:E21"/>
    <mergeCell ref="A22:A23"/>
    <mergeCell ref="B22:C22"/>
    <mergeCell ref="D22:E22"/>
    <mergeCell ref="A27:D27"/>
    <mergeCell ref="A28:D29"/>
    <mergeCell ref="A30:D30"/>
    <mergeCell ref="A32:A33"/>
    <mergeCell ref="E37:F37"/>
    <mergeCell ref="E70:E71"/>
    <mergeCell ref="F70:F71"/>
    <mergeCell ref="A71:C71"/>
    <mergeCell ref="A42:E42"/>
    <mergeCell ref="B43:E43"/>
    <mergeCell ref="B44:E44"/>
    <mergeCell ref="A47:E47"/>
    <mergeCell ref="A48:A49"/>
    <mergeCell ref="B48:C48"/>
    <mergeCell ref="D48:E48"/>
    <mergeCell ref="A59:D59"/>
    <mergeCell ref="A60:D61"/>
    <mergeCell ref="A62:D62"/>
    <mergeCell ref="A64:A65"/>
    <mergeCell ref="E69:F69"/>
    <mergeCell ref="E96:E97"/>
    <mergeCell ref="F96:F97"/>
    <mergeCell ref="A74:E74"/>
    <mergeCell ref="B75:E75"/>
    <mergeCell ref="B76:E76"/>
    <mergeCell ref="A79:E79"/>
    <mergeCell ref="A80:A81"/>
    <mergeCell ref="B80:C80"/>
    <mergeCell ref="D80:E80"/>
    <mergeCell ref="A85:D85"/>
    <mergeCell ref="A86:D87"/>
    <mergeCell ref="A88:D88"/>
    <mergeCell ref="A90:A91"/>
    <mergeCell ref="E95:F95"/>
    <mergeCell ref="B97:C97"/>
    <mergeCell ref="E123:E124"/>
    <mergeCell ref="F123:F124"/>
    <mergeCell ref="A124:C124"/>
    <mergeCell ref="A100:E100"/>
    <mergeCell ref="B101:E101"/>
    <mergeCell ref="B102:E102"/>
    <mergeCell ref="A105:E105"/>
    <mergeCell ref="A106:A107"/>
    <mergeCell ref="B106:C106"/>
    <mergeCell ref="D106:E106"/>
    <mergeCell ref="A112:D112"/>
    <mergeCell ref="A113:D114"/>
    <mergeCell ref="A115:D115"/>
    <mergeCell ref="A117:A118"/>
    <mergeCell ref="E122:F122"/>
    <mergeCell ref="A127:E127"/>
    <mergeCell ref="B128:E128"/>
    <mergeCell ref="B129:E129"/>
    <mergeCell ref="A132:E132"/>
    <mergeCell ref="A133:A134"/>
    <mergeCell ref="B133:C133"/>
    <mergeCell ref="D133:E133"/>
  </mergeCells>
  <conditionalFormatting sqref="D13">
    <cfRule type="cellIs" dxfId="407" priority="29" operator="between">
      <formula>96</formula>
      <formula>100</formula>
    </cfRule>
    <cfRule type="cellIs" dxfId="406" priority="30" operator="between">
      <formula>86</formula>
      <formula>95</formula>
    </cfRule>
    <cfRule type="cellIs" dxfId="405" priority="31" operator="between">
      <formula>0</formula>
      <formula>85</formula>
    </cfRule>
  </conditionalFormatting>
  <conditionalFormatting sqref="F12:F13">
    <cfRule type="colorScale" priority="32">
      <colorScale>
        <cfvo type="num" val="$F$164"/>
        <cfvo type="num" val="$F$165"/>
        <cfvo type="num" val="$F$166"/>
        <color rgb="FFF8696B"/>
        <color rgb="FFFFEB84"/>
        <color rgb="FF63BE7B"/>
      </colorScale>
    </cfRule>
    <cfRule type="colorScale" priority="33">
      <colorScale>
        <cfvo type="formula" val="$F$164"/>
        <cfvo type="formula" val="$F$165"/>
        <cfvo type="formula" val="$F$166"/>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64"/>
        <cfvo type="percentile" val="50"/>
        <cfvo type="max"/>
        <color rgb="FFF8696B"/>
        <color rgb="FFFFEB84"/>
        <color rgb="FF63BE7B"/>
      </colorScale>
    </cfRule>
  </conditionalFormatting>
  <conditionalFormatting sqref="D39">
    <cfRule type="cellIs" dxfId="404" priority="22" operator="between">
      <formula>96</formula>
      <formula>100</formula>
    </cfRule>
    <cfRule type="cellIs" dxfId="403" priority="23" operator="between">
      <formula>86</formula>
      <formula>95</formula>
    </cfRule>
    <cfRule type="cellIs" dxfId="402" priority="24" operator="between">
      <formula>0</formula>
      <formula>85</formula>
    </cfRule>
  </conditionalFormatting>
  <conditionalFormatting sqref="F38:F39">
    <cfRule type="colorScale" priority="25">
      <colorScale>
        <cfvo type="num" val="$F$164"/>
        <cfvo type="num" val="$F$165"/>
        <cfvo type="num" val="$F$166"/>
        <color rgb="FFF8696B"/>
        <color rgb="FFFFEB84"/>
        <color rgb="FF63BE7B"/>
      </colorScale>
    </cfRule>
    <cfRule type="colorScale" priority="26">
      <colorScale>
        <cfvo type="formula" val="$F$164"/>
        <cfvo type="formula" val="$F$165"/>
        <cfvo type="formula" val="$F$166"/>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64"/>
        <cfvo type="percentile" val="50"/>
        <cfvo type="max"/>
        <color rgb="FFF8696B"/>
        <color rgb="FFFFEB84"/>
        <color rgb="FF63BE7B"/>
      </colorScale>
    </cfRule>
  </conditionalFormatting>
  <conditionalFormatting sqref="D71">
    <cfRule type="cellIs" dxfId="401" priority="15" operator="between">
      <formula>96</formula>
      <formula>100</formula>
    </cfRule>
    <cfRule type="cellIs" dxfId="400" priority="16" operator="between">
      <formula>86</formula>
      <formula>95</formula>
    </cfRule>
    <cfRule type="cellIs" dxfId="399" priority="17" operator="between">
      <formula>0</formula>
      <formula>85</formula>
    </cfRule>
  </conditionalFormatting>
  <conditionalFormatting sqref="F70:F71">
    <cfRule type="colorScale" priority="18">
      <colorScale>
        <cfvo type="num" val="$F$164"/>
        <cfvo type="num" val="$F$165"/>
        <cfvo type="num" val="$F$166"/>
        <color rgb="FFF8696B"/>
        <color rgb="FFFFEB84"/>
        <color rgb="FF63BE7B"/>
      </colorScale>
    </cfRule>
    <cfRule type="colorScale" priority="19">
      <colorScale>
        <cfvo type="formula" val="$F$164"/>
        <cfvo type="formula" val="$F$165"/>
        <cfvo type="formula" val="$F$166"/>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64"/>
        <cfvo type="percentile" val="50"/>
        <cfvo type="max"/>
        <color rgb="FFF8696B"/>
        <color rgb="FFFFEB84"/>
        <color rgb="FF63BE7B"/>
      </colorScale>
    </cfRule>
  </conditionalFormatting>
  <conditionalFormatting sqref="D97">
    <cfRule type="cellIs" dxfId="398" priority="8" operator="between">
      <formula>96</formula>
      <formula>100</formula>
    </cfRule>
    <cfRule type="cellIs" dxfId="397" priority="9" operator="between">
      <formula>86</formula>
      <formula>95</formula>
    </cfRule>
    <cfRule type="cellIs" dxfId="396" priority="10" operator="between">
      <formula>0</formula>
      <formula>85</formula>
    </cfRule>
  </conditionalFormatting>
  <conditionalFormatting sqref="F96:F97">
    <cfRule type="colorScale" priority="11">
      <colorScale>
        <cfvo type="num" val="$F$164"/>
        <cfvo type="num" val="$F$165"/>
        <cfvo type="num" val="$F$166"/>
        <color rgb="FFF8696B"/>
        <color rgb="FFFFEB84"/>
        <color rgb="FF63BE7B"/>
      </colorScale>
    </cfRule>
    <cfRule type="colorScale" priority="12">
      <colorScale>
        <cfvo type="formula" val="$F$164"/>
        <cfvo type="formula" val="$F$165"/>
        <cfvo type="formula" val="$F$166"/>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64"/>
        <cfvo type="percentile" val="50"/>
        <cfvo type="max"/>
        <color rgb="FFF8696B"/>
        <color rgb="FFFFEB84"/>
        <color rgb="FF63BE7B"/>
      </colorScale>
    </cfRule>
  </conditionalFormatting>
  <conditionalFormatting sqref="D124">
    <cfRule type="cellIs" dxfId="395" priority="1" operator="between">
      <formula>96</formula>
      <formula>100</formula>
    </cfRule>
    <cfRule type="cellIs" dxfId="394" priority="2" operator="between">
      <formula>86</formula>
      <formula>95</formula>
    </cfRule>
    <cfRule type="cellIs" dxfId="393" priority="3" operator="between">
      <formula>0</formula>
      <formula>85</formula>
    </cfRule>
  </conditionalFormatting>
  <conditionalFormatting sqref="F123:F124">
    <cfRule type="colorScale" priority="4">
      <colorScale>
        <cfvo type="num" val="$F$164"/>
        <cfvo type="num" val="$F$165"/>
        <cfvo type="num" val="$F$166"/>
        <color rgb="FFF8696B"/>
        <color rgb="FFFFEB84"/>
        <color rgb="FF63BE7B"/>
      </colorScale>
    </cfRule>
    <cfRule type="colorScale" priority="5">
      <colorScale>
        <cfvo type="formula" val="$F$164"/>
        <cfvo type="formula" val="$F$165"/>
        <cfvo type="formula" val="$F$166"/>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64"/>
        <cfvo type="percentile" val="50"/>
        <cfvo type="max"/>
        <color rgb="FFF8696B"/>
        <color rgb="FFFFEB84"/>
        <color rgb="FF63BE7B"/>
      </colorScale>
    </cfRule>
  </conditionalFormatting>
  <dataValidations count="10">
    <dataValidation type="list" allowBlank="1" showInputMessage="1" showErrorMessage="1" sqref="A18 A129 A76 A44 A102" xr:uid="{00000000-0002-0000-0400-000000000000}">
      <formula1>$A$196:$A$198</formula1>
    </dataValidation>
    <dataValidation type="list" allowBlank="1" showInputMessage="1" showErrorMessage="1" sqref="D24 D135 D82 D50 D108" xr:uid="{00000000-0002-0000-0400-000001000000}">
      <formula1>$C$193:$C$195</formula1>
    </dataValidation>
    <dataValidation type="list" allowBlank="1" showInputMessage="1" showErrorMessage="1" sqref="B24 B108 B50 B82 B135" xr:uid="{00000000-0002-0000-0400-000002000000}">
      <formula1>$C$189:$C$191</formula1>
    </dataValidation>
    <dataValidation type="list" allowBlank="1" showInputMessage="1" showErrorMessage="1" sqref="C12 C96 C38 C70 C123" xr:uid="{00000000-0002-0000-0400-000003000000}">
      <formula1>$C$183:$C$185</formula1>
    </dataValidation>
    <dataValidation type="list" allowBlank="1" showInputMessage="1" showErrorMessage="1" sqref="C11 C95 C37 C69 C122" xr:uid="{00000000-0002-0000-0400-000004000000}">
      <formula1>$C$180:$C$181</formula1>
    </dataValidation>
    <dataValidation type="list" allowBlank="1" showInputMessage="1" showErrorMessage="1" sqref="C10 C94 C36 C68 C121" xr:uid="{00000000-0002-0000-0400-000005000000}">
      <formula1>$C$177:$C$178</formula1>
    </dataValidation>
    <dataValidation type="list" allowBlank="1" showInputMessage="1" showErrorMessage="1" sqref="C9 C93 C35 C67 C120" xr:uid="{00000000-0002-0000-0400-000006000000}">
      <formula1>$C$173:$C$175</formula1>
    </dataValidation>
    <dataValidation type="list" allowBlank="1" showInputMessage="1" showErrorMessage="1" sqref="C8 C92 C34 C66 C119" xr:uid="{00000000-0002-0000-0400-000007000000}">
      <formula1>$C$170:$C$171</formula1>
    </dataValidation>
    <dataValidation type="list" allowBlank="1" showInputMessage="1" showErrorMessage="1" sqref="C7 C91 C33 C65 C118" xr:uid="{00000000-0002-0000-0400-000008000000}">
      <formula1>$C$167:$C$168</formula1>
    </dataValidation>
    <dataValidation type="list" allowBlank="1" showInputMessage="1" showErrorMessage="1" sqref="C6 C90 C32 C64 C117" xr:uid="{00000000-0002-0000-0400-000009000000}">
      <formula1>$C$164:$C$165</formula1>
    </dataValidation>
  </dataValidations>
  <pageMargins left="0.7" right="0.7" top="0.75" bottom="0.75" header="0.3" footer="0.3"/>
  <pageSetup paperSize="15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I89"/>
  <sheetViews>
    <sheetView tabSelected="1" zoomScale="80" zoomScaleNormal="80" workbookViewId="0">
      <selection activeCell="I10" sqref="I10"/>
    </sheetView>
  </sheetViews>
  <sheetFormatPr baseColWidth="10" defaultRowHeight="15" x14ac:dyDescent="0.25"/>
  <cols>
    <col min="1" max="1" width="17.5703125" customWidth="1"/>
    <col min="2" max="2" width="22" customWidth="1"/>
    <col min="3" max="3" width="22.42578125" customWidth="1"/>
    <col min="4" max="4" width="24.42578125" customWidth="1"/>
    <col min="5" max="5" width="11.140625" customWidth="1"/>
    <col min="6" max="6" width="13.28515625" customWidth="1"/>
    <col min="7" max="7" width="11.7109375" customWidth="1"/>
    <col min="8" max="8" width="28.85546875" customWidth="1"/>
    <col min="9" max="9" width="14.85546875" customWidth="1"/>
    <col min="10" max="10" width="14.28515625" customWidth="1"/>
    <col min="11" max="11" width="14" customWidth="1"/>
    <col min="12" max="12" width="15.85546875" customWidth="1"/>
    <col min="13" max="13" width="11.42578125" customWidth="1"/>
    <col min="14" max="14" width="16.28515625" customWidth="1"/>
    <col min="15" max="15" width="16.140625" customWidth="1"/>
    <col min="16" max="16" width="27.42578125" customWidth="1"/>
    <col min="17" max="17" width="34" customWidth="1"/>
    <col min="18" max="18" width="15.7109375" hidden="1" customWidth="1"/>
    <col min="19" max="19" width="56" hidden="1" customWidth="1"/>
    <col min="20" max="20" width="23.28515625" hidden="1" customWidth="1"/>
    <col min="21" max="21" width="25.140625" hidden="1" customWidth="1"/>
    <col min="22" max="22" width="11.42578125" hidden="1" customWidth="1"/>
    <col min="23" max="23" width="38.7109375" hidden="1" customWidth="1"/>
    <col min="24" max="24" width="11.42578125" hidden="1" customWidth="1"/>
    <col min="25" max="25" width="24.28515625" hidden="1" customWidth="1"/>
    <col min="26" max="26" width="19.140625" hidden="1" customWidth="1"/>
    <col min="27" max="27" width="17.140625" hidden="1" customWidth="1"/>
    <col min="28" max="28" width="11.42578125" hidden="1" customWidth="1"/>
    <col min="29" max="29" width="25" hidden="1" customWidth="1"/>
    <col min="30" max="30" width="11.42578125" hidden="1" customWidth="1"/>
    <col min="31" max="31" width="36.140625" hidden="1" customWidth="1"/>
    <col min="32" max="32" width="24.5703125" hidden="1" customWidth="1"/>
    <col min="33" max="33" width="20.42578125" hidden="1" customWidth="1"/>
    <col min="34" max="34" width="11.42578125" hidden="1" customWidth="1"/>
    <col min="35" max="35" width="23.42578125" hidden="1" customWidth="1"/>
    <col min="36" max="36" width="0" hidden="1" customWidth="1"/>
  </cols>
  <sheetData>
    <row r="1" spans="1:35" ht="39.75" customHeight="1" x14ac:dyDescent="0.25">
      <c r="A1" s="620" t="s">
        <v>448</v>
      </c>
      <c r="B1" s="621"/>
      <c r="C1" s="621"/>
      <c r="D1" s="621"/>
      <c r="E1" s="621"/>
      <c r="F1" s="621"/>
      <c r="G1" s="621"/>
      <c r="H1" s="621"/>
      <c r="I1" s="621"/>
      <c r="J1" s="621"/>
      <c r="K1" s="621"/>
      <c r="L1" s="621"/>
      <c r="M1" s="621"/>
      <c r="N1" s="621"/>
      <c r="O1" s="621"/>
      <c r="P1" s="621"/>
      <c r="Q1" s="621"/>
      <c r="R1" s="621"/>
      <c r="S1" s="621"/>
      <c r="T1" s="621"/>
      <c r="U1" s="622"/>
    </row>
    <row r="2" spans="1:35" ht="39.75" customHeight="1" thickBot="1" x14ac:dyDescent="0.3">
      <c r="A2" s="623"/>
      <c r="B2" s="624"/>
      <c r="C2" s="624"/>
      <c r="D2" s="624"/>
      <c r="E2" s="624"/>
      <c r="F2" s="624"/>
      <c r="G2" s="624"/>
      <c r="H2" s="624"/>
      <c r="I2" s="624"/>
      <c r="J2" s="624"/>
      <c r="K2" s="624"/>
      <c r="L2" s="624"/>
      <c r="M2" s="624"/>
      <c r="N2" s="624"/>
      <c r="O2" s="624"/>
      <c r="P2" s="624"/>
      <c r="Q2" s="624"/>
      <c r="R2" s="624"/>
      <c r="S2" s="624"/>
      <c r="T2" s="624"/>
      <c r="U2" s="625"/>
    </row>
    <row r="3" spans="1:35" ht="23.25" customHeight="1" thickBot="1" x14ac:dyDescent="0.3">
      <c r="A3" s="626" t="s">
        <v>58</v>
      </c>
      <c r="B3" s="627"/>
      <c r="C3" s="627"/>
      <c r="D3" s="627"/>
      <c r="E3" s="627"/>
      <c r="F3" s="627"/>
      <c r="G3" s="627"/>
      <c r="H3" s="627"/>
      <c r="I3" s="627"/>
      <c r="J3" s="627"/>
      <c r="K3" s="627"/>
      <c r="L3" s="627"/>
      <c r="M3" s="627"/>
      <c r="N3" s="627"/>
      <c r="O3" s="627"/>
      <c r="P3" s="627"/>
      <c r="Q3" s="627"/>
      <c r="R3" s="627"/>
      <c r="S3" s="627"/>
      <c r="T3" s="627"/>
      <c r="U3" s="628"/>
    </row>
    <row r="4" spans="1:35" s="20" customFormat="1" ht="29.25" customHeight="1" thickBot="1" x14ac:dyDescent="0.25">
      <c r="A4" s="629" t="s">
        <v>7</v>
      </c>
      <c r="B4" s="630"/>
      <c r="C4" s="630"/>
      <c r="D4" s="631"/>
      <c r="E4" s="632" t="s">
        <v>417</v>
      </c>
      <c r="F4" s="633"/>
      <c r="G4" s="633"/>
      <c r="H4" s="633"/>
      <c r="I4" s="633"/>
      <c r="J4" s="633"/>
      <c r="K4" s="633"/>
      <c r="L4" s="633"/>
      <c r="M4" s="633"/>
      <c r="N4" s="633"/>
      <c r="O4" s="633"/>
      <c r="P4" s="633"/>
      <c r="Q4" s="634"/>
      <c r="R4" s="635" t="s">
        <v>443</v>
      </c>
      <c r="S4" s="636"/>
      <c r="T4" s="636"/>
      <c r="U4" s="637"/>
      <c r="V4" s="572"/>
      <c r="W4" s="573"/>
      <c r="X4" s="574" t="s">
        <v>444</v>
      </c>
      <c r="Y4" s="575"/>
      <c r="Z4" s="575"/>
      <c r="AA4" s="576"/>
      <c r="AB4" s="572" t="s">
        <v>444</v>
      </c>
      <c r="AC4" s="573"/>
      <c r="AD4" s="574" t="s">
        <v>445</v>
      </c>
      <c r="AE4" s="575"/>
      <c r="AF4" s="575"/>
      <c r="AG4" s="576"/>
      <c r="AH4" s="572" t="s">
        <v>445</v>
      </c>
      <c r="AI4" s="573"/>
    </row>
    <row r="5" spans="1:35" s="20" customFormat="1" ht="25.5" customHeight="1" thickBot="1" x14ac:dyDescent="0.25">
      <c r="A5" s="638" t="s">
        <v>157</v>
      </c>
      <c r="B5" s="641" t="s">
        <v>156</v>
      </c>
      <c r="C5" s="688" t="s">
        <v>356</v>
      </c>
      <c r="D5" s="641" t="s">
        <v>225</v>
      </c>
      <c r="E5" s="607" t="s">
        <v>357</v>
      </c>
      <c r="F5" s="608"/>
      <c r="G5" s="609"/>
      <c r="H5" s="691" t="s">
        <v>155</v>
      </c>
      <c r="I5" s="608"/>
      <c r="J5" s="608"/>
      <c r="K5" s="608"/>
      <c r="L5" s="608"/>
      <c r="M5" s="608"/>
      <c r="N5" s="608"/>
      <c r="O5" s="608"/>
      <c r="P5" s="608"/>
      <c r="Q5" s="609"/>
      <c r="R5" s="580" t="s">
        <v>363</v>
      </c>
      <c r="S5" s="581" t="s">
        <v>360</v>
      </c>
      <c r="T5" s="581" t="s">
        <v>361</v>
      </c>
      <c r="U5" s="582" t="s">
        <v>362</v>
      </c>
      <c r="V5" s="577" t="s">
        <v>363</v>
      </c>
      <c r="W5" s="577" t="s">
        <v>446</v>
      </c>
      <c r="X5" s="580" t="s">
        <v>363</v>
      </c>
      <c r="Y5" s="581" t="s">
        <v>360</v>
      </c>
      <c r="Z5" s="581" t="s">
        <v>361</v>
      </c>
      <c r="AA5" s="582" t="s">
        <v>362</v>
      </c>
      <c r="AB5" s="577" t="s">
        <v>363</v>
      </c>
      <c r="AC5" s="577" t="s">
        <v>446</v>
      </c>
      <c r="AD5" s="580" t="s">
        <v>363</v>
      </c>
      <c r="AE5" s="581" t="s">
        <v>360</v>
      </c>
      <c r="AF5" s="581" t="s">
        <v>361</v>
      </c>
      <c r="AG5" s="582" t="s">
        <v>362</v>
      </c>
      <c r="AH5" s="577" t="s">
        <v>363</v>
      </c>
      <c r="AI5" s="577" t="s">
        <v>446</v>
      </c>
    </row>
    <row r="6" spans="1:35" s="20" customFormat="1" ht="24.75" customHeight="1" thickBot="1" x14ac:dyDescent="0.25">
      <c r="A6" s="639"/>
      <c r="B6" s="642"/>
      <c r="C6" s="689"/>
      <c r="D6" s="642"/>
      <c r="E6" s="607" t="s">
        <v>117</v>
      </c>
      <c r="F6" s="608"/>
      <c r="G6" s="648"/>
      <c r="H6" s="649" t="s">
        <v>293</v>
      </c>
      <c r="I6" s="652" t="s">
        <v>281</v>
      </c>
      <c r="J6" s="653"/>
      <c r="K6" s="607" t="s">
        <v>118</v>
      </c>
      <c r="L6" s="608"/>
      <c r="M6" s="609"/>
      <c r="N6" s="693" t="s">
        <v>364</v>
      </c>
      <c r="O6" s="696" t="s">
        <v>34</v>
      </c>
      <c r="P6" s="697"/>
      <c r="Q6" s="698"/>
      <c r="R6" s="580"/>
      <c r="S6" s="581"/>
      <c r="T6" s="581"/>
      <c r="U6" s="582"/>
      <c r="V6" s="578"/>
      <c r="W6" s="577"/>
      <c r="X6" s="580"/>
      <c r="Y6" s="581"/>
      <c r="Z6" s="581"/>
      <c r="AA6" s="582"/>
      <c r="AB6" s="578"/>
      <c r="AC6" s="577"/>
      <c r="AD6" s="580"/>
      <c r="AE6" s="581"/>
      <c r="AF6" s="581"/>
      <c r="AG6" s="582"/>
      <c r="AH6" s="578"/>
      <c r="AI6" s="577"/>
    </row>
    <row r="7" spans="1:35" s="20" customFormat="1" ht="35.25" customHeight="1" thickBot="1" x14ac:dyDescent="0.25">
      <c r="A7" s="639"/>
      <c r="B7" s="642"/>
      <c r="C7" s="689"/>
      <c r="D7" s="642"/>
      <c r="E7" s="599" t="s">
        <v>33</v>
      </c>
      <c r="F7" s="599" t="s">
        <v>6</v>
      </c>
      <c r="G7" s="601" t="s">
        <v>295</v>
      </c>
      <c r="H7" s="650"/>
      <c r="I7" s="603" t="s">
        <v>279</v>
      </c>
      <c r="J7" s="605" t="s">
        <v>280</v>
      </c>
      <c r="K7" s="599" t="s">
        <v>33</v>
      </c>
      <c r="L7" s="599" t="s">
        <v>6</v>
      </c>
      <c r="M7" s="601" t="s">
        <v>295</v>
      </c>
      <c r="N7" s="694"/>
      <c r="O7" s="699"/>
      <c r="P7" s="700"/>
      <c r="Q7" s="701"/>
      <c r="R7" s="580"/>
      <c r="S7" s="581"/>
      <c r="T7" s="581"/>
      <c r="U7" s="582"/>
      <c r="V7" s="578"/>
      <c r="W7" s="577"/>
      <c r="X7" s="580"/>
      <c r="Y7" s="581"/>
      <c r="Z7" s="581"/>
      <c r="AA7" s="582"/>
      <c r="AB7" s="578"/>
      <c r="AC7" s="577"/>
      <c r="AD7" s="580"/>
      <c r="AE7" s="581"/>
      <c r="AF7" s="581"/>
      <c r="AG7" s="582"/>
      <c r="AH7" s="578"/>
      <c r="AI7" s="577"/>
    </row>
    <row r="8" spans="1:35" s="20" customFormat="1" ht="35.25" customHeight="1" thickBot="1" x14ac:dyDescent="0.25">
      <c r="A8" s="640"/>
      <c r="B8" s="643"/>
      <c r="C8" s="690"/>
      <c r="D8" s="644"/>
      <c r="E8" s="600"/>
      <c r="F8" s="600"/>
      <c r="G8" s="602"/>
      <c r="H8" s="651"/>
      <c r="I8" s="604"/>
      <c r="J8" s="606"/>
      <c r="K8" s="600"/>
      <c r="L8" s="600"/>
      <c r="M8" s="602"/>
      <c r="N8" s="695"/>
      <c r="O8" s="319" t="s">
        <v>365</v>
      </c>
      <c r="P8" s="320" t="s">
        <v>308</v>
      </c>
      <c r="Q8" s="319" t="s">
        <v>464</v>
      </c>
      <c r="R8" s="645"/>
      <c r="S8" s="646"/>
      <c r="T8" s="646"/>
      <c r="U8" s="647"/>
      <c r="V8" s="578"/>
      <c r="W8" s="579"/>
      <c r="X8" s="580"/>
      <c r="Y8" s="581"/>
      <c r="Z8" s="581"/>
      <c r="AA8" s="582"/>
      <c r="AB8" s="578"/>
      <c r="AC8" s="577"/>
      <c r="AD8" s="580"/>
      <c r="AE8" s="581"/>
      <c r="AF8" s="581"/>
      <c r="AG8" s="582"/>
      <c r="AH8" s="578"/>
      <c r="AI8" s="577"/>
    </row>
    <row r="9" spans="1:35" s="21" customFormat="1" ht="97.5" customHeight="1" thickTop="1" thickBot="1" x14ac:dyDescent="0.25">
      <c r="A9" s="678" t="s">
        <v>307</v>
      </c>
      <c r="B9" s="681" t="s">
        <v>148</v>
      </c>
      <c r="C9" s="681" t="s">
        <v>147</v>
      </c>
      <c r="D9" s="681" t="s">
        <v>149</v>
      </c>
      <c r="E9" s="677" t="s">
        <v>301</v>
      </c>
      <c r="F9" s="677" t="s">
        <v>133</v>
      </c>
      <c r="G9" s="677" t="s">
        <v>297</v>
      </c>
      <c r="H9" s="264" t="s">
        <v>359</v>
      </c>
      <c r="I9" s="264" t="s">
        <v>284</v>
      </c>
      <c r="J9" s="264" t="s">
        <v>285</v>
      </c>
      <c r="K9" s="536" t="s">
        <v>301</v>
      </c>
      <c r="L9" s="536" t="s">
        <v>133</v>
      </c>
      <c r="M9" s="596" t="s">
        <v>297</v>
      </c>
      <c r="N9" s="539" t="s">
        <v>352</v>
      </c>
      <c r="O9" s="252" t="s">
        <v>449</v>
      </c>
      <c r="P9" s="252" t="s">
        <v>311</v>
      </c>
      <c r="Q9" s="539" t="s">
        <v>59</v>
      </c>
      <c r="R9" s="588" t="s">
        <v>453</v>
      </c>
      <c r="S9" s="585"/>
      <c r="T9" s="591"/>
      <c r="U9" s="563"/>
      <c r="V9" s="558"/>
      <c r="W9" s="391"/>
      <c r="X9" s="560"/>
      <c r="Y9" s="561"/>
      <c r="Z9" s="555"/>
      <c r="AA9" s="553"/>
      <c r="AD9" s="543"/>
      <c r="AE9" s="561"/>
      <c r="AF9" s="555"/>
      <c r="AG9" s="553"/>
    </row>
    <row r="10" spans="1:35" s="21" customFormat="1" ht="90" customHeight="1" thickBot="1" x14ac:dyDescent="0.25">
      <c r="A10" s="679"/>
      <c r="B10" s="555"/>
      <c r="C10" s="555"/>
      <c r="D10" s="555"/>
      <c r="E10" s="539"/>
      <c r="F10" s="539"/>
      <c r="G10" s="539"/>
      <c r="H10" s="252" t="s">
        <v>358</v>
      </c>
      <c r="I10" s="264" t="s">
        <v>284</v>
      </c>
      <c r="J10" s="267" t="s">
        <v>285</v>
      </c>
      <c r="K10" s="594"/>
      <c r="L10" s="594"/>
      <c r="M10" s="597"/>
      <c r="N10" s="539"/>
      <c r="O10" s="258" t="s">
        <v>449</v>
      </c>
      <c r="P10" s="258" t="s">
        <v>311</v>
      </c>
      <c r="Q10" s="539"/>
      <c r="R10" s="589"/>
      <c r="S10" s="586"/>
      <c r="T10" s="592"/>
      <c r="U10" s="564"/>
      <c r="V10" s="558"/>
      <c r="W10" s="317"/>
      <c r="X10" s="560"/>
      <c r="Y10" s="561"/>
      <c r="Z10" s="555"/>
      <c r="AA10" s="553"/>
      <c r="AD10" s="543"/>
      <c r="AE10" s="561"/>
      <c r="AF10" s="555"/>
      <c r="AG10" s="553"/>
    </row>
    <row r="11" spans="1:35" s="21" customFormat="1" ht="84" customHeight="1" thickBot="1" x14ac:dyDescent="0.25">
      <c r="A11" s="680"/>
      <c r="B11" s="682"/>
      <c r="C11" s="682"/>
      <c r="D11" s="682"/>
      <c r="E11" s="618"/>
      <c r="F11" s="618"/>
      <c r="G11" s="618"/>
      <c r="H11" s="278" t="s">
        <v>309</v>
      </c>
      <c r="I11" s="247" t="s">
        <v>284</v>
      </c>
      <c r="J11" s="247" t="s">
        <v>285</v>
      </c>
      <c r="K11" s="595"/>
      <c r="L11" s="595"/>
      <c r="M11" s="598"/>
      <c r="N11" s="618"/>
      <c r="O11" s="259" t="s">
        <v>449</v>
      </c>
      <c r="P11" s="259" t="s">
        <v>416</v>
      </c>
      <c r="Q11" s="618"/>
      <c r="R11" s="590"/>
      <c r="S11" s="587"/>
      <c r="T11" s="593"/>
      <c r="U11" s="565"/>
      <c r="V11" s="559"/>
      <c r="W11" s="317"/>
      <c r="X11" s="557"/>
      <c r="Y11" s="562"/>
      <c r="Z11" s="534"/>
      <c r="AA11" s="554"/>
      <c r="AD11" s="544"/>
      <c r="AE11" s="562"/>
      <c r="AF11" s="534"/>
      <c r="AG11" s="554"/>
    </row>
    <row r="12" spans="1:35" s="20" customFormat="1" ht="156.75" customHeight="1" thickTop="1" thickBot="1" x14ac:dyDescent="0.25">
      <c r="A12" s="292" t="s">
        <v>88</v>
      </c>
      <c r="B12" s="278" t="s">
        <v>508</v>
      </c>
      <c r="C12" s="278" t="s">
        <v>509</v>
      </c>
      <c r="D12" s="278" t="s">
        <v>510</v>
      </c>
      <c r="E12" s="261" t="s">
        <v>304</v>
      </c>
      <c r="F12" s="261" t="s">
        <v>133</v>
      </c>
      <c r="G12" s="261" t="s">
        <v>298</v>
      </c>
      <c r="H12" s="278" t="s">
        <v>511</v>
      </c>
      <c r="I12" s="281" t="s">
        <v>284</v>
      </c>
      <c r="J12" s="281" t="s">
        <v>285</v>
      </c>
      <c r="K12" s="281" t="s">
        <v>303</v>
      </c>
      <c r="L12" s="281" t="s">
        <v>133</v>
      </c>
      <c r="M12" s="281" t="s">
        <v>297</v>
      </c>
      <c r="N12" s="281" t="s">
        <v>352</v>
      </c>
      <c r="O12" s="304" t="s">
        <v>449</v>
      </c>
      <c r="P12" s="436" t="s">
        <v>512</v>
      </c>
      <c r="Q12" s="437" t="s">
        <v>513</v>
      </c>
      <c r="R12" s="392" t="s">
        <v>453</v>
      </c>
      <c r="S12" s="393"/>
      <c r="T12" s="394"/>
      <c r="U12" s="395"/>
      <c r="V12" s="396"/>
      <c r="W12" s="397"/>
      <c r="X12" s="390"/>
      <c r="Y12" s="364"/>
      <c r="Z12" s="373"/>
      <c r="AA12" s="35"/>
      <c r="AD12" s="363"/>
      <c r="AE12" s="364"/>
      <c r="AF12" s="373"/>
      <c r="AG12" s="35"/>
    </row>
    <row r="13" spans="1:35" s="20" customFormat="1" ht="178.5" customHeight="1" thickBot="1" x14ac:dyDescent="0.25">
      <c r="A13" s="428" t="s">
        <v>348</v>
      </c>
      <c r="B13" s="429" t="s">
        <v>503</v>
      </c>
      <c r="C13" s="429" t="s">
        <v>504</v>
      </c>
      <c r="D13" s="429" t="s">
        <v>349</v>
      </c>
      <c r="E13" s="27" t="s">
        <v>301</v>
      </c>
      <c r="F13" s="427" t="s">
        <v>133</v>
      </c>
      <c r="G13" s="427" t="s">
        <v>297</v>
      </c>
      <c r="H13" s="429" t="s">
        <v>505</v>
      </c>
      <c r="I13" s="264" t="s">
        <v>284</v>
      </c>
      <c r="J13" s="267" t="s">
        <v>288</v>
      </c>
      <c r="K13" s="427" t="s">
        <v>301</v>
      </c>
      <c r="L13" s="427" t="s">
        <v>132</v>
      </c>
      <c r="M13" s="27" t="s">
        <v>132</v>
      </c>
      <c r="N13" s="267" t="s">
        <v>352</v>
      </c>
      <c r="O13" s="258" t="s">
        <v>449</v>
      </c>
      <c r="P13" s="430" t="s">
        <v>506</v>
      </c>
      <c r="Q13" s="430" t="s">
        <v>507</v>
      </c>
      <c r="R13" s="424" t="s">
        <v>454</v>
      </c>
      <c r="S13" s="373"/>
      <c r="T13" s="373"/>
      <c r="U13" s="187"/>
      <c r="V13" s="426"/>
      <c r="W13" s="376"/>
      <c r="X13" s="425"/>
      <c r="Y13" s="373"/>
      <c r="Z13" s="364"/>
      <c r="AA13" s="187"/>
      <c r="AD13" s="424"/>
      <c r="AE13" s="373"/>
      <c r="AF13" s="364"/>
      <c r="AG13" s="187"/>
    </row>
    <row r="14" spans="1:35" s="20" customFormat="1" ht="61.5" customHeight="1" thickBot="1" x14ac:dyDescent="0.25">
      <c r="A14" s="679" t="s">
        <v>54</v>
      </c>
      <c r="B14" s="546" t="s">
        <v>435</v>
      </c>
      <c r="C14" s="546" t="s">
        <v>436</v>
      </c>
      <c r="D14" s="546" t="s">
        <v>437</v>
      </c>
      <c r="E14" s="536" t="s">
        <v>301</v>
      </c>
      <c r="F14" s="539" t="s">
        <v>133</v>
      </c>
      <c r="G14" s="539" t="s">
        <v>297</v>
      </c>
      <c r="H14" s="252" t="s">
        <v>310</v>
      </c>
      <c r="I14" s="264" t="s">
        <v>284</v>
      </c>
      <c r="J14" s="264" t="s">
        <v>292</v>
      </c>
      <c r="K14" s="539" t="s">
        <v>301</v>
      </c>
      <c r="L14" s="539" t="s">
        <v>133</v>
      </c>
      <c r="M14" s="539" t="s">
        <v>297</v>
      </c>
      <c r="N14" s="264" t="s">
        <v>352</v>
      </c>
      <c r="O14" s="257" t="s">
        <v>450</v>
      </c>
      <c r="P14" s="252" t="s">
        <v>340</v>
      </c>
      <c r="Q14" s="257" t="s">
        <v>56</v>
      </c>
      <c r="R14" s="543" t="s">
        <v>454</v>
      </c>
      <c r="S14" s="372"/>
      <c r="T14" s="372"/>
      <c r="U14" s="161"/>
      <c r="V14" s="569"/>
      <c r="W14" s="398"/>
      <c r="X14" s="556"/>
      <c r="Y14" s="372"/>
      <c r="Z14" s="535"/>
      <c r="AA14" s="187"/>
      <c r="AD14" s="542"/>
      <c r="AE14" s="372"/>
      <c r="AF14" s="535"/>
      <c r="AG14" s="187"/>
    </row>
    <row r="15" spans="1:35" s="20" customFormat="1" ht="50.25" customHeight="1" thickBot="1" x14ac:dyDescent="0.25">
      <c r="A15" s="679"/>
      <c r="B15" s="547"/>
      <c r="C15" s="547"/>
      <c r="D15" s="547"/>
      <c r="E15" s="594"/>
      <c r="F15" s="539"/>
      <c r="G15" s="539"/>
      <c r="H15" s="258" t="s">
        <v>338</v>
      </c>
      <c r="I15" s="264" t="s">
        <v>284</v>
      </c>
      <c r="J15" s="267" t="s">
        <v>292</v>
      </c>
      <c r="K15" s="539"/>
      <c r="L15" s="539"/>
      <c r="M15" s="539"/>
      <c r="N15" s="264" t="s">
        <v>352</v>
      </c>
      <c r="O15" s="27" t="s">
        <v>450</v>
      </c>
      <c r="P15" s="258" t="s">
        <v>341</v>
      </c>
      <c r="Q15" s="27" t="s">
        <v>342</v>
      </c>
      <c r="R15" s="543"/>
      <c r="S15" s="372"/>
      <c r="T15" s="372"/>
      <c r="U15" s="161"/>
      <c r="V15" s="570"/>
      <c r="W15" s="398"/>
      <c r="X15" s="560"/>
      <c r="Y15" s="372"/>
      <c r="Z15" s="539"/>
      <c r="AA15" s="187"/>
      <c r="AD15" s="543"/>
      <c r="AE15" s="372"/>
      <c r="AF15" s="539"/>
      <c r="AG15" s="187"/>
    </row>
    <row r="16" spans="1:35" s="20" customFormat="1" ht="63.75" customHeight="1" thickBot="1" x14ac:dyDescent="0.25">
      <c r="A16" s="714"/>
      <c r="B16" s="547"/>
      <c r="C16" s="548"/>
      <c r="D16" s="547"/>
      <c r="E16" s="594"/>
      <c r="F16" s="539"/>
      <c r="G16" s="536"/>
      <c r="H16" s="258" t="s">
        <v>339</v>
      </c>
      <c r="I16" s="264" t="s">
        <v>284</v>
      </c>
      <c r="J16" s="267" t="s">
        <v>292</v>
      </c>
      <c r="K16" s="539"/>
      <c r="L16" s="539"/>
      <c r="M16" s="539"/>
      <c r="N16" s="322" t="s">
        <v>352</v>
      </c>
      <c r="O16" s="27" t="s">
        <v>450</v>
      </c>
      <c r="P16" s="258" t="s">
        <v>465</v>
      </c>
      <c r="Q16" s="34" t="s">
        <v>396</v>
      </c>
      <c r="R16" s="544"/>
      <c r="S16" s="372"/>
      <c r="T16" s="372"/>
      <c r="U16" s="161"/>
      <c r="V16" s="571"/>
      <c r="W16" s="398"/>
      <c r="X16" s="557"/>
      <c r="Y16" s="372"/>
      <c r="Z16" s="536"/>
      <c r="AA16" s="187"/>
      <c r="AD16" s="544"/>
      <c r="AE16" s="372"/>
      <c r="AF16" s="536"/>
      <c r="AG16" s="187"/>
    </row>
    <row r="17" spans="1:33" s="20" customFormat="1" ht="64.5" customHeight="1" thickBot="1" x14ac:dyDescent="0.25">
      <c r="A17" s="702" t="s">
        <v>54</v>
      </c>
      <c r="B17" s="583" t="s">
        <v>438</v>
      </c>
      <c r="C17" s="361" t="s">
        <v>439</v>
      </c>
      <c r="D17" s="583" t="s">
        <v>437</v>
      </c>
      <c r="E17" s="594" t="s">
        <v>301</v>
      </c>
      <c r="F17" s="594" t="s">
        <v>300</v>
      </c>
      <c r="G17" s="594" t="s">
        <v>298</v>
      </c>
      <c r="H17" s="361" t="s">
        <v>466</v>
      </c>
      <c r="I17" s="264" t="s">
        <v>286</v>
      </c>
      <c r="J17" s="267" t="s">
        <v>290</v>
      </c>
      <c r="K17" s="594" t="s">
        <v>301</v>
      </c>
      <c r="L17" s="594" t="s">
        <v>300</v>
      </c>
      <c r="M17" s="594" t="s">
        <v>298</v>
      </c>
      <c r="N17" s="321" t="s">
        <v>353</v>
      </c>
      <c r="O17" s="535" t="s">
        <v>450</v>
      </c>
      <c r="P17" s="33" t="s">
        <v>467</v>
      </c>
      <c r="Q17" s="360" t="s">
        <v>57</v>
      </c>
      <c r="R17" s="542" t="s">
        <v>454</v>
      </c>
      <c r="S17" s="27"/>
      <c r="T17" s="372"/>
      <c r="U17" s="161"/>
      <c r="V17" s="401"/>
      <c r="W17" s="398"/>
      <c r="X17" s="556"/>
      <c r="Y17" s="27"/>
      <c r="Z17" s="535"/>
      <c r="AA17" s="187"/>
      <c r="AD17" s="542"/>
      <c r="AE17" s="27"/>
      <c r="AF17" s="535"/>
      <c r="AG17" s="187"/>
    </row>
    <row r="18" spans="1:33" s="20" customFormat="1" ht="64.5" customHeight="1" thickBot="1" x14ac:dyDescent="0.25">
      <c r="A18" s="702"/>
      <c r="B18" s="687"/>
      <c r="C18" s="361" t="s">
        <v>440</v>
      </c>
      <c r="D18" s="687"/>
      <c r="E18" s="594"/>
      <c r="F18" s="594"/>
      <c r="G18" s="594"/>
      <c r="H18" s="610" t="s">
        <v>343</v>
      </c>
      <c r="I18" s="535" t="s">
        <v>286</v>
      </c>
      <c r="J18" s="535" t="s">
        <v>288</v>
      </c>
      <c r="K18" s="594"/>
      <c r="L18" s="594"/>
      <c r="M18" s="594"/>
      <c r="N18" s="535" t="s">
        <v>353</v>
      </c>
      <c r="O18" s="539"/>
      <c r="P18" s="583" t="s">
        <v>468</v>
      </c>
      <c r="Q18" s="533" t="s">
        <v>344</v>
      </c>
      <c r="R18" s="543"/>
      <c r="S18" s="583"/>
      <c r="T18" s="372"/>
      <c r="U18" s="161"/>
      <c r="V18" s="401"/>
      <c r="W18" s="398"/>
      <c r="X18" s="560"/>
      <c r="Y18" s="362"/>
      <c r="Z18" s="539"/>
      <c r="AA18" s="253"/>
      <c r="AD18" s="543"/>
      <c r="AE18" s="362"/>
      <c r="AF18" s="539"/>
      <c r="AG18" s="253"/>
    </row>
    <row r="19" spans="1:33" s="20" customFormat="1" ht="59.25" customHeight="1" thickBot="1" x14ac:dyDescent="0.25">
      <c r="A19" s="702"/>
      <c r="B19" s="584"/>
      <c r="C19" s="361" t="s">
        <v>441</v>
      </c>
      <c r="D19" s="584"/>
      <c r="E19" s="594"/>
      <c r="F19" s="594"/>
      <c r="G19" s="594"/>
      <c r="H19" s="610"/>
      <c r="I19" s="536"/>
      <c r="J19" s="536"/>
      <c r="K19" s="594"/>
      <c r="L19" s="594"/>
      <c r="M19" s="594"/>
      <c r="N19" s="536"/>
      <c r="O19" s="536"/>
      <c r="P19" s="584"/>
      <c r="Q19" s="534"/>
      <c r="R19" s="543"/>
      <c r="S19" s="584"/>
      <c r="T19" s="372"/>
      <c r="U19" s="161"/>
      <c r="V19" s="401"/>
      <c r="W19" s="398"/>
      <c r="X19" s="560"/>
      <c r="Y19" s="371"/>
      <c r="Z19" s="539"/>
      <c r="AA19" s="253"/>
      <c r="AD19" s="543"/>
      <c r="AE19" s="371"/>
      <c r="AF19" s="539"/>
      <c r="AG19" s="253"/>
    </row>
    <row r="20" spans="1:33" s="20" customFormat="1" ht="75.75" customHeight="1" thickBot="1" x14ac:dyDescent="0.25">
      <c r="A20" s="310" t="s">
        <v>54</v>
      </c>
      <c r="B20" s="259" t="s">
        <v>469</v>
      </c>
      <c r="C20" s="259" t="s">
        <v>345</v>
      </c>
      <c r="D20" s="259" t="s">
        <v>395</v>
      </c>
      <c r="E20" s="261" t="s">
        <v>303</v>
      </c>
      <c r="F20" s="261" t="s">
        <v>300</v>
      </c>
      <c r="G20" s="261" t="s">
        <v>298</v>
      </c>
      <c r="H20" s="259" t="s">
        <v>470</v>
      </c>
      <c r="I20" s="247" t="s">
        <v>286</v>
      </c>
      <c r="J20" s="247" t="s">
        <v>287</v>
      </c>
      <c r="K20" s="270" t="s">
        <v>302</v>
      </c>
      <c r="L20" s="261" t="s">
        <v>300</v>
      </c>
      <c r="M20" s="261" t="s">
        <v>298</v>
      </c>
      <c r="N20" s="261" t="s">
        <v>352</v>
      </c>
      <c r="O20" s="248" t="s">
        <v>450</v>
      </c>
      <c r="P20" s="259" t="s">
        <v>346</v>
      </c>
      <c r="Q20" s="188" t="s">
        <v>347</v>
      </c>
      <c r="R20" s="312" t="s">
        <v>454</v>
      </c>
      <c r="S20" s="248"/>
      <c r="T20" s="259"/>
      <c r="U20" s="380"/>
      <c r="V20" s="402"/>
      <c r="W20" s="400"/>
      <c r="X20" s="387"/>
      <c r="Y20" s="27"/>
      <c r="Z20" s="372"/>
      <c r="AA20" s="187"/>
      <c r="AD20" s="28"/>
      <c r="AE20" s="27"/>
      <c r="AF20" s="372"/>
      <c r="AG20" s="187"/>
    </row>
    <row r="21" spans="1:33" s="20" customFormat="1" ht="96" customHeight="1" thickBot="1" x14ac:dyDescent="0.25">
      <c r="A21" s="684" t="s">
        <v>63</v>
      </c>
      <c r="B21" s="686" t="s">
        <v>60</v>
      </c>
      <c r="C21" s="686" t="s">
        <v>471</v>
      </c>
      <c r="D21" s="686" t="s">
        <v>366</v>
      </c>
      <c r="E21" s="539" t="s">
        <v>37</v>
      </c>
      <c r="F21" s="539" t="s">
        <v>132</v>
      </c>
      <c r="G21" s="539" t="s">
        <v>132</v>
      </c>
      <c r="H21" s="263" t="s">
        <v>397</v>
      </c>
      <c r="I21" s="264" t="s">
        <v>284</v>
      </c>
      <c r="J21" s="264" t="s">
        <v>285</v>
      </c>
      <c r="K21" s="539" t="s">
        <v>301</v>
      </c>
      <c r="L21" s="539" t="s">
        <v>132</v>
      </c>
      <c r="M21" s="539" t="s">
        <v>132</v>
      </c>
      <c r="N21" s="264" t="s">
        <v>352</v>
      </c>
      <c r="O21" s="257" t="s">
        <v>450</v>
      </c>
      <c r="P21" s="263" t="s">
        <v>472</v>
      </c>
      <c r="Q21" s="255" t="s">
        <v>400</v>
      </c>
      <c r="R21" s="366" t="s">
        <v>454</v>
      </c>
      <c r="S21" s="373"/>
      <c r="T21" s="372"/>
      <c r="U21" s="161"/>
      <c r="V21" s="403"/>
      <c r="W21" s="399"/>
      <c r="X21" s="387"/>
      <c r="Y21" s="533"/>
      <c r="Z21" s="535"/>
      <c r="AA21" s="537"/>
      <c r="AD21" s="28"/>
      <c r="AE21" s="533"/>
      <c r="AF21" s="535"/>
      <c r="AG21" s="537"/>
    </row>
    <row r="22" spans="1:33" s="20" customFormat="1" ht="82.5" customHeight="1" thickBot="1" x14ac:dyDescent="0.25">
      <c r="A22" s="685"/>
      <c r="B22" s="534"/>
      <c r="C22" s="534"/>
      <c r="D22" s="534"/>
      <c r="E22" s="539"/>
      <c r="F22" s="539"/>
      <c r="G22" s="539"/>
      <c r="H22" s="33" t="s">
        <v>312</v>
      </c>
      <c r="I22" s="264" t="s">
        <v>284</v>
      </c>
      <c r="J22" s="267" t="s">
        <v>285</v>
      </c>
      <c r="K22" s="536"/>
      <c r="L22" s="536"/>
      <c r="M22" s="536"/>
      <c r="N22" s="264" t="s">
        <v>352</v>
      </c>
      <c r="O22" s="27" t="s">
        <v>450</v>
      </c>
      <c r="P22" s="263" t="s">
        <v>399</v>
      </c>
      <c r="Q22" s="255" t="s">
        <v>400</v>
      </c>
      <c r="R22" s="28" t="s">
        <v>454</v>
      </c>
      <c r="S22" s="373"/>
      <c r="T22" s="372"/>
      <c r="U22" s="161"/>
      <c r="V22" s="401"/>
      <c r="W22" s="399"/>
      <c r="X22" s="387"/>
      <c r="Y22" s="534"/>
      <c r="Z22" s="536"/>
      <c r="AA22" s="538"/>
      <c r="AD22" s="28"/>
      <c r="AE22" s="534"/>
      <c r="AF22" s="536"/>
      <c r="AG22" s="538"/>
    </row>
    <row r="23" spans="1:33" s="20" customFormat="1" ht="80.25" customHeight="1" thickBot="1" x14ac:dyDescent="0.25">
      <c r="A23" s="683" t="s">
        <v>63</v>
      </c>
      <c r="B23" s="533" t="s">
        <v>61</v>
      </c>
      <c r="C23" s="533" t="s">
        <v>473</v>
      </c>
      <c r="D23" s="533" t="s">
        <v>367</v>
      </c>
      <c r="E23" s="594" t="s">
        <v>37</v>
      </c>
      <c r="F23" s="594" t="s">
        <v>132</v>
      </c>
      <c r="G23" s="594" t="s">
        <v>132</v>
      </c>
      <c r="H23" s="33" t="s">
        <v>474</v>
      </c>
      <c r="I23" s="264" t="s">
        <v>284</v>
      </c>
      <c r="J23" s="267" t="s">
        <v>287</v>
      </c>
      <c r="K23" s="535" t="s">
        <v>301</v>
      </c>
      <c r="L23" s="535" t="s">
        <v>132</v>
      </c>
      <c r="M23" s="535" t="s">
        <v>132</v>
      </c>
      <c r="N23" s="264" t="s">
        <v>352</v>
      </c>
      <c r="O23" s="27" t="s">
        <v>450</v>
      </c>
      <c r="P23" s="33" t="s">
        <v>475</v>
      </c>
      <c r="Q23" s="34" t="s">
        <v>388</v>
      </c>
      <c r="R23" s="28" t="s">
        <v>454</v>
      </c>
      <c r="S23" s="373"/>
      <c r="T23" s="372"/>
      <c r="U23" s="161"/>
      <c r="V23" s="401"/>
      <c r="W23" s="384"/>
      <c r="X23" s="387"/>
      <c r="Y23" s="533"/>
      <c r="Z23" s="535"/>
      <c r="AA23" s="537"/>
      <c r="AD23" s="28"/>
      <c r="AE23" s="533"/>
      <c r="AF23" s="535"/>
      <c r="AG23" s="537"/>
    </row>
    <row r="24" spans="1:33" s="20" customFormat="1" ht="74.25" customHeight="1" thickBot="1" x14ac:dyDescent="0.25">
      <c r="A24" s="684"/>
      <c r="B24" s="555"/>
      <c r="C24" s="555"/>
      <c r="D24" s="555"/>
      <c r="E24" s="594"/>
      <c r="F24" s="594"/>
      <c r="G24" s="594"/>
      <c r="H24" s="33" t="s">
        <v>398</v>
      </c>
      <c r="I24" s="264" t="s">
        <v>284</v>
      </c>
      <c r="J24" s="267" t="s">
        <v>292</v>
      </c>
      <c r="K24" s="539"/>
      <c r="L24" s="539"/>
      <c r="M24" s="539"/>
      <c r="N24" s="264" t="s">
        <v>352</v>
      </c>
      <c r="O24" s="27" t="s">
        <v>450</v>
      </c>
      <c r="P24" s="33" t="s">
        <v>384</v>
      </c>
      <c r="Q24" s="34" t="s">
        <v>388</v>
      </c>
      <c r="R24" s="28" t="s">
        <v>455</v>
      </c>
      <c r="S24" s="373"/>
      <c r="T24" s="372"/>
      <c r="U24" s="161"/>
      <c r="V24" s="401"/>
      <c r="W24" s="384"/>
      <c r="X24" s="387"/>
      <c r="Y24" s="534"/>
      <c r="Z24" s="539"/>
      <c r="AA24" s="538"/>
      <c r="AD24" s="28"/>
      <c r="AE24" s="534"/>
      <c r="AF24" s="539"/>
      <c r="AG24" s="538"/>
    </row>
    <row r="25" spans="1:33" s="20" customFormat="1" ht="60.75" customHeight="1" thickBot="1" x14ac:dyDescent="0.25">
      <c r="A25" s="685"/>
      <c r="B25" s="534"/>
      <c r="C25" s="534"/>
      <c r="D25" s="534"/>
      <c r="E25" s="594"/>
      <c r="F25" s="594"/>
      <c r="G25" s="594"/>
      <c r="H25" s="33" t="s">
        <v>313</v>
      </c>
      <c r="I25" s="264" t="s">
        <v>284</v>
      </c>
      <c r="J25" s="267" t="s">
        <v>289</v>
      </c>
      <c r="K25" s="536"/>
      <c r="L25" s="536"/>
      <c r="M25" s="536"/>
      <c r="N25" s="264" t="s">
        <v>352</v>
      </c>
      <c r="O25" s="27" t="s">
        <v>450</v>
      </c>
      <c r="P25" s="33" t="s">
        <v>385</v>
      </c>
      <c r="Q25" s="34" t="s">
        <v>388</v>
      </c>
      <c r="R25" s="28" t="s">
        <v>456</v>
      </c>
      <c r="S25" s="373"/>
      <c r="T25" s="372"/>
      <c r="U25" s="161"/>
      <c r="V25" s="401"/>
      <c r="W25" s="384"/>
      <c r="X25" s="387"/>
      <c r="Y25" s="373"/>
      <c r="Z25" s="536"/>
      <c r="AA25" s="161"/>
      <c r="AD25" s="28"/>
      <c r="AE25" s="373"/>
      <c r="AF25" s="536"/>
      <c r="AG25" s="161"/>
    </row>
    <row r="26" spans="1:33" s="20" customFormat="1" ht="120" customHeight="1" thickBot="1" x14ac:dyDescent="0.25">
      <c r="A26" s="274" t="s">
        <v>63</v>
      </c>
      <c r="B26" s="33" t="s">
        <v>476</v>
      </c>
      <c r="C26" s="33" t="s">
        <v>477</v>
      </c>
      <c r="D26" s="33" t="s">
        <v>367</v>
      </c>
      <c r="E26" s="267" t="s">
        <v>37</v>
      </c>
      <c r="F26" s="267" t="s">
        <v>133</v>
      </c>
      <c r="G26" s="267" t="s">
        <v>297</v>
      </c>
      <c r="H26" s="33" t="s">
        <v>478</v>
      </c>
      <c r="I26" s="264" t="s">
        <v>284</v>
      </c>
      <c r="J26" s="267" t="s">
        <v>292</v>
      </c>
      <c r="K26" s="27" t="s">
        <v>301</v>
      </c>
      <c r="L26" s="264" t="s">
        <v>133</v>
      </c>
      <c r="M26" s="264" t="s">
        <v>297</v>
      </c>
      <c r="N26" s="264" t="s">
        <v>352</v>
      </c>
      <c r="O26" s="27" t="s">
        <v>450</v>
      </c>
      <c r="P26" s="33" t="s">
        <v>386</v>
      </c>
      <c r="Q26" s="34" t="s">
        <v>389</v>
      </c>
      <c r="R26" s="28" t="s">
        <v>455</v>
      </c>
      <c r="S26" s="34"/>
      <c r="T26" s="372"/>
      <c r="U26" s="161"/>
      <c r="V26" s="401"/>
      <c r="W26" s="384"/>
      <c r="X26" s="387"/>
      <c r="Y26" s="373"/>
      <c r="Z26" s="372"/>
      <c r="AA26" s="161"/>
      <c r="AD26" s="28"/>
      <c r="AE26" s="373"/>
      <c r="AF26" s="372"/>
      <c r="AG26" s="161"/>
    </row>
    <row r="27" spans="1:33" s="20" customFormat="1" ht="142.5" customHeight="1" thickBot="1" x14ac:dyDescent="0.25">
      <c r="A27" s="275" t="s">
        <v>63</v>
      </c>
      <c r="B27" s="182" t="s">
        <v>62</v>
      </c>
      <c r="C27" s="182" t="s">
        <v>471</v>
      </c>
      <c r="D27" s="182" t="s">
        <v>368</v>
      </c>
      <c r="E27" s="261" t="s">
        <v>37</v>
      </c>
      <c r="F27" s="261" t="s">
        <v>133</v>
      </c>
      <c r="G27" s="261" t="s">
        <v>297</v>
      </c>
      <c r="H27" s="182" t="s">
        <v>479</v>
      </c>
      <c r="I27" s="264" t="s">
        <v>284</v>
      </c>
      <c r="J27" s="247" t="s">
        <v>292</v>
      </c>
      <c r="K27" s="248" t="s">
        <v>301</v>
      </c>
      <c r="L27" s="261" t="s">
        <v>133</v>
      </c>
      <c r="M27" s="261" t="s">
        <v>297</v>
      </c>
      <c r="N27" s="261" t="s">
        <v>352</v>
      </c>
      <c r="O27" s="248" t="s">
        <v>450</v>
      </c>
      <c r="P27" s="182" t="s">
        <v>387</v>
      </c>
      <c r="Q27" s="188" t="s">
        <v>390</v>
      </c>
      <c r="R27" s="312" t="s">
        <v>456</v>
      </c>
      <c r="S27" s="385"/>
      <c r="T27" s="259"/>
      <c r="U27" s="380"/>
      <c r="V27" s="418"/>
      <c r="W27" s="407"/>
      <c r="X27" s="387"/>
      <c r="Y27" s="373"/>
      <c r="Z27" s="372"/>
      <c r="AA27" s="161"/>
      <c r="AD27" s="28"/>
      <c r="AE27" s="373"/>
      <c r="AF27" s="372"/>
      <c r="AG27" s="161"/>
    </row>
    <row r="28" spans="1:33" s="20" customFormat="1" ht="114.75" customHeight="1" thickBot="1" x14ac:dyDescent="0.25">
      <c r="A28" s="612" t="s">
        <v>64</v>
      </c>
      <c r="B28" s="555" t="s">
        <v>370</v>
      </c>
      <c r="C28" s="555" t="s">
        <v>66</v>
      </c>
      <c r="D28" s="555" t="s">
        <v>68</v>
      </c>
      <c r="E28" s="539" t="s">
        <v>37</v>
      </c>
      <c r="F28" s="539" t="s">
        <v>132</v>
      </c>
      <c r="G28" s="539" t="s">
        <v>132</v>
      </c>
      <c r="H28" s="263" t="s">
        <v>480</v>
      </c>
      <c r="I28" s="264" t="s">
        <v>284</v>
      </c>
      <c r="J28" s="264" t="s">
        <v>290</v>
      </c>
      <c r="K28" s="539" t="s">
        <v>301</v>
      </c>
      <c r="L28" s="539" t="s">
        <v>132</v>
      </c>
      <c r="M28" s="539" t="s">
        <v>132</v>
      </c>
      <c r="N28" s="264" t="s">
        <v>352</v>
      </c>
      <c r="O28" s="257" t="s">
        <v>450</v>
      </c>
      <c r="P28" s="263" t="s">
        <v>375</v>
      </c>
      <c r="Q28" s="263" t="s">
        <v>373</v>
      </c>
      <c r="R28" s="366" t="s">
        <v>454</v>
      </c>
      <c r="S28" s="286"/>
      <c r="T28" s="545"/>
      <c r="U28" s="370"/>
      <c r="V28" s="417"/>
      <c r="W28" s="406"/>
      <c r="X28" s="387"/>
      <c r="Y28" s="373"/>
      <c r="Z28" s="540"/>
      <c r="AA28" s="161"/>
      <c r="AD28" s="28"/>
      <c r="AE28" s="373"/>
      <c r="AF28" s="540"/>
      <c r="AG28" s="161"/>
    </row>
    <row r="29" spans="1:33" s="20" customFormat="1" ht="88.5" customHeight="1" thickBot="1" x14ac:dyDescent="0.25">
      <c r="A29" s="671"/>
      <c r="B29" s="534"/>
      <c r="C29" s="534"/>
      <c r="D29" s="534"/>
      <c r="E29" s="536"/>
      <c r="F29" s="539"/>
      <c r="G29" s="536"/>
      <c r="H29" s="33" t="s">
        <v>371</v>
      </c>
      <c r="I29" s="264" t="s">
        <v>284</v>
      </c>
      <c r="J29" s="267" t="s">
        <v>290</v>
      </c>
      <c r="K29" s="536"/>
      <c r="L29" s="536"/>
      <c r="M29" s="536"/>
      <c r="N29" s="264" t="s">
        <v>352</v>
      </c>
      <c r="O29" s="27" t="s">
        <v>450</v>
      </c>
      <c r="P29" s="33" t="s">
        <v>372</v>
      </c>
      <c r="Q29" s="33" t="s">
        <v>374</v>
      </c>
      <c r="R29" s="28" t="s">
        <v>454</v>
      </c>
      <c r="S29" s="382"/>
      <c r="T29" s="541"/>
      <c r="U29" s="161"/>
      <c r="V29" s="401"/>
      <c r="W29" s="406"/>
      <c r="X29" s="387"/>
      <c r="Y29" s="373"/>
      <c r="Z29" s="541"/>
      <c r="AA29" s="161"/>
      <c r="AD29" s="28"/>
      <c r="AE29" s="373"/>
      <c r="AF29" s="541"/>
      <c r="AG29" s="161"/>
    </row>
    <row r="30" spans="1:33" s="20" customFormat="1" ht="79.5" customHeight="1" thickBot="1" x14ac:dyDescent="0.25">
      <c r="A30" s="276" t="s">
        <v>64</v>
      </c>
      <c r="B30" s="262" t="s">
        <v>67</v>
      </c>
      <c r="C30" s="262" t="s">
        <v>65</v>
      </c>
      <c r="D30" s="262" t="s">
        <v>70</v>
      </c>
      <c r="E30" s="264" t="s">
        <v>37</v>
      </c>
      <c r="F30" s="267" t="s">
        <v>132</v>
      </c>
      <c r="G30" s="264" t="s">
        <v>132</v>
      </c>
      <c r="H30" s="33" t="s">
        <v>481</v>
      </c>
      <c r="I30" s="264" t="s">
        <v>284</v>
      </c>
      <c r="J30" s="267" t="s">
        <v>290</v>
      </c>
      <c r="K30" s="27" t="s">
        <v>301</v>
      </c>
      <c r="L30" s="264" t="s">
        <v>132</v>
      </c>
      <c r="M30" s="264" t="s">
        <v>132</v>
      </c>
      <c r="N30" s="264" t="s">
        <v>352</v>
      </c>
      <c r="O30" s="27" t="s">
        <v>450</v>
      </c>
      <c r="P30" s="33" t="s">
        <v>372</v>
      </c>
      <c r="Q30" s="33" t="s">
        <v>374</v>
      </c>
      <c r="R30" s="28" t="s">
        <v>454</v>
      </c>
      <c r="S30" s="376"/>
      <c r="T30" s="34"/>
      <c r="U30" s="161"/>
      <c r="V30" s="401"/>
      <c r="W30" s="406"/>
      <c r="X30" s="387"/>
      <c r="Y30" s="373"/>
      <c r="Z30" s="34"/>
      <c r="AA30" s="161"/>
      <c r="AD30" s="28"/>
      <c r="AE30" s="373"/>
      <c r="AF30" s="34"/>
      <c r="AG30" s="161"/>
    </row>
    <row r="31" spans="1:33" s="20" customFormat="1" ht="66.75" customHeight="1" thickBot="1" x14ac:dyDescent="0.25">
      <c r="A31" s="277" t="s">
        <v>64</v>
      </c>
      <c r="B31" s="33" t="s">
        <v>69</v>
      </c>
      <c r="C31" s="33" t="s">
        <v>65</v>
      </c>
      <c r="D31" s="33" t="s">
        <v>70</v>
      </c>
      <c r="E31" s="264" t="s">
        <v>37</v>
      </c>
      <c r="F31" s="267" t="s">
        <v>132</v>
      </c>
      <c r="G31" s="264" t="s">
        <v>132</v>
      </c>
      <c r="H31" s="33" t="s">
        <v>481</v>
      </c>
      <c r="I31" s="264" t="s">
        <v>284</v>
      </c>
      <c r="J31" s="267" t="s">
        <v>290</v>
      </c>
      <c r="K31" s="27" t="s">
        <v>301</v>
      </c>
      <c r="L31" s="264" t="s">
        <v>132</v>
      </c>
      <c r="M31" s="264" t="s">
        <v>132</v>
      </c>
      <c r="N31" s="264" t="s">
        <v>352</v>
      </c>
      <c r="O31" s="27" t="s">
        <v>450</v>
      </c>
      <c r="P31" s="33" t="s">
        <v>393</v>
      </c>
      <c r="Q31" s="33" t="s">
        <v>394</v>
      </c>
      <c r="R31" s="28" t="s">
        <v>454</v>
      </c>
      <c r="S31" s="376"/>
      <c r="T31" s="34"/>
      <c r="U31" s="161"/>
      <c r="V31" s="401"/>
      <c r="W31" s="406"/>
      <c r="X31" s="387"/>
      <c r="Y31" s="373"/>
      <c r="Z31" s="34"/>
      <c r="AA31" s="161"/>
      <c r="AD31" s="28"/>
      <c r="AE31" s="373"/>
      <c r="AF31" s="34"/>
      <c r="AG31" s="161"/>
    </row>
    <row r="32" spans="1:33" s="20" customFormat="1" ht="73.5" customHeight="1" thickBot="1" x14ac:dyDescent="0.25">
      <c r="A32" s="692" t="s">
        <v>64</v>
      </c>
      <c r="B32" s="533" t="s">
        <v>72</v>
      </c>
      <c r="C32" s="533" t="s">
        <v>71</v>
      </c>
      <c r="D32" s="533" t="s">
        <v>70</v>
      </c>
      <c r="E32" s="535" t="s">
        <v>37</v>
      </c>
      <c r="F32" s="535" t="s">
        <v>132</v>
      </c>
      <c r="G32" s="535" t="s">
        <v>132</v>
      </c>
      <c r="H32" s="33" t="s">
        <v>401</v>
      </c>
      <c r="I32" s="264" t="s">
        <v>286</v>
      </c>
      <c r="J32" s="267" t="s">
        <v>287</v>
      </c>
      <c r="K32" s="535" t="s">
        <v>301</v>
      </c>
      <c r="L32" s="535" t="s">
        <v>132</v>
      </c>
      <c r="M32" s="535" t="s">
        <v>132</v>
      </c>
      <c r="N32" s="267" t="s">
        <v>352</v>
      </c>
      <c r="O32" s="27" t="s">
        <v>450</v>
      </c>
      <c r="P32" s="33" t="s">
        <v>482</v>
      </c>
      <c r="Q32" s="33" t="s">
        <v>483</v>
      </c>
      <c r="R32" s="542" t="s">
        <v>454</v>
      </c>
      <c r="S32" s="376"/>
      <c r="T32" s="540"/>
      <c r="U32" s="161"/>
      <c r="V32" s="401"/>
      <c r="W32" s="406"/>
      <c r="X32" s="556"/>
      <c r="Y32" s="375"/>
      <c r="Z32" s="540"/>
      <c r="AA32" s="161"/>
      <c r="AD32" s="542"/>
      <c r="AE32" s="375"/>
      <c r="AF32" s="540"/>
      <c r="AG32" s="161"/>
    </row>
    <row r="33" spans="1:33" s="20" customFormat="1" ht="93.75" customHeight="1" thickBot="1" x14ac:dyDescent="0.25">
      <c r="A33" s="612"/>
      <c r="B33" s="555"/>
      <c r="C33" s="555"/>
      <c r="D33" s="555"/>
      <c r="E33" s="539"/>
      <c r="F33" s="539"/>
      <c r="G33" s="539"/>
      <c r="H33" s="33" t="s">
        <v>314</v>
      </c>
      <c r="I33" s="264" t="s">
        <v>286</v>
      </c>
      <c r="J33" s="267" t="s">
        <v>285</v>
      </c>
      <c r="K33" s="539"/>
      <c r="L33" s="539"/>
      <c r="M33" s="539"/>
      <c r="N33" s="264" t="s">
        <v>352</v>
      </c>
      <c r="O33" s="27" t="s">
        <v>450</v>
      </c>
      <c r="P33" s="33" t="s">
        <v>316</v>
      </c>
      <c r="Q33" s="33" t="s">
        <v>447</v>
      </c>
      <c r="R33" s="543"/>
      <c r="S33" s="376"/>
      <c r="T33" s="545"/>
      <c r="U33" s="161"/>
      <c r="V33" s="401"/>
      <c r="W33" s="406"/>
      <c r="X33" s="560"/>
      <c r="Y33" s="375"/>
      <c r="Z33" s="545"/>
      <c r="AA33" s="161"/>
      <c r="AD33" s="543"/>
      <c r="AE33" s="375"/>
      <c r="AF33" s="545"/>
      <c r="AG33" s="161"/>
    </row>
    <row r="34" spans="1:33" s="20" customFormat="1" ht="82.5" customHeight="1" thickBot="1" x14ac:dyDescent="0.25">
      <c r="A34" s="613"/>
      <c r="B34" s="682"/>
      <c r="C34" s="682"/>
      <c r="D34" s="682"/>
      <c r="E34" s="618"/>
      <c r="F34" s="618"/>
      <c r="G34" s="618"/>
      <c r="H34" s="182" t="s">
        <v>315</v>
      </c>
      <c r="I34" s="247" t="s">
        <v>284</v>
      </c>
      <c r="J34" s="247" t="s">
        <v>290</v>
      </c>
      <c r="K34" s="618"/>
      <c r="L34" s="618"/>
      <c r="M34" s="618"/>
      <c r="N34" s="261" t="s">
        <v>352</v>
      </c>
      <c r="O34" s="248" t="s">
        <v>450</v>
      </c>
      <c r="P34" s="182" t="s">
        <v>484</v>
      </c>
      <c r="Q34" s="182" t="s">
        <v>485</v>
      </c>
      <c r="R34" s="568"/>
      <c r="S34" s="377"/>
      <c r="T34" s="566"/>
      <c r="U34" s="380"/>
      <c r="V34" s="418"/>
      <c r="W34" s="408"/>
      <c r="X34" s="557"/>
      <c r="Y34" s="375"/>
      <c r="Z34" s="541"/>
      <c r="AA34" s="161"/>
      <c r="AD34" s="544"/>
      <c r="AE34" s="375"/>
      <c r="AF34" s="541"/>
      <c r="AG34" s="161"/>
    </row>
    <row r="35" spans="1:33" s="20" customFormat="1" ht="65.25" customHeight="1" thickBot="1" x14ac:dyDescent="0.25">
      <c r="A35" s="612" t="s">
        <v>73</v>
      </c>
      <c r="B35" s="555" t="s">
        <v>75</v>
      </c>
      <c r="C35" s="555" t="s">
        <v>74</v>
      </c>
      <c r="D35" s="555" t="s">
        <v>70</v>
      </c>
      <c r="E35" s="536" t="s">
        <v>37</v>
      </c>
      <c r="F35" s="536" t="s">
        <v>132</v>
      </c>
      <c r="G35" s="536" t="s">
        <v>132</v>
      </c>
      <c r="H35" s="272" t="s">
        <v>402</v>
      </c>
      <c r="I35" s="264" t="s">
        <v>286</v>
      </c>
      <c r="J35" s="265" t="s">
        <v>290</v>
      </c>
      <c r="K35" s="545" t="s">
        <v>301</v>
      </c>
      <c r="L35" s="545" t="s">
        <v>132</v>
      </c>
      <c r="M35" s="545" t="s">
        <v>132</v>
      </c>
      <c r="N35" s="265" t="s">
        <v>352</v>
      </c>
      <c r="O35" s="34" t="s">
        <v>451</v>
      </c>
      <c r="P35" s="263" t="s">
        <v>377</v>
      </c>
      <c r="Q35" s="263" t="s">
        <v>391</v>
      </c>
      <c r="R35" s="379" t="s">
        <v>454</v>
      </c>
      <c r="S35" s="378"/>
      <c r="T35" s="255"/>
      <c r="U35" s="383"/>
      <c r="V35" s="417"/>
      <c r="W35" s="409"/>
      <c r="X35" s="387"/>
      <c r="Y35" s="373"/>
      <c r="Z35" s="34"/>
      <c r="AA35" s="161"/>
      <c r="AD35" s="28"/>
      <c r="AE35" s="373"/>
      <c r="AF35" s="34"/>
      <c r="AG35" s="161"/>
    </row>
    <row r="36" spans="1:33" s="20" customFormat="1" ht="38.25" customHeight="1" thickBot="1" x14ac:dyDescent="0.25">
      <c r="A36" s="671"/>
      <c r="B36" s="534"/>
      <c r="C36" s="534"/>
      <c r="D36" s="534"/>
      <c r="E36" s="594"/>
      <c r="F36" s="594"/>
      <c r="G36" s="594"/>
      <c r="H36" s="271" t="s">
        <v>376</v>
      </c>
      <c r="I36" s="264" t="s">
        <v>284</v>
      </c>
      <c r="J36" s="254" t="s">
        <v>285</v>
      </c>
      <c r="K36" s="541"/>
      <c r="L36" s="541"/>
      <c r="M36" s="541"/>
      <c r="N36" s="265" t="s">
        <v>352</v>
      </c>
      <c r="O36" s="34" t="s">
        <v>451</v>
      </c>
      <c r="P36" s="33" t="s">
        <v>392</v>
      </c>
      <c r="Q36" s="33" t="s">
        <v>486</v>
      </c>
      <c r="R36" s="413" t="s">
        <v>454</v>
      </c>
      <c r="S36" s="376"/>
      <c r="T36" s="34"/>
      <c r="U36" s="161"/>
      <c r="V36" s="401"/>
      <c r="W36" s="406"/>
      <c r="X36" s="387"/>
      <c r="Y36" s="373"/>
      <c r="Z36" s="34"/>
      <c r="AA36" s="161"/>
      <c r="AD36" s="28"/>
      <c r="AE36" s="373"/>
      <c r="AF36" s="34"/>
      <c r="AG36" s="161"/>
    </row>
    <row r="37" spans="1:33" s="20" customFormat="1" ht="41.25" customHeight="1" thickBot="1" x14ac:dyDescent="0.25">
      <c r="A37" s="692" t="s">
        <v>73</v>
      </c>
      <c r="B37" s="533" t="s">
        <v>369</v>
      </c>
      <c r="C37" s="533" t="s">
        <v>76</v>
      </c>
      <c r="D37" s="533" t="s">
        <v>70</v>
      </c>
      <c r="E37" s="539" t="s">
        <v>37</v>
      </c>
      <c r="F37" s="539" t="s">
        <v>132</v>
      </c>
      <c r="G37" s="539" t="s">
        <v>132</v>
      </c>
      <c r="H37" s="33" t="s">
        <v>487</v>
      </c>
      <c r="I37" s="264" t="s">
        <v>286</v>
      </c>
      <c r="J37" s="254" t="s">
        <v>290</v>
      </c>
      <c r="K37" s="540" t="s">
        <v>301</v>
      </c>
      <c r="L37" s="540" t="s">
        <v>132</v>
      </c>
      <c r="M37" s="540" t="s">
        <v>132</v>
      </c>
      <c r="N37" s="265" t="s">
        <v>352</v>
      </c>
      <c r="O37" s="34" t="s">
        <v>451</v>
      </c>
      <c r="P37" s="33" t="s">
        <v>378</v>
      </c>
      <c r="Q37" s="33" t="s">
        <v>317</v>
      </c>
      <c r="R37" s="413" t="s">
        <v>454</v>
      </c>
      <c r="S37" s="376"/>
      <c r="T37" s="34"/>
      <c r="U37" s="161"/>
      <c r="V37" s="401"/>
      <c r="W37" s="406"/>
      <c r="X37" s="387"/>
      <c r="Y37" s="373"/>
      <c r="Z37" s="34"/>
      <c r="AA37" s="161"/>
      <c r="AD37" s="28"/>
      <c r="AE37" s="373"/>
      <c r="AF37" s="34"/>
      <c r="AG37" s="161"/>
    </row>
    <row r="38" spans="1:33" s="20" customFormat="1" ht="50.25" customHeight="1" thickBot="1" x14ac:dyDescent="0.25">
      <c r="A38" s="613"/>
      <c r="B38" s="682"/>
      <c r="C38" s="682"/>
      <c r="D38" s="682"/>
      <c r="E38" s="618"/>
      <c r="F38" s="618"/>
      <c r="G38" s="618"/>
      <c r="H38" s="182" t="s">
        <v>488</v>
      </c>
      <c r="I38" s="264" t="s">
        <v>284</v>
      </c>
      <c r="J38" s="256" t="s">
        <v>290</v>
      </c>
      <c r="K38" s="566"/>
      <c r="L38" s="566"/>
      <c r="M38" s="566"/>
      <c r="N38" s="270" t="s">
        <v>352</v>
      </c>
      <c r="O38" s="188" t="s">
        <v>451</v>
      </c>
      <c r="P38" s="182" t="s">
        <v>379</v>
      </c>
      <c r="Q38" s="182" t="s">
        <v>380</v>
      </c>
      <c r="R38" s="312" t="s">
        <v>454</v>
      </c>
      <c r="S38" s="385"/>
      <c r="T38" s="188"/>
      <c r="U38" s="380"/>
      <c r="V38" s="418"/>
      <c r="W38" s="408"/>
      <c r="X38" s="387"/>
      <c r="Y38" s="373"/>
      <c r="Z38" s="34"/>
      <c r="AA38" s="161"/>
      <c r="AD38" s="28"/>
      <c r="AE38" s="373"/>
      <c r="AF38" s="34"/>
      <c r="AG38" s="161"/>
    </row>
    <row r="39" spans="1:33" s="20" customFormat="1" ht="83.25" customHeight="1" thickBot="1" x14ac:dyDescent="0.25">
      <c r="A39" s="612" t="s">
        <v>96</v>
      </c>
      <c r="B39" s="547" t="s">
        <v>97</v>
      </c>
      <c r="C39" s="268" t="s">
        <v>334</v>
      </c>
      <c r="D39" s="268" t="s">
        <v>404</v>
      </c>
      <c r="E39" s="539" t="s">
        <v>37</v>
      </c>
      <c r="F39" s="539" t="s">
        <v>133</v>
      </c>
      <c r="G39" s="539" t="s">
        <v>297</v>
      </c>
      <c r="H39" s="263" t="s">
        <v>329</v>
      </c>
      <c r="I39" s="264" t="s">
        <v>284</v>
      </c>
      <c r="J39" s="265" t="s">
        <v>292</v>
      </c>
      <c r="K39" s="545" t="s">
        <v>301</v>
      </c>
      <c r="L39" s="619" t="s">
        <v>133</v>
      </c>
      <c r="M39" s="545" t="s">
        <v>297</v>
      </c>
      <c r="N39" s="265" t="s">
        <v>294</v>
      </c>
      <c r="O39" s="255" t="s">
        <v>451</v>
      </c>
      <c r="P39" s="263" t="s">
        <v>489</v>
      </c>
      <c r="Q39" s="263" t="s">
        <v>330</v>
      </c>
      <c r="R39" s="413" t="s">
        <v>454</v>
      </c>
      <c r="S39" s="365"/>
      <c r="T39" s="255"/>
      <c r="U39" s="370"/>
      <c r="V39" s="417"/>
      <c r="W39" s="410"/>
      <c r="X39" s="387"/>
      <c r="Y39" s="373"/>
      <c r="Z39" s="34"/>
      <c r="AA39" s="161"/>
      <c r="AD39" s="28"/>
      <c r="AE39" s="373"/>
      <c r="AF39" s="34"/>
      <c r="AG39" s="161"/>
    </row>
    <row r="40" spans="1:33" s="20" customFormat="1" ht="78.75" customHeight="1" thickBot="1" x14ac:dyDescent="0.25">
      <c r="A40" s="671"/>
      <c r="B40" s="548"/>
      <c r="C40" s="269" t="s">
        <v>335</v>
      </c>
      <c r="D40" s="269" t="s">
        <v>336</v>
      </c>
      <c r="E40" s="536"/>
      <c r="F40" s="676"/>
      <c r="G40" s="536"/>
      <c r="H40" s="33" t="s">
        <v>331</v>
      </c>
      <c r="I40" s="264" t="s">
        <v>284</v>
      </c>
      <c r="J40" s="254" t="s">
        <v>290</v>
      </c>
      <c r="K40" s="541"/>
      <c r="L40" s="541"/>
      <c r="M40" s="541"/>
      <c r="N40" s="265" t="s">
        <v>294</v>
      </c>
      <c r="O40" s="255" t="s">
        <v>451</v>
      </c>
      <c r="P40" s="33" t="s">
        <v>490</v>
      </c>
      <c r="Q40" s="33" t="s">
        <v>491</v>
      </c>
      <c r="R40" s="413" t="s">
        <v>454</v>
      </c>
      <c r="S40" s="373"/>
      <c r="T40" s="373"/>
      <c r="U40" s="161"/>
      <c r="V40" s="401"/>
      <c r="W40" s="410"/>
      <c r="X40" s="387"/>
      <c r="Y40" s="373"/>
      <c r="Z40" s="373"/>
      <c r="AA40" s="161"/>
      <c r="AD40" s="28"/>
      <c r="AE40" s="373"/>
      <c r="AF40" s="373"/>
      <c r="AG40" s="161"/>
    </row>
    <row r="41" spans="1:33" s="20" customFormat="1" ht="61.5" customHeight="1" thickBot="1" x14ac:dyDescent="0.25">
      <c r="A41" s="612" t="s">
        <v>96</v>
      </c>
      <c r="B41" s="547" t="s">
        <v>492</v>
      </c>
      <c r="C41" s="547" t="s">
        <v>493</v>
      </c>
      <c r="D41" s="547" t="s">
        <v>494</v>
      </c>
      <c r="E41" s="535" t="s">
        <v>304</v>
      </c>
      <c r="F41" s="677" t="s">
        <v>133</v>
      </c>
      <c r="G41" s="535" t="s">
        <v>298</v>
      </c>
      <c r="H41" s="33" t="s">
        <v>403</v>
      </c>
      <c r="I41" s="264" t="s">
        <v>284</v>
      </c>
      <c r="J41" s="254" t="s">
        <v>292</v>
      </c>
      <c r="K41" s="540" t="s">
        <v>303</v>
      </c>
      <c r="L41" s="545" t="s">
        <v>133</v>
      </c>
      <c r="M41" s="540" t="s">
        <v>298</v>
      </c>
      <c r="N41" s="265" t="s">
        <v>294</v>
      </c>
      <c r="O41" s="255" t="s">
        <v>451</v>
      </c>
      <c r="P41" s="33" t="s">
        <v>489</v>
      </c>
      <c r="Q41" s="33" t="s">
        <v>405</v>
      </c>
      <c r="R41" s="413" t="s">
        <v>454</v>
      </c>
      <c r="S41" s="373"/>
      <c r="T41" s="373"/>
      <c r="U41" s="161"/>
      <c r="V41" s="401"/>
      <c r="W41" s="406"/>
      <c r="X41" s="387"/>
      <c r="Y41" s="373"/>
      <c r="Z41" s="373"/>
      <c r="AA41" s="161"/>
      <c r="AD41" s="28"/>
      <c r="AE41" s="373"/>
      <c r="AF41" s="373"/>
      <c r="AG41" s="161"/>
    </row>
    <row r="42" spans="1:33" s="20" customFormat="1" ht="45.75" customHeight="1" thickBot="1" x14ac:dyDescent="0.25">
      <c r="A42" s="612"/>
      <c r="B42" s="547"/>
      <c r="C42" s="547"/>
      <c r="D42" s="547"/>
      <c r="E42" s="539"/>
      <c r="F42" s="539"/>
      <c r="G42" s="539"/>
      <c r="H42" s="33" t="s">
        <v>495</v>
      </c>
      <c r="I42" s="264" t="s">
        <v>286</v>
      </c>
      <c r="J42" s="254" t="s">
        <v>290</v>
      </c>
      <c r="K42" s="545"/>
      <c r="L42" s="545"/>
      <c r="M42" s="545"/>
      <c r="N42" s="265" t="s">
        <v>294</v>
      </c>
      <c r="O42" s="255" t="s">
        <v>451</v>
      </c>
      <c r="P42" s="33" t="s">
        <v>496</v>
      </c>
      <c r="Q42" s="33" t="s">
        <v>497</v>
      </c>
      <c r="R42" s="413" t="s">
        <v>454</v>
      </c>
      <c r="S42" s="373"/>
      <c r="T42" s="373"/>
      <c r="U42" s="161"/>
      <c r="V42" s="401"/>
      <c r="W42" s="406"/>
      <c r="X42" s="387"/>
      <c r="Y42" s="373"/>
      <c r="Z42" s="373"/>
      <c r="AA42" s="161"/>
      <c r="AD42" s="28"/>
      <c r="AE42" s="373"/>
      <c r="AF42" s="373"/>
      <c r="AG42" s="161"/>
    </row>
    <row r="43" spans="1:33" s="20" customFormat="1" ht="66" customHeight="1" thickBot="1" x14ac:dyDescent="0.25">
      <c r="A43" s="613"/>
      <c r="B43" s="567"/>
      <c r="C43" s="567"/>
      <c r="D43" s="567"/>
      <c r="E43" s="618"/>
      <c r="F43" s="618"/>
      <c r="G43" s="618"/>
      <c r="H43" s="182" t="s">
        <v>498</v>
      </c>
      <c r="I43" s="247" t="s">
        <v>284</v>
      </c>
      <c r="J43" s="256" t="s">
        <v>332</v>
      </c>
      <c r="K43" s="566"/>
      <c r="L43" s="566"/>
      <c r="M43" s="566"/>
      <c r="N43" s="270" t="s">
        <v>294</v>
      </c>
      <c r="O43" s="273" t="s">
        <v>451</v>
      </c>
      <c r="P43" s="182" t="s">
        <v>499</v>
      </c>
      <c r="Q43" s="182" t="s">
        <v>333</v>
      </c>
      <c r="R43" s="312" t="s">
        <v>454</v>
      </c>
      <c r="S43" s="374"/>
      <c r="T43" s="374"/>
      <c r="U43" s="380"/>
      <c r="V43" s="418"/>
      <c r="W43" s="411"/>
      <c r="X43" s="387"/>
      <c r="Y43" s="373"/>
      <c r="Z43" s="373"/>
      <c r="AA43" s="369"/>
      <c r="AD43" s="28"/>
      <c r="AE43" s="373"/>
      <c r="AF43" s="373"/>
      <c r="AG43" s="369"/>
    </row>
    <row r="44" spans="1:33" s="20" customFormat="1" ht="95.25" customHeight="1" thickBot="1" x14ac:dyDescent="0.25">
      <c r="A44" s="284" t="s">
        <v>77</v>
      </c>
      <c r="B44" s="263" t="s">
        <v>79</v>
      </c>
      <c r="C44" s="263" t="s">
        <v>500</v>
      </c>
      <c r="D44" s="33" t="s">
        <v>501</v>
      </c>
      <c r="E44" s="257" t="s">
        <v>301</v>
      </c>
      <c r="F44" s="260" t="s">
        <v>132</v>
      </c>
      <c r="G44" s="264" t="s">
        <v>132</v>
      </c>
      <c r="H44" s="263" t="s">
        <v>502</v>
      </c>
      <c r="I44" s="264" t="s">
        <v>284</v>
      </c>
      <c r="J44" s="265" t="s">
        <v>291</v>
      </c>
      <c r="K44" s="255" t="s">
        <v>301</v>
      </c>
      <c r="L44" s="265" t="s">
        <v>132</v>
      </c>
      <c r="M44" s="265" t="s">
        <v>132</v>
      </c>
      <c r="N44" s="265" t="s">
        <v>352</v>
      </c>
      <c r="O44" s="255" t="s">
        <v>451</v>
      </c>
      <c r="P44" s="263" t="s">
        <v>80</v>
      </c>
      <c r="Q44" s="263" t="s">
        <v>81</v>
      </c>
      <c r="R44" s="413" t="s">
        <v>454</v>
      </c>
      <c r="S44" s="367"/>
      <c r="T44" s="367"/>
      <c r="U44" s="368"/>
      <c r="V44" s="417"/>
      <c r="W44" s="406"/>
      <c r="X44" s="387"/>
      <c r="Y44" s="367"/>
      <c r="Z44" s="367"/>
      <c r="AA44" s="368"/>
      <c r="AD44" s="28"/>
      <c r="AE44" s="367"/>
      <c r="AF44" s="367"/>
      <c r="AG44" s="368"/>
    </row>
    <row r="45" spans="1:33" s="20" customFormat="1" ht="133.5" customHeight="1" thickBot="1" x14ac:dyDescent="0.25">
      <c r="A45" s="277" t="s">
        <v>77</v>
      </c>
      <c r="B45" s="33" t="s">
        <v>442</v>
      </c>
      <c r="C45" s="33" t="s">
        <v>82</v>
      </c>
      <c r="D45" s="33" t="s">
        <v>112</v>
      </c>
      <c r="E45" s="27" t="s">
        <v>301</v>
      </c>
      <c r="F45" s="267" t="s">
        <v>132</v>
      </c>
      <c r="G45" s="264" t="s">
        <v>132</v>
      </c>
      <c r="H45" s="33" t="s">
        <v>98</v>
      </c>
      <c r="I45" s="264" t="s">
        <v>284</v>
      </c>
      <c r="J45" s="254" t="s">
        <v>290</v>
      </c>
      <c r="K45" s="34" t="s">
        <v>301</v>
      </c>
      <c r="L45" s="265" t="s">
        <v>132</v>
      </c>
      <c r="M45" s="265" t="s">
        <v>297</v>
      </c>
      <c r="N45" s="265" t="s">
        <v>352</v>
      </c>
      <c r="O45" s="255" t="s">
        <v>451</v>
      </c>
      <c r="P45" s="33" t="s">
        <v>83</v>
      </c>
      <c r="Q45" s="33" t="s">
        <v>84</v>
      </c>
      <c r="R45" s="413" t="s">
        <v>454</v>
      </c>
      <c r="S45" s="375"/>
      <c r="T45" s="375"/>
      <c r="U45" s="22"/>
      <c r="V45" s="401"/>
      <c r="W45" s="412"/>
      <c r="X45" s="387"/>
      <c r="Y45" s="375"/>
      <c r="Z45" s="375"/>
      <c r="AA45" s="22"/>
      <c r="AD45" s="28"/>
      <c r="AE45" s="375"/>
      <c r="AF45" s="375"/>
      <c r="AG45" s="22"/>
    </row>
    <row r="46" spans="1:33" s="20" customFormat="1" ht="81" customHeight="1" thickBot="1" x14ac:dyDescent="0.25">
      <c r="A46" s="692" t="s">
        <v>77</v>
      </c>
      <c r="B46" s="533" t="s">
        <v>111</v>
      </c>
      <c r="C46" s="533" t="s">
        <v>110</v>
      </c>
      <c r="D46" s="533" t="s">
        <v>112</v>
      </c>
      <c r="E46" s="535" t="s">
        <v>301</v>
      </c>
      <c r="F46" s="535" t="s">
        <v>132</v>
      </c>
      <c r="G46" s="535" t="s">
        <v>132</v>
      </c>
      <c r="H46" s="33" t="s">
        <v>406</v>
      </c>
      <c r="I46" s="264" t="s">
        <v>284</v>
      </c>
      <c r="J46" s="254" t="s">
        <v>285</v>
      </c>
      <c r="K46" s="540" t="s">
        <v>301</v>
      </c>
      <c r="L46" s="540" t="s">
        <v>132</v>
      </c>
      <c r="M46" s="540" t="s">
        <v>297</v>
      </c>
      <c r="N46" s="254" t="s">
        <v>352</v>
      </c>
      <c r="O46" s="34" t="s">
        <v>451</v>
      </c>
      <c r="P46" s="33" t="s">
        <v>83</v>
      </c>
      <c r="Q46" s="33" t="s">
        <v>320</v>
      </c>
      <c r="R46" s="413" t="s">
        <v>454</v>
      </c>
      <c r="S46" s="546"/>
      <c r="T46" s="546"/>
      <c r="U46" s="549"/>
      <c r="V46" s="401"/>
      <c r="W46" s="412"/>
      <c r="X46" s="387"/>
      <c r="Y46" s="546"/>
      <c r="Z46" s="546"/>
      <c r="AA46" s="549"/>
      <c r="AD46" s="28"/>
      <c r="AE46" s="546"/>
      <c r="AF46" s="546"/>
      <c r="AG46" s="549"/>
    </row>
    <row r="47" spans="1:33" s="20" customFormat="1" ht="83.25" customHeight="1" thickBot="1" x14ac:dyDescent="0.25">
      <c r="A47" s="612"/>
      <c r="B47" s="555"/>
      <c r="C47" s="555"/>
      <c r="D47" s="555"/>
      <c r="E47" s="539"/>
      <c r="F47" s="539"/>
      <c r="G47" s="539"/>
      <c r="H47" s="33" t="s">
        <v>318</v>
      </c>
      <c r="I47" s="264" t="s">
        <v>284</v>
      </c>
      <c r="J47" s="254" t="s">
        <v>285</v>
      </c>
      <c r="K47" s="545"/>
      <c r="L47" s="545"/>
      <c r="M47" s="545"/>
      <c r="N47" s="265" t="s">
        <v>352</v>
      </c>
      <c r="O47" s="255" t="s">
        <v>451</v>
      </c>
      <c r="P47" s="33" t="s">
        <v>411</v>
      </c>
      <c r="Q47" s="33" t="s">
        <v>381</v>
      </c>
      <c r="R47" s="413" t="s">
        <v>454</v>
      </c>
      <c r="S47" s="547"/>
      <c r="T47" s="547"/>
      <c r="U47" s="550"/>
      <c r="V47" s="401"/>
      <c r="W47" s="412"/>
      <c r="X47" s="387"/>
      <c r="Y47" s="547"/>
      <c r="Z47" s="547"/>
      <c r="AA47" s="550"/>
      <c r="AD47" s="28"/>
      <c r="AE47" s="547"/>
      <c r="AF47" s="547"/>
      <c r="AG47" s="550"/>
    </row>
    <row r="48" spans="1:33" s="20" customFormat="1" ht="89.25" customHeight="1" thickBot="1" x14ac:dyDescent="0.25">
      <c r="A48" s="613"/>
      <c r="B48" s="682"/>
      <c r="C48" s="682"/>
      <c r="D48" s="682"/>
      <c r="E48" s="618"/>
      <c r="F48" s="618"/>
      <c r="G48" s="618"/>
      <c r="H48" s="182" t="s">
        <v>319</v>
      </c>
      <c r="I48" s="247" t="s">
        <v>286</v>
      </c>
      <c r="J48" s="256" t="s">
        <v>290</v>
      </c>
      <c r="K48" s="566"/>
      <c r="L48" s="566"/>
      <c r="M48" s="566"/>
      <c r="N48" s="270" t="s">
        <v>352</v>
      </c>
      <c r="O48" s="273" t="s">
        <v>451</v>
      </c>
      <c r="P48" s="249" t="s">
        <v>412</v>
      </c>
      <c r="Q48" s="249" t="s">
        <v>413</v>
      </c>
      <c r="R48" s="413" t="s">
        <v>454</v>
      </c>
      <c r="S48" s="567"/>
      <c r="T48" s="548"/>
      <c r="U48" s="551"/>
      <c r="V48" s="418"/>
      <c r="W48" s="411"/>
      <c r="X48" s="387"/>
      <c r="Y48" s="548"/>
      <c r="Z48" s="548"/>
      <c r="AA48" s="551"/>
      <c r="AD48" s="28"/>
      <c r="AE48" s="548"/>
      <c r="AF48" s="548"/>
      <c r="AG48" s="551"/>
    </row>
    <row r="49" spans="1:33" s="20" customFormat="1" ht="93.75" customHeight="1" thickBot="1" x14ac:dyDescent="0.25">
      <c r="A49" s="611" t="s">
        <v>85</v>
      </c>
      <c r="B49" s="614" t="s">
        <v>86</v>
      </c>
      <c r="C49" s="285" t="s">
        <v>327</v>
      </c>
      <c r="D49" s="285" t="s">
        <v>87</v>
      </c>
      <c r="E49" s="617" t="s">
        <v>303</v>
      </c>
      <c r="F49" s="617" t="s">
        <v>300</v>
      </c>
      <c r="G49" s="617" t="s">
        <v>298</v>
      </c>
      <c r="H49" s="286" t="s">
        <v>322</v>
      </c>
      <c r="I49" s="264" t="s">
        <v>284</v>
      </c>
      <c r="J49" s="287" t="s">
        <v>290</v>
      </c>
      <c r="K49" s="619" t="s">
        <v>301</v>
      </c>
      <c r="L49" s="619" t="s">
        <v>300</v>
      </c>
      <c r="M49" s="619" t="s">
        <v>298</v>
      </c>
      <c r="N49" s="619" t="s">
        <v>294</v>
      </c>
      <c r="O49" s="619" t="s">
        <v>451</v>
      </c>
      <c r="P49" s="286" t="s">
        <v>323</v>
      </c>
      <c r="Q49" s="286" t="s">
        <v>459</v>
      </c>
      <c r="R49" s="713" t="s">
        <v>454</v>
      </c>
      <c r="S49" s="414"/>
      <c r="T49" s="659"/>
      <c r="U49" s="381"/>
      <c r="V49" s="417"/>
      <c r="W49" s="409"/>
      <c r="X49" s="556"/>
      <c r="Y49" s="373"/>
      <c r="Z49" s="546"/>
      <c r="AA49" s="246"/>
      <c r="AD49" s="542"/>
      <c r="AE49" s="373"/>
      <c r="AF49" s="546"/>
      <c r="AG49" s="246"/>
    </row>
    <row r="50" spans="1:33" s="20" customFormat="1" ht="96.75" customHeight="1" thickBot="1" x14ac:dyDescent="0.25">
      <c r="A50" s="612"/>
      <c r="B50" s="615"/>
      <c r="C50" s="162" t="s">
        <v>324</v>
      </c>
      <c r="D50" s="162" t="s">
        <v>325</v>
      </c>
      <c r="E50" s="539"/>
      <c r="F50" s="539"/>
      <c r="G50" s="539"/>
      <c r="H50" s="33" t="s">
        <v>326</v>
      </c>
      <c r="I50" s="267" t="s">
        <v>286</v>
      </c>
      <c r="J50" s="254" t="s">
        <v>290</v>
      </c>
      <c r="K50" s="545"/>
      <c r="L50" s="545"/>
      <c r="M50" s="545"/>
      <c r="N50" s="545"/>
      <c r="O50" s="545"/>
      <c r="P50" s="415" t="s">
        <v>460</v>
      </c>
      <c r="Q50" s="415" t="s">
        <v>461</v>
      </c>
      <c r="R50" s="543"/>
      <c r="S50" s="384"/>
      <c r="T50" s="547"/>
      <c r="U50" s="552"/>
      <c r="V50" s="401"/>
      <c r="W50" s="406"/>
      <c r="X50" s="560"/>
      <c r="Y50" s="533"/>
      <c r="Z50" s="547"/>
      <c r="AA50" s="552"/>
      <c r="AD50" s="543"/>
      <c r="AE50" s="533"/>
      <c r="AF50" s="547"/>
      <c r="AG50" s="552"/>
    </row>
    <row r="51" spans="1:33" s="20" customFormat="1" ht="78" customHeight="1" thickBot="1" x14ac:dyDescent="0.25">
      <c r="A51" s="613"/>
      <c r="B51" s="616"/>
      <c r="C51" s="183" t="s">
        <v>457</v>
      </c>
      <c r="D51" s="183" t="s">
        <v>458</v>
      </c>
      <c r="E51" s="618"/>
      <c r="F51" s="618"/>
      <c r="G51" s="618"/>
      <c r="H51" s="182" t="s">
        <v>328</v>
      </c>
      <c r="I51" s="247" t="s">
        <v>284</v>
      </c>
      <c r="J51" s="256" t="s">
        <v>287</v>
      </c>
      <c r="K51" s="566"/>
      <c r="L51" s="566"/>
      <c r="M51" s="566"/>
      <c r="N51" s="566"/>
      <c r="O51" s="566"/>
      <c r="P51" s="416" t="s">
        <v>462</v>
      </c>
      <c r="Q51" s="416" t="s">
        <v>463</v>
      </c>
      <c r="R51" s="568"/>
      <c r="S51" s="188"/>
      <c r="T51" s="567"/>
      <c r="U51" s="665"/>
      <c r="V51" s="418"/>
      <c r="W51" s="408"/>
      <c r="X51" s="557"/>
      <c r="Y51" s="534"/>
      <c r="Z51" s="548"/>
      <c r="AA51" s="552"/>
      <c r="AD51" s="544"/>
      <c r="AE51" s="534"/>
      <c r="AF51" s="548"/>
      <c r="AG51" s="552"/>
    </row>
    <row r="52" spans="1:33" s="20" customFormat="1" ht="68.25" customHeight="1" thickBot="1" x14ac:dyDescent="0.25">
      <c r="A52" s="611" t="s">
        <v>89</v>
      </c>
      <c r="B52" s="672" t="s">
        <v>90</v>
      </c>
      <c r="C52" s="672" t="s">
        <v>78</v>
      </c>
      <c r="D52" s="672" t="s">
        <v>113</v>
      </c>
      <c r="E52" s="619" t="s">
        <v>301</v>
      </c>
      <c r="F52" s="619" t="s">
        <v>133</v>
      </c>
      <c r="G52" s="716" t="s">
        <v>132</v>
      </c>
      <c r="H52" s="314" t="s">
        <v>415</v>
      </c>
      <c r="I52" s="313" t="s">
        <v>284</v>
      </c>
      <c r="J52" s="313" t="s">
        <v>289</v>
      </c>
      <c r="K52" s="619" t="s">
        <v>301</v>
      </c>
      <c r="L52" s="619" t="s">
        <v>133</v>
      </c>
      <c r="M52" s="619" t="s">
        <v>132</v>
      </c>
      <c r="N52" s="619" t="s">
        <v>352</v>
      </c>
      <c r="O52" s="619" t="s">
        <v>452</v>
      </c>
      <c r="P52" s="672" t="s">
        <v>418</v>
      </c>
      <c r="Q52" s="674" t="s">
        <v>419</v>
      </c>
      <c r="R52" s="558" t="s">
        <v>454</v>
      </c>
      <c r="S52" s="373"/>
      <c r="T52" s="34"/>
      <c r="U52" s="246"/>
      <c r="V52" s="417"/>
      <c r="W52" s="409"/>
      <c r="X52" s="556"/>
      <c r="Y52" s="373"/>
      <c r="Z52" s="34"/>
      <c r="AA52" s="36"/>
      <c r="AD52" s="531"/>
      <c r="AE52" s="373"/>
      <c r="AF52" s="34"/>
      <c r="AG52" s="36"/>
    </row>
    <row r="53" spans="1:33" s="20" customFormat="1" ht="77.25" customHeight="1" thickBot="1" x14ac:dyDescent="0.25">
      <c r="A53" s="671"/>
      <c r="B53" s="673"/>
      <c r="C53" s="673"/>
      <c r="D53" s="673"/>
      <c r="E53" s="541"/>
      <c r="F53" s="715"/>
      <c r="G53" s="717"/>
      <c r="H53" s="33" t="s">
        <v>414</v>
      </c>
      <c r="I53" s="313" t="s">
        <v>284</v>
      </c>
      <c r="J53" s="313" t="s">
        <v>289</v>
      </c>
      <c r="K53" s="541"/>
      <c r="L53" s="541"/>
      <c r="M53" s="541"/>
      <c r="N53" s="541"/>
      <c r="O53" s="541"/>
      <c r="P53" s="673"/>
      <c r="Q53" s="675"/>
      <c r="R53" s="532"/>
      <c r="S53" s="364"/>
      <c r="T53" s="34"/>
      <c r="U53" s="246"/>
      <c r="V53" s="401"/>
      <c r="W53" s="406"/>
      <c r="X53" s="557"/>
      <c r="Y53" s="364"/>
      <c r="Z53" s="266"/>
      <c r="AA53" s="288"/>
      <c r="AD53" s="532"/>
      <c r="AE53" s="364"/>
      <c r="AF53" s="266"/>
      <c r="AG53" s="288"/>
    </row>
    <row r="54" spans="1:33" s="20" customFormat="1" ht="79.5" customHeight="1" thickBot="1" x14ac:dyDescent="0.25">
      <c r="A54" s="311" t="s">
        <v>89</v>
      </c>
      <c r="B54" s="182" t="s">
        <v>91</v>
      </c>
      <c r="C54" s="182" t="s">
        <v>114</v>
      </c>
      <c r="D54" s="182" t="s">
        <v>92</v>
      </c>
      <c r="E54" s="315" t="s">
        <v>301</v>
      </c>
      <c r="F54" s="318" t="s">
        <v>300</v>
      </c>
      <c r="G54" s="315" t="s">
        <v>298</v>
      </c>
      <c r="H54" s="316" t="s">
        <v>93</v>
      </c>
      <c r="I54" s="315" t="s">
        <v>286</v>
      </c>
      <c r="J54" s="256" t="s">
        <v>289</v>
      </c>
      <c r="K54" s="188" t="s">
        <v>301</v>
      </c>
      <c r="L54" s="315" t="s">
        <v>300</v>
      </c>
      <c r="M54" s="315" t="s">
        <v>298</v>
      </c>
      <c r="N54" s="315" t="s">
        <v>352</v>
      </c>
      <c r="O54" s="182" t="s">
        <v>452</v>
      </c>
      <c r="P54" s="317" t="s">
        <v>94</v>
      </c>
      <c r="Q54" s="317" t="s">
        <v>95</v>
      </c>
      <c r="R54" s="312" t="s">
        <v>454</v>
      </c>
      <c r="S54" s="374"/>
      <c r="T54" s="188"/>
      <c r="U54" s="386"/>
      <c r="V54" s="420"/>
      <c r="W54" s="419"/>
      <c r="X54" s="388"/>
      <c r="Y54" s="374"/>
      <c r="Z54" s="188"/>
      <c r="AA54" s="189"/>
      <c r="AD54" s="312"/>
      <c r="AE54" s="374"/>
      <c r="AF54" s="188"/>
      <c r="AG54" s="189"/>
    </row>
    <row r="55" spans="1:33" s="20" customFormat="1" ht="26.25" customHeight="1" thickBot="1" x14ac:dyDescent="0.25">
      <c r="A55" s="305"/>
      <c r="B55" s="306"/>
      <c r="C55" s="306"/>
      <c r="D55" s="306"/>
      <c r="E55" s="261"/>
      <c r="F55" s="261"/>
      <c r="G55" s="261"/>
      <c r="H55" s="306"/>
      <c r="I55" s="261"/>
      <c r="J55" s="261"/>
      <c r="K55" s="307"/>
      <c r="L55" s="306"/>
      <c r="M55" s="261"/>
      <c r="N55" s="261"/>
      <c r="O55" s="308"/>
      <c r="P55" s="306"/>
      <c r="Q55" s="306"/>
      <c r="R55" s="306"/>
      <c r="S55" s="306"/>
      <c r="T55" s="306"/>
      <c r="U55" s="309"/>
      <c r="V55" s="404"/>
      <c r="W55" s="405"/>
      <c r="X55" s="389"/>
      <c r="Y55" s="306"/>
      <c r="Z55" s="306"/>
      <c r="AA55" s="309"/>
      <c r="AD55" s="306"/>
      <c r="AE55" s="306"/>
      <c r="AF55" s="306"/>
      <c r="AG55" s="309"/>
    </row>
    <row r="56" spans="1:33" x14ac:dyDescent="0.25">
      <c r="A56" s="37"/>
      <c r="B56" s="38"/>
      <c r="C56" s="38"/>
      <c r="D56" s="38"/>
      <c r="E56" s="38"/>
      <c r="F56" s="38"/>
      <c r="G56" s="38"/>
      <c r="H56" s="38"/>
      <c r="I56" s="38"/>
      <c r="J56" s="38"/>
      <c r="K56" s="38"/>
      <c r="L56" s="38"/>
      <c r="M56" s="38"/>
      <c r="N56" s="38"/>
      <c r="O56" s="38"/>
      <c r="P56" s="38"/>
      <c r="Q56" s="38"/>
      <c r="R56" s="38"/>
      <c r="S56" s="38"/>
      <c r="T56" s="38"/>
      <c r="U56" s="38"/>
    </row>
    <row r="57" spans="1:33" x14ac:dyDescent="0.25">
      <c r="A57" s="37"/>
      <c r="B57" s="38"/>
      <c r="C57" s="38"/>
      <c r="D57" s="38"/>
      <c r="E57" s="38"/>
      <c r="F57" s="38"/>
      <c r="G57" s="38"/>
      <c r="H57" s="38"/>
      <c r="I57" s="38"/>
      <c r="J57" s="38"/>
      <c r="K57" s="38"/>
      <c r="L57" s="38"/>
      <c r="M57" s="38"/>
      <c r="N57" s="38"/>
      <c r="O57" s="38"/>
      <c r="P57" s="38"/>
      <c r="Q57" s="38"/>
      <c r="R57" s="38"/>
      <c r="S57" s="38"/>
      <c r="T57" s="38"/>
      <c r="U57" s="38"/>
    </row>
    <row r="58" spans="1:33" ht="15.75" customHeight="1" x14ac:dyDescent="0.25">
      <c r="A58" s="710" t="s">
        <v>32</v>
      </c>
      <c r="B58" s="711"/>
      <c r="C58" s="711"/>
      <c r="D58" s="711"/>
      <c r="E58" s="711"/>
      <c r="F58" s="711"/>
      <c r="G58" s="711"/>
      <c r="H58" s="711"/>
      <c r="I58" s="711"/>
      <c r="J58" s="711"/>
      <c r="K58" s="711"/>
      <c r="L58" s="711"/>
      <c r="M58" s="711"/>
      <c r="N58" s="711"/>
      <c r="O58" s="711"/>
      <c r="P58" s="711"/>
      <c r="Q58" s="711"/>
      <c r="R58" s="711"/>
      <c r="S58" s="711"/>
      <c r="T58" s="711"/>
      <c r="U58" s="712"/>
    </row>
    <row r="59" spans="1:33" ht="15.75" thickBot="1" x14ac:dyDescent="0.3">
      <c r="A59" s="707"/>
      <c r="B59" s="708"/>
      <c r="C59" s="708"/>
      <c r="D59" s="708"/>
      <c r="E59" s="708"/>
      <c r="F59" s="708"/>
      <c r="G59" s="708"/>
      <c r="H59" s="708"/>
      <c r="I59" s="708"/>
      <c r="J59" s="708"/>
      <c r="K59" s="708"/>
      <c r="L59" s="708"/>
      <c r="M59" s="708"/>
      <c r="N59" s="708"/>
      <c r="O59" s="708"/>
      <c r="P59" s="708"/>
      <c r="Q59" s="708"/>
      <c r="R59" s="708"/>
      <c r="S59" s="708"/>
      <c r="T59" s="708"/>
      <c r="U59" s="709"/>
    </row>
    <row r="60" spans="1:33" x14ac:dyDescent="0.25">
      <c r="A60" s="666"/>
      <c r="B60" s="667"/>
      <c r="C60" s="667"/>
      <c r="D60" s="667"/>
      <c r="E60" s="667"/>
      <c r="F60" s="667"/>
      <c r="G60" s="667"/>
      <c r="H60" s="668"/>
      <c r="I60" s="669"/>
      <c r="J60" s="669"/>
      <c r="K60" s="669"/>
      <c r="L60" s="669"/>
      <c r="M60" s="669"/>
      <c r="N60" s="669"/>
      <c r="O60" s="669"/>
      <c r="P60" s="669"/>
      <c r="Q60" s="669"/>
      <c r="R60" s="669"/>
      <c r="S60" s="669"/>
      <c r="T60" s="669"/>
      <c r="U60" s="670"/>
    </row>
    <row r="61" spans="1:33" x14ac:dyDescent="0.25">
      <c r="A61" s="660"/>
      <c r="B61" s="661"/>
      <c r="C61" s="661"/>
      <c r="D61" s="661"/>
      <c r="E61" s="661"/>
      <c r="F61" s="661"/>
      <c r="G61" s="661"/>
      <c r="H61" s="662"/>
      <c r="I61" s="663"/>
      <c r="J61" s="663"/>
      <c r="K61" s="663"/>
      <c r="L61" s="663"/>
      <c r="M61" s="663"/>
      <c r="N61" s="663"/>
      <c r="O61" s="663"/>
      <c r="P61" s="663"/>
      <c r="Q61" s="663"/>
      <c r="R61" s="663"/>
      <c r="S61" s="663"/>
      <c r="T61" s="663"/>
      <c r="U61" s="664"/>
    </row>
    <row r="62" spans="1:33" ht="15.75" thickBot="1" x14ac:dyDescent="0.3">
      <c r="A62" s="654"/>
      <c r="B62" s="655"/>
      <c r="C62" s="655"/>
      <c r="D62" s="655"/>
      <c r="E62" s="655"/>
      <c r="F62" s="655"/>
      <c r="G62" s="655"/>
      <c r="H62" s="656"/>
      <c r="I62" s="657"/>
      <c r="J62" s="657"/>
      <c r="K62" s="657"/>
      <c r="L62" s="657"/>
      <c r="M62" s="657"/>
      <c r="N62" s="657"/>
      <c r="O62" s="657"/>
      <c r="P62" s="657"/>
      <c r="Q62" s="657"/>
      <c r="R62" s="657"/>
      <c r="S62" s="657"/>
      <c r="T62" s="657"/>
      <c r="U62" s="658"/>
    </row>
    <row r="63" spans="1:33" x14ac:dyDescent="0.25">
      <c r="A63" s="703" t="s">
        <v>31</v>
      </c>
      <c r="B63" s="704"/>
      <c r="C63" s="704"/>
      <c r="D63" s="704"/>
      <c r="E63" s="704"/>
      <c r="F63" s="704"/>
      <c r="G63" s="704"/>
      <c r="H63" s="704"/>
      <c r="I63" s="704"/>
      <c r="J63" s="704"/>
      <c r="K63" s="704"/>
      <c r="L63" s="704"/>
      <c r="M63" s="704"/>
      <c r="N63" s="704"/>
      <c r="O63" s="704"/>
      <c r="P63" s="704"/>
      <c r="Q63" s="704"/>
      <c r="R63" s="704"/>
      <c r="S63" s="704"/>
      <c r="T63" s="704"/>
      <c r="U63" s="704"/>
    </row>
    <row r="64" spans="1:33" x14ac:dyDescent="0.25">
      <c r="A64" s="705"/>
      <c r="B64" s="706"/>
      <c r="C64" s="706"/>
      <c r="D64" s="706"/>
      <c r="E64" s="706"/>
      <c r="F64" s="706"/>
      <c r="G64" s="706"/>
      <c r="H64" s="706"/>
      <c r="I64" s="706"/>
      <c r="J64" s="706"/>
      <c r="K64" s="706"/>
      <c r="L64" s="706"/>
      <c r="M64" s="706"/>
      <c r="N64" s="706"/>
      <c r="O64" s="706"/>
      <c r="P64" s="706"/>
      <c r="Q64" s="706"/>
      <c r="R64" s="706"/>
      <c r="S64" s="706"/>
      <c r="T64" s="706"/>
      <c r="U64" s="706"/>
    </row>
    <row r="65" spans="1:21" x14ac:dyDescent="0.25">
      <c r="A65" s="705"/>
      <c r="B65" s="706"/>
      <c r="C65" s="706"/>
      <c r="D65" s="706"/>
      <c r="E65" s="706"/>
      <c r="F65" s="706"/>
      <c r="G65" s="706"/>
      <c r="H65" s="706"/>
      <c r="I65" s="706"/>
      <c r="J65" s="706"/>
      <c r="K65" s="706"/>
      <c r="L65" s="706"/>
      <c r="M65" s="706"/>
      <c r="N65" s="706"/>
      <c r="O65" s="706"/>
      <c r="P65" s="706"/>
      <c r="Q65" s="706"/>
      <c r="R65" s="706"/>
      <c r="S65" s="706"/>
      <c r="T65" s="706"/>
      <c r="U65" s="706"/>
    </row>
    <row r="66" spans="1:21" hidden="1" x14ac:dyDescent="0.25"/>
    <row r="67" spans="1:21" hidden="1" x14ac:dyDescent="0.25">
      <c r="A67" s="9"/>
      <c r="B67" s="9"/>
      <c r="C67" s="9"/>
      <c r="D67" s="9"/>
      <c r="E67" s="9"/>
      <c r="F67" s="9"/>
      <c r="G67" s="9"/>
      <c r="H67" s="9"/>
      <c r="I67" s="9"/>
      <c r="J67" s="9"/>
      <c r="K67" s="9"/>
      <c r="L67" s="9"/>
      <c r="M67" s="9"/>
      <c r="N67" s="9"/>
      <c r="O67" s="9"/>
      <c r="P67" s="9"/>
      <c r="Q67" s="9"/>
    </row>
    <row r="68" spans="1:21" hidden="1" x14ac:dyDescent="0.25"/>
    <row r="69" spans="1:21" ht="30.75" hidden="1" thickBot="1" x14ac:dyDescent="0.3">
      <c r="B69" s="132" t="s">
        <v>43</v>
      </c>
      <c r="C69" s="132"/>
      <c r="D69" s="129" t="s">
        <v>299</v>
      </c>
      <c r="I69" s="126" t="s">
        <v>282</v>
      </c>
      <c r="J69" s="126" t="s">
        <v>283</v>
      </c>
      <c r="N69" s="184" t="s">
        <v>355</v>
      </c>
    </row>
    <row r="70" spans="1:21" ht="30" hidden="1" customHeight="1" thickBot="1" x14ac:dyDescent="0.3">
      <c r="B70" s="133" t="s">
        <v>301</v>
      </c>
      <c r="C70" s="133"/>
      <c r="D70" s="133" t="s">
        <v>296</v>
      </c>
      <c r="I70" s="282" t="s">
        <v>284</v>
      </c>
      <c r="J70" s="280" t="s">
        <v>285</v>
      </c>
      <c r="L70" s="23"/>
      <c r="N70" s="186" t="s">
        <v>351</v>
      </c>
    </row>
    <row r="71" spans="1:21" ht="26.25" hidden="1" customHeight="1" thickBot="1" x14ac:dyDescent="0.3">
      <c r="B71" s="139" t="s">
        <v>302</v>
      </c>
      <c r="C71" s="139"/>
      <c r="D71" s="134" t="s">
        <v>132</v>
      </c>
      <c r="I71" s="279" t="s">
        <v>409</v>
      </c>
      <c r="J71" s="280" t="s">
        <v>287</v>
      </c>
      <c r="N71" s="185" t="s">
        <v>352</v>
      </c>
    </row>
    <row r="72" spans="1:21" ht="27" hidden="1" customHeight="1" thickBot="1" x14ac:dyDescent="0.3">
      <c r="B72" s="134" t="s">
        <v>303</v>
      </c>
      <c r="C72" s="134"/>
      <c r="D72" s="135" t="s">
        <v>297</v>
      </c>
      <c r="I72" s="279" t="s">
        <v>408</v>
      </c>
      <c r="J72" s="280" t="s">
        <v>288</v>
      </c>
      <c r="N72" s="185" t="s">
        <v>353</v>
      </c>
    </row>
    <row r="73" spans="1:21" ht="23.25" hidden="1" customHeight="1" thickBot="1" x14ac:dyDescent="0.3">
      <c r="B73" s="134"/>
      <c r="C73" s="134"/>
      <c r="D73" s="135"/>
      <c r="I73" s="289" t="s">
        <v>286</v>
      </c>
      <c r="J73" s="280" t="s">
        <v>289</v>
      </c>
      <c r="N73" s="185" t="s">
        <v>354</v>
      </c>
    </row>
    <row r="74" spans="1:21" ht="38.25" hidden="1" customHeight="1" thickBot="1" x14ac:dyDescent="0.3">
      <c r="B74" s="135" t="s">
        <v>304</v>
      </c>
      <c r="C74" s="135"/>
      <c r="D74" s="136" t="s">
        <v>298</v>
      </c>
      <c r="I74" s="290" t="s">
        <v>306</v>
      </c>
      <c r="J74" s="280" t="s">
        <v>290</v>
      </c>
    </row>
    <row r="75" spans="1:21" ht="33.75" hidden="1" customHeight="1" thickBot="1" x14ac:dyDescent="0.3">
      <c r="B75" s="136" t="s">
        <v>305</v>
      </c>
      <c r="C75" s="138"/>
      <c r="D75" s="137"/>
      <c r="I75" s="291" t="s">
        <v>410</v>
      </c>
      <c r="J75" s="280" t="s">
        <v>332</v>
      </c>
    </row>
    <row r="76" spans="1:21" ht="23.25" hidden="1" customHeight="1" x14ac:dyDescent="0.25">
      <c r="I76" s="283" t="s">
        <v>407</v>
      </c>
      <c r="J76" s="280" t="s">
        <v>291</v>
      </c>
    </row>
    <row r="77" spans="1:21" ht="23.25" hidden="1" customHeight="1" x14ac:dyDescent="0.25">
      <c r="J77" s="279" t="s">
        <v>292</v>
      </c>
    </row>
    <row r="78" spans="1:21" ht="23.25" hidden="1" customHeight="1" x14ac:dyDescent="0.25"/>
    <row r="79" spans="1:21" hidden="1" x14ac:dyDescent="0.25"/>
    <row r="80" spans="1:21" hidden="1" x14ac:dyDescent="0.25"/>
    <row r="81" spans="1:12" hidden="1" x14ac:dyDescent="0.25"/>
    <row r="82" spans="1:12" s="23" customFormat="1" ht="30.75" hidden="1" thickBot="1" x14ac:dyDescent="0.3">
      <c r="E82" s="298" t="s">
        <v>33</v>
      </c>
      <c r="F82" s="132" t="s">
        <v>6</v>
      </c>
      <c r="G82" s="293" t="s">
        <v>295</v>
      </c>
      <c r="L82"/>
    </row>
    <row r="83" spans="1:12" ht="30.75" hidden="1" thickBot="1" x14ac:dyDescent="0.3">
      <c r="E83" s="299" t="s">
        <v>301</v>
      </c>
      <c r="F83" s="294" t="s">
        <v>300</v>
      </c>
      <c r="G83" s="130" t="s">
        <v>298</v>
      </c>
    </row>
    <row r="84" spans="1:12" ht="26.25" hidden="1" thickBot="1" x14ac:dyDescent="0.3">
      <c r="E84" s="300" t="s">
        <v>302</v>
      </c>
      <c r="F84" s="295" t="s">
        <v>133</v>
      </c>
      <c r="G84" s="131" t="s">
        <v>297</v>
      </c>
    </row>
    <row r="85" spans="1:12" ht="15.75" hidden="1" thickBot="1" x14ac:dyDescent="0.3">
      <c r="E85" s="301" t="s">
        <v>303</v>
      </c>
      <c r="F85" s="296" t="s">
        <v>132</v>
      </c>
      <c r="G85" s="128" t="s">
        <v>132</v>
      </c>
    </row>
    <row r="86" spans="1:12" ht="15.75" hidden="1" thickBot="1" x14ac:dyDescent="0.3">
      <c r="E86" s="302" t="s">
        <v>304</v>
      </c>
      <c r="F86" s="297"/>
      <c r="G86" s="127"/>
    </row>
    <row r="87" spans="1:12" ht="26.25" hidden="1" thickBot="1" x14ac:dyDescent="0.3">
      <c r="E87" s="303" t="s">
        <v>305</v>
      </c>
      <c r="F87" s="297"/>
      <c r="G87" s="127"/>
    </row>
    <row r="88" spans="1:12" hidden="1" x14ac:dyDescent="0.25"/>
    <row r="89" spans="1:12" x14ac:dyDescent="0.25">
      <c r="A89" s="438">
        <v>44225</v>
      </c>
    </row>
  </sheetData>
  <autoFilter ref="A1:U54"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dataConsolidate/>
  <mergeCells count="276">
    <mergeCell ref="A37:A38"/>
    <mergeCell ref="B37:B38"/>
    <mergeCell ref="E28:E29"/>
    <mergeCell ref="C41:C43"/>
    <mergeCell ref="A32:A34"/>
    <mergeCell ref="B32:B34"/>
    <mergeCell ref="A28:A29"/>
    <mergeCell ref="B28:B29"/>
    <mergeCell ref="P52:P53"/>
    <mergeCell ref="L52:L53"/>
    <mergeCell ref="M52:M53"/>
    <mergeCell ref="N52:N53"/>
    <mergeCell ref="O52:O53"/>
    <mergeCell ref="E52:E53"/>
    <mergeCell ref="F52:F53"/>
    <mergeCell ref="G52:G53"/>
    <mergeCell ref="K37:K38"/>
    <mergeCell ref="K32:K34"/>
    <mergeCell ref="D46:D48"/>
    <mergeCell ref="C46:C48"/>
    <mergeCell ref="E46:E48"/>
    <mergeCell ref="F46:F48"/>
    <mergeCell ref="G46:G48"/>
    <mergeCell ref="B46:B48"/>
    <mergeCell ref="A14:A16"/>
    <mergeCell ref="B14:B16"/>
    <mergeCell ref="E14:E16"/>
    <mergeCell ref="F14:F16"/>
    <mergeCell ref="G14:G16"/>
    <mergeCell ref="K14:K16"/>
    <mergeCell ref="L14:L16"/>
    <mergeCell ref="C14:C16"/>
    <mergeCell ref="D14:D16"/>
    <mergeCell ref="A63:U65"/>
    <mergeCell ref="A59:U59"/>
    <mergeCell ref="A58:U58"/>
    <mergeCell ref="E35:E36"/>
    <mergeCell ref="F35:F36"/>
    <mergeCell ref="G35:G36"/>
    <mergeCell ref="K35:K36"/>
    <mergeCell ref="L35:L36"/>
    <mergeCell ref="M35:M36"/>
    <mergeCell ref="A35:A36"/>
    <mergeCell ref="B35:B36"/>
    <mergeCell ref="C35:C36"/>
    <mergeCell ref="D35:D36"/>
    <mergeCell ref="N49:N51"/>
    <mergeCell ref="O49:O51"/>
    <mergeCell ref="R49:R51"/>
    <mergeCell ref="L37:L38"/>
    <mergeCell ref="K46:K48"/>
    <mergeCell ref="M46:M48"/>
    <mergeCell ref="G49:G51"/>
    <mergeCell ref="K49:K51"/>
    <mergeCell ref="L49:L51"/>
    <mergeCell ref="M49:M51"/>
    <mergeCell ref="M41:M43"/>
    <mergeCell ref="M32:M34"/>
    <mergeCell ref="L23:L25"/>
    <mergeCell ref="M23:M25"/>
    <mergeCell ref="M17:M19"/>
    <mergeCell ref="K17:K19"/>
    <mergeCell ref="L17:L19"/>
    <mergeCell ref="K28:K29"/>
    <mergeCell ref="L28:L29"/>
    <mergeCell ref="M28:M29"/>
    <mergeCell ref="K21:K22"/>
    <mergeCell ref="L21:L22"/>
    <mergeCell ref="K23:K25"/>
    <mergeCell ref="L32:L34"/>
    <mergeCell ref="G37:G38"/>
    <mergeCell ref="C32:C34"/>
    <mergeCell ref="E32:E34"/>
    <mergeCell ref="F32:F34"/>
    <mergeCell ref="D28:D29"/>
    <mergeCell ref="C28:C29"/>
    <mergeCell ref="G21:G22"/>
    <mergeCell ref="G17:G19"/>
    <mergeCell ref="G23:G25"/>
    <mergeCell ref="E23:E25"/>
    <mergeCell ref="F23:F25"/>
    <mergeCell ref="F28:F29"/>
    <mergeCell ref="G28:G29"/>
    <mergeCell ref="G32:G34"/>
    <mergeCell ref="C5:C8"/>
    <mergeCell ref="C9:C11"/>
    <mergeCell ref="H5:Q5"/>
    <mergeCell ref="Q9:Q11"/>
    <mergeCell ref="A46:A48"/>
    <mergeCell ref="L46:L48"/>
    <mergeCell ref="A41:A43"/>
    <mergeCell ref="D32:D34"/>
    <mergeCell ref="D41:D43"/>
    <mergeCell ref="E41:E43"/>
    <mergeCell ref="F41:F43"/>
    <mergeCell ref="M14:M16"/>
    <mergeCell ref="B41:B43"/>
    <mergeCell ref="N6:N8"/>
    <mergeCell ref="O6:Q7"/>
    <mergeCell ref="E7:E8"/>
    <mergeCell ref="N9:N11"/>
    <mergeCell ref="G9:G11"/>
    <mergeCell ref="M21:M22"/>
    <mergeCell ref="A39:A40"/>
    <mergeCell ref="A17:A19"/>
    <mergeCell ref="B17:B19"/>
    <mergeCell ref="E17:E19"/>
    <mergeCell ref="F17:F19"/>
    <mergeCell ref="B39:B40"/>
    <mergeCell ref="E39:E40"/>
    <mergeCell ref="F39:F40"/>
    <mergeCell ref="G39:G40"/>
    <mergeCell ref="E9:E11"/>
    <mergeCell ref="F9:F11"/>
    <mergeCell ref="A9:A11"/>
    <mergeCell ref="B9:B11"/>
    <mergeCell ref="D9:D11"/>
    <mergeCell ref="A23:A25"/>
    <mergeCell ref="B23:B25"/>
    <mergeCell ref="C23:C25"/>
    <mergeCell ref="D23:D25"/>
    <mergeCell ref="A21:A22"/>
    <mergeCell ref="B21:B22"/>
    <mergeCell ref="C21:C22"/>
    <mergeCell ref="D21:D22"/>
    <mergeCell ref="E21:E22"/>
    <mergeCell ref="F21:F22"/>
    <mergeCell ref="D17:D19"/>
    <mergeCell ref="C37:C38"/>
    <mergeCell ref="D37:D38"/>
    <mergeCell ref="E37:E38"/>
    <mergeCell ref="F37:F38"/>
    <mergeCell ref="A62:G62"/>
    <mergeCell ref="H62:U62"/>
    <mergeCell ref="G41:G43"/>
    <mergeCell ref="K41:K43"/>
    <mergeCell ref="L41:L43"/>
    <mergeCell ref="T49:T51"/>
    <mergeCell ref="A61:G61"/>
    <mergeCell ref="H61:U61"/>
    <mergeCell ref="U50:U51"/>
    <mergeCell ref="A60:G60"/>
    <mergeCell ref="H60:U60"/>
    <mergeCell ref="A52:A53"/>
    <mergeCell ref="B52:B53"/>
    <mergeCell ref="C52:C53"/>
    <mergeCell ref="D52:D53"/>
    <mergeCell ref="K52:K53"/>
    <mergeCell ref="Q52:Q53"/>
    <mergeCell ref="K39:K40"/>
    <mergeCell ref="A49:A51"/>
    <mergeCell ref="B49:B51"/>
    <mergeCell ref="E49:E51"/>
    <mergeCell ref="F49:F51"/>
    <mergeCell ref="M37:M38"/>
    <mergeCell ref="L39:L40"/>
    <mergeCell ref="M39:M40"/>
    <mergeCell ref="A1:U2"/>
    <mergeCell ref="A3:U3"/>
    <mergeCell ref="A4:D4"/>
    <mergeCell ref="E4:Q4"/>
    <mergeCell ref="R4:U4"/>
    <mergeCell ref="A5:A8"/>
    <mergeCell ref="B5:B8"/>
    <mergeCell ref="D5:D8"/>
    <mergeCell ref="E5:G5"/>
    <mergeCell ref="R5:R8"/>
    <mergeCell ref="S5:S8"/>
    <mergeCell ref="T5:T8"/>
    <mergeCell ref="U5:U8"/>
    <mergeCell ref="E6:G6"/>
    <mergeCell ref="H6:H8"/>
    <mergeCell ref="I6:J6"/>
    <mergeCell ref="F7:F8"/>
    <mergeCell ref="G7:G8"/>
    <mergeCell ref="I7:I8"/>
    <mergeCell ref="J7:J8"/>
    <mergeCell ref="K7:K8"/>
    <mergeCell ref="L7:L8"/>
    <mergeCell ref="M7:M8"/>
    <mergeCell ref="K6:M6"/>
    <mergeCell ref="I18:I19"/>
    <mergeCell ref="J18:J19"/>
    <mergeCell ref="H18:H19"/>
    <mergeCell ref="N18:N19"/>
    <mergeCell ref="O17:O19"/>
    <mergeCell ref="P18:P19"/>
    <mergeCell ref="Q18:Q19"/>
    <mergeCell ref="S9:S11"/>
    <mergeCell ref="R9:R11"/>
    <mergeCell ref="T9:T11"/>
    <mergeCell ref="K9:K11"/>
    <mergeCell ref="L9:L11"/>
    <mergeCell ref="M9:M11"/>
    <mergeCell ref="S18:S19"/>
    <mergeCell ref="R14:R16"/>
    <mergeCell ref="R17:R19"/>
    <mergeCell ref="Z46:Z48"/>
    <mergeCell ref="V14:V16"/>
    <mergeCell ref="Y50:Y51"/>
    <mergeCell ref="V4:W4"/>
    <mergeCell ref="X4:AA4"/>
    <mergeCell ref="AB4:AC4"/>
    <mergeCell ref="AD4:AG4"/>
    <mergeCell ref="AH4:AI4"/>
    <mergeCell ref="V5:V8"/>
    <mergeCell ref="W5:W8"/>
    <mergeCell ref="X5:X8"/>
    <mergeCell ref="Y5:Y8"/>
    <mergeCell ref="Z5:Z8"/>
    <mergeCell ref="AA5:AA8"/>
    <mergeCell ref="AB5:AB8"/>
    <mergeCell ref="AC5:AC8"/>
    <mergeCell ref="AD5:AD8"/>
    <mergeCell ref="AE5:AE8"/>
    <mergeCell ref="AF5:AF8"/>
    <mergeCell ref="AG5:AG8"/>
    <mergeCell ref="AH5:AH8"/>
    <mergeCell ref="AI5:AI8"/>
    <mergeCell ref="AA23:AA24"/>
    <mergeCell ref="AE9:AE11"/>
    <mergeCell ref="X52:X53"/>
    <mergeCell ref="R52:R53"/>
    <mergeCell ref="V9:V11"/>
    <mergeCell ref="X9:X11"/>
    <mergeCell ref="Y9:Y11"/>
    <mergeCell ref="X14:X16"/>
    <mergeCell ref="X17:X19"/>
    <mergeCell ref="Y21:Y22"/>
    <mergeCell ref="Y23:Y24"/>
    <mergeCell ref="X32:X34"/>
    <mergeCell ref="Y46:Y48"/>
    <mergeCell ref="X49:X51"/>
    <mergeCell ref="U9:U11"/>
    <mergeCell ref="T32:T34"/>
    <mergeCell ref="T28:T29"/>
    <mergeCell ref="S46:S48"/>
    <mergeCell ref="T46:T48"/>
    <mergeCell ref="U46:U48"/>
    <mergeCell ref="R32:R34"/>
    <mergeCell ref="AA46:AA48"/>
    <mergeCell ref="Z49:Z51"/>
    <mergeCell ref="AA50:AA51"/>
    <mergeCell ref="AG9:AG11"/>
    <mergeCell ref="AD14:AD16"/>
    <mergeCell ref="AG46:AG48"/>
    <mergeCell ref="AD49:AD51"/>
    <mergeCell ref="AF49:AF51"/>
    <mergeCell ref="AE50:AE51"/>
    <mergeCell ref="AG50:AG51"/>
    <mergeCell ref="AF14:AF16"/>
    <mergeCell ref="AD17:AD19"/>
    <mergeCell ref="AF17:AF19"/>
    <mergeCell ref="AD9:AD11"/>
    <mergeCell ref="Z9:Z11"/>
    <mergeCell ref="AA9:AA11"/>
    <mergeCell ref="Z14:Z16"/>
    <mergeCell ref="Z17:Z19"/>
    <mergeCell ref="Z21:Z22"/>
    <mergeCell ref="AA21:AA22"/>
    <mergeCell ref="Z23:Z25"/>
    <mergeCell ref="AF9:AF11"/>
    <mergeCell ref="Z28:Z29"/>
    <mergeCell ref="Z32:Z34"/>
    <mergeCell ref="AD52:AD53"/>
    <mergeCell ref="AE21:AE22"/>
    <mergeCell ref="AF21:AF22"/>
    <mergeCell ref="AG21:AG22"/>
    <mergeCell ref="AE23:AE24"/>
    <mergeCell ref="AF23:AF25"/>
    <mergeCell ref="AG23:AG24"/>
    <mergeCell ref="AF28:AF29"/>
    <mergeCell ref="AD32:AD34"/>
    <mergeCell ref="AF32:AF34"/>
    <mergeCell ref="AE46:AE48"/>
    <mergeCell ref="AF46:AF48"/>
  </mergeCells>
  <conditionalFormatting sqref="I10:I11 I13:I16 I20">
    <cfRule type="cellIs" dxfId="392" priority="174" operator="equal">
      <formula>$I$70</formula>
    </cfRule>
  </conditionalFormatting>
  <conditionalFormatting sqref="I12">
    <cfRule type="cellIs" dxfId="391" priority="172" operator="equal">
      <formula>$I$70</formula>
    </cfRule>
  </conditionalFormatting>
  <conditionalFormatting sqref="I21:I31">
    <cfRule type="cellIs" dxfId="390" priority="168" operator="equal">
      <formula>$I$70</formula>
    </cfRule>
  </conditionalFormatting>
  <conditionalFormatting sqref="I34">
    <cfRule type="cellIs" dxfId="389" priority="166" operator="equal">
      <formula>$I$70</formula>
    </cfRule>
  </conditionalFormatting>
  <conditionalFormatting sqref="I36">
    <cfRule type="cellIs" dxfId="388" priority="164" operator="equal">
      <formula>$I$70</formula>
    </cfRule>
  </conditionalFormatting>
  <conditionalFormatting sqref="I38">
    <cfRule type="cellIs" dxfId="387" priority="162" operator="equal">
      <formula>$I$70</formula>
    </cfRule>
  </conditionalFormatting>
  <conditionalFormatting sqref="I12">
    <cfRule type="cellIs" dxfId="386" priority="148" operator="equal">
      <formula>$I$70</formula>
    </cfRule>
  </conditionalFormatting>
  <conditionalFormatting sqref="I17:I18">
    <cfRule type="cellIs" dxfId="385" priority="140" operator="equal">
      <formula>$I$70</formula>
    </cfRule>
  </conditionalFormatting>
  <conditionalFormatting sqref="I17:I18">
    <cfRule type="cellIs" dxfId="384" priority="138" operator="equal">
      <formula>$I$70</formula>
    </cfRule>
  </conditionalFormatting>
  <conditionalFormatting sqref="I21:I32">
    <cfRule type="cellIs" dxfId="383" priority="134" operator="equal">
      <formula>$I$70</formula>
    </cfRule>
  </conditionalFormatting>
  <conditionalFormatting sqref="I21:I32">
    <cfRule type="cellIs" dxfId="382" priority="132" operator="equal">
      <formula>$I$70</formula>
    </cfRule>
  </conditionalFormatting>
  <conditionalFormatting sqref="I33">
    <cfRule type="cellIs" dxfId="381" priority="128" operator="equal">
      <formula>$I$70</formula>
    </cfRule>
  </conditionalFormatting>
  <conditionalFormatting sqref="I33">
    <cfRule type="cellIs" dxfId="380" priority="126" operator="equal">
      <formula>$I$70</formula>
    </cfRule>
  </conditionalFormatting>
  <conditionalFormatting sqref="I35">
    <cfRule type="cellIs" dxfId="379" priority="122" operator="equal">
      <formula>$I$70</formula>
    </cfRule>
  </conditionalFormatting>
  <conditionalFormatting sqref="I35">
    <cfRule type="cellIs" dxfId="378" priority="120" operator="equal">
      <formula>$I$70</formula>
    </cfRule>
  </conditionalFormatting>
  <conditionalFormatting sqref="I35">
    <cfRule type="cellIs" dxfId="377" priority="118" operator="equal">
      <formula>$I$70</formula>
    </cfRule>
  </conditionalFormatting>
  <conditionalFormatting sqref="I37">
    <cfRule type="cellIs" dxfId="376" priority="114" operator="equal">
      <formula>$I$70</formula>
    </cfRule>
  </conditionalFormatting>
  <conditionalFormatting sqref="I37">
    <cfRule type="cellIs" dxfId="375" priority="112" operator="equal">
      <formula>$I$70</formula>
    </cfRule>
  </conditionalFormatting>
  <conditionalFormatting sqref="I37">
    <cfRule type="cellIs" dxfId="374" priority="110" operator="equal">
      <formula>$I$70</formula>
    </cfRule>
  </conditionalFormatting>
  <conditionalFormatting sqref="I36">
    <cfRule type="cellIs" dxfId="373" priority="106" operator="equal">
      <formula>$I$70</formula>
    </cfRule>
  </conditionalFormatting>
  <conditionalFormatting sqref="I36">
    <cfRule type="cellIs" dxfId="372" priority="104" operator="equal">
      <formula>$I$70</formula>
    </cfRule>
  </conditionalFormatting>
  <conditionalFormatting sqref="I36">
    <cfRule type="cellIs" dxfId="371" priority="102" operator="equal">
      <formula>$I$70</formula>
    </cfRule>
  </conditionalFormatting>
  <conditionalFormatting sqref="I38">
    <cfRule type="cellIs" dxfId="370" priority="98" operator="equal">
      <formula>$I$70</formula>
    </cfRule>
  </conditionalFormatting>
  <conditionalFormatting sqref="I38">
    <cfRule type="cellIs" dxfId="369" priority="96" operator="equal">
      <formula>$I$70</formula>
    </cfRule>
  </conditionalFormatting>
  <conditionalFormatting sqref="I38">
    <cfRule type="cellIs" dxfId="368" priority="94" operator="equal">
      <formula>$I$70</formula>
    </cfRule>
  </conditionalFormatting>
  <conditionalFormatting sqref="I39:I41">
    <cfRule type="cellIs" dxfId="367" priority="88" operator="equal">
      <formula>$I$70</formula>
    </cfRule>
  </conditionalFormatting>
  <conditionalFormatting sqref="I39:I41">
    <cfRule type="cellIs" dxfId="366" priority="86" operator="equal">
      <formula>$I$70</formula>
    </cfRule>
  </conditionalFormatting>
  <conditionalFormatting sqref="I39:I41">
    <cfRule type="cellIs" dxfId="365" priority="84" operator="equal">
      <formula>$I$70</formula>
    </cfRule>
  </conditionalFormatting>
  <conditionalFormatting sqref="I42">
    <cfRule type="cellIs" dxfId="364" priority="78" operator="equal">
      <formula>$I$70</formula>
    </cfRule>
  </conditionalFormatting>
  <conditionalFormatting sqref="I42">
    <cfRule type="cellIs" dxfId="363" priority="76" operator="equal">
      <formula>$I$70</formula>
    </cfRule>
  </conditionalFormatting>
  <conditionalFormatting sqref="I42">
    <cfRule type="cellIs" dxfId="362" priority="74" operator="equal">
      <formula>$I$70</formula>
    </cfRule>
  </conditionalFormatting>
  <conditionalFormatting sqref="I43">
    <cfRule type="cellIs" dxfId="361" priority="68" operator="equal">
      <formula>$I$70</formula>
    </cfRule>
  </conditionalFormatting>
  <conditionalFormatting sqref="I43">
    <cfRule type="cellIs" dxfId="360" priority="66" operator="equal">
      <formula>$I$70</formula>
    </cfRule>
  </conditionalFormatting>
  <conditionalFormatting sqref="I43">
    <cfRule type="cellIs" dxfId="359" priority="64" operator="equal">
      <formula>$I$70</formula>
    </cfRule>
  </conditionalFormatting>
  <conditionalFormatting sqref="I44:I47">
    <cfRule type="cellIs" dxfId="358" priority="58" operator="equal">
      <formula>$I$70</formula>
    </cfRule>
  </conditionalFormatting>
  <conditionalFormatting sqref="I44:I47">
    <cfRule type="cellIs" dxfId="357" priority="56" operator="equal">
      <formula>$I$70</formula>
    </cfRule>
  </conditionalFormatting>
  <conditionalFormatting sqref="I44:I47">
    <cfRule type="cellIs" dxfId="356" priority="54" operator="equal">
      <formula>$I$70</formula>
    </cfRule>
  </conditionalFormatting>
  <conditionalFormatting sqref="I48">
    <cfRule type="cellIs" dxfId="355" priority="48" operator="equal">
      <formula>$I$70</formula>
    </cfRule>
  </conditionalFormatting>
  <conditionalFormatting sqref="I48">
    <cfRule type="cellIs" dxfId="354" priority="46" operator="equal">
      <formula>$I$70</formula>
    </cfRule>
  </conditionalFormatting>
  <conditionalFormatting sqref="I48">
    <cfRule type="cellIs" dxfId="353" priority="44" operator="equal">
      <formula>$I$70</formula>
    </cfRule>
  </conditionalFormatting>
  <conditionalFormatting sqref="I49">
    <cfRule type="cellIs" dxfId="352" priority="38" operator="equal">
      <formula>$I$70</formula>
    </cfRule>
  </conditionalFormatting>
  <conditionalFormatting sqref="I49">
    <cfRule type="cellIs" dxfId="351" priority="36" operator="equal">
      <formula>$I$70</formula>
    </cfRule>
  </conditionalFormatting>
  <conditionalFormatting sqref="I49">
    <cfRule type="cellIs" dxfId="350" priority="34" operator="equal">
      <formula>$I$70</formula>
    </cfRule>
  </conditionalFormatting>
  <conditionalFormatting sqref="I50">
    <cfRule type="cellIs" dxfId="349" priority="28" operator="equal">
      <formula>$I$70</formula>
    </cfRule>
  </conditionalFormatting>
  <conditionalFormatting sqref="I50">
    <cfRule type="cellIs" dxfId="348" priority="26" operator="equal">
      <formula>$I$70</formula>
    </cfRule>
  </conditionalFormatting>
  <conditionalFormatting sqref="I50">
    <cfRule type="cellIs" dxfId="347" priority="24" operator="equal">
      <formula>$I$70</formula>
    </cfRule>
  </conditionalFormatting>
  <conditionalFormatting sqref="I51">
    <cfRule type="cellIs" dxfId="346" priority="18" operator="equal">
      <formula>$I$70</formula>
    </cfRule>
  </conditionalFormatting>
  <conditionalFormatting sqref="I51">
    <cfRule type="cellIs" dxfId="345" priority="16" operator="equal">
      <formula>$I$70</formula>
    </cfRule>
  </conditionalFormatting>
  <conditionalFormatting sqref="I51">
    <cfRule type="cellIs" dxfId="344" priority="14" operator="equal">
      <formula>$I$70</formula>
    </cfRule>
  </conditionalFormatting>
  <conditionalFormatting sqref="I52:I54">
    <cfRule type="cellIs" dxfId="343" priority="8" operator="equal">
      <formula>$I$70</formula>
    </cfRule>
  </conditionalFormatting>
  <conditionalFormatting sqref="I52:I54">
    <cfRule type="cellIs" dxfId="342" priority="6" operator="equal">
      <formula>$I$70</formula>
    </cfRule>
  </conditionalFormatting>
  <conditionalFormatting sqref="I52:I54">
    <cfRule type="cellIs" dxfId="341" priority="4" operator="equal">
      <formula>$I$70</formula>
    </cfRule>
  </conditionalFormatting>
  <dataValidations count="12">
    <dataValidation type="list" allowBlank="1" showInputMessage="1" showErrorMessage="1" sqref="E37 K17:K21 E41 K39 E39 K30:K32 E17:E21 K9 E9:E10 E44:E46 K41 E49 E23 K23 E30:E32 K44:K46 E54:E55 K49 E12:E14 K12:K14 E26:E28 K26:K28 E35 K35 K37 E52 K52 K54:K55" xr:uid="{00000000-0002-0000-0500-000000000000}">
      <formula1>$B$70:$B$75</formula1>
    </dataValidation>
    <dataValidation type="list" allowBlank="1" showInputMessage="1" showErrorMessage="1" sqref="F37 L41 F41 L39 F39 L30:L32 F17:F21 L17:L21 L9 F9:F10 F44:F46 L49 F23 L23 F30:F32 L12:L14 L44:L46 F54:F55 F49 F12:F14 F26:F28 L26:L28 F35 L35 L37 F52 L52 L54:L55" xr:uid="{00000000-0002-0000-0500-000001000000}">
      <formula1>$F$83:$F$85</formula1>
    </dataValidation>
    <dataValidation type="list" allowBlank="1" showInputMessage="1" showErrorMessage="1" sqref="G37 M41 G41 M39 G39 M30:M32 G17:G21 M17:M21 M9 G9:G10 G44:G46 M49 G23 M23 G30:G32 M12:M14 M44:M46 G54:G55 G49 G12:G14 G26:G28 M26:M28 G35 M35 M37 G52 M52 M54:M55" xr:uid="{00000000-0002-0000-0500-000002000000}">
      <formula1>$G$83:$G$85</formula1>
    </dataValidation>
    <dataValidation type="list" allowBlank="1" showInputMessage="1" showErrorMessage="1" sqref="J21:J38 J44:J48 J52:J55 J9:J18" xr:uid="{00000000-0002-0000-0500-000003000000}">
      <formula1>$J$70:$J$77</formula1>
    </dataValidation>
    <dataValidation type="list" allowBlank="1" showInputMessage="1" showErrorMessage="1" sqref="J49:J51" xr:uid="{00000000-0002-0000-0500-000004000000}">
      <formula1>$J$69:$J$76</formula1>
    </dataValidation>
    <dataValidation type="list" allowBlank="1" showInputMessage="1" showErrorMessage="1" sqref="J20" xr:uid="{00000000-0002-0000-0500-000005000000}">
      <formula1>$J$71:$J$78</formula1>
    </dataValidation>
    <dataValidation type="list" allowBlank="1" showInputMessage="1" showErrorMessage="1" sqref="N44:N48 N54:N55 N9 N52 N12:N18 N20:N38" xr:uid="{00000000-0002-0000-0500-000006000000}">
      <formula1>$N$70:$N$73</formula1>
    </dataValidation>
    <dataValidation type="list" allowBlank="1" showInputMessage="1" showErrorMessage="1" sqref="N49" xr:uid="{00000000-0002-0000-0500-000007000000}">
      <formula1>$I$73:$I$74</formula1>
    </dataValidation>
    <dataValidation type="list" allowBlank="1" showInputMessage="1" showErrorMessage="1" sqref="I20:I55 I9:I18" xr:uid="{00000000-0002-0000-0500-000008000000}">
      <formula1>$I$70:$I$76</formula1>
    </dataValidation>
    <dataValidation type="list" allowBlank="1" showInputMessage="1" showErrorMessage="1" sqref="J39 J43" xr:uid="{00000000-0002-0000-0500-000009000000}">
      <formula1>$J$61:$J$67</formula1>
    </dataValidation>
    <dataValidation type="list" allowBlank="1" showInputMessage="1" showErrorMessage="1" sqref="J40:J42" xr:uid="{00000000-0002-0000-0500-00000A000000}">
      <formula1>$J$61:$J$66</formula1>
    </dataValidation>
    <dataValidation type="list" allowBlank="1" showInputMessage="1" showErrorMessage="1" sqref="N39:N43" xr:uid="{00000000-0002-0000-0500-00000B000000}">
      <formula1>$I$64:$I$65</formula1>
    </dataValidation>
  </dataValidations>
  <printOptions horizontalCentered="1"/>
  <pageMargins left="0.31496062992125984" right="0.31496062992125984" top="0.55118110236220474" bottom="0.55118110236220474" header="0.31496062992125984" footer="0.31496062992125984"/>
  <pageSetup paperSize="152" scale="6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65" operator="containsText" id="{A28B368D-7FAC-4340-8B3C-862AAC027474}">
            <xm:f>NOT(ISERROR(SEARCH($E$87,E9)))</xm:f>
            <xm:f>$E$87</xm:f>
            <x14:dxf>
              <fill>
                <patternFill>
                  <bgColor rgb="FFFF0000"/>
                </patternFill>
              </fill>
            </x14:dxf>
          </x14:cfRule>
          <x14:cfRule type="containsText" priority="566" operator="containsText" id="{0D47181A-B196-42B1-B017-A6C899170141}">
            <xm:f>NOT(ISERROR(SEARCH($E$83,E9)))</xm:f>
            <xm:f>$E$83</xm:f>
            <x14:dxf>
              <fill>
                <patternFill>
                  <bgColor rgb="FF00B050"/>
                </patternFill>
              </fill>
            </x14:dxf>
          </x14:cfRule>
          <x14:cfRule type="containsText" priority="567" operator="containsText" id="{A11D0395-0112-49F7-8ACE-461699A765BD}">
            <xm:f>NOT(ISERROR(SEARCH($E$84,E9)))</xm:f>
            <xm:f>$E$84</xm:f>
            <x14:dxf>
              <fill>
                <patternFill>
                  <bgColor rgb="FF92D050"/>
                </patternFill>
              </fill>
            </x14:dxf>
          </x14:cfRule>
          <x14:cfRule type="containsText" priority="568" operator="containsText" id="{82618714-B64F-4960-AD30-F8885722E2A7}">
            <xm:f>NOT(ISERROR(SEARCH($E$85,E9)))</xm:f>
            <xm:f>$E$85</xm:f>
            <x14:dxf>
              <fill>
                <patternFill>
                  <bgColor rgb="FFFFFF00"/>
                </patternFill>
              </fill>
            </x14:dxf>
          </x14:cfRule>
          <x14:cfRule type="containsText" priority="569" operator="containsText" id="{C715C56F-3532-4BE7-94FC-A160D84391F1}">
            <xm:f>NOT(ISERROR(SEARCH($E$86,E9)))</xm:f>
            <xm:f>$E$86</xm:f>
            <x14:dxf>
              <fill>
                <patternFill>
                  <bgColor rgb="FFFFC000"/>
                </patternFill>
              </fill>
            </x14:dxf>
          </x14:cfRule>
          <xm:sqref>E9:E10 E17:E19 E23 E21 E26:E28 E35 E52 E12 E14 E31:E32 E37 E54:E55</xm:sqref>
        </x14:conditionalFormatting>
        <x14:conditionalFormatting xmlns:xm="http://schemas.microsoft.com/office/excel/2006/main">
          <x14:cfRule type="containsText" priority="557" operator="containsText" id="{A9DD03A5-1562-4A54-8BB3-610ACD9A2268}">
            <xm:f>NOT(ISERROR(SEARCH($F$85,F9)))</xm:f>
            <xm:f>$F$85</xm:f>
            <x14:dxf>
              <fill>
                <patternFill>
                  <bgColor rgb="FFFFFF00"/>
                </patternFill>
              </fill>
            </x14:dxf>
          </x14:cfRule>
          <x14:cfRule type="containsText" priority="558" operator="containsText" id="{5DAC0315-BA04-4088-B6F8-F7DC2B68DC5B}">
            <xm:f>NOT(ISERROR(SEARCH($F$84,F9)))</xm:f>
            <xm:f>$F$84</xm:f>
            <x14:dxf>
              <fill>
                <patternFill>
                  <bgColor rgb="FFFFC000"/>
                </patternFill>
              </fill>
            </x14:dxf>
          </x14:cfRule>
          <x14:cfRule type="containsText" priority="559" operator="containsText" id="{3AAEE862-BB36-4405-8600-450499001811}">
            <xm:f>NOT(ISERROR(SEARCH($F$83,F9)))</xm:f>
            <xm:f>$F$83</xm:f>
            <x14:dxf>
              <fill>
                <patternFill>
                  <bgColor rgb="FFFF0000"/>
                </patternFill>
              </fill>
            </x14:dxf>
          </x14:cfRule>
          <xm:sqref>F9:F10 F44:F46 F26 F52 F12 F37 F54</xm:sqref>
        </x14:conditionalFormatting>
        <x14:conditionalFormatting xmlns:xm="http://schemas.microsoft.com/office/excel/2006/main">
          <x14:cfRule type="containsText" priority="545" operator="containsText" id="{3CB9E3E7-3068-4E93-9DF3-FAAA9D3D84FE}">
            <xm:f>NOT(ISERROR(SEARCH($F$85,F14)))</xm:f>
            <xm:f>$F$85</xm:f>
            <x14:dxf>
              <fill>
                <patternFill>
                  <bgColor rgb="FFFFFF00"/>
                </patternFill>
              </fill>
            </x14:dxf>
          </x14:cfRule>
          <x14:cfRule type="containsText" priority="546" operator="containsText" id="{B3337BF4-3866-496C-B1AC-0AF1830C2844}">
            <xm:f>NOT(ISERROR(SEARCH($F$84,F14)))</xm:f>
            <xm:f>$F$84</xm:f>
            <x14:dxf>
              <fill>
                <patternFill>
                  <bgColor rgb="FFFFC000"/>
                </patternFill>
              </fill>
            </x14:dxf>
          </x14:cfRule>
          <x14:cfRule type="containsText" priority="547" operator="containsText" id="{407B73DB-4A3B-46FD-9F54-82083BE42AD1}">
            <xm:f>NOT(ISERROR(SEARCH($F$83,F14)))</xm:f>
            <xm:f>$F$83</xm:f>
            <x14:dxf>
              <fill>
                <patternFill>
                  <bgColor rgb="FFFF0000"/>
                </patternFill>
              </fill>
            </x14:dxf>
          </x14:cfRule>
          <xm:sqref>F14</xm:sqref>
        </x14:conditionalFormatting>
        <x14:conditionalFormatting xmlns:xm="http://schemas.microsoft.com/office/excel/2006/main">
          <x14:cfRule type="containsText" priority="542" operator="containsText" id="{FD6D22C6-53D6-46D6-B8C4-A32F31E98527}">
            <xm:f>NOT(ISERROR(SEARCH($F$85,F17)))</xm:f>
            <xm:f>$F$85</xm:f>
            <x14:dxf>
              <fill>
                <patternFill>
                  <bgColor rgb="FFFFFF00"/>
                </patternFill>
              </fill>
            </x14:dxf>
          </x14:cfRule>
          <x14:cfRule type="containsText" priority="543" operator="containsText" id="{CBD7FD55-9CC5-4441-A18A-C385080124C5}">
            <xm:f>NOT(ISERROR(SEARCH($F$84,F17)))</xm:f>
            <xm:f>$F$84</xm:f>
            <x14:dxf>
              <fill>
                <patternFill>
                  <bgColor rgb="FFFFC000"/>
                </patternFill>
              </fill>
            </x14:dxf>
          </x14:cfRule>
          <x14:cfRule type="containsText" priority="544" operator="containsText" id="{0C574CDD-8016-4A60-A4FF-FCA2FCE466F4}">
            <xm:f>NOT(ISERROR(SEARCH($F$83,F17)))</xm:f>
            <xm:f>$F$83</xm:f>
            <x14:dxf>
              <fill>
                <patternFill>
                  <bgColor rgb="FFFF0000"/>
                </patternFill>
              </fill>
            </x14:dxf>
          </x14:cfRule>
          <xm:sqref>F17:F19</xm:sqref>
        </x14:conditionalFormatting>
        <x14:conditionalFormatting xmlns:xm="http://schemas.microsoft.com/office/excel/2006/main">
          <x14:cfRule type="containsText" priority="539" operator="containsText" id="{4F4E448C-C407-4556-9298-BCD74B48B4F7}">
            <xm:f>NOT(ISERROR(SEARCH($F$85,F21)))</xm:f>
            <xm:f>$F$85</xm:f>
            <x14:dxf>
              <fill>
                <patternFill>
                  <bgColor rgb="FFFFFF00"/>
                </patternFill>
              </fill>
            </x14:dxf>
          </x14:cfRule>
          <x14:cfRule type="containsText" priority="540" operator="containsText" id="{14D4A6C0-207D-4D6D-A239-5D8559D6A609}">
            <xm:f>NOT(ISERROR(SEARCH($F$84,F21)))</xm:f>
            <xm:f>$F$84</xm:f>
            <x14:dxf>
              <fill>
                <patternFill>
                  <bgColor rgb="FFFFC000"/>
                </patternFill>
              </fill>
            </x14:dxf>
          </x14:cfRule>
          <x14:cfRule type="containsText" priority="541" operator="containsText" id="{E98860F9-386F-452C-B7D7-243484AF62C3}">
            <xm:f>NOT(ISERROR(SEARCH($F$83,F21)))</xm:f>
            <xm:f>$F$83</xm:f>
            <x14:dxf>
              <fill>
                <patternFill>
                  <bgColor rgb="FFFF0000"/>
                </patternFill>
              </fill>
            </x14:dxf>
          </x14:cfRule>
          <xm:sqref>F21</xm:sqref>
        </x14:conditionalFormatting>
        <x14:conditionalFormatting xmlns:xm="http://schemas.microsoft.com/office/excel/2006/main">
          <x14:cfRule type="containsText" priority="536" operator="containsText" id="{97AE33B5-8B4D-4857-B1F6-C9B10B6664CD}">
            <xm:f>NOT(ISERROR(SEARCH($F$85,F23)))</xm:f>
            <xm:f>$F$85</xm:f>
            <x14:dxf>
              <fill>
                <patternFill>
                  <bgColor rgb="FFFFFF00"/>
                </patternFill>
              </fill>
            </x14:dxf>
          </x14:cfRule>
          <x14:cfRule type="containsText" priority="537" operator="containsText" id="{FA383446-1D6A-498B-AB92-FAD9F8789459}">
            <xm:f>NOT(ISERROR(SEARCH($F$84,F23)))</xm:f>
            <xm:f>$F$84</xm:f>
            <x14:dxf>
              <fill>
                <patternFill>
                  <bgColor rgb="FFFFC000"/>
                </patternFill>
              </fill>
            </x14:dxf>
          </x14:cfRule>
          <x14:cfRule type="containsText" priority="538" operator="containsText" id="{86F32325-A608-4DC5-A602-1ABE983180A7}">
            <xm:f>NOT(ISERROR(SEARCH($F$83,F23)))</xm:f>
            <xm:f>$F$83</xm:f>
            <x14:dxf>
              <fill>
                <patternFill>
                  <bgColor rgb="FFFF0000"/>
                </patternFill>
              </fill>
            </x14:dxf>
          </x14:cfRule>
          <xm:sqref>F23</xm:sqref>
        </x14:conditionalFormatting>
        <x14:conditionalFormatting xmlns:xm="http://schemas.microsoft.com/office/excel/2006/main">
          <x14:cfRule type="containsText" priority="533" operator="containsText" id="{10EAEC63-F664-4F12-973B-58CEFCF075FB}">
            <xm:f>NOT(ISERROR(SEARCH($F$85,F27)))</xm:f>
            <xm:f>$F$85</xm:f>
            <x14:dxf>
              <fill>
                <patternFill>
                  <bgColor rgb="FFFFFF00"/>
                </patternFill>
              </fill>
            </x14:dxf>
          </x14:cfRule>
          <x14:cfRule type="containsText" priority="534" operator="containsText" id="{E0ACA8FF-280D-4DBF-8A4E-B100D6182A2E}">
            <xm:f>NOT(ISERROR(SEARCH($F$84,F27)))</xm:f>
            <xm:f>$F$84</xm:f>
            <x14:dxf>
              <fill>
                <patternFill>
                  <bgColor rgb="FFFFC000"/>
                </patternFill>
              </fill>
            </x14:dxf>
          </x14:cfRule>
          <x14:cfRule type="containsText" priority="535" operator="containsText" id="{16C8CB2D-A350-4DA2-9D3D-BA1AD682E191}">
            <xm:f>NOT(ISERROR(SEARCH($F$83,F27)))</xm:f>
            <xm:f>$F$83</xm:f>
            <x14:dxf>
              <fill>
                <patternFill>
                  <bgColor rgb="FFFF0000"/>
                </patternFill>
              </fill>
            </x14:dxf>
          </x14:cfRule>
          <xm:sqref>F27:F28</xm:sqref>
        </x14:conditionalFormatting>
        <x14:conditionalFormatting xmlns:xm="http://schemas.microsoft.com/office/excel/2006/main">
          <x14:cfRule type="containsText" priority="530" operator="containsText" id="{81C2B00F-65DB-4174-9741-3898A47A7BCE}">
            <xm:f>NOT(ISERROR(SEARCH($F$85,F31)))</xm:f>
            <xm:f>$F$85</xm:f>
            <x14:dxf>
              <fill>
                <patternFill>
                  <bgColor rgb="FFFFFF00"/>
                </patternFill>
              </fill>
            </x14:dxf>
          </x14:cfRule>
          <x14:cfRule type="containsText" priority="531" operator="containsText" id="{2FCC7827-245F-466C-8F6F-1DBF238EF795}">
            <xm:f>NOT(ISERROR(SEARCH($F$84,F31)))</xm:f>
            <xm:f>$F$84</xm:f>
            <x14:dxf>
              <fill>
                <patternFill>
                  <bgColor rgb="FFFFC000"/>
                </patternFill>
              </fill>
            </x14:dxf>
          </x14:cfRule>
          <x14:cfRule type="containsText" priority="532" operator="containsText" id="{D101A5D3-3DBA-44EB-9749-AAF330576F5A}">
            <xm:f>NOT(ISERROR(SEARCH($F$83,F31)))</xm:f>
            <xm:f>$F$83</xm:f>
            <x14:dxf>
              <fill>
                <patternFill>
                  <bgColor rgb="FFFF0000"/>
                </patternFill>
              </fill>
            </x14:dxf>
          </x14:cfRule>
          <xm:sqref>F31:F32</xm:sqref>
        </x14:conditionalFormatting>
        <x14:conditionalFormatting xmlns:xm="http://schemas.microsoft.com/office/excel/2006/main">
          <x14:cfRule type="containsText" priority="527" operator="containsText" id="{3FF9EFB9-7FD9-43D5-827B-235E1383B59A}">
            <xm:f>NOT(ISERROR(SEARCH($F$85,F35)))</xm:f>
            <xm:f>$F$85</xm:f>
            <x14:dxf>
              <fill>
                <patternFill>
                  <bgColor rgb="FFFFFF00"/>
                </patternFill>
              </fill>
            </x14:dxf>
          </x14:cfRule>
          <x14:cfRule type="containsText" priority="528" operator="containsText" id="{32F1201A-A1B6-428F-8831-8FF0D7D725C5}">
            <xm:f>NOT(ISERROR(SEARCH($F$84,F35)))</xm:f>
            <xm:f>$F$84</xm:f>
            <x14:dxf>
              <fill>
                <patternFill>
                  <bgColor rgb="FFFFC000"/>
                </patternFill>
              </fill>
            </x14:dxf>
          </x14:cfRule>
          <x14:cfRule type="containsText" priority="529" operator="containsText" id="{231EFAEB-9EF3-43B9-8AD3-B1DFD85A85B5}">
            <xm:f>NOT(ISERROR(SEARCH($F$83,F35)))</xm:f>
            <xm:f>$F$83</xm:f>
            <x14:dxf>
              <fill>
                <patternFill>
                  <bgColor rgb="FFFF0000"/>
                </patternFill>
              </fill>
            </x14:dxf>
          </x14:cfRule>
          <xm:sqref>F35</xm:sqref>
        </x14:conditionalFormatting>
        <x14:conditionalFormatting xmlns:xm="http://schemas.microsoft.com/office/excel/2006/main">
          <x14:cfRule type="containsText" priority="521" operator="containsText" id="{200B81EE-EF5E-42A0-8E0B-E644AC175AD9}">
            <xm:f>NOT(ISERROR(SEARCH($G$83,G9)))</xm:f>
            <xm:f>$G$83</xm:f>
            <x14:dxf>
              <fill>
                <patternFill>
                  <bgColor rgb="FFFF0000"/>
                </patternFill>
              </fill>
            </x14:dxf>
          </x14:cfRule>
          <x14:cfRule type="containsText" priority="522" operator="containsText" id="{AE5BF6A6-50FE-494D-8685-57C0195A83BF}">
            <xm:f>NOT(ISERROR(SEARCH($G$84,G9)))</xm:f>
            <xm:f>$G$84</xm:f>
            <x14:dxf>
              <fill>
                <patternFill>
                  <bgColor rgb="FFFFC000"/>
                </patternFill>
              </fill>
            </x14:dxf>
          </x14:cfRule>
          <x14:cfRule type="containsText" priority="523" operator="containsText" id="{0AD26F5E-2662-4041-812E-FE6418C20792}">
            <xm:f>NOT(ISERROR(SEARCH($G$85,G9)))</xm:f>
            <xm:f>$G$85</xm:f>
            <x14:dxf>
              <fill>
                <patternFill>
                  <bgColor rgb="FFFFFF00"/>
                </patternFill>
              </fill>
            </x14:dxf>
          </x14:cfRule>
          <xm:sqref>G9:G10 G12 G44:G46 M44:M46 G17:G19 M17:M19 G23 M23 G21 M21 G26:G28 M26:M28 G35 M35 G52 M52 M12 G14 M14 G31:G32 M31:M32 G37 G54:G55 M54:M55</xm:sqref>
        </x14:conditionalFormatting>
        <x14:conditionalFormatting xmlns:xm="http://schemas.microsoft.com/office/excel/2006/main">
          <x14:cfRule type="containsText" priority="515" operator="containsText" id="{197FB385-8336-4A57-BB7F-5B8D4F9B0F94}">
            <xm:f>NOT(ISERROR(SEARCH($G$83,M9)))</xm:f>
            <xm:f>$G$83</xm:f>
            <x14:dxf>
              <fill>
                <patternFill>
                  <bgColor rgb="FFFF0000"/>
                </patternFill>
              </fill>
            </x14:dxf>
          </x14:cfRule>
          <x14:cfRule type="containsText" priority="516" operator="containsText" id="{FA2EF7A7-948E-485B-9949-E48B06C2E00C}">
            <xm:f>NOT(ISERROR(SEARCH($G$84,M9)))</xm:f>
            <xm:f>$G$84</xm:f>
            <x14:dxf>
              <fill>
                <patternFill>
                  <bgColor rgb="FFFFC000"/>
                </patternFill>
              </fill>
            </x14:dxf>
          </x14:cfRule>
          <x14:cfRule type="containsText" priority="517" operator="containsText" id="{0D1661B9-A5B3-49BE-9E4D-C0DBCA34C3BC}">
            <xm:f>NOT(ISERROR(SEARCH($G$85,M9)))</xm:f>
            <xm:f>$G$85</xm:f>
            <x14:dxf>
              <fill>
                <patternFill>
                  <bgColor rgb="FFFFFF00"/>
                </patternFill>
              </fill>
            </x14:dxf>
          </x14:cfRule>
          <xm:sqref>M9</xm:sqref>
        </x14:conditionalFormatting>
        <x14:conditionalFormatting xmlns:xm="http://schemas.microsoft.com/office/excel/2006/main">
          <x14:cfRule type="containsText" priority="503" operator="containsText" id="{CB20BC56-E117-4AEE-A815-9C58998345F5}">
            <xm:f>NOT(ISERROR(SEARCH($G$83,M37)))</xm:f>
            <xm:f>$G$83</xm:f>
            <x14:dxf>
              <fill>
                <patternFill>
                  <bgColor rgb="FFFF0000"/>
                </patternFill>
              </fill>
            </x14:dxf>
          </x14:cfRule>
          <x14:cfRule type="containsText" priority="504" operator="containsText" id="{5221E12F-9D67-459F-A285-44B6BB87D69E}">
            <xm:f>NOT(ISERROR(SEARCH($G$84,M37)))</xm:f>
            <xm:f>$G$84</xm:f>
            <x14:dxf>
              <fill>
                <patternFill>
                  <bgColor rgb="FFFFC000"/>
                </patternFill>
              </fill>
            </x14:dxf>
          </x14:cfRule>
          <x14:cfRule type="containsText" priority="505" operator="containsText" id="{8E7B6960-FC1D-4B0C-BF02-636C7DF3F3A0}">
            <xm:f>NOT(ISERROR(SEARCH($G$85,M37)))</xm:f>
            <xm:f>$G$85</xm:f>
            <x14:dxf>
              <fill>
                <patternFill>
                  <bgColor rgb="FFFFFF00"/>
                </patternFill>
              </fill>
            </x14:dxf>
          </x14:cfRule>
          <xm:sqref>M37</xm:sqref>
        </x14:conditionalFormatting>
        <x14:conditionalFormatting xmlns:xm="http://schemas.microsoft.com/office/excel/2006/main">
          <x14:cfRule type="containsText" priority="498" operator="containsText" id="{734560DF-1340-4F1C-AC8F-DA7DABE67BD8}">
            <xm:f>NOT(ISERROR(SEARCH($E$87,K9)))</xm:f>
            <xm:f>$E$87</xm:f>
            <x14:dxf>
              <fill>
                <patternFill>
                  <bgColor rgb="FFFF0000"/>
                </patternFill>
              </fill>
            </x14:dxf>
          </x14:cfRule>
          <x14:cfRule type="containsText" priority="499" operator="containsText" id="{75C5DE7B-B026-44C0-8BCE-47AA07B42C1C}">
            <xm:f>NOT(ISERROR(SEARCH($E$83,K9)))</xm:f>
            <xm:f>$E$83</xm:f>
            <x14:dxf>
              <fill>
                <patternFill>
                  <bgColor rgb="FF00B050"/>
                </patternFill>
              </fill>
            </x14:dxf>
          </x14:cfRule>
          <x14:cfRule type="containsText" priority="500" operator="containsText" id="{4578FA68-645E-414C-B907-676AF719B2E4}">
            <xm:f>NOT(ISERROR(SEARCH($E$84,K9)))</xm:f>
            <xm:f>$E$84</xm:f>
            <x14:dxf>
              <fill>
                <patternFill>
                  <bgColor rgb="FF92D050"/>
                </patternFill>
              </fill>
            </x14:dxf>
          </x14:cfRule>
          <x14:cfRule type="containsText" priority="501" operator="containsText" id="{A2DD01A9-E71B-49CE-94F8-2CEDE3AE2B2D}">
            <xm:f>NOT(ISERROR(SEARCH($E$85,K9)))</xm:f>
            <xm:f>$E$85</xm:f>
            <x14:dxf>
              <fill>
                <patternFill>
                  <bgColor rgb="FFFFFF00"/>
                </patternFill>
              </fill>
            </x14:dxf>
          </x14:cfRule>
          <x14:cfRule type="containsText" priority="502" operator="containsText" id="{4C36309D-9FDA-4614-929A-B8EE97B3A61E}">
            <xm:f>NOT(ISERROR(SEARCH($E$86,K9)))</xm:f>
            <xm:f>$E$86</xm:f>
            <x14:dxf>
              <fill>
                <patternFill>
                  <bgColor rgb="FFFFC000"/>
                </patternFill>
              </fill>
            </x14:dxf>
          </x14:cfRule>
          <xm:sqref>K9</xm:sqref>
        </x14:conditionalFormatting>
        <x14:conditionalFormatting xmlns:xm="http://schemas.microsoft.com/office/excel/2006/main">
          <x14:cfRule type="containsText" priority="493" operator="containsText" id="{7386E269-A28C-4C5B-834B-B38204B68B23}">
            <xm:f>NOT(ISERROR(SEARCH($E$87,K12)))</xm:f>
            <xm:f>$E$87</xm:f>
            <x14:dxf>
              <fill>
                <patternFill>
                  <bgColor rgb="FFFF0000"/>
                </patternFill>
              </fill>
            </x14:dxf>
          </x14:cfRule>
          <x14:cfRule type="containsText" priority="494" operator="containsText" id="{FCD487A8-0F1A-4EA4-B31C-84788FC0316E}">
            <xm:f>NOT(ISERROR(SEARCH($E$86,K12)))</xm:f>
            <xm:f>$E$86</xm:f>
            <x14:dxf>
              <fill>
                <patternFill>
                  <bgColor rgb="FFFFC000"/>
                </patternFill>
              </fill>
            </x14:dxf>
          </x14:cfRule>
          <x14:cfRule type="containsText" priority="495" operator="containsText" id="{2BEAD163-73CB-472E-BD99-1EAFB746B128}">
            <xm:f>NOT(ISERROR(SEARCH($E$85,K12)))</xm:f>
            <xm:f>$E$85</xm:f>
            <x14:dxf>
              <fill>
                <patternFill>
                  <bgColor rgb="FFFFFF00"/>
                </patternFill>
              </fill>
            </x14:dxf>
          </x14:cfRule>
          <x14:cfRule type="containsText" priority="496" operator="containsText" id="{439C077C-BA29-4BA2-81BE-EC47F53D5EC4}">
            <xm:f>NOT(ISERROR(SEARCH($E$84,K12)))</xm:f>
            <xm:f>$E$84</xm:f>
            <x14:dxf>
              <fill>
                <patternFill>
                  <bgColor rgb="FF92D050"/>
                </patternFill>
              </fill>
            </x14:dxf>
          </x14:cfRule>
          <x14:cfRule type="containsText" priority="497" operator="containsText" id="{C08F2B1E-9F01-49A2-B201-9A0550BE1AA8}">
            <xm:f>NOT(ISERROR(SEARCH($E$83,K12)))</xm:f>
            <xm:f>$E$83</xm:f>
            <x14:dxf>
              <fill>
                <patternFill>
                  <bgColor rgb="FF00B050"/>
                </patternFill>
              </fill>
            </x14:dxf>
          </x14:cfRule>
          <xm:sqref>K44:K46 K21 K23 K26:K28 K35 K52 K12 K14 K31:K32 K37 K54</xm:sqref>
        </x14:conditionalFormatting>
        <x14:conditionalFormatting xmlns:xm="http://schemas.microsoft.com/office/excel/2006/main">
          <x14:cfRule type="containsText" priority="488" operator="containsText" id="{2A1B23E6-544D-42DB-A80F-C60612F172B1}">
            <xm:f>NOT(ISERROR(SEARCH($E$87,K55)))</xm:f>
            <xm:f>$E$87</xm:f>
            <x14:dxf>
              <fill>
                <patternFill>
                  <bgColor rgb="FFFF0000"/>
                </patternFill>
              </fill>
            </x14:dxf>
          </x14:cfRule>
          <x14:cfRule type="containsText" priority="489" operator="containsText" id="{01E3A73F-E6AF-4BAF-8C81-1DB25AFDBCC7}">
            <xm:f>NOT(ISERROR(SEARCH($E$86,K55)))</xm:f>
            <xm:f>$E$86</xm:f>
            <x14:dxf>
              <fill>
                <patternFill>
                  <bgColor rgb="FFFFC000"/>
                </patternFill>
              </fill>
            </x14:dxf>
          </x14:cfRule>
          <x14:cfRule type="containsText" priority="490" operator="containsText" id="{60F7EDF5-8AC0-4A11-8359-DF375311A182}">
            <xm:f>NOT(ISERROR(SEARCH($E$85,K55)))</xm:f>
            <xm:f>$E$85</xm:f>
            <x14:dxf>
              <fill>
                <patternFill>
                  <bgColor rgb="FFFFFF00"/>
                </patternFill>
              </fill>
            </x14:dxf>
          </x14:cfRule>
          <x14:cfRule type="containsText" priority="491" operator="containsText" id="{555D8E4F-A8B2-4E75-8745-2C7975032C51}">
            <xm:f>NOT(ISERROR(SEARCH($E$84,K55)))</xm:f>
            <xm:f>$E$84</xm:f>
            <x14:dxf>
              <fill>
                <patternFill>
                  <bgColor rgb="FF92D050"/>
                </patternFill>
              </fill>
            </x14:dxf>
          </x14:cfRule>
          <x14:cfRule type="containsText" priority="492" operator="containsText" id="{C7B9A6FF-BA76-4E96-B4F9-C2F68EAD592F}">
            <xm:f>NOT(ISERROR(SEARCH($E$83,K55)))</xm:f>
            <xm:f>$E$83</xm:f>
            <x14:dxf>
              <fill>
                <patternFill>
                  <bgColor rgb="FF00B050"/>
                </patternFill>
              </fill>
            </x14:dxf>
          </x14:cfRule>
          <xm:sqref>K55</xm:sqref>
        </x14:conditionalFormatting>
        <x14:conditionalFormatting xmlns:xm="http://schemas.microsoft.com/office/excel/2006/main">
          <x14:cfRule type="containsText" priority="485" operator="containsText" id="{B250F748-5787-4EF9-9027-720818348F9C}">
            <xm:f>NOT(ISERROR(SEARCH($F$83,L9)))</xm:f>
            <xm:f>$F$83</xm:f>
            <x14:dxf>
              <fill>
                <patternFill>
                  <bgColor rgb="FFFF0000"/>
                </patternFill>
              </fill>
            </x14:dxf>
          </x14:cfRule>
          <x14:cfRule type="containsText" priority="486" operator="containsText" id="{EDBEE339-0DDE-4246-8A05-FB6629CD31E3}">
            <xm:f>NOT(ISERROR(SEARCH($F$84,L9)))</xm:f>
            <xm:f>$F$84</xm:f>
            <x14:dxf>
              <fill>
                <patternFill>
                  <bgColor rgb="FFFFC000"/>
                </patternFill>
              </fill>
            </x14:dxf>
          </x14:cfRule>
          <x14:cfRule type="containsText" priority="487" operator="containsText" id="{1D6399EB-67CD-4FF8-9FF2-F30901975312}">
            <xm:f>NOT(ISERROR(SEARCH($F$85,L9)))</xm:f>
            <xm:f>$F$85</xm:f>
            <x14:dxf>
              <fill>
                <patternFill>
                  <bgColor rgb="FFFFFF00"/>
                </patternFill>
              </fill>
            </x14:dxf>
          </x14:cfRule>
          <xm:sqref>L9 L44:L46 L26:L28 L35 L52 L12 L31:L32 L37 L54</xm:sqref>
        </x14:conditionalFormatting>
        <x14:conditionalFormatting xmlns:xm="http://schemas.microsoft.com/office/excel/2006/main">
          <x14:cfRule type="containsText" priority="473" operator="containsText" id="{A238CCC9-06E7-4F41-AF6F-CF0B83B61F56}">
            <xm:f>NOT(ISERROR(SEARCH($F$83,L14)))</xm:f>
            <xm:f>$F$83</xm:f>
            <x14:dxf>
              <fill>
                <patternFill>
                  <bgColor rgb="FFFF0000"/>
                </patternFill>
              </fill>
            </x14:dxf>
          </x14:cfRule>
          <x14:cfRule type="containsText" priority="474" operator="containsText" id="{FD8D76CF-DC5B-4BD4-AD97-CF66068ACD52}">
            <xm:f>NOT(ISERROR(SEARCH($F$84,L14)))</xm:f>
            <xm:f>$F$84</xm:f>
            <x14:dxf>
              <fill>
                <patternFill>
                  <bgColor rgb="FFFFC000"/>
                </patternFill>
              </fill>
            </x14:dxf>
          </x14:cfRule>
          <x14:cfRule type="containsText" priority="475" operator="containsText" id="{34B28DCE-E90F-4CEB-9B19-1C406D7311A4}">
            <xm:f>NOT(ISERROR(SEARCH($F$85,L14)))</xm:f>
            <xm:f>$F$85</xm:f>
            <x14:dxf>
              <fill>
                <patternFill>
                  <bgColor rgb="FFFFFF00"/>
                </patternFill>
              </fill>
            </x14:dxf>
          </x14:cfRule>
          <xm:sqref>L14</xm:sqref>
        </x14:conditionalFormatting>
        <x14:conditionalFormatting xmlns:xm="http://schemas.microsoft.com/office/excel/2006/main">
          <x14:cfRule type="containsText" priority="467" operator="containsText" id="{8E0A6154-71C3-48AF-9A2E-00F3A9F45399}">
            <xm:f>NOT(ISERROR(SEARCH($F$83,L21)))</xm:f>
            <xm:f>$F$83</xm:f>
            <x14:dxf>
              <fill>
                <patternFill>
                  <bgColor rgb="FFFF0000"/>
                </patternFill>
              </fill>
            </x14:dxf>
          </x14:cfRule>
          <x14:cfRule type="containsText" priority="468" operator="containsText" id="{BBC8E800-7FF9-4775-A0C3-CD75443CAFA3}">
            <xm:f>NOT(ISERROR(SEARCH($F$84,L21)))</xm:f>
            <xm:f>$F$84</xm:f>
            <x14:dxf>
              <fill>
                <patternFill>
                  <bgColor rgb="FFFFC000"/>
                </patternFill>
              </fill>
            </x14:dxf>
          </x14:cfRule>
          <x14:cfRule type="containsText" priority="469" operator="containsText" id="{6B2D8C98-5041-4923-8703-7BE69AFC149F}">
            <xm:f>NOT(ISERROR(SEARCH($F$85,L21)))</xm:f>
            <xm:f>$F$85</xm:f>
            <x14:dxf>
              <fill>
                <patternFill>
                  <bgColor rgb="FFFFFF00"/>
                </patternFill>
              </fill>
            </x14:dxf>
          </x14:cfRule>
          <xm:sqref>L21</xm:sqref>
        </x14:conditionalFormatting>
        <x14:conditionalFormatting xmlns:xm="http://schemas.microsoft.com/office/excel/2006/main">
          <x14:cfRule type="containsText" priority="464" operator="containsText" id="{3946A463-1DB3-47BD-A525-BCCA7E59A475}">
            <xm:f>NOT(ISERROR(SEARCH($F$83,L23)))</xm:f>
            <xm:f>$F$83</xm:f>
            <x14:dxf>
              <fill>
                <patternFill>
                  <bgColor rgb="FFFF0000"/>
                </patternFill>
              </fill>
            </x14:dxf>
          </x14:cfRule>
          <x14:cfRule type="containsText" priority="465" operator="containsText" id="{67493644-DF29-4ECC-8959-FFBBB4E9F886}">
            <xm:f>NOT(ISERROR(SEARCH($F$84,L23)))</xm:f>
            <xm:f>$F$84</xm:f>
            <x14:dxf>
              <fill>
                <patternFill>
                  <bgColor rgb="FFFFC000"/>
                </patternFill>
              </fill>
            </x14:dxf>
          </x14:cfRule>
          <x14:cfRule type="containsText" priority="466" operator="containsText" id="{D99A7ECF-5468-40F5-9FB2-3B417D27A36C}">
            <xm:f>NOT(ISERROR(SEARCH($F$85,L23)))</xm:f>
            <xm:f>$F$85</xm:f>
            <x14:dxf>
              <fill>
                <patternFill>
                  <bgColor rgb="FFFFFF00"/>
                </patternFill>
              </fill>
            </x14:dxf>
          </x14:cfRule>
          <xm:sqref>L23</xm:sqref>
        </x14:conditionalFormatting>
        <x14:conditionalFormatting xmlns:xm="http://schemas.microsoft.com/office/excel/2006/main">
          <x14:cfRule type="containsText" priority="437" operator="containsText" id="{44C64E44-D19D-4F25-8B17-27F1F35DB1F6}">
            <xm:f>NOT(ISERROR(SEARCH($E$87,K17)))</xm:f>
            <xm:f>$E$87</xm:f>
            <x14:dxf>
              <fill>
                <patternFill>
                  <bgColor rgb="FFFF0000"/>
                </patternFill>
              </fill>
            </x14:dxf>
          </x14:cfRule>
          <x14:cfRule type="containsText" priority="438" operator="containsText" id="{83441C0A-1C33-40D1-A907-5699D4110D39}">
            <xm:f>NOT(ISERROR(SEARCH($E$83,K17)))</xm:f>
            <xm:f>$E$83</xm:f>
            <x14:dxf>
              <fill>
                <patternFill>
                  <bgColor rgb="FF00B050"/>
                </patternFill>
              </fill>
            </x14:dxf>
          </x14:cfRule>
          <x14:cfRule type="containsText" priority="439" operator="containsText" id="{BC5E9BA6-D5AF-412B-B69E-DAB3A49FF8DD}">
            <xm:f>NOT(ISERROR(SEARCH($E$84,K17)))</xm:f>
            <xm:f>$E$84</xm:f>
            <x14:dxf>
              <fill>
                <patternFill>
                  <bgColor rgb="FF92D050"/>
                </patternFill>
              </fill>
            </x14:dxf>
          </x14:cfRule>
          <x14:cfRule type="containsText" priority="440" operator="containsText" id="{0EEDF54D-33A8-4C67-8390-72850FBDF97C}">
            <xm:f>NOT(ISERROR(SEARCH($E$85,K17)))</xm:f>
            <xm:f>$E$85</xm:f>
            <x14:dxf>
              <fill>
                <patternFill>
                  <bgColor rgb="FFFFFF00"/>
                </patternFill>
              </fill>
            </x14:dxf>
          </x14:cfRule>
          <x14:cfRule type="containsText" priority="441" operator="containsText" id="{1B850B37-25DE-4CD1-B3F8-6EC1049381AE}">
            <xm:f>NOT(ISERROR(SEARCH($E$86,K17)))</xm:f>
            <xm:f>$E$86</xm:f>
            <x14:dxf>
              <fill>
                <patternFill>
                  <bgColor rgb="FFFFC000"/>
                </patternFill>
              </fill>
            </x14:dxf>
          </x14:cfRule>
          <xm:sqref>K17:K19</xm:sqref>
        </x14:conditionalFormatting>
        <x14:conditionalFormatting xmlns:xm="http://schemas.microsoft.com/office/excel/2006/main">
          <x14:cfRule type="containsText" priority="434" operator="containsText" id="{A81C03DB-304C-481A-A934-EBB9C2414818}">
            <xm:f>NOT(ISERROR(SEARCH($F$85,L17)))</xm:f>
            <xm:f>$F$85</xm:f>
            <x14:dxf>
              <fill>
                <patternFill>
                  <bgColor rgb="FFFFFF00"/>
                </patternFill>
              </fill>
            </x14:dxf>
          </x14:cfRule>
          <x14:cfRule type="containsText" priority="435" operator="containsText" id="{2029CCE3-DA15-4ADF-A725-D5A53FEAC8B9}">
            <xm:f>NOT(ISERROR(SEARCH($F$84,L17)))</xm:f>
            <xm:f>$F$84</xm:f>
            <x14:dxf>
              <fill>
                <patternFill>
                  <bgColor rgb="FFFFC000"/>
                </patternFill>
              </fill>
            </x14:dxf>
          </x14:cfRule>
          <x14:cfRule type="containsText" priority="436" operator="containsText" id="{398586C3-FA7F-46AB-8846-59E95FDE9308}">
            <xm:f>NOT(ISERROR(SEARCH($F$83,L17)))</xm:f>
            <xm:f>$F$83</xm:f>
            <x14:dxf>
              <fill>
                <patternFill>
                  <bgColor rgb="FFFF0000"/>
                </patternFill>
              </fill>
            </x14:dxf>
          </x14:cfRule>
          <xm:sqref>L17:L19</xm:sqref>
        </x14:conditionalFormatting>
        <x14:conditionalFormatting xmlns:xm="http://schemas.microsoft.com/office/excel/2006/main">
          <x14:cfRule type="containsText" priority="429" operator="containsText" id="{6FC42CF6-17EF-4DEC-AEEB-D26F74CCFEE2}">
            <xm:f>NOT(ISERROR(SEARCH($E$87,E46)))</xm:f>
            <xm:f>$E$87</xm:f>
            <x14:dxf>
              <fill>
                <patternFill>
                  <bgColor rgb="FFFF0000"/>
                </patternFill>
              </fill>
            </x14:dxf>
          </x14:cfRule>
          <x14:cfRule type="containsText" priority="430" operator="containsText" id="{FAF4CF39-352F-4573-B151-41A270DF8B6F}">
            <xm:f>NOT(ISERROR(SEARCH($E$86,E46)))</xm:f>
            <xm:f>$E$86</xm:f>
            <x14:dxf>
              <fill>
                <patternFill>
                  <bgColor rgb="FFFFC000"/>
                </patternFill>
              </fill>
            </x14:dxf>
          </x14:cfRule>
          <x14:cfRule type="containsText" priority="431" operator="containsText" id="{D87B2250-2E33-4554-B749-A2F29C4E7D2C}">
            <xm:f>NOT(ISERROR(SEARCH($E$85,E46)))</xm:f>
            <xm:f>$E$85</xm:f>
            <x14:dxf>
              <fill>
                <patternFill>
                  <bgColor rgb="FFFFFF00"/>
                </patternFill>
              </fill>
            </x14:dxf>
          </x14:cfRule>
          <x14:cfRule type="containsText" priority="432" operator="containsText" id="{CC604CC6-1D20-496B-9E8E-692FCCE1C261}">
            <xm:f>NOT(ISERROR(SEARCH($E$84,E46)))</xm:f>
            <xm:f>$E$84</xm:f>
            <x14:dxf>
              <fill>
                <patternFill>
                  <bgColor rgb="FF92D050"/>
                </patternFill>
              </fill>
            </x14:dxf>
          </x14:cfRule>
          <x14:cfRule type="containsText" priority="433" operator="containsText" id="{8FADB894-AE9B-4002-A8BA-C766438243CD}">
            <xm:f>NOT(ISERROR(SEARCH($E$83,E46)))</xm:f>
            <xm:f>$E$83</xm:f>
            <x14:dxf>
              <fill>
                <patternFill>
                  <bgColor rgb="FF00B050"/>
                </patternFill>
              </fill>
            </x14:dxf>
          </x14:cfRule>
          <xm:sqref>E46</xm:sqref>
        </x14:conditionalFormatting>
        <x14:conditionalFormatting xmlns:xm="http://schemas.microsoft.com/office/excel/2006/main">
          <x14:cfRule type="containsText" priority="424" operator="containsText" id="{E6E5902C-45FC-406B-96B9-F49F8C87DFEF}">
            <xm:f>NOT(ISERROR(SEARCH($E$87,E44)))</xm:f>
            <xm:f>$E$87</xm:f>
            <x14:dxf>
              <fill>
                <patternFill>
                  <bgColor rgb="FFFF0000"/>
                </patternFill>
              </fill>
            </x14:dxf>
          </x14:cfRule>
          <x14:cfRule type="containsText" priority="425" operator="containsText" id="{0AE52BDA-9A81-4162-A4FD-558A12E23D4E}">
            <xm:f>NOT(ISERROR(SEARCH($E$86,E44)))</xm:f>
            <xm:f>$E$86</xm:f>
            <x14:dxf>
              <fill>
                <patternFill>
                  <bgColor rgb="FFFFC000"/>
                </patternFill>
              </fill>
            </x14:dxf>
          </x14:cfRule>
          <x14:cfRule type="containsText" priority="426" operator="containsText" id="{DF9DB7C0-8395-40C2-9663-7AA094B370FC}">
            <xm:f>NOT(ISERROR(SEARCH($E$85,E44)))</xm:f>
            <xm:f>$E$85</xm:f>
            <x14:dxf>
              <fill>
                <patternFill>
                  <bgColor rgb="FFFFFF00"/>
                </patternFill>
              </fill>
            </x14:dxf>
          </x14:cfRule>
          <x14:cfRule type="containsText" priority="427" operator="containsText" id="{4AC6FAA0-DC11-412D-AD07-C0C54B8A51BE}">
            <xm:f>NOT(ISERROR(SEARCH($E$84,E44)))</xm:f>
            <xm:f>$E$84</xm:f>
            <x14:dxf>
              <fill>
                <patternFill>
                  <bgColor rgb="FF92D050"/>
                </patternFill>
              </fill>
            </x14:dxf>
          </x14:cfRule>
          <x14:cfRule type="containsText" priority="428" operator="containsText" id="{90A58131-5CF4-4ACC-8E23-3D1C18AB9ACD}">
            <xm:f>NOT(ISERROR(SEARCH($E$83,E44)))</xm:f>
            <xm:f>$E$83</xm:f>
            <x14:dxf>
              <fill>
                <patternFill>
                  <bgColor rgb="FF00B050"/>
                </patternFill>
              </fill>
            </x14:dxf>
          </x14:cfRule>
          <xm:sqref>E44:E45</xm:sqref>
        </x14:conditionalFormatting>
        <x14:conditionalFormatting xmlns:xm="http://schemas.microsoft.com/office/excel/2006/main">
          <x14:cfRule type="containsText" priority="393" operator="containsText" id="{FE95EA90-EADB-4CAA-A231-9F994C3FE57C}">
            <xm:f>NOT(ISERROR(SEARCH($E$87,K49)))</xm:f>
            <xm:f>$E$87</xm:f>
            <x14:dxf>
              <fill>
                <patternFill>
                  <bgColor rgb="FFFF0000"/>
                </patternFill>
              </fill>
            </x14:dxf>
          </x14:cfRule>
          <x14:cfRule type="containsText" priority="394" operator="containsText" id="{DE14DE8E-8E99-485E-AEFC-449C3EB74B59}">
            <xm:f>NOT(ISERROR(SEARCH($E$86,K49)))</xm:f>
            <xm:f>$E$86</xm:f>
            <x14:dxf>
              <fill>
                <patternFill>
                  <bgColor rgb="FFFFC000"/>
                </patternFill>
              </fill>
            </x14:dxf>
          </x14:cfRule>
          <x14:cfRule type="containsText" priority="395" operator="containsText" id="{CFC26E48-C4E4-4D6C-A02A-214EAB854BC5}">
            <xm:f>NOT(ISERROR(SEARCH($E$85,K49)))</xm:f>
            <xm:f>$E$85</xm:f>
            <x14:dxf>
              <fill>
                <patternFill>
                  <bgColor rgb="FFFFFF00"/>
                </patternFill>
              </fill>
            </x14:dxf>
          </x14:cfRule>
          <x14:cfRule type="containsText" priority="396" operator="containsText" id="{74C257BD-779C-4B67-9F51-072A1614CC46}">
            <xm:f>NOT(ISERROR(SEARCH($E$84,K49)))</xm:f>
            <xm:f>$E$84</xm:f>
            <x14:dxf>
              <fill>
                <patternFill>
                  <bgColor rgb="FF92D050"/>
                </patternFill>
              </fill>
            </x14:dxf>
          </x14:cfRule>
          <x14:cfRule type="containsText" priority="397" operator="containsText" id="{2E826EB7-D28C-4683-B81B-131CD9CFAC22}">
            <xm:f>NOT(ISERROR(SEARCH($E$83,K49)))</xm:f>
            <xm:f>$E$83</xm:f>
            <x14:dxf>
              <fill>
                <patternFill>
                  <bgColor rgb="FF00B050"/>
                </patternFill>
              </fill>
            </x14:dxf>
          </x14:cfRule>
          <xm:sqref>K49</xm:sqref>
        </x14:conditionalFormatting>
        <x14:conditionalFormatting xmlns:xm="http://schemas.microsoft.com/office/excel/2006/main">
          <x14:cfRule type="containsText" priority="388" operator="containsText" id="{9D600122-AE31-4E24-AF2A-33CC934155AB}">
            <xm:f>NOT(ISERROR(SEARCH($E$87,E49)))</xm:f>
            <xm:f>$E$87</xm:f>
            <x14:dxf>
              <fill>
                <patternFill>
                  <bgColor rgb="FFFF0000"/>
                </patternFill>
              </fill>
            </x14:dxf>
          </x14:cfRule>
          <x14:cfRule type="containsText" priority="389" operator="containsText" id="{88336B0D-EE01-49CB-B771-CEFFD5B579CD}">
            <xm:f>NOT(ISERROR(SEARCH($E$86,E49)))</xm:f>
            <xm:f>$E$86</xm:f>
            <x14:dxf>
              <fill>
                <patternFill>
                  <bgColor rgb="FFFFC000"/>
                </patternFill>
              </fill>
            </x14:dxf>
          </x14:cfRule>
          <x14:cfRule type="containsText" priority="390" operator="containsText" id="{B06F86DF-ADE6-4117-BA68-D064047BA2B8}">
            <xm:f>NOT(ISERROR(SEARCH($E$85,E49)))</xm:f>
            <xm:f>$E$85</xm:f>
            <x14:dxf>
              <fill>
                <patternFill>
                  <bgColor rgb="FFFFFF00"/>
                </patternFill>
              </fill>
            </x14:dxf>
          </x14:cfRule>
          <x14:cfRule type="containsText" priority="391" operator="containsText" id="{227A829B-630A-427E-AD8C-61DEC49ECA00}">
            <xm:f>NOT(ISERROR(SEARCH($E$84,E49)))</xm:f>
            <xm:f>$E$84</xm:f>
            <x14:dxf>
              <fill>
                <patternFill>
                  <bgColor rgb="FF92D050"/>
                </patternFill>
              </fill>
            </x14:dxf>
          </x14:cfRule>
          <x14:cfRule type="containsText" priority="392" operator="containsText" id="{F34B794C-F40A-4E22-8595-E61A8988CE81}">
            <xm:f>NOT(ISERROR(SEARCH($E$83,E49)))</xm:f>
            <xm:f>$E$83</xm:f>
            <x14:dxf>
              <fill>
                <patternFill>
                  <bgColor rgb="FF00B050"/>
                </patternFill>
              </fill>
            </x14:dxf>
          </x14:cfRule>
          <xm:sqref>E49</xm:sqref>
        </x14:conditionalFormatting>
        <x14:conditionalFormatting xmlns:xm="http://schemas.microsoft.com/office/excel/2006/main">
          <x14:cfRule type="containsText" priority="385" operator="containsText" id="{8E349A79-B539-493F-BE04-10C2376A5B31}">
            <xm:f>NOT(ISERROR(SEARCH($F$85,F49)))</xm:f>
            <xm:f>$F$85</xm:f>
            <x14:dxf>
              <fill>
                <patternFill>
                  <bgColor rgb="FFFFFF00"/>
                </patternFill>
              </fill>
            </x14:dxf>
          </x14:cfRule>
          <x14:cfRule type="containsText" priority="386" operator="containsText" id="{E63C1E59-60F5-4AE2-9BE9-CEF211A6DCBC}">
            <xm:f>NOT(ISERROR(SEARCH($F$84,F49)))</xm:f>
            <xm:f>$F$84</xm:f>
            <x14:dxf>
              <fill>
                <patternFill>
                  <bgColor rgb="FFFFC000"/>
                </patternFill>
              </fill>
            </x14:dxf>
          </x14:cfRule>
          <x14:cfRule type="containsText" priority="387" operator="containsText" id="{186891A7-43BB-4E9F-9B12-6EAE9FFB9603}">
            <xm:f>NOT(ISERROR(SEARCH($F$83,F49)))</xm:f>
            <xm:f>$F$83</xm:f>
            <x14:dxf>
              <fill>
                <patternFill>
                  <bgColor rgb="FFFF0000"/>
                </patternFill>
              </fill>
            </x14:dxf>
          </x14:cfRule>
          <xm:sqref>F49</xm:sqref>
        </x14:conditionalFormatting>
        <x14:conditionalFormatting xmlns:xm="http://schemas.microsoft.com/office/excel/2006/main">
          <x14:cfRule type="containsText" priority="382" operator="containsText" id="{D100B2BD-3786-437C-91E0-68D9E4DDC4CB}">
            <xm:f>NOT(ISERROR(SEARCH($G$83,G49)))</xm:f>
            <xm:f>$G$83</xm:f>
            <x14:dxf>
              <fill>
                <patternFill>
                  <bgColor rgb="FFFF0000"/>
                </patternFill>
              </fill>
            </x14:dxf>
          </x14:cfRule>
          <x14:cfRule type="containsText" priority="383" operator="containsText" id="{440799AD-B226-4AB7-9A83-C2F996C909C9}">
            <xm:f>NOT(ISERROR(SEARCH($G$84,G49)))</xm:f>
            <xm:f>$G$84</xm:f>
            <x14:dxf>
              <fill>
                <patternFill>
                  <bgColor rgb="FFFFC000"/>
                </patternFill>
              </fill>
            </x14:dxf>
          </x14:cfRule>
          <x14:cfRule type="containsText" priority="384" operator="containsText" id="{D7EA61C5-E2C3-4508-90D7-B9834C527613}">
            <xm:f>NOT(ISERROR(SEARCH($G$85,G49)))</xm:f>
            <xm:f>$G$85</xm:f>
            <x14:dxf>
              <fill>
                <patternFill>
                  <bgColor rgb="FFFFFF00"/>
                </patternFill>
              </fill>
            </x14:dxf>
          </x14:cfRule>
          <xm:sqref>G49</xm:sqref>
        </x14:conditionalFormatting>
        <x14:conditionalFormatting xmlns:xm="http://schemas.microsoft.com/office/excel/2006/main">
          <x14:cfRule type="containsText" priority="379" operator="containsText" id="{EB8C4EBE-92B4-4677-BFBE-A05AADA064FC}">
            <xm:f>NOT(ISERROR(SEARCH($G$83,M49)))</xm:f>
            <xm:f>$G$83</xm:f>
            <x14:dxf>
              <fill>
                <patternFill>
                  <bgColor rgb="FFFF0000"/>
                </patternFill>
              </fill>
            </x14:dxf>
          </x14:cfRule>
          <x14:cfRule type="containsText" priority="380" operator="containsText" id="{2F316322-49A9-4885-BC98-2C9D5D69CA22}">
            <xm:f>NOT(ISERROR(SEARCH($G$84,M49)))</xm:f>
            <xm:f>$G$84</xm:f>
            <x14:dxf>
              <fill>
                <patternFill>
                  <bgColor rgb="FFFFC000"/>
                </patternFill>
              </fill>
            </x14:dxf>
          </x14:cfRule>
          <x14:cfRule type="containsText" priority="381" operator="containsText" id="{511D4CA2-5008-41E7-8F10-37CBE44E2DFA}">
            <xm:f>NOT(ISERROR(SEARCH($G$85,M49)))</xm:f>
            <xm:f>$G$85</xm:f>
            <x14:dxf>
              <fill>
                <patternFill>
                  <bgColor rgb="FFFFFF00"/>
                </patternFill>
              </fill>
            </x14:dxf>
          </x14:cfRule>
          <xm:sqref>M49</xm:sqref>
        </x14:conditionalFormatting>
        <x14:conditionalFormatting xmlns:xm="http://schemas.microsoft.com/office/excel/2006/main">
          <x14:cfRule type="containsText" priority="376" operator="containsText" id="{A7EC8837-26D4-4A91-840B-2F05AEF07F06}">
            <xm:f>NOT(ISERROR(SEARCH($F$83,L49)))</xm:f>
            <xm:f>$F$83</xm:f>
            <x14:dxf>
              <fill>
                <patternFill>
                  <bgColor rgb="FFFF0000"/>
                </patternFill>
              </fill>
            </x14:dxf>
          </x14:cfRule>
          <x14:cfRule type="containsText" priority="377" operator="containsText" id="{0D19C943-8DAE-4C8B-9D4A-9A7E7F3EC0B1}">
            <xm:f>NOT(ISERROR(SEARCH($F$84,L49)))</xm:f>
            <xm:f>$F$84</xm:f>
            <x14:dxf>
              <fill>
                <patternFill>
                  <bgColor rgb="FFFFC000"/>
                </patternFill>
              </fill>
            </x14:dxf>
          </x14:cfRule>
          <x14:cfRule type="containsText" priority="378" operator="containsText" id="{9384EF1E-DB90-46E1-8621-443DF88BFBDE}">
            <xm:f>NOT(ISERROR(SEARCH($F$85,L49)))</xm:f>
            <xm:f>$F$85</xm:f>
            <x14:dxf>
              <fill>
                <patternFill>
                  <bgColor rgb="FFFFFF00"/>
                </patternFill>
              </fill>
            </x14:dxf>
          </x14:cfRule>
          <xm:sqref>L49</xm:sqref>
        </x14:conditionalFormatting>
        <x14:conditionalFormatting xmlns:xm="http://schemas.microsoft.com/office/excel/2006/main">
          <x14:cfRule type="containsText" priority="330" operator="containsText" id="{18E0AB97-A1CE-4A3E-9A34-1FB81E248E91}">
            <xm:f>NOT(ISERROR(SEARCH($E$87,E39)))</xm:f>
            <xm:f>$E$87</xm:f>
            <x14:dxf>
              <fill>
                <patternFill>
                  <bgColor rgb="FFFF0000"/>
                </patternFill>
              </fill>
            </x14:dxf>
          </x14:cfRule>
          <x14:cfRule type="containsText" priority="331" operator="containsText" id="{356064B0-D1B2-422A-8F98-1A5FD6F9BC64}">
            <xm:f>NOT(ISERROR(SEARCH($E$83,E39)))</xm:f>
            <xm:f>$E$83</xm:f>
            <x14:dxf>
              <fill>
                <patternFill>
                  <bgColor rgb="FF00B050"/>
                </patternFill>
              </fill>
            </x14:dxf>
          </x14:cfRule>
          <x14:cfRule type="containsText" priority="332" operator="containsText" id="{C3A4E902-4DFB-476D-B808-22EA021ED4BB}">
            <xm:f>NOT(ISERROR(SEARCH($E$84,E39)))</xm:f>
            <xm:f>$E$84</xm:f>
            <x14:dxf>
              <fill>
                <patternFill>
                  <bgColor rgb="FF92D050"/>
                </patternFill>
              </fill>
            </x14:dxf>
          </x14:cfRule>
          <x14:cfRule type="containsText" priority="333" operator="containsText" id="{71C5A242-CFC5-4355-8DFB-7D3B565D3F08}">
            <xm:f>NOT(ISERROR(SEARCH($E$85,E39)))</xm:f>
            <xm:f>$E$85</xm:f>
            <x14:dxf>
              <fill>
                <patternFill>
                  <bgColor rgb="FFFFFF00"/>
                </patternFill>
              </fill>
            </x14:dxf>
          </x14:cfRule>
          <x14:cfRule type="containsText" priority="334" operator="containsText" id="{833A67E7-D5DA-45F4-821A-711B6BDC0A7B}">
            <xm:f>NOT(ISERROR(SEARCH($E$86,E39)))</xm:f>
            <xm:f>$E$86</xm:f>
            <x14:dxf>
              <fill>
                <patternFill>
                  <bgColor rgb="FFFFC000"/>
                </patternFill>
              </fill>
            </x14:dxf>
          </x14:cfRule>
          <xm:sqref>E39</xm:sqref>
        </x14:conditionalFormatting>
        <x14:conditionalFormatting xmlns:xm="http://schemas.microsoft.com/office/excel/2006/main">
          <x14:cfRule type="containsText" priority="325" operator="containsText" id="{B92D51C2-EDF2-440A-8C75-E1EB123425F4}">
            <xm:f>NOT(ISERROR(SEARCH($E$87,K39)))</xm:f>
            <xm:f>$E$87</xm:f>
            <x14:dxf>
              <fill>
                <patternFill>
                  <bgColor rgb="FFFF0000"/>
                </patternFill>
              </fill>
            </x14:dxf>
          </x14:cfRule>
          <x14:cfRule type="containsText" priority="326" operator="containsText" id="{2D1922F6-CDB9-487B-BB40-57B7542860C2}">
            <xm:f>NOT(ISERROR(SEARCH($E$86,K39)))</xm:f>
            <xm:f>$E$86</xm:f>
            <x14:dxf>
              <fill>
                <patternFill>
                  <bgColor rgb="FFFFC000"/>
                </patternFill>
              </fill>
            </x14:dxf>
          </x14:cfRule>
          <x14:cfRule type="containsText" priority="327" operator="containsText" id="{5D729EE6-B91A-4932-AAE2-CB86A86C6312}">
            <xm:f>NOT(ISERROR(SEARCH($E$85,K39)))</xm:f>
            <xm:f>$E$85</xm:f>
            <x14:dxf>
              <fill>
                <patternFill>
                  <bgColor rgb="FFFFFF00"/>
                </patternFill>
              </fill>
            </x14:dxf>
          </x14:cfRule>
          <x14:cfRule type="containsText" priority="328" operator="containsText" id="{43019616-0E49-4E9F-9014-BFBE41D68EA4}">
            <xm:f>NOT(ISERROR(SEARCH($E$84,K39)))</xm:f>
            <xm:f>$E$84</xm:f>
            <x14:dxf>
              <fill>
                <patternFill>
                  <bgColor rgb="FF92D050"/>
                </patternFill>
              </fill>
            </x14:dxf>
          </x14:cfRule>
          <x14:cfRule type="containsText" priority="329" operator="containsText" id="{A0A69BC1-DD9D-4A49-A214-9C204EEFB155}">
            <xm:f>NOT(ISERROR(SEARCH($E$83,K39)))</xm:f>
            <xm:f>$E$83</xm:f>
            <x14:dxf>
              <fill>
                <patternFill>
                  <bgColor rgb="FF00B050"/>
                </patternFill>
              </fill>
            </x14:dxf>
          </x14:cfRule>
          <xm:sqref>K39</xm:sqref>
        </x14:conditionalFormatting>
        <x14:conditionalFormatting xmlns:xm="http://schemas.microsoft.com/office/excel/2006/main">
          <x14:cfRule type="containsText" priority="322" operator="containsText" id="{B1A30529-7E9F-4AF2-A265-A73F4221EFE4}">
            <xm:f>NOT(ISERROR(SEARCH($F$85,F39)))</xm:f>
            <xm:f>$F$85</xm:f>
            <x14:dxf>
              <fill>
                <patternFill>
                  <bgColor rgb="FFFFFF00"/>
                </patternFill>
              </fill>
            </x14:dxf>
          </x14:cfRule>
          <x14:cfRule type="containsText" priority="323" operator="containsText" id="{39C0BF3B-5EFF-4EFA-A758-B274993362CA}">
            <xm:f>NOT(ISERROR(SEARCH($F$84,F39)))</xm:f>
            <xm:f>$F$84</xm:f>
            <x14:dxf>
              <fill>
                <patternFill>
                  <bgColor rgb="FFFFC000"/>
                </patternFill>
              </fill>
            </x14:dxf>
          </x14:cfRule>
          <x14:cfRule type="containsText" priority="324" operator="containsText" id="{1F497238-190E-4488-9B20-7A3672E60ED4}">
            <xm:f>NOT(ISERROR(SEARCH($F$83,F39)))</xm:f>
            <xm:f>$F$83</xm:f>
            <x14:dxf>
              <fill>
                <patternFill>
                  <bgColor rgb="FFFF0000"/>
                </patternFill>
              </fill>
            </x14:dxf>
          </x14:cfRule>
          <xm:sqref>F39</xm:sqref>
        </x14:conditionalFormatting>
        <x14:conditionalFormatting xmlns:xm="http://schemas.microsoft.com/office/excel/2006/main">
          <x14:cfRule type="containsText" priority="319" operator="containsText" id="{8F06049B-408F-476B-B6CE-8FBD9E7DAFA1}">
            <xm:f>NOT(ISERROR(SEARCH($G$83,G39)))</xm:f>
            <xm:f>$G$83</xm:f>
            <x14:dxf>
              <fill>
                <patternFill>
                  <bgColor rgb="FFFF0000"/>
                </patternFill>
              </fill>
            </x14:dxf>
          </x14:cfRule>
          <x14:cfRule type="containsText" priority="320" operator="containsText" id="{CCC015F6-F4A1-437E-87EC-8F351CC21F98}">
            <xm:f>NOT(ISERROR(SEARCH($G$84,G39)))</xm:f>
            <xm:f>$G$84</xm:f>
            <x14:dxf>
              <fill>
                <patternFill>
                  <bgColor rgb="FFFFC000"/>
                </patternFill>
              </fill>
            </x14:dxf>
          </x14:cfRule>
          <x14:cfRule type="containsText" priority="321" operator="containsText" id="{2EA4F947-95D6-48AE-880C-E1C1581E9B1A}">
            <xm:f>NOT(ISERROR(SEARCH($G$85,G39)))</xm:f>
            <xm:f>$G$85</xm:f>
            <x14:dxf>
              <fill>
                <patternFill>
                  <bgColor rgb="FFFFFF00"/>
                </patternFill>
              </fill>
            </x14:dxf>
          </x14:cfRule>
          <xm:sqref>G39</xm:sqref>
        </x14:conditionalFormatting>
        <x14:conditionalFormatting xmlns:xm="http://schemas.microsoft.com/office/excel/2006/main">
          <x14:cfRule type="containsText" priority="316" operator="containsText" id="{846A1A7C-43C2-42DC-9BCF-5BCFD0683E58}">
            <xm:f>NOT(ISERROR(SEARCH($G$83,M39)))</xm:f>
            <xm:f>$G$83</xm:f>
            <x14:dxf>
              <fill>
                <patternFill>
                  <bgColor rgb="FFFF0000"/>
                </patternFill>
              </fill>
            </x14:dxf>
          </x14:cfRule>
          <x14:cfRule type="containsText" priority="317" operator="containsText" id="{13A5B5E0-2B9A-49D6-83F9-4498C1B62133}">
            <xm:f>NOT(ISERROR(SEARCH($G$84,M39)))</xm:f>
            <xm:f>$G$84</xm:f>
            <x14:dxf>
              <fill>
                <patternFill>
                  <bgColor rgb="FFFFC000"/>
                </patternFill>
              </fill>
            </x14:dxf>
          </x14:cfRule>
          <x14:cfRule type="containsText" priority="318" operator="containsText" id="{5F9E8B1B-CBBC-4692-992A-D48311D2B505}">
            <xm:f>NOT(ISERROR(SEARCH($G$85,M39)))</xm:f>
            <xm:f>$G$85</xm:f>
            <x14:dxf>
              <fill>
                <patternFill>
                  <bgColor rgb="FFFFFF00"/>
                </patternFill>
              </fill>
            </x14:dxf>
          </x14:cfRule>
          <xm:sqref>M39</xm:sqref>
        </x14:conditionalFormatting>
        <x14:conditionalFormatting xmlns:xm="http://schemas.microsoft.com/office/excel/2006/main">
          <x14:cfRule type="containsText" priority="313" operator="containsText" id="{B30B94E1-FD4E-4F67-BD10-5D62DAA9928A}">
            <xm:f>NOT(ISERROR(SEARCH($F$83,L39)))</xm:f>
            <xm:f>$F$83</xm:f>
            <x14:dxf>
              <fill>
                <patternFill>
                  <bgColor rgb="FFFF0000"/>
                </patternFill>
              </fill>
            </x14:dxf>
          </x14:cfRule>
          <x14:cfRule type="containsText" priority="314" operator="containsText" id="{4C303B43-B594-4064-9004-1B0A6F657221}">
            <xm:f>NOT(ISERROR(SEARCH($F$84,L39)))</xm:f>
            <xm:f>$F$84</xm:f>
            <x14:dxf>
              <fill>
                <patternFill>
                  <bgColor rgb="FFFFC000"/>
                </patternFill>
              </fill>
            </x14:dxf>
          </x14:cfRule>
          <x14:cfRule type="containsText" priority="315" operator="containsText" id="{9FF317EF-ABE1-4CC1-92C8-4F18FAF373BE}">
            <xm:f>NOT(ISERROR(SEARCH($F$85,L39)))</xm:f>
            <xm:f>$F$85</xm:f>
            <x14:dxf>
              <fill>
                <patternFill>
                  <bgColor rgb="FFFFFF00"/>
                </patternFill>
              </fill>
            </x14:dxf>
          </x14:cfRule>
          <xm:sqref>L39</xm:sqref>
        </x14:conditionalFormatting>
        <x14:conditionalFormatting xmlns:xm="http://schemas.microsoft.com/office/excel/2006/main">
          <x14:cfRule type="containsText" priority="308" operator="containsText" id="{3E251F69-DAD0-4ACB-BF1C-F292543B6414}">
            <xm:f>NOT(ISERROR(SEARCH($E$87,E41)))</xm:f>
            <xm:f>$E$87</xm:f>
            <x14:dxf>
              <fill>
                <patternFill>
                  <bgColor rgb="FFFF0000"/>
                </patternFill>
              </fill>
            </x14:dxf>
          </x14:cfRule>
          <x14:cfRule type="containsText" priority="309" operator="containsText" id="{551D7C5A-4066-47F9-A100-3B5AF71CFD58}">
            <xm:f>NOT(ISERROR(SEARCH($E$83,E41)))</xm:f>
            <xm:f>$E$83</xm:f>
            <x14:dxf>
              <fill>
                <patternFill>
                  <bgColor rgb="FF00B050"/>
                </patternFill>
              </fill>
            </x14:dxf>
          </x14:cfRule>
          <x14:cfRule type="containsText" priority="310" operator="containsText" id="{7CFE2ACE-F1D7-485E-B8FE-E9673920AE0C}">
            <xm:f>NOT(ISERROR(SEARCH($E$84,E41)))</xm:f>
            <xm:f>$E$84</xm:f>
            <x14:dxf>
              <fill>
                <patternFill>
                  <bgColor rgb="FF92D050"/>
                </patternFill>
              </fill>
            </x14:dxf>
          </x14:cfRule>
          <x14:cfRule type="containsText" priority="311" operator="containsText" id="{C65C91F5-47BB-49A0-9934-9CE750D22D41}">
            <xm:f>NOT(ISERROR(SEARCH($E$85,E41)))</xm:f>
            <xm:f>$E$85</xm:f>
            <x14:dxf>
              <fill>
                <patternFill>
                  <bgColor rgb="FFFFFF00"/>
                </patternFill>
              </fill>
            </x14:dxf>
          </x14:cfRule>
          <x14:cfRule type="containsText" priority="312" operator="containsText" id="{DAC78B71-92BE-4FDA-A853-B44E7DA9D71D}">
            <xm:f>NOT(ISERROR(SEARCH($E$86,E41)))</xm:f>
            <xm:f>$E$86</xm:f>
            <x14:dxf>
              <fill>
                <patternFill>
                  <bgColor rgb="FFFFC000"/>
                </patternFill>
              </fill>
            </x14:dxf>
          </x14:cfRule>
          <xm:sqref>E41</xm:sqref>
        </x14:conditionalFormatting>
        <x14:conditionalFormatting xmlns:xm="http://schemas.microsoft.com/office/excel/2006/main">
          <x14:cfRule type="containsText" priority="305" operator="containsText" id="{D3064DAC-834D-43D8-B602-6D4859BA1057}">
            <xm:f>NOT(ISERROR(SEARCH($F$85,F41)))</xm:f>
            <xm:f>$F$85</xm:f>
            <x14:dxf>
              <fill>
                <patternFill>
                  <bgColor rgb="FFFFFF00"/>
                </patternFill>
              </fill>
            </x14:dxf>
          </x14:cfRule>
          <x14:cfRule type="containsText" priority="306" operator="containsText" id="{8F5C6521-8CBB-43ED-A79C-E2DD6A48B3C4}">
            <xm:f>NOT(ISERROR(SEARCH($F$84,F41)))</xm:f>
            <xm:f>$F$84</xm:f>
            <x14:dxf>
              <fill>
                <patternFill>
                  <bgColor rgb="FFFFC000"/>
                </patternFill>
              </fill>
            </x14:dxf>
          </x14:cfRule>
          <x14:cfRule type="containsText" priority="307" operator="containsText" id="{FAC43656-C05D-4925-BF81-AC8024B67D99}">
            <xm:f>NOT(ISERROR(SEARCH($F$83,F41)))</xm:f>
            <xm:f>$F$83</xm:f>
            <x14:dxf>
              <fill>
                <patternFill>
                  <bgColor rgb="FFFF0000"/>
                </patternFill>
              </fill>
            </x14:dxf>
          </x14:cfRule>
          <xm:sqref>F41</xm:sqref>
        </x14:conditionalFormatting>
        <x14:conditionalFormatting xmlns:xm="http://schemas.microsoft.com/office/excel/2006/main">
          <x14:cfRule type="containsText" priority="302" operator="containsText" id="{94208698-94A5-4730-902A-6D866BAE759B}">
            <xm:f>NOT(ISERROR(SEARCH($G$83,G41)))</xm:f>
            <xm:f>$G$83</xm:f>
            <x14:dxf>
              <fill>
                <patternFill>
                  <bgColor rgb="FFFF0000"/>
                </patternFill>
              </fill>
            </x14:dxf>
          </x14:cfRule>
          <x14:cfRule type="containsText" priority="303" operator="containsText" id="{21BC85F6-807D-41FD-9208-2756D5D47F48}">
            <xm:f>NOT(ISERROR(SEARCH($G$84,G41)))</xm:f>
            <xm:f>$G$84</xm:f>
            <x14:dxf>
              <fill>
                <patternFill>
                  <bgColor rgb="FFFFC000"/>
                </patternFill>
              </fill>
            </x14:dxf>
          </x14:cfRule>
          <x14:cfRule type="containsText" priority="304" operator="containsText" id="{2C2FAF66-C1C3-4A6B-B6F5-66DF25C7388C}">
            <xm:f>NOT(ISERROR(SEARCH($G$85,G41)))</xm:f>
            <xm:f>$G$85</xm:f>
            <x14:dxf>
              <fill>
                <patternFill>
                  <bgColor rgb="FFFFFF00"/>
                </patternFill>
              </fill>
            </x14:dxf>
          </x14:cfRule>
          <xm:sqref>G41</xm:sqref>
        </x14:conditionalFormatting>
        <x14:conditionalFormatting xmlns:xm="http://schemas.microsoft.com/office/excel/2006/main">
          <x14:cfRule type="containsText" priority="297" operator="containsText" id="{EBD333E9-8114-4E58-87EF-4F35F37CA92B}">
            <xm:f>NOT(ISERROR(SEARCH($E$87,K41)))</xm:f>
            <xm:f>$E$87</xm:f>
            <x14:dxf>
              <fill>
                <patternFill>
                  <bgColor rgb="FFFF0000"/>
                </patternFill>
              </fill>
            </x14:dxf>
          </x14:cfRule>
          <x14:cfRule type="containsText" priority="298" operator="containsText" id="{E8089F71-B4C5-431C-BAA4-5FA079ECC846}">
            <xm:f>NOT(ISERROR(SEARCH($E$83,K41)))</xm:f>
            <xm:f>$E$83</xm:f>
            <x14:dxf>
              <fill>
                <patternFill>
                  <bgColor rgb="FF00B050"/>
                </patternFill>
              </fill>
            </x14:dxf>
          </x14:cfRule>
          <x14:cfRule type="containsText" priority="299" operator="containsText" id="{9D467CCF-2715-46DD-B41B-E03F10C7E825}">
            <xm:f>NOT(ISERROR(SEARCH($E$84,K41)))</xm:f>
            <xm:f>$E$84</xm:f>
            <x14:dxf>
              <fill>
                <patternFill>
                  <bgColor rgb="FF92D050"/>
                </patternFill>
              </fill>
            </x14:dxf>
          </x14:cfRule>
          <x14:cfRule type="containsText" priority="300" operator="containsText" id="{A7E4243B-5621-42B5-91EF-F461593724D3}">
            <xm:f>NOT(ISERROR(SEARCH($E$85,K41)))</xm:f>
            <xm:f>$E$85</xm:f>
            <x14:dxf>
              <fill>
                <patternFill>
                  <bgColor rgb="FFFFFF00"/>
                </patternFill>
              </fill>
            </x14:dxf>
          </x14:cfRule>
          <x14:cfRule type="containsText" priority="301" operator="containsText" id="{977B72B4-EF6B-434E-897C-E5288C162823}">
            <xm:f>NOT(ISERROR(SEARCH($E$86,K41)))</xm:f>
            <xm:f>$E$86</xm:f>
            <x14:dxf>
              <fill>
                <patternFill>
                  <bgColor rgb="FFFFC000"/>
                </patternFill>
              </fill>
            </x14:dxf>
          </x14:cfRule>
          <xm:sqref>K41</xm:sqref>
        </x14:conditionalFormatting>
        <x14:conditionalFormatting xmlns:xm="http://schemas.microsoft.com/office/excel/2006/main">
          <x14:cfRule type="containsText" priority="294" operator="containsText" id="{14C6F358-2B3A-4FE4-BAE5-3B201A3B04BA}">
            <xm:f>NOT(ISERROR(SEARCH($F$85,L41)))</xm:f>
            <xm:f>$F$85</xm:f>
            <x14:dxf>
              <fill>
                <patternFill>
                  <bgColor rgb="FFFFFF00"/>
                </patternFill>
              </fill>
            </x14:dxf>
          </x14:cfRule>
          <x14:cfRule type="containsText" priority="295" operator="containsText" id="{122837E0-3E2E-41D4-BDAF-E4796D4F6252}">
            <xm:f>NOT(ISERROR(SEARCH($F$84,L41)))</xm:f>
            <xm:f>$F$84</xm:f>
            <x14:dxf>
              <fill>
                <patternFill>
                  <bgColor rgb="FFFFC000"/>
                </patternFill>
              </fill>
            </x14:dxf>
          </x14:cfRule>
          <x14:cfRule type="containsText" priority="296" operator="containsText" id="{3C060847-B805-43EC-9D5F-AA60CE43CFBF}">
            <xm:f>NOT(ISERROR(SEARCH($F$83,L41)))</xm:f>
            <xm:f>$F$83</xm:f>
            <x14:dxf>
              <fill>
                <patternFill>
                  <bgColor rgb="FFFF0000"/>
                </patternFill>
              </fill>
            </x14:dxf>
          </x14:cfRule>
          <xm:sqref>L41</xm:sqref>
        </x14:conditionalFormatting>
        <x14:conditionalFormatting xmlns:xm="http://schemas.microsoft.com/office/excel/2006/main">
          <x14:cfRule type="containsText" priority="291" operator="containsText" id="{3794EC1B-50E8-4525-8530-3910C05175DF}">
            <xm:f>NOT(ISERROR(SEARCH($G$83,M41)))</xm:f>
            <xm:f>$G$83</xm:f>
            <x14:dxf>
              <fill>
                <patternFill>
                  <bgColor rgb="FFFF0000"/>
                </patternFill>
              </fill>
            </x14:dxf>
          </x14:cfRule>
          <x14:cfRule type="containsText" priority="292" operator="containsText" id="{502FE7BB-2C87-4A01-9DEB-64F95AE9E31E}">
            <xm:f>NOT(ISERROR(SEARCH($G$84,M41)))</xm:f>
            <xm:f>$G$84</xm:f>
            <x14:dxf>
              <fill>
                <patternFill>
                  <bgColor rgb="FFFFC000"/>
                </patternFill>
              </fill>
            </x14:dxf>
          </x14:cfRule>
          <x14:cfRule type="containsText" priority="293" operator="containsText" id="{673198BE-9798-4FA3-B968-32907A9894E0}">
            <xm:f>NOT(ISERROR(SEARCH($G$85,M41)))</xm:f>
            <xm:f>$G$85</xm:f>
            <x14:dxf>
              <fill>
                <patternFill>
                  <bgColor rgb="FFFFFF00"/>
                </patternFill>
              </fill>
            </x14:dxf>
          </x14:cfRule>
          <xm:sqref>M41</xm:sqref>
        </x14:conditionalFormatting>
        <x14:conditionalFormatting xmlns:xm="http://schemas.microsoft.com/office/excel/2006/main">
          <x14:cfRule type="containsText" priority="258" operator="containsText" id="{5723E6A6-5D9A-4505-A154-BF654CC7B361}">
            <xm:f>NOT(ISERROR(SEARCH($E$87,E20)))</xm:f>
            <xm:f>$E$87</xm:f>
            <x14:dxf>
              <fill>
                <patternFill>
                  <bgColor rgb="FFFF0000"/>
                </patternFill>
              </fill>
            </x14:dxf>
          </x14:cfRule>
          <x14:cfRule type="containsText" priority="259" operator="containsText" id="{A9DCC084-4EC3-49A9-81DC-365E8936A006}">
            <xm:f>NOT(ISERROR(SEARCH($E$83,E20)))</xm:f>
            <xm:f>$E$83</xm:f>
            <x14:dxf>
              <fill>
                <patternFill>
                  <bgColor rgb="FF00B050"/>
                </patternFill>
              </fill>
            </x14:dxf>
          </x14:cfRule>
          <x14:cfRule type="containsText" priority="260" operator="containsText" id="{AD904700-4EEF-4E86-AC5B-0977BBA36425}">
            <xm:f>NOT(ISERROR(SEARCH($E$84,E20)))</xm:f>
            <xm:f>$E$84</xm:f>
            <x14:dxf>
              <fill>
                <patternFill>
                  <bgColor rgb="FF92D050"/>
                </patternFill>
              </fill>
            </x14:dxf>
          </x14:cfRule>
          <x14:cfRule type="containsText" priority="261" operator="containsText" id="{41C32890-883D-473D-8DD1-EC3434E0FEC6}">
            <xm:f>NOT(ISERROR(SEARCH($E$85,E20)))</xm:f>
            <xm:f>$E$85</xm:f>
            <x14:dxf>
              <fill>
                <patternFill>
                  <bgColor rgb="FFFFFF00"/>
                </patternFill>
              </fill>
            </x14:dxf>
          </x14:cfRule>
          <x14:cfRule type="containsText" priority="262" operator="containsText" id="{768815A8-EB25-4A6B-911B-5CCD83AD0E6F}">
            <xm:f>NOT(ISERROR(SEARCH($E$86,E20)))</xm:f>
            <xm:f>$E$86</xm:f>
            <x14:dxf>
              <fill>
                <patternFill>
                  <bgColor rgb="FFFFC000"/>
                </patternFill>
              </fill>
            </x14:dxf>
          </x14:cfRule>
          <xm:sqref>E20</xm:sqref>
        </x14:conditionalFormatting>
        <x14:conditionalFormatting xmlns:xm="http://schemas.microsoft.com/office/excel/2006/main">
          <x14:cfRule type="containsText" priority="255" operator="containsText" id="{126655CA-3C54-4810-92D8-873954CFDBE6}">
            <xm:f>NOT(ISERROR(SEARCH($F$85,F20)))</xm:f>
            <xm:f>$F$85</xm:f>
            <x14:dxf>
              <fill>
                <patternFill>
                  <bgColor rgb="FFFFFF00"/>
                </patternFill>
              </fill>
            </x14:dxf>
          </x14:cfRule>
          <x14:cfRule type="containsText" priority="256" operator="containsText" id="{7C70E567-3E7B-49AE-A377-A909EADB0E53}">
            <xm:f>NOT(ISERROR(SEARCH($F$84,F20)))</xm:f>
            <xm:f>$F$84</xm:f>
            <x14:dxf>
              <fill>
                <patternFill>
                  <bgColor rgb="FFFFC000"/>
                </patternFill>
              </fill>
            </x14:dxf>
          </x14:cfRule>
          <x14:cfRule type="containsText" priority="257" operator="containsText" id="{7FDA7093-BEEE-4D43-AC4C-1F361035B32D}">
            <xm:f>NOT(ISERROR(SEARCH($F$83,F20)))</xm:f>
            <xm:f>$F$83</xm:f>
            <x14:dxf>
              <fill>
                <patternFill>
                  <bgColor rgb="FFFF0000"/>
                </patternFill>
              </fill>
            </x14:dxf>
          </x14:cfRule>
          <xm:sqref>F20</xm:sqref>
        </x14:conditionalFormatting>
        <x14:conditionalFormatting xmlns:xm="http://schemas.microsoft.com/office/excel/2006/main">
          <x14:cfRule type="containsText" priority="252" operator="containsText" id="{FC31360F-2A78-4AE3-9D59-A9765C971FBD}">
            <xm:f>NOT(ISERROR(SEARCH($G$83,G20)))</xm:f>
            <xm:f>$G$83</xm:f>
            <x14:dxf>
              <fill>
                <patternFill>
                  <bgColor rgb="FFFF0000"/>
                </patternFill>
              </fill>
            </x14:dxf>
          </x14:cfRule>
          <x14:cfRule type="containsText" priority="253" operator="containsText" id="{FB7B29ED-ABD9-49C6-ACFC-44EB62864872}">
            <xm:f>NOT(ISERROR(SEARCH($G$84,G20)))</xm:f>
            <xm:f>$G$84</xm:f>
            <x14:dxf>
              <fill>
                <patternFill>
                  <bgColor rgb="FFFFC000"/>
                </patternFill>
              </fill>
            </x14:dxf>
          </x14:cfRule>
          <x14:cfRule type="containsText" priority="254" operator="containsText" id="{5A26848E-CCB9-49BF-B740-BEFEFF78AE82}">
            <xm:f>NOT(ISERROR(SEARCH($G$85,G20)))</xm:f>
            <xm:f>$G$85</xm:f>
            <x14:dxf>
              <fill>
                <patternFill>
                  <bgColor rgb="FFFFFF00"/>
                </patternFill>
              </fill>
            </x14:dxf>
          </x14:cfRule>
          <xm:sqref>G20</xm:sqref>
        </x14:conditionalFormatting>
        <x14:conditionalFormatting xmlns:xm="http://schemas.microsoft.com/office/excel/2006/main">
          <x14:cfRule type="containsText" priority="249" operator="containsText" id="{7E8B55BA-E4E9-422B-B786-21EF65923D9E}">
            <xm:f>NOT(ISERROR(SEARCH($G$83,M20)))</xm:f>
            <xm:f>$G$83</xm:f>
            <x14:dxf>
              <fill>
                <patternFill>
                  <bgColor rgb="FFFF0000"/>
                </patternFill>
              </fill>
            </x14:dxf>
          </x14:cfRule>
          <x14:cfRule type="containsText" priority="250" operator="containsText" id="{AF9FF431-3DC0-4859-A9C7-169ECB1AB5F2}">
            <xm:f>NOT(ISERROR(SEARCH($G$84,M20)))</xm:f>
            <xm:f>$G$84</xm:f>
            <x14:dxf>
              <fill>
                <patternFill>
                  <bgColor rgb="FFFFC000"/>
                </patternFill>
              </fill>
            </x14:dxf>
          </x14:cfRule>
          <x14:cfRule type="containsText" priority="251" operator="containsText" id="{873B007C-57F9-4F88-B81E-57D3C70E61F1}">
            <xm:f>NOT(ISERROR(SEARCH($G$85,M20)))</xm:f>
            <xm:f>$G$85</xm:f>
            <x14:dxf>
              <fill>
                <patternFill>
                  <bgColor rgb="FFFFFF00"/>
                </patternFill>
              </fill>
            </x14:dxf>
          </x14:cfRule>
          <xm:sqref>M20</xm:sqref>
        </x14:conditionalFormatting>
        <x14:conditionalFormatting xmlns:xm="http://schemas.microsoft.com/office/excel/2006/main">
          <x14:cfRule type="containsText" priority="241" operator="containsText" id="{E9871E77-A828-499F-840F-6FB13B537F70}">
            <xm:f>NOT(ISERROR(SEARCH($F$83,L20)))</xm:f>
            <xm:f>$F$83</xm:f>
            <x14:dxf>
              <fill>
                <patternFill>
                  <bgColor rgb="FFFF0000"/>
                </patternFill>
              </fill>
            </x14:dxf>
          </x14:cfRule>
          <x14:cfRule type="containsText" priority="242" operator="containsText" id="{0A6097C7-00E3-44C9-8012-9F844FB2893B}">
            <xm:f>NOT(ISERROR(SEARCH($F$84,L20)))</xm:f>
            <xm:f>$F$84</xm:f>
            <x14:dxf>
              <fill>
                <patternFill>
                  <bgColor rgb="FFFFC000"/>
                </patternFill>
              </fill>
            </x14:dxf>
          </x14:cfRule>
          <x14:cfRule type="containsText" priority="243" operator="containsText" id="{048AE7C3-466D-4838-ADDA-1BC0F0B571E8}">
            <xm:f>NOT(ISERROR(SEARCH($F$85,L20)))</xm:f>
            <xm:f>$F$85</xm:f>
            <x14:dxf>
              <fill>
                <patternFill>
                  <bgColor rgb="FFFFFF00"/>
                </patternFill>
              </fill>
            </x14:dxf>
          </x14:cfRule>
          <xm:sqref>L20</xm:sqref>
        </x14:conditionalFormatting>
        <x14:conditionalFormatting xmlns:xm="http://schemas.microsoft.com/office/excel/2006/main">
          <x14:cfRule type="containsText" priority="236" operator="containsText" id="{20D9D3A3-024E-49F5-978E-22898A68028C}">
            <xm:f>NOT(ISERROR(SEARCH($E$87,K20)))</xm:f>
            <xm:f>$E$87</xm:f>
            <x14:dxf>
              <fill>
                <patternFill>
                  <bgColor rgb="FFFF0000"/>
                </patternFill>
              </fill>
            </x14:dxf>
          </x14:cfRule>
          <x14:cfRule type="containsText" priority="237" operator="containsText" id="{E74EED92-A9B6-446C-84D9-058945A09C41}">
            <xm:f>NOT(ISERROR(SEARCH($E$83,K20)))</xm:f>
            <xm:f>$E$83</xm:f>
            <x14:dxf>
              <fill>
                <patternFill>
                  <bgColor rgb="FF00B050"/>
                </patternFill>
              </fill>
            </x14:dxf>
          </x14:cfRule>
          <x14:cfRule type="containsText" priority="238" operator="containsText" id="{D8D27AA0-0994-4691-9111-F52EEA8BB408}">
            <xm:f>NOT(ISERROR(SEARCH($E$84,K20)))</xm:f>
            <xm:f>$E$84</xm:f>
            <x14:dxf>
              <fill>
                <patternFill>
                  <bgColor rgb="FF92D050"/>
                </patternFill>
              </fill>
            </x14:dxf>
          </x14:cfRule>
          <x14:cfRule type="containsText" priority="239" operator="containsText" id="{EE7D3C04-B516-4CB6-B64A-737B72A33663}">
            <xm:f>NOT(ISERROR(SEARCH($E$85,K20)))</xm:f>
            <xm:f>$E$85</xm:f>
            <x14:dxf>
              <fill>
                <patternFill>
                  <bgColor rgb="FFFFFF00"/>
                </patternFill>
              </fill>
            </x14:dxf>
          </x14:cfRule>
          <x14:cfRule type="containsText" priority="240" operator="containsText" id="{6551D425-03C7-4585-AC7B-E0D52A6A13E6}">
            <xm:f>NOT(ISERROR(SEARCH($E$86,K20)))</xm:f>
            <xm:f>$E$86</xm:f>
            <x14:dxf>
              <fill>
                <patternFill>
                  <bgColor rgb="FFFFC000"/>
                </patternFill>
              </fill>
            </x14:dxf>
          </x14:cfRule>
          <xm:sqref>K20</xm:sqref>
        </x14:conditionalFormatting>
        <x14:conditionalFormatting xmlns:xm="http://schemas.microsoft.com/office/excel/2006/main">
          <x14:cfRule type="containsText" priority="216" operator="containsText" id="{A6602E12-2DE9-4951-A676-AF02DB3EB6B2}">
            <xm:f>NOT(ISERROR(SEARCH($E$87,E30)))</xm:f>
            <xm:f>$E$87</xm:f>
            <x14:dxf>
              <fill>
                <patternFill>
                  <bgColor rgb="FFFF0000"/>
                </patternFill>
              </fill>
            </x14:dxf>
          </x14:cfRule>
          <x14:cfRule type="containsText" priority="217" operator="containsText" id="{619F5B32-3659-41F0-9AAE-696AE0E3791F}">
            <xm:f>NOT(ISERROR(SEARCH($E$83,E30)))</xm:f>
            <xm:f>$E$83</xm:f>
            <x14:dxf>
              <fill>
                <patternFill>
                  <bgColor rgb="FF00B050"/>
                </patternFill>
              </fill>
            </x14:dxf>
          </x14:cfRule>
          <x14:cfRule type="containsText" priority="218" operator="containsText" id="{27DF8D6D-A2AF-494E-B98A-EC173DD472DF}">
            <xm:f>NOT(ISERROR(SEARCH($E$84,E30)))</xm:f>
            <xm:f>$E$84</xm:f>
            <x14:dxf>
              <fill>
                <patternFill>
                  <bgColor rgb="FF92D050"/>
                </patternFill>
              </fill>
            </x14:dxf>
          </x14:cfRule>
          <x14:cfRule type="containsText" priority="219" operator="containsText" id="{5DC7D15D-8D57-4188-86E6-2F016DDE3C13}">
            <xm:f>NOT(ISERROR(SEARCH($E$85,E30)))</xm:f>
            <xm:f>$E$85</xm:f>
            <x14:dxf>
              <fill>
                <patternFill>
                  <bgColor rgb="FFFFFF00"/>
                </patternFill>
              </fill>
            </x14:dxf>
          </x14:cfRule>
          <x14:cfRule type="containsText" priority="220" operator="containsText" id="{597EDC88-D2AA-40B8-8834-1F331C91B705}">
            <xm:f>NOT(ISERROR(SEARCH($E$86,E30)))</xm:f>
            <xm:f>$E$86</xm:f>
            <x14:dxf>
              <fill>
                <patternFill>
                  <bgColor rgb="FFFFC000"/>
                </patternFill>
              </fill>
            </x14:dxf>
          </x14:cfRule>
          <xm:sqref>E30</xm:sqref>
        </x14:conditionalFormatting>
        <x14:conditionalFormatting xmlns:xm="http://schemas.microsoft.com/office/excel/2006/main">
          <x14:cfRule type="containsText" priority="213" operator="containsText" id="{D03E0030-E583-484D-B1BF-327F00AB0DA6}">
            <xm:f>NOT(ISERROR(SEARCH($F$85,F30)))</xm:f>
            <xm:f>$F$85</xm:f>
            <x14:dxf>
              <fill>
                <patternFill>
                  <bgColor rgb="FFFFFF00"/>
                </patternFill>
              </fill>
            </x14:dxf>
          </x14:cfRule>
          <x14:cfRule type="containsText" priority="214" operator="containsText" id="{E3604E06-80E9-47E4-9C09-44A0319425BE}">
            <xm:f>NOT(ISERROR(SEARCH($F$84,F30)))</xm:f>
            <xm:f>$F$84</xm:f>
            <x14:dxf>
              <fill>
                <patternFill>
                  <bgColor rgb="FFFFC000"/>
                </patternFill>
              </fill>
            </x14:dxf>
          </x14:cfRule>
          <x14:cfRule type="containsText" priority="215" operator="containsText" id="{17B73EED-9627-4ED7-A9C8-BEF05D476148}">
            <xm:f>NOT(ISERROR(SEARCH($F$83,F30)))</xm:f>
            <xm:f>$F$83</xm:f>
            <x14:dxf>
              <fill>
                <patternFill>
                  <bgColor rgb="FFFF0000"/>
                </patternFill>
              </fill>
            </x14:dxf>
          </x14:cfRule>
          <xm:sqref>F30</xm:sqref>
        </x14:conditionalFormatting>
        <x14:conditionalFormatting xmlns:xm="http://schemas.microsoft.com/office/excel/2006/main">
          <x14:cfRule type="containsText" priority="210" operator="containsText" id="{9473B650-8617-477C-BEBE-61D08544031A}">
            <xm:f>NOT(ISERROR(SEARCH($G$83,G30)))</xm:f>
            <xm:f>$G$83</xm:f>
            <x14:dxf>
              <fill>
                <patternFill>
                  <bgColor rgb="FFFF0000"/>
                </patternFill>
              </fill>
            </x14:dxf>
          </x14:cfRule>
          <x14:cfRule type="containsText" priority="211" operator="containsText" id="{4E91E817-C16B-436C-ADD8-88044922B235}">
            <xm:f>NOT(ISERROR(SEARCH($G$84,G30)))</xm:f>
            <xm:f>$G$84</xm:f>
            <x14:dxf>
              <fill>
                <patternFill>
                  <bgColor rgb="FFFFC000"/>
                </patternFill>
              </fill>
            </x14:dxf>
          </x14:cfRule>
          <x14:cfRule type="containsText" priority="212" operator="containsText" id="{F7C4F9F1-2269-4EB9-A29D-246C7CC618CC}">
            <xm:f>NOT(ISERROR(SEARCH($G$85,G30)))</xm:f>
            <xm:f>$G$85</xm:f>
            <x14:dxf>
              <fill>
                <patternFill>
                  <bgColor rgb="FFFFFF00"/>
                </patternFill>
              </fill>
            </x14:dxf>
          </x14:cfRule>
          <xm:sqref>G30</xm:sqref>
        </x14:conditionalFormatting>
        <x14:conditionalFormatting xmlns:xm="http://schemas.microsoft.com/office/excel/2006/main">
          <x14:cfRule type="containsText" priority="207" operator="containsText" id="{2C41D44F-6051-498D-BECE-B29F593CB0E3}">
            <xm:f>NOT(ISERROR(SEARCH($G$83,M30)))</xm:f>
            <xm:f>$G$83</xm:f>
            <x14:dxf>
              <fill>
                <patternFill>
                  <bgColor rgb="FFFF0000"/>
                </patternFill>
              </fill>
            </x14:dxf>
          </x14:cfRule>
          <x14:cfRule type="containsText" priority="208" operator="containsText" id="{1E1B0221-634D-44CA-850D-934F72F9E647}">
            <xm:f>NOT(ISERROR(SEARCH($G$84,M30)))</xm:f>
            <xm:f>$G$84</xm:f>
            <x14:dxf>
              <fill>
                <patternFill>
                  <bgColor rgb="FFFFC000"/>
                </patternFill>
              </fill>
            </x14:dxf>
          </x14:cfRule>
          <x14:cfRule type="containsText" priority="209" operator="containsText" id="{5565D727-D241-48BD-8A41-A1CC0C0FC899}">
            <xm:f>NOT(ISERROR(SEARCH($G$85,M30)))</xm:f>
            <xm:f>$G$85</xm:f>
            <x14:dxf>
              <fill>
                <patternFill>
                  <bgColor rgb="FFFFFF00"/>
                </patternFill>
              </fill>
            </x14:dxf>
          </x14:cfRule>
          <xm:sqref>M30</xm:sqref>
        </x14:conditionalFormatting>
        <x14:conditionalFormatting xmlns:xm="http://schemas.microsoft.com/office/excel/2006/main">
          <x14:cfRule type="containsText" priority="202" operator="containsText" id="{7D45D2C3-2AA2-452F-BB9D-EDFADB491A3A}">
            <xm:f>NOT(ISERROR(SEARCH($E$87,K30)))</xm:f>
            <xm:f>$E$87</xm:f>
            <x14:dxf>
              <fill>
                <patternFill>
                  <bgColor rgb="FFFF0000"/>
                </patternFill>
              </fill>
            </x14:dxf>
          </x14:cfRule>
          <x14:cfRule type="containsText" priority="203" operator="containsText" id="{C34FC658-91A8-4DC1-9C1D-0F20E90471D4}">
            <xm:f>NOT(ISERROR(SEARCH($E$86,K30)))</xm:f>
            <xm:f>$E$86</xm:f>
            <x14:dxf>
              <fill>
                <patternFill>
                  <bgColor rgb="FFFFC000"/>
                </patternFill>
              </fill>
            </x14:dxf>
          </x14:cfRule>
          <x14:cfRule type="containsText" priority="204" operator="containsText" id="{E3A75EC2-BA5B-4F14-BF33-74A838683CE0}">
            <xm:f>NOT(ISERROR(SEARCH($E$85,K30)))</xm:f>
            <xm:f>$E$85</xm:f>
            <x14:dxf>
              <fill>
                <patternFill>
                  <bgColor rgb="FFFFFF00"/>
                </patternFill>
              </fill>
            </x14:dxf>
          </x14:cfRule>
          <x14:cfRule type="containsText" priority="205" operator="containsText" id="{B45FBD7E-B75B-4DA7-915A-74092BA28011}">
            <xm:f>NOT(ISERROR(SEARCH($E$84,K30)))</xm:f>
            <xm:f>$E$84</xm:f>
            <x14:dxf>
              <fill>
                <patternFill>
                  <bgColor rgb="FF92D050"/>
                </patternFill>
              </fill>
            </x14:dxf>
          </x14:cfRule>
          <x14:cfRule type="containsText" priority="206" operator="containsText" id="{CF50F70E-132F-4FFE-AD8E-03298168D684}">
            <xm:f>NOT(ISERROR(SEARCH($E$83,K30)))</xm:f>
            <xm:f>$E$83</xm:f>
            <x14:dxf>
              <fill>
                <patternFill>
                  <bgColor rgb="FF00B050"/>
                </patternFill>
              </fill>
            </x14:dxf>
          </x14:cfRule>
          <xm:sqref>K30</xm:sqref>
        </x14:conditionalFormatting>
        <x14:conditionalFormatting xmlns:xm="http://schemas.microsoft.com/office/excel/2006/main">
          <x14:cfRule type="containsText" priority="199" operator="containsText" id="{56551077-164B-4866-9903-968B5A683C40}">
            <xm:f>NOT(ISERROR(SEARCH($F$83,L30)))</xm:f>
            <xm:f>$F$83</xm:f>
            <x14:dxf>
              <fill>
                <patternFill>
                  <bgColor rgb="FFFF0000"/>
                </patternFill>
              </fill>
            </x14:dxf>
          </x14:cfRule>
          <x14:cfRule type="containsText" priority="200" operator="containsText" id="{02F5FA20-CFA1-441D-8395-9AF4C6794BAC}">
            <xm:f>NOT(ISERROR(SEARCH($F$84,L30)))</xm:f>
            <xm:f>$F$84</xm:f>
            <x14:dxf>
              <fill>
                <patternFill>
                  <bgColor rgb="FFFFC000"/>
                </patternFill>
              </fill>
            </x14:dxf>
          </x14:cfRule>
          <x14:cfRule type="containsText" priority="201" operator="containsText" id="{C09BCF42-DADD-4267-A041-B7C9038C8FAC}">
            <xm:f>NOT(ISERROR(SEARCH($F$85,L30)))</xm:f>
            <xm:f>$F$85</xm:f>
            <x14:dxf>
              <fill>
                <patternFill>
                  <bgColor rgb="FFFFFF00"/>
                </patternFill>
              </fill>
            </x14:dxf>
          </x14:cfRule>
          <xm:sqref>L30</xm:sqref>
        </x14:conditionalFormatting>
        <x14:conditionalFormatting xmlns:xm="http://schemas.microsoft.com/office/excel/2006/main">
          <x14:cfRule type="containsText" priority="194" operator="containsText" id="{8E23DE14-8102-4539-B067-16CBC91F7325}">
            <xm:f>NOT(ISERROR(SEARCH($E$87,E13)))</xm:f>
            <xm:f>$E$87</xm:f>
            <x14:dxf>
              <fill>
                <patternFill>
                  <bgColor rgb="FFFF0000"/>
                </patternFill>
              </fill>
            </x14:dxf>
          </x14:cfRule>
          <x14:cfRule type="containsText" priority="195" operator="containsText" id="{67698DBE-08CA-41CA-A1D2-718EF9C86A4D}">
            <xm:f>NOT(ISERROR(SEARCH($E$83,E13)))</xm:f>
            <xm:f>$E$83</xm:f>
            <x14:dxf>
              <fill>
                <patternFill>
                  <bgColor rgb="FF00B050"/>
                </patternFill>
              </fill>
            </x14:dxf>
          </x14:cfRule>
          <x14:cfRule type="containsText" priority="196" operator="containsText" id="{D5BA6E24-7D6D-4916-B001-FEC83BC23CDD}">
            <xm:f>NOT(ISERROR(SEARCH($E$84,E13)))</xm:f>
            <xm:f>$E$84</xm:f>
            <x14:dxf>
              <fill>
                <patternFill>
                  <bgColor rgb="FF92D050"/>
                </patternFill>
              </fill>
            </x14:dxf>
          </x14:cfRule>
          <x14:cfRule type="containsText" priority="197" operator="containsText" id="{98ED9963-D30E-424B-8630-52070B6A8D03}">
            <xm:f>NOT(ISERROR(SEARCH($E$85,E13)))</xm:f>
            <xm:f>$E$85</xm:f>
            <x14:dxf>
              <fill>
                <patternFill>
                  <bgColor rgb="FFFFFF00"/>
                </patternFill>
              </fill>
            </x14:dxf>
          </x14:cfRule>
          <x14:cfRule type="containsText" priority="198" operator="containsText" id="{1F98A4E2-65D9-4F6C-94A8-7726340D0723}">
            <xm:f>NOT(ISERROR(SEARCH($E$86,E13)))</xm:f>
            <xm:f>$E$86</xm:f>
            <x14:dxf>
              <fill>
                <patternFill>
                  <bgColor rgb="FFFFC000"/>
                </patternFill>
              </fill>
            </x14:dxf>
          </x14:cfRule>
          <xm:sqref>E13</xm:sqref>
        </x14:conditionalFormatting>
        <x14:conditionalFormatting xmlns:xm="http://schemas.microsoft.com/office/excel/2006/main">
          <x14:cfRule type="containsText" priority="191" operator="containsText" id="{07C810F2-A669-4D30-9ED1-86CCFAA484FF}">
            <xm:f>NOT(ISERROR(SEARCH($F$85,F13)))</xm:f>
            <xm:f>$F$85</xm:f>
            <x14:dxf>
              <fill>
                <patternFill>
                  <bgColor rgb="FFFFFF00"/>
                </patternFill>
              </fill>
            </x14:dxf>
          </x14:cfRule>
          <x14:cfRule type="containsText" priority="192" operator="containsText" id="{971EA53A-E2F0-4EFB-B4A8-C7F69E854124}">
            <xm:f>NOT(ISERROR(SEARCH($F$84,F13)))</xm:f>
            <xm:f>$F$84</xm:f>
            <x14:dxf>
              <fill>
                <patternFill>
                  <bgColor rgb="FFFFC000"/>
                </patternFill>
              </fill>
            </x14:dxf>
          </x14:cfRule>
          <x14:cfRule type="containsText" priority="193" operator="containsText" id="{A64D3F23-1885-4808-89F4-B05BC9DB7E2E}">
            <xm:f>NOT(ISERROR(SEARCH($F$83,F13)))</xm:f>
            <xm:f>$F$83</xm:f>
            <x14:dxf>
              <fill>
                <patternFill>
                  <bgColor rgb="FFFF0000"/>
                </patternFill>
              </fill>
            </x14:dxf>
          </x14:cfRule>
          <xm:sqref>F13</xm:sqref>
        </x14:conditionalFormatting>
        <x14:conditionalFormatting xmlns:xm="http://schemas.microsoft.com/office/excel/2006/main">
          <x14:cfRule type="containsText" priority="188" operator="containsText" id="{33691A60-1C70-4810-AF83-9316CD0F48F4}">
            <xm:f>NOT(ISERROR(SEARCH($G$83,G13)))</xm:f>
            <xm:f>$G$83</xm:f>
            <x14:dxf>
              <fill>
                <patternFill>
                  <bgColor rgb="FFFF0000"/>
                </patternFill>
              </fill>
            </x14:dxf>
          </x14:cfRule>
          <x14:cfRule type="containsText" priority="189" operator="containsText" id="{E1397630-31F7-491E-B5E2-3E56ADBA09FE}">
            <xm:f>NOT(ISERROR(SEARCH($G$84,G13)))</xm:f>
            <xm:f>$G$84</xm:f>
            <x14:dxf>
              <fill>
                <patternFill>
                  <bgColor rgb="FFFFC000"/>
                </patternFill>
              </fill>
            </x14:dxf>
          </x14:cfRule>
          <x14:cfRule type="containsText" priority="190" operator="containsText" id="{B097AAC3-94F9-443B-82DF-83541AB5EB44}">
            <xm:f>NOT(ISERROR(SEARCH($G$85,G13)))</xm:f>
            <xm:f>$G$85</xm:f>
            <x14:dxf>
              <fill>
                <patternFill>
                  <bgColor rgb="FFFFFF00"/>
                </patternFill>
              </fill>
            </x14:dxf>
          </x14:cfRule>
          <xm:sqref>G13</xm:sqref>
        </x14:conditionalFormatting>
        <x14:conditionalFormatting xmlns:xm="http://schemas.microsoft.com/office/excel/2006/main">
          <x14:cfRule type="containsText" priority="183" operator="containsText" id="{0D0A0592-1B9F-4191-BD2C-A3B9C61EC6E1}">
            <xm:f>NOT(ISERROR(SEARCH($E$87,K13)))</xm:f>
            <xm:f>$E$87</xm:f>
            <x14:dxf>
              <fill>
                <patternFill>
                  <bgColor rgb="FFFF0000"/>
                </patternFill>
              </fill>
            </x14:dxf>
          </x14:cfRule>
          <x14:cfRule type="containsText" priority="184" operator="containsText" id="{E0EB2656-4109-4873-8D2F-36E566493E0B}">
            <xm:f>NOT(ISERROR(SEARCH($E$83,K13)))</xm:f>
            <xm:f>$E$83</xm:f>
            <x14:dxf>
              <fill>
                <patternFill>
                  <bgColor rgb="FF00B050"/>
                </patternFill>
              </fill>
            </x14:dxf>
          </x14:cfRule>
          <x14:cfRule type="containsText" priority="185" operator="containsText" id="{0DFDDC6E-DB32-4BDA-8E6D-9F2A3B2957C1}">
            <xm:f>NOT(ISERROR(SEARCH($E$84,K13)))</xm:f>
            <xm:f>$E$84</xm:f>
            <x14:dxf>
              <fill>
                <patternFill>
                  <bgColor rgb="FF92D050"/>
                </patternFill>
              </fill>
            </x14:dxf>
          </x14:cfRule>
          <x14:cfRule type="containsText" priority="186" operator="containsText" id="{EDC122CD-A027-4F82-ADDE-7DC012169A61}">
            <xm:f>NOT(ISERROR(SEARCH($E$85,K13)))</xm:f>
            <xm:f>$E$85</xm:f>
            <x14:dxf>
              <fill>
                <patternFill>
                  <bgColor rgb="FFFFFF00"/>
                </patternFill>
              </fill>
            </x14:dxf>
          </x14:cfRule>
          <x14:cfRule type="containsText" priority="187" operator="containsText" id="{092F1659-7CA1-4108-BDE2-48D48E7E8234}">
            <xm:f>NOT(ISERROR(SEARCH($E$86,K13)))</xm:f>
            <xm:f>$E$86</xm:f>
            <x14:dxf>
              <fill>
                <patternFill>
                  <bgColor rgb="FFFFC000"/>
                </patternFill>
              </fill>
            </x14:dxf>
          </x14:cfRule>
          <xm:sqref>K13</xm:sqref>
        </x14:conditionalFormatting>
        <x14:conditionalFormatting xmlns:xm="http://schemas.microsoft.com/office/excel/2006/main">
          <x14:cfRule type="containsText" priority="180" operator="containsText" id="{C0DC68EA-B034-42AE-B82D-0A0B90E05BEC}">
            <xm:f>NOT(ISERROR(SEARCH($F$85,L13)))</xm:f>
            <xm:f>$F$85</xm:f>
            <x14:dxf>
              <fill>
                <patternFill>
                  <bgColor rgb="FFFFFF00"/>
                </patternFill>
              </fill>
            </x14:dxf>
          </x14:cfRule>
          <x14:cfRule type="containsText" priority="181" operator="containsText" id="{4BBA0932-3E43-476E-AA90-EE778327B1FF}">
            <xm:f>NOT(ISERROR(SEARCH($F$84,L13)))</xm:f>
            <xm:f>$F$84</xm:f>
            <x14:dxf>
              <fill>
                <patternFill>
                  <bgColor rgb="FFFFC000"/>
                </patternFill>
              </fill>
            </x14:dxf>
          </x14:cfRule>
          <x14:cfRule type="containsText" priority="182" operator="containsText" id="{D2CBFF9C-009C-4D95-9D61-C2265B6A678F}">
            <xm:f>NOT(ISERROR(SEARCH($F$83,L13)))</xm:f>
            <xm:f>$F$83</xm:f>
            <x14:dxf>
              <fill>
                <patternFill>
                  <bgColor rgb="FFFF0000"/>
                </patternFill>
              </fill>
            </x14:dxf>
          </x14:cfRule>
          <xm:sqref>L13</xm:sqref>
        </x14:conditionalFormatting>
        <x14:conditionalFormatting xmlns:xm="http://schemas.microsoft.com/office/excel/2006/main">
          <x14:cfRule type="containsText" priority="177" operator="containsText" id="{227EAF50-7D0A-4580-A824-7E3EE248640E}">
            <xm:f>NOT(ISERROR(SEARCH($G$83,M13)))</xm:f>
            <xm:f>$G$83</xm:f>
            <x14:dxf>
              <fill>
                <patternFill>
                  <bgColor rgb="FFFF0000"/>
                </patternFill>
              </fill>
            </x14:dxf>
          </x14:cfRule>
          <x14:cfRule type="containsText" priority="178" operator="containsText" id="{92E49B6C-3D66-4A78-B35E-22B10403FAB9}">
            <xm:f>NOT(ISERROR(SEARCH($G$84,M13)))</xm:f>
            <xm:f>$G$84</xm:f>
            <x14:dxf>
              <fill>
                <patternFill>
                  <bgColor rgb="FFFFC000"/>
                </patternFill>
              </fill>
            </x14:dxf>
          </x14:cfRule>
          <x14:cfRule type="containsText" priority="179" operator="containsText" id="{3FDDBBEC-1DFA-45B7-9CA8-8C67652C0AC5}">
            <xm:f>NOT(ISERROR(SEARCH($G$85,M13)))</xm:f>
            <xm:f>$G$85</xm:f>
            <x14:dxf>
              <fill>
                <patternFill>
                  <bgColor rgb="FFFFFF00"/>
                </patternFill>
              </fill>
            </x14:dxf>
          </x14:cfRule>
          <xm:sqref>M13</xm:sqref>
        </x14:conditionalFormatting>
        <x14:conditionalFormatting xmlns:xm="http://schemas.microsoft.com/office/excel/2006/main">
          <x14:cfRule type="containsText" priority="576" operator="containsText" id="{BB3FD41E-954F-45C5-87CA-66D6ED51504C}">
            <xm:f>NOT(ISERROR(SEARCH($I$74,I9)))</xm:f>
            <xm:f>$I$74</xm:f>
            <x14:dxf>
              <fill>
                <patternFill>
                  <bgColor rgb="FF92D050"/>
                </patternFill>
              </fill>
            </x14:dxf>
          </x14:cfRule>
          <x14:cfRule type="containsText" priority="577" operator="containsText" id="{4E90FC74-CBDD-4E27-84DF-3AC5D55693ED}">
            <xm:f>NOT(ISERROR(SEARCH($I$75,I9)))</xm:f>
            <xm:f>$I$75</xm:f>
            <x14:dxf>
              <fill>
                <patternFill>
                  <bgColor theme="9" tint="0.39994506668294322"/>
                </patternFill>
              </fill>
            </x14:dxf>
          </x14:cfRule>
          <xm:sqref>I55 I9:I18 I20:I38</xm:sqref>
        </x14:conditionalFormatting>
        <x14:conditionalFormatting xmlns:xm="http://schemas.microsoft.com/office/excel/2006/main">
          <x14:cfRule type="containsText" priority="175" operator="containsText" id="{F2F609FD-45C1-4392-8127-2A139E2EC8F5}">
            <xm:f>NOT(ISERROR(SEARCH($I$70,I9)))</xm:f>
            <xm:f>$I$70</xm:f>
            <x14:dxf>
              <fill>
                <patternFill>
                  <bgColor rgb="FF00B0F0"/>
                </patternFill>
              </fill>
            </x14:dxf>
          </x14:cfRule>
          <x14:cfRule type="containsText" priority="176" operator="containsText" id="{9A30A201-1334-4CAA-A1D4-16A8703B2C61}">
            <xm:f>NOT(ISERROR(SEARCH($I$73,I9)))</xm:f>
            <xm:f>$I$73</xm:f>
            <x14:dxf>
              <fill>
                <patternFill>
                  <bgColor rgb="FFFFC000"/>
                </patternFill>
              </fill>
            </x14:dxf>
          </x14:cfRule>
          <xm:sqref>I9 I13:I16 I20</xm:sqref>
        </x14:conditionalFormatting>
        <x14:conditionalFormatting xmlns:xm="http://schemas.microsoft.com/office/excel/2006/main">
          <x14:cfRule type="containsText" priority="173" operator="containsText" id="{D8AD957C-8FDB-478C-86BB-92A6DB526A99}">
            <xm:f>NOT(ISERROR(SEARCH($I$70,I10)))</xm:f>
            <xm:f>$I$70</xm:f>
            <x14:dxf>
              <fill>
                <patternFill>
                  <bgColor rgb="FF00B0F0"/>
                </patternFill>
              </fill>
            </x14:dxf>
          </x14:cfRule>
          <xm:sqref>I10:I11 I13:I16 I20</xm:sqref>
        </x14:conditionalFormatting>
        <x14:conditionalFormatting xmlns:xm="http://schemas.microsoft.com/office/excel/2006/main">
          <x14:cfRule type="containsText" priority="171" operator="containsText" id="{BA4F8A0B-C607-4507-943E-53AD8E4D47A6}">
            <xm:f>NOT(ISERROR(SEARCH($I$70,I12)))</xm:f>
            <xm:f>$I$70</xm:f>
            <x14:dxf>
              <fill>
                <patternFill>
                  <bgColor rgb="FF00B0F0"/>
                </patternFill>
              </fill>
            </x14:dxf>
          </x14:cfRule>
          <xm:sqref>I12</xm:sqref>
        </x14:conditionalFormatting>
        <x14:conditionalFormatting xmlns:xm="http://schemas.microsoft.com/office/excel/2006/main">
          <x14:cfRule type="containsText" priority="167" operator="containsText" id="{128B9C0E-AAD8-4544-9024-E29C9F48FFF7}">
            <xm:f>NOT(ISERROR(SEARCH($I$70,I21)))</xm:f>
            <xm:f>$I$70</xm:f>
            <x14:dxf>
              <fill>
                <patternFill>
                  <bgColor rgb="FF00B0F0"/>
                </patternFill>
              </fill>
            </x14:dxf>
          </x14:cfRule>
          <xm:sqref>I21:I31</xm:sqref>
        </x14:conditionalFormatting>
        <x14:conditionalFormatting xmlns:xm="http://schemas.microsoft.com/office/excel/2006/main">
          <x14:cfRule type="containsText" priority="165" operator="containsText" id="{73E63982-9359-41C5-B460-409EF612ED7B}">
            <xm:f>NOT(ISERROR(SEARCH($I$70,I34)))</xm:f>
            <xm:f>$I$70</xm:f>
            <x14:dxf>
              <fill>
                <patternFill>
                  <bgColor rgb="FF00B0F0"/>
                </patternFill>
              </fill>
            </x14:dxf>
          </x14:cfRule>
          <xm:sqref>I34</xm:sqref>
        </x14:conditionalFormatting>
        <x14:conditionalFormatting xmlns:xm="http://schemas.microsoft.com/office/excel/2006/main">
          <x14:cfRule type="containsText" priority="163" operator="containsText" id="{934F91F3-B64B-4095-AC50-97EA93F60DBD}">
            <xm:f>NOT(ISERROR(SEARCH($I$70,I36)))</xm:f>
            <xm:f>$I$70</xm:f>
            <x14:dxf>
              <fill>
                <patternFill>
                  <bgColor rgb="FF00B0F0"/>
                </patternFill>
              </fill>
            </x14:dxf>
          </x14:cfRule>
          <xm:sqref>I36</xm:sqref>
        </x14:conditionalFormatting>
        <x14:conditionalFormatting xmlns:xm="http://schemas.microsoft.com/office/excel/2006/main">
          <x14:cfRule type="containsText" priority="161" operator="containsText" id="{147293DC-7142-4E8D-9DA1-AD8CA97B0E83}">
            <xm:f>NOT(ISERROR(SEARCH($I$70,I38)))</xm:f>
            <xm:f>$I$70</xm:f>
            <x14:dxf>
              <fill>
                <patternFill>
                  <bgColor rgb="FF00B0F0"/>
                </patternFill>
              </fill>
            </x14:dxf>
          </x14:cfRule>
          <xm:sqref>I38</xm:sqref>
        </x14:conditionalFormatting>
        <x14:conditionalFormatting xmlns:xm="http://schemas.microsoft.com/office/excel/2006/main">
          <x14:cfRule type="containsText" priority="149" operator="containsText" id="{007AF3E6-D2D1-45B7-9637-9D037D462F46}">
            <xm:f>NOT(ISERROR(SEARCH($I$70,I10)))</xm:f>
            <xm:f>$I$70</xm:f>
            <x14:dxf>
              <fill>
                <patternFill>
                  <bgColor rgb="FF00B0F0"/>
                </patternFill>
              </fill>
            </x14:dxf>
          </x14:cfRule>
          <x14:cfRule type="containsText" priority="150" operator="containsText" id="{61A1DCDF-F677-4E61-8BD5-4CCE4CF74929}">
            <xm:f>NOT(ISERROR(SEARCH($I$73,I10)))</xm:f>
            <xm:f>$I$73</xm:f>
            <x14:dxf>
              <fill>
                <patternFill>
                  <bgColor rgb="FFFFC000"/>
                </patternFill>
              </fill>
            </x14:dxf>
          </x14:cfRule>
          <xm:sqref>I10:I11</xm:sqref>
        </x14:conditionalFormatting>
        <x14:conditionalFormatting xmlns:xm="http://schemas.microsoft.com/office/excel/2006/main">
          <x14:cfRule type="containsText" priority="147" operator="containsText" id="{3679A7B1-D636-4905-A3FB-E975CB47643D}">
            <xm:f>NOT(ISERROR(SEARCH($I$70,I12)))</xm:f>
            <xm:f>$I$70</xm:f>
            <x14:dxf>
              <fill>
                <patternFill>
                  <bgColor rgb="FF00B0F0"/>
                </patternFill>
              </fill>
            </x14:dxf>
          </x14:cfRule>
          <xm:sqref>I12</xm:sqref>
        </x14:conditionalFormatting>
        <x14:conditionalFormatting xmlns:xm="http://schemas.microsoft.com/office/excel/2006/main">
          <x14:cfRule type="containsText" priority="145" operator="containsText" id="{B36D58CD-C051-4756-A866-B8FA0CCC6B73}">
            <xm:f>NOT(ISERROR(SEARCH($I$70,I12)))</xm:f>
            <xm:f>$I$70</xm:f>
            <x14:dxf>
              <fill>
                <patternFill>
                  <bgColor rgb="FF00B0F0"/>
                </patternFill>
              </fill>
            </x14:dxf>
          </x14:cfRule>
          <x14:cfRule type="containsText" priority="146" operator="containsText" id="{BCD45B3D-7E17-4486-82DF-E2A3F026954D}">
            <xm:f>NOT(ISERROR(SEARCH($I$73,I12)))</xm:f>
            <xm:f>$I$73</xm:f>
            <x14:dxf>
              <fill>
                <patternFill>
                  <bgColor rgb="FFFFC000"/>
                </patternFill>
              </fill>
            </x14:dxf>
          </x14:cfRule>
          <xm:sqref>I12</xm:sqref>
        </x14:conditionalFormatting>
        <x14:conditionalFormatting xmlns:xm="http://schemas.microsoft.com/office/excel/2006/main">
          <x14:cfRule type="containsText" priority="139" operator="containsText" id="{368AA94C-667A-4716-A310-1CD882FFB29D}">
            <xm:f>NOT(ISERROR(SEARCH($I$70,I17)))</xm:f>
            <xm:f>$I$70</xm:f>
            <x14:dxf>
              <fill>
                <patternFill>
                  <bgColor rgb="FF00B0F0"/>
                </patternFill>
              </fill>
            </x14:dxf>
          </x14:cfRule>
          <xm:sqref>I17:I18</xm:sqref>
        </x14:conditionalFormatting>
        <x14:conditionalFormatting xmlns:xm="http://schemas.microsoft.com/office/excel/2006/main">
          <x14:cfRule type="containsText" priority="137" operator="containsText" id="{AED8E111-DB81-4332-93A8-F3A11D32FA34}">
            <xm:f>NOT(ISERROR(SEARCH($I$70,I17)))</xm:f>
            <xm:f>$I$70</xm:f>
            <x14:dxf>
              <fill>
                <patternFill>
                  <bgColor rgb="FF00B0F0"/>
                </patternFill>
              </fill>
            </x14:dxf>
          </x14:cfRule>
          <xm:sqref>I17:I18</xm:sqref>
        </x14:conditionalFormatting>
        <x14:conditionalFormatting xmlns:xm="http://schemas.microsoft.com/office/excel/2006/main">
          <x14:cfRule type="containsText" priority="135" operator="containsText" id="{89654D92-E6ED-47E1-9CB3-8AC22FACE50A}">
            <xm:f>NOT(ISERROR(SEARCH($I$70,I17)))</xm:f>
            <xm:f>$I$70</xm:f>
            <x14:dxf>
              <fill>
                <patternFill>
                  <bgColor rgb="FF00B0F0"/>
                </patternFill>
              </fill>
            </x14:dxf>
          </x14:cfRule>
          <x14:cfRule type="containsText" priority="136" operator="containsText" id="{20D8F539-33C3-4487-9BF6-32AFF231D01A}">
            <xm:f>NOT(ISERROR(SEARCH($I$73,I17)))</xm:f>
            <xm:f>$I$73</xm:f>
            <x14:dxf>
              <fill>
                <patternFill>
                  <bgColor rgb="FFFFC000"/>
                </patternFill>
              </fill>
            </x14:dxf>
          </x14:cfRule>
          <xm:sqref>I17:I18</xm:sqref>
        </x14:conditionalFormatting>
        <x14:conditionalFormatting xmlns:xm="http://schemas.microsoft.com/office/excel/2006/main">
          <x14:cfRule type="containsText" priority="133" operator="containsText" id="{3A65B199-25EA-4253-AD2D-E954A2CA6163}">
            <xm:f>NOT(ISERROR(SEARCH($I$70,I21)))</xm:f>
            <xm:f>$I$70</xm:f>
            <x14:dxf>
              <fill>
                <patternFill>
                  <bgColor rgb="FF00B0F0"/>
                </patternFill>
              </fill>
            </x14:dxf>
          </x14:cfRule>
          <xm:sqref>I21:I32</xm:sqref>
        </x14:conditionalFormatting>
        <x14:conditionalFormatting xmlns:xm="http://schemas.microsoft.com/office/excel/2006/main">
          <x14:cfRule type="containsText" priority="131" operator="containsText" id="{6C2AD2E9-0B09-470D-8CF4-EE586987FE6D}">
            <xm:f>NOT(ISERROR(SEARCH($I$70,I21)))</xm:f>
            <xm:f>$I$70</xm:f>
            <x14:dxf>
              <fill>
                <patternFill>
                  <bgColor rgb="FF00B0F0"/>
                </patternFill>
              </fill>
            </x14:dxf>
          </x14:cfRule>
          <xm:sqref>I21:I32</xm:sqref>
        </x14:conditionalFormatting>
        <x14:conditionalFormatting xmlns:xm="http://schemas.microsoft.com/office/excel/2006/main">
          <x14:cfRule type="containsText" priority="129" operator="containsText" id="{A52E8E53-F731-443B-8DC7-5D4E2CF88175}">
            <xm:f>NOT(ISERROR(SEARCH($I$70,I21)))</xm:f>
            <xm:f>$I$70</xm:f>
            <x14:dxf>
              <fill>
                <patternFill>
                  <bgColor rgb="FF00B0F0"/>
                </patternFill>
              </fill>
            </x14:dxf>
          </x14:cfRule>
          <x14:cfRule type="containsText" priority="130" operator="containsText" id="{F10A255A-A6EA-4778-A17C-23866E78E820}">
            <xm:f>NOT(ISERROR(SEARCH($I$73,I21)))</xm:f>
            <xm:f>$I$73</xm:f>
            <x14:dxf>
              <fill>
                <patternFill>
                  <bgColor rgb="FFFFC000"/>
                </patternFill>
              </fill>
            </x14:dxf>
          </x14:cfRule>
          <xm:sqref>I21:I32</xm:sqref>
        </x14:conditionalFormatting>
        <x14:conditionalFormatting xmlns:xm="http://schemas.microsoft.com/office/excel/2006/main">
          <x14:cfRule type="containsText" priority="127" operator="containsText" id="{28D45915-10D1-4D36-8A7E-0F968876962B}">
            <xm:f>NOT(ISERROR(SEARCH($I$70,I33)))</xm:f>
            <xm:f>$I$70</xm:f>
            <x14:dxf>
              <fill>
                <patternFill>
                  <bgColor rgb="FF00B0F0"/>
                </patternFill>
              </fill>
            </x14:dxf>
          </x14:cfRule>
          <xm:sqref>I33</xm:sqref>
        </x14:conditionalFormatting>
        <x14:conditionalFormatting xmlns:xm="http://schemas.microsoft.com/office/excel/2006/main">
          <x14:cfRule type="containsText" priority="125" operator="containsText" id="{7ACA3B55-A991-42CB-8AED-588BDA5DCBC2}">
            <xm:f>NOT(ISERROR(SEARCH($I$70,I33)))</xm:f>
            <xm:f>$I$70</xm:f>
            <x14:dxf>
              <fill>
                <patternFill>
                  <bgColor rgb="FF00B0F0"/>
                </patternFill>
              </fill>
            </x14:dxf>
          </x14:cfRule>
          <xm:sqref>I33</xm:sqref>
        </x14:conditionalFormatting>
        <x14:conditionalFormatting xmlns:xm="http://schemas.microsoft.com/office/excel/2006/main">
          <x14:cfRule type="containsText" priority="123" operator="containsText" id="{15C3C7CA-AC5E-4D97-90FE-A4BD612CA0E4}">
            <xm:f>NOT(ISERROR(SEARCH($I$70,I33)))</xm:f>
            <xm:f>$I$70</xm:f>
            <x14:dxf>
              <fill>
                <patternFill>
                  <bgColor rgb="FF00B0F0"/>
                </patternFill>
              </fill>
            </x14:dxf>
          </x14:cfRule>
          <x14:cfRule type="containsText" priority="124" operator="containsText" id="{5EE7C06B-3BB8-42E4-BF36-5A5D8D79C2F2}">
            <xm:f>NOT(ISERROR(SEARCH($I$73,I33)))</xm:f>
            <xm:f>$I$73</xm:f>
            <x14:dxf>
              <fill>
                <patternFill>
                  <bgColor rgb="FFFFC000"/>
                </patternFill>
              </fill>
            </x14:dxf>
          </x14:cfRule>
          <xm:sqref>I33</xm:sqref>
        </x14:conditionalFormatting>
        <x14:conditionalFormatting xmlns:xm="http://schemas.microsoft.com/office/excel/2006/main">
          <x14:cfRule type="containsText" priority="121" operator="containsText" id="{E870EFE8-058E-4841-91E0-220191483639}">
            <xm:f>NOT(ISERROR(SEARCH($I$70,I35)))</xm:f>
            <xm:f>$I$70</xm:f>
            <x14:dxf>
              <fill>
                <patternFill>
                  <bgColor rgb="FF00B0F0"/>
                </patternFill>
              </fill>
            </x14:dxf>
          </x14:cfRule>
          <xm:sqref>I35</xm:sqref>
        </x14:conditionalFormatting>
        <x14:conditionalFormatting xmlns:xm="http://schemas.microsoft.com/office/excel/2006/main">
          <x14:cfRule type="containsText" priority="119" operator="containsText" id="{756680DE-A5FA-441C-95D5-F44C51E86D7A}">
            <xm:f>NOT(ISERROR(SEARCH($I$70,I35)))</xm:f>
            <xm:f>$I$70</xm:f>
            <x14:dxf>
              <fill>
                <patternFill>
                  <bgColor rgb="FF00B0F0"/>
                </patternFill>
              </fill>
            </x14:dxf>
          </x14:cfRule>
          <xm:sqref>I35</xm:sqref>
        </x14:conditionalFormatting>
        <x14:conditionalFormatting xmlns:xm="http://schemas.microsoft.com/office/excel/2006/main">
          <x14:cfRule type="containsText" priority="117" operator="containsText" id="{FF4C02D3-767A-4ED9-B9F6-68D86B9F27E9}">
            <xm:f>NOT(ISERROR(SEARCH($I$70,I35)))</xm:f>
            <xm:f>$I$70</xm:f>
            <x14:dxf>
              <fill>
                <patternFill>
                  <bgColor rgb="FF00B0F0"/>
                </patternFill>
              </fill>
            </x14:dxf>
          </x14:cfRule>
          <xm:sqref>I35</xm:sqref>
        </x14:conditionalFormatting>
        <x14:conditionalFormatting xmlns:xm="http://schemas.microsoft.com/office/excel/2006/main">
          <x14:cfRule type="containsText" priority="115" operator="containsText" id="{4797D2E9-0359-4800-97EC-A89092416885}">
            <xm:f>NOT(ISERROR(SEARCH($I$70,I35)))</xm:f>
            <xm:f>$I$70</xm:f>
            <x14:dxf>
              <fill>
                <patternFill>
                  <bgColor rgb="FF00B0F0"/>
                </patternFill>
              </fill>
            </x14:dxf>
          </x14:cfRule>
          <x14:cfRule type="containsText" priority="116" operator="containsText" id="{40C94583-C53E-49AF-8B0B-9082A9950D71}">
            <xm:f>NOT(ISERROR(SEARCH($I$73,I35)))</xm:f>
            <xm:f>$I$73</xm:f>
            <x14:dxf>
              <fill>
                <patternFill>
                  <bgColor rgb="FFFFC000"/>
                </patternFill>
              </fill>
            </x14:dxf>
          </x14:cfRule>
          <xm:sqref>I35</xm:sqref>
        </x14:conditionalFormatting>
        <x14:conditionalFormatting xmlns:xm="http://schemas.microsoft.com/office/excel/2006/main">
          <x14:cfRule type="containsText" priority="113" operator="containsText" id="{180EFD3A-DD97-4CB8-86EC-86061E4CC12A}">
            <xm:f>NOT(ISERROR(SEARCH($I$70,I37)))</xm:f>
            <xm:f>$I$70</xm:f>
            <x14:dxf>
              <fill>
                <patternFill>
                  <bgColor rgb="FF00B0F0"/>
                </patternFill>
              </fill>
            </x14:dxf>
          </x14:cfRule>
          <xm:sqref>I37</xm:sqref>
        </x14:conditionalFormatting>
        <x14:conditionalFormatting xmlns:xm="http://schemas.microsoft.com/office/excel/2006/main">
          <x14:cfRule type="containsText" priority="111" operator="containsText" id="{F251B3EF-9D46-4FA5-ACD6-836754809558}">
            <xm:f>NOT(ISERROR(SEARCH($I$70,I37)))</xm:f>
            <xm:f>$I$70</xm:f>
            <x14:dxf>
              <fill>
                <patternFill>
                  <bgColor rgb="FF00B0F0"/>
                </patternFill>
              </fill>
            </x14:dxf>
          </x14:cfRule>
          <xm:sqref>I37</xm:sqref>
        </x14:conditionalFormatting>
        <x14:conditionalFormatting xmlns:xm="http://schemas.microsoft.com/office/excel/2006/main">
          <x14:cfRule type="containsText" priority="109" operator="containsText" id="{6F5D034E-5F9A-4E91-A13B-F0621D77552B}">
            <xm:f>NOT(ISERROR(SEARCH($I$70,I37)))</xm:f>
            <xm:f>$I$70</xm:f>
            <x14:dxf>
              <fill>
                <patternFill>
                  <bgColor rgb="FF00B0F0"/>
                </patternFill>
              </fill>
            </x14:dxf>
          </x14:cfRule>
          <xm:sqref>I37</xm:sqref>
        </x14:conditionalFormatting>
        <x14:conditionalFormatting xmlns:xm="http://schemas.microsoft.com/office/excel/2006/main">
          <x14:cfRule type="containsText" priority="107" operator="containsText" id="{FDFB84A6-1CC2-402A-8742-CBE7E7DA6955}">
            <xm:f>NOT(ISERROR(SEARCH($I$70,I37)))</xm:f>
            <xm:f>$I$70</xm:f>
            <x14:dxf>
              <fill>
                <patternFill>
                  <bgColor rgb="FF00B0F0"/>
                </patternFill>
              </fill>
            </x14:dxf>
          </x14:cfRule>
          <x14:cfRule type="containsText" priority="108" operator="containsText" id="{0106F7FA-8E22-4238-99D0-6A79DBF1855B}">
            <xm:f>NOT(ISERROR(SEARCH($I$73,I37)))</xm:f>
            <xm:f>$I$73</xm:f>
            <x14:dxf>
              <fill>
                <patternFill>
                  <bgColor rgb="FFFFC000"/>
                </patternFill>
              </fill>
            </x14:dxf>
          </x14:cfRule>
          <xm:sqref>I37</xm:sqref>
        </x14:conditionalFormatting>
        <x14:conditionalFormatting xmlns:xm="http://schemas.microsoft.com/office/excel/2006/main">
          <x14:cfRule type="containsText" priority="105" operator="containsText" id="{96D040D6-05F3-4C51-ABC5-FE5BF24F9D80}">
            <xm:f>NOT(ISERROR(SEARCH($I$70,I36)))</xm:f>
            <xm:f>$I$70</xm:f>
            <x14:dxf>
              <fill>
                <patternFill>
                  <bgColor rgb="FF00B0F0"/>
                </patternFill>
              </fill>
            </x14:dxf>
          </x14:cfRule>
          <xm:sqref>I36</xm:sqref>
        </x14:conditionalFormatting>
        <x14:conditionalFormatting xmlns:xm="http://schemas.microsoft.com/office/excel/2006/main">
          <x14:cfRule type="containsText" priority="103" operator="containsText" id="{B5C5BF1A-4379-4961-B863-D7BDC088DDBB}">
            <xm:f>NOT(ISERROR(SEARCH($I$70,I36)))</xm:f>
            <xm:f>$I$70</xm:f>
            <x14:dxf>
              <fill>
                <patternFill>
                  <bgColor rgb="FF00B0F0"/>
                </patternFill>
              </fill>
            </x14:dxf>
          </x14:cfRule>
          <xm:sqref>I36</xm:sqref>
        </x14:conditionalFormatting>
        <x14:conditionalFormatting xmlns:xm="http://schemas.microsoft.com/office/excel/2006/main">
          <x14:cfRule type="containsText" priority="101" operator="containsText" id="{35DDF150-5262-4A9F-9525-C94815D765B9}">
            <xm:f>NOT(ISERROR(SEARCH($I$70,I36)))</xm:f>
            <xm:f>$I$70</xm:f>
            <x14:dxf>
              <fill>
                <patternFill>
                  <bgColor rgb="FF00B0F0"/>
                </patternFill>
              </fill>
            </x14:dxf>
          </x14:cfRule>
          <xm:sqref>I36</xm:sqref>
        </x14:conditionalFormatting>
        <x14:conditionalFormatting xmlns:xm="http://schemas.microsoft.com/office/excel/2006/main">
          <x14:cfRule type="containsText" priority="99" operator="containsText" id="{757DEFAF-16F1-4D36-9EA2-8D9C5AF013E8}">
            <xm:f>NOT(ISERROR(SEARCH($I$70,I36)))</xm:f>
            <xm:f>$I$70</xm:f>
            <x14:dxf>
              <fill>
                <patternFill>
                  <bgColor rgb="FF00B0F0"/>
                </patternFill>
              </fill>
            </x14:dxf>
          </x14:cfRule>
          <x14:cfRule type="containsText" priority="100" operator="containsText" id="{E6DF848F-A059-4A82-B6AD-F81DC68EA493}">
            <xm:f>NOT(ISERROR(SEARCH($I$73,I36)))</xm:f>
            <xm:f>$I$73</xm:f>
            <x14:dxf>
              <fill>
                <patternFill>
                  <bgColor rgb="FFFFC000"/>
                </patternFill>
              </fill>
            </x14:dxf>
          </x14:cfRule>
          <xm:sqref>I36</xm:sqref>
        </x14:conditionalFormatting>
        <x14:conditionalFormatting xmlns:xm="http://schemas.microsoft.com/office/excel/2006/main">
          <x14:cfRule type="containsText" priority="97" operator="containsText" id="{6B10BAF5-4ECD-4957-BB5A-B1879F64A137}">
            <xm:f>NOT(ISERROR(SEARCH($I$70,I38)))</xm:f>
            <xm:f>$I$70</xm:f>
            <x14:dxf>
              <fill>
                <patternFill>
                  <bgColor rgb="FF00B0F0"/>
                </patternFill>
              </fill>
            </x14:dxf>
          </x14:cfRule>
          <xm:sqref>I38</xm:sqref>
        </x14:conditionalFormatting>
        <x14:conditionalFormatting xmlns:xm="http://schemas.microsoft.com/office/excel/2006/main">
          <x14:cfRule type="containsText" priority="95" operator="containsText" id="{18141CBE-38C1-49A4-9306-A858AE4C23EC}">
            <xm:f>NOT(ISERROR(SEARCH($I$70,I38)))</xm:f>
            <xm:f>$I$70</xm:f>
            <x14:dxf>
              <fill>
                <patternFill>
                  <bgColor rgb="FF00B0F0"/>
                </patternFill>
              </fill>
            </x14:dxf>
          </x14:cfRule>
          <xm:sqref>I38</xm:sqref>
        </x14:conditionalFormatting>
        <x14:conditionalFormatting xmlns:xm="http://schemas.microsoft.com/office/excel/2006/main">
          <x14:cfRule type="containsText" priority="93" operator="containsText" id="{9960C790-F738-4432-A34F-A6C26317A2A9}">
            <xm:f>NOT(ISERROR(SEARCH($I$70,I38)))</xm:f>
            <xm:f>$I$70</xm:f>
            <x14:dxf>
              <fill>
                <patternFill>
                  <bgColor rgb="FF00B0F0"/>
                </patternFill>
              </fill>
            </x14:dxf>
          </x14:cfRule>
          <xm:sqref>I38</xm:sqref>
        </x14:conditionalFormatting>
        <x14:conditionalFormatting xmlns:xm="http://schemas.microsoft.com/office/excel/2006/main">
          <x14:cfRule type="containsText" priority="91" operator="containsText" id="{678F5305-D2FE-457F-97FD-3DCB9C384AA1}">
            <xm:f>NOT(ISERROR(SEARCH($I$70,I38)))</xm:f>
            <xm:f>$I$70</xm:f>
            <x14:dxf>
              <fill>
                <patternFill>
                  <bgColor rgb="FF00B0F0"/>
                </patternFill>
              </fill>
            </x14:dxf>
          </x14:cfRule>
          <x14:cfRule type="containsText" priority="92" operator="containsText" id="{831D2D14-E459-4BAD-BE8C-EDAB9D2AF1A2}">
            <xm:f>NOT(ISERROR(SEARCH($I$73,I38)))</xm:f>
            <xm:f>$I$73</xm:f>
            <x14:dxf>
              <fill>
                <patternFill>
                  <bgColor rgb="FFFFC000"/>
                </patternFill>
              </fill>
            </x14:dxf>
          </x14:cfRule>
          <xm:sqref>I38</xm:sqref>
        </x14:conditionalFormatting>
        <x14:conditionalFormatting xmlns:xm="http://schemas.microsoft.com/office/excel/2006/main">
          <x14:cfRule type="containsText" priority="89" operator="containsText" id="{5AC4D123-CFFA-4189-AD2F-2404B5B44D8F}">
            <xm:f>NOT(ISERROR(SEARCH($I$74,I39)))</xm:f>
            <xm:f>$I$74</xm:f>
            <x14:dxf>
              <fill>
                <patternFill>
                  <bgColor rgb="FF92D050"/>
                </patternFill>
              </fill>
            </x14:dxf>
          </x14:cfRule>
          <x14:cfRule type="containsText" priority="90" operator="containsText" id="{9079D246-D4BC-4965-8134-51F7BB207B29}">
            <xm:f>NOT(ISERROR(SEARCH($I$75,I39)))</xm:f>
            <xm:f>$I$75</xm:f>
            <x14:dxf>
              <fill>
                <patternFill>
                  <bgColor theme="9" tint="0.39994506668294322"/>
                </patternFill>
              </fill>
            </x14:dxf>
          </x14:cfRule>
          <xm:sqref>I39:I41</xm:sqref>
        </x14:conditionalFormatting>
        <x14:conditionalFormatting xmlns:xm="http://schemas.microsoft.com/office/excel/2006/main">
          <x14:cfRule type="containsText" priority="87" operator="containsText" id="{C1BF73CF-9B60-47BC-B4D0-4F65AD6628F7}">
            <xm:f>NOT(ISERROR(SEARCH($I$70,I39)))</xm:f>
            <xm:f>$I$70</xm:f>
            <x14:dxf>
              <fill>
                <patternFill>
                  <bgColor rgb="FF00B0F0"/>
                </patternFill>
              </fill>
            </x14:dxf>
          </x14:cfRule>
          <xm:sqref>I39:I41</xm:sqref>
        </x14:conditionalFormatting>
        <x14:conditionalFormatting xmlns:xm="http://schemas.microsoft.com/office/excel/2006/main">
          <x14:cfRule type="containsText" priority="85" operator="containsText" id="{E3D503CE-A0DD-45B2-BB39-B9A9AB2E4BB6}">
            <xm:f>NOT(ISERROR(SEARCH($I$70,I39)))</xm:f>
            <xm:f>$I$70</xm:f>
            <x14:dxf>
              <fill>
                <patternFill>
                  <bgColor rgb="FF00B0F0"/>
                </patternFill>
              </fill>
            </x14:dxf>
          </x14:cfRule>
          <xm:sqref>I39:I41</xm:sqref>
        </x14:conditionalFormatting>
        <x14:conditionalFormatting xmlns:xm="http://schemas.microsoft.com/office/excel/2006/main">
          <x14:cfRule type="containsText" priority="83" operator="containsText" id="{FDA61D9A-C779-4E5A-AF62-EDA944422AEC}">
            <xm:f>NOT(ISERROR(SEARCH($I$70,I39)))</xm:f>
            <xm:f>$I$70</xm:f>
            <x14:dxf>
              <fill>
                <patternFill>
                  <bgColor rgb="FF00B0F0"/>
                </patternFill>
              </fill>
            </x14:dxf>
          </x14:cfRule>
          <xm:sqref>I39:I41</xm:sqref>
        </x14:conditionalFormatting>
        <x14:conditionalFormatting xmlns:xm="http://schemas.microsoft.com/office/excel/2006/main">
          <x14:cfRule type="containsText" priority="81" operator="containsText" id="{DE2F7825-C721-48EE-9B5D-5B342709C3C4}">
            <xm:f>NOT(ISERROR(SEARCH($I$70,I39)))</xm:f>
            <xm:f>$I$70</xm:f>
            <x14:dxf>
              <fill>
                <patternFill>
                  <bgColor rgb="FF00B0F0"/>
                </patternFill>
              </fill>
            </x14:dxf>
          </x14:cfRule>
          <x14:cfRule type="containsText" priority="82" operator="containsText" id="{116EA0A4-17CB-4DE4-B1D4-7FB3417C198B}">
            <xm:f>NOT(ISERROR(SEARCH($I$73,I39)))</xm:f>
            <xm:f>$I$73</xm:f>
            <x14:dxf>
              <fill>
                <patternFill>
                  <bgColor rgb="FFFFC000"/>
                </patternFill>
              </fill>
            </x14:dxf>
          </x14:cfRule>
          <xm:sqref>I39:I41</xm:sqref>
        </x14:conditionalFormatting>
        <x14:conditionalFormatting xmlns:xm="http://schemas.microsoft.com/office/excel/2006/main">
          <x14:cfRule type="containsText" priority="79" operator="containsText" id="{E04794BC-289D-4EDF-9B58-2A9DAE705539}">
            <xm:f>NOT(ISERROR(SEARCH($I$74,I42)))</xm:f>
            <xm:f>$I$74</xm:f>
            <x14:dxf>
              <fill>
                <patternFill>
                  <bgColor rgb="FF92D050"/>
                </patternFill>
              </fill>
            </x14:dxf>
          </x14:cfRule>
          <x14:cfRule type="containsText" priority="80" operator="containsText" id="{3EF8DB05-5268-4D7E-8458-6E350CB6C43F}">
            <xm:f>NOT(ISERROR(SEARCH($I$75,I42)))</xm:f>
            <xm:f>$I$75</xm:f>
            <x14:dxf>
              <fill>
                <patternFill>
                  <bgColor theme="9" tint="0.39994506668294322"/>
                </patternFill>
              </fill>
            </x14:dxf>
          </x14:cfRule>
          <xm:sqref>I42</xm:sqref>
        </x14:conditionalFormatting>
        <x14:conditionalFormatting xmlns:xm="http://schemas.microsoft.com/office/excel/2006/main">
          <x14:cfRule type="containsText" priority="77" operator="containsText" id="{A44186D6-1A9D-4ABF-A768-664D59CAFA63}">
            <xm:f>NOT(ISERROR(SEARCH($I$70,I42)))</xm:f>
            <xm:f>$I$70</xm:f>
            <x14:dxf>
              <fill>
                <patternFill>
                  <bgColor rgb="FF00B0F0"/>
                </patternFill>
              </fill>
            </x14:dxf>
          </x14:cfRule>
          <xm:sqref>I42</xm:sqref>
        </x14:conditionalFormatting>
        <x14:conditionalFormatting xmlns:xm="http://schemas.microsoft.com/office/excel/2006/main">
          <x14:cfRule type="containsText" priority="75" operator="containsText" id="{F98F308C-CD7F-4BD7-A0C3-88A885450E17}">
            <xm:f>NOT(ISERROR(SEARCH($I$70,I42)))</xm:f>
            <xm:f>$I$70</xm:f>
            <x14:dxf>
              <fill>
                <patternFill>
                  <bgColor rgb="FF00B0F0"/>
                </patternFill>
              </fill>
            </x14:dxf>
          </x14:cfRule>
          <xm:sqref>I42</xm:sqref>
        </x14:conditionalFormatting>
        <x14:conditionalFormatting xmlns:xm="http://schemas.microsoft.com/office/excel/2006/main">
          <x14:cfRule type="containsText" priority="73" operator="containsText" id="{0AA2BAFF-0B87-4753-846F-FBC4DCA2D3B7}">
            <xm:f>NOT(ISERROR(SEARCH($I$70,I42)))</xm:f>
            <xm:f>$I$70</xm:f>
            <x14:dxf>
              <fill>
                <patternFill>
                  <bgColor rgb="FF00B0F0"/>
                </patternFill>
              </fill>
            </x14:dxf>
          </x14:cfRule>
          <xm:sqref>I42</xm:sqref>
        </x14:conditionalFormatting>
        <x14:conditionalFormatting xmlns:xm="http://schemas.microsoft.com/office/excel/2006/main">
          <x14:cfRule type="containsText" priority="71" operator="containsText" id="{1D7535B4-BD47-4020-93E5-521EA3418DA3}">
            <xm:f>NOT(ISERROR(SEARCH($I$70,I42)))</xm:f>
            <xm:f>$I$70</xm:f>
            <x14:dxf>
              <fill>
                <patternFill>
                  <bgColor rgb="FF00B0F0"/>
                </patternFill>
              </fill>
            </x14:dxf>
          </x14:cfRule>
          <x14:cfRule type="containsText" priority="72" operator="containsText" id="{28752F3B-4225-4E9C-A53E-39D0D668C7B0}">
            <xm:f>NOT(ISERROR(SEARCH($I$73,I42)))</xm:f>
            <xm:f>$I$73</xm:f>
            <x14:dxf>
              <fill>
                <patternFill>
                  <bgColor rgb="FFFFC000"/>
                </patternFill>
              </fill>
            </x14:dxf>
          </x14:cfRule>
          <xm:sqref>I42</xm:sqref>
        </x14:conditionalFormatting>
        <x14:conditionalFormatting xmlns:xm="http://schemas.microsoft.com/office/excel/2006/main">
          <x14:cfRule type="containsText" priority="69" operator="containsText" id="{A51CFFAE-CC6F-4FEE-8ADD-940A4190F60C}">
            <xm:f>NOT(ISERROR(SEARCH($I$74,I43)))</xm:f>
            <xm:f>$I$74</xm:f>
            <x14:dxf>
              <fill>
                <patternFill>
                  <bgColor rgb="FF92D050"/>
                </patternFill>
              </fill>
            </x14:dxf>
          </x14:cfRule>
          <x14:cfRule type="containsText" priority="70" operator="containsText" id="{CFCDE668-0972-47A5-8FAC-F9F91A48EFB1}">
            <xm:f>NOT(ISERROR(SEARCH($I$75,I43)))</xm:f>
            <xm:f>$I$75</xm:f>
            <x14:dxf>
              <fill>
                <patternFill>
                  <bgColor theme="9" tint="0.39994506668294322"/>
                </patternFill>
              </fill>
            </x14:dxf>
          </x14:cfRule>
          <xm:sqref>I43</xm:sqref>
        </x14:conditionalFormatting>
        <x14:conditionalFormatting xmlns:xm="http://schemas.microsoft.com/office/excel/2006/main">
          <x14:cfRule type="containsText" priority="67" operator="containsText" id="{AFEB559B-8322-4673-940D-ABE31AB7524C}">
            <xm:f>NOT(ISERROR(SEARCH($I$70,I43)))</xm:f>
            <xm:f>$I$70</xm:f>
            <x14:dxf>
              <fill>
                <patternFill>
                  <bgColor rgb="FF00B0F0"/>
                </patternFill>
              </fill>
            </x14:dxf>
          </x14:cfRule>
          <xm:sqref>I43</xm:sqref>
        </x14:conditionalFormatting>
        <x14:conditionalFormatting xmlns:xm="http://schemas.microsoft.com/office/excel/2006/main">
          <x14:cfRule type="containsText" priority="65" operator="containsText" id="{7D17FF13-902C-4C2D-87D7-06B582B6AC74}">
            <xm:f>NOT(ISERROR(SEARCH($I$70,I43)))</xm:f>
            <xm:f>$I$70</xm:f>
            <x14:dxf>
              <fill>
                <patternFill>
                  <bgColor rgb="FF00B0F0"/>
                </patternFill>
              </fill>
            </x14:dxf>
          </x14:cfRule>
          <xm:sqref>I43</xm:sqref>
        </x14:conditionalFormatting>
        <x14:conditionalFormatting xmlns:xm="http://schemas.microsoft.com/office/excel/2006/main">
          <x14:cfRule type="containsText" priority="63" operator="containsText" id="{C80CA301-3AF0-407E-AE4B-20B560B39877}">
            <xm:f>NOT(ISERROR(SEARCH($I$70,I43)))</xm:f>
            <xm:f>$I$70</xm:f>
            <x14:dxf>
              <fill>
                <patternFill>
                  <bgColor rgb="FF00B0F0"/>
                </patternFill>
              </fill>
            </x14:dxf>
          </x14:cfRule>
          <xm:sqref>I43</xm:sqref>
        </x14:conditionalFormatting>
        <x14:conditionalFormatting xmlns:xm="http://schemas.microsoft.com/office/excel/2006/main">
          <x14:cfRule type="containsText" priority="61" operator="containsText" id="{14E8C924-EC27-48B3-ACB7-25706ED292D0}">
            <xm:f>NOT(ISERROR(SEARCH($I$70,I43)))</xm:f>
            <xm:f>$I$70</xm:f>
            <x14:dxf>
              <fill>
                <patternFill>
                  <bgColor rgb="FF00B0F0"/>
                </patternFill>
              </fill>
            </x14:dxf>
          </x14:cfRule>
          <x14:cfRule type="containsText" priority="62" operator="containsText" id="{0B235B92-7146-430C-9815-65A0FC72606A}">
            <xm:f>NOT(ISERROR(SEARCH($I$73,I43)))</xm:f>
            <xm:f>$I$73</xm:f>
            <x14:dxf>
              <fill>
                <patternFill>
                  <bgColor rgb="FFFFC000"/>
                </patternFill>
              </fill>
            </x14:dxf>
          </x14:cfRule>
          <xm:sqref>I43</xm:sqref>
        </x14:conditionalFormatting>
        <x14:conditionalFormatting xmlns:xm="http://schemas.microsoft.com/office/excel/2006/main">
          <x14:cfRule type="containsText" priority="59" operator="containsText" id="{8FDE95A3-0905-4066-B748-3A5C34685D46}">
            <xm:f>NOT(ISERROR(SEARCH($I$74,I44)))</xm:f>
            <xm:f>$I$74</xm:f>
            <x14:dxf>
              <fill>
                <patternFill>
                  <bgColor rgb="FF92D050"/>
                </patternFill>
              </fill>
            </x14:dxf>
          </x14:cfRule>
          <x14:cfRule type="containsText" priority="60" operator="containsText" id="{0D20D3FC-1F88-4FC5-8919-B99AED921900}">
            <xm:f>NOT(ISERROR(SEARCH($I$75,I44)))</xm:f>
            <xm:f>$I$75</xm:f>
            <x14:dxf>
              <fill>
                <patternFill>
                  <bgColor theme="9" tint="0.39994506668294322"/>
                </patternFill>
              </fill>
            </x14:dxf>
          </x14:cfRule>
          <xm:sqref>I44:I47</xm:sqref>
        </x14:conditionalFormatting>
        <x14:conditionalFormatting xmlns:xm="http://schemas.microsoft.com/office/excel/2006/main">
          <x14:cfRule type="containsText" priority="57" operator="containsText" id="{9748B0F8-43EB-426F-A9E8-657AEB71974F}">
            <xm:f>NOT(ISERROR(SEARCH($I$70,I44)))</xm:f>
            <xm:f>$I$70</xm:f>
            <x14:dxf>
              <fill>
                <patternFill>
                  <bgColor rgb="FF00B0F0"/>
                </patternFill>
              </fill>
            </x14:dxf>
          </x14:cfRule>
          <xm:sqref>I44:I47</xm:sqref>
        </x14:conditionalFormatting>
        <x14:conditionalFormatting xmlns:xm="http://schemas.microsoft.com/office/excel/2006/main">
          <x14:cfRule type="containsText" priority="55" operator="containsText" id="{A5F4ADC4-F75E-4709-99F6-822FA42C8EAB}">
            <xm:f>NOT(ISERROR(SEARCH($I$70,I44)))</xm:f>
            <xm:f>$I$70</xm:f>
            <x14:dxf>
              <fill>
                <patternFill>
                  <bgColor rgb="FF00B0F0"/>
                </patternFill>
              </fill>
            </x14:dxf>
          </x14:cfRule>
          <xm:sqref>I44:I47</xm:sqref>
        </x14:conditionalFormatting>
        <x14:conditionalFormatting xmlns:xm="http://schemas.microsoft.com/office/excel/2006/main">
          <x14:cfRule type="containsText" priority="53" operator="containsText" id="{DF856302-ED6E-47C5-BFD7-509FFC51037D}">
            <xm:f>NOT(ISERROR(SEARCH($I$70,I44)))</xm:f>
            <xm:f>$I$70</xm:f>
            <x14:dxf>
              <fill>
                <patternFill>
                  <bgColor rgb="FF00B0F0"/>
                </patternFill>
              </fill>
            </x14:dxf>
          </x14:cfRule>
          <xm:sqref>I44:I47</xm:sqref>
        </x14:conditionalFormatting>
        <x14:conditionalFormatting xmlns:xm="http://schemas.microsoft.com/office/excel/2006/main">
          <x14:cfRule type="containsText" priority="51" operator="containsText" id="{5FEACCEA-CB4B-481A-8E1A-F3BD85DE5C18}">
            <xm:f>NOT(ISERROR(SEARCH($I$70,I44)))</xm:f>
            <xm:f>$I$70</xm:f>
            <x14:dxf>
              <fill>
                <patternFill>
                  <bgColor rgb="FF00B0F0"/>
                </patternFill>
              </fill>
            </x14:dxf>
          </x14:cfRule>
          <x14:cfRule type="containsText" priority="52" operator="containsText" id="{B7A710BF-0508-4B0B-B065-41451CC11E92}">
            <xm:f>NOT(ISERROR(SEARCH($I$73,I44)))</xm:f>
            <xm:f>$I$73</xm:f>
            <x14:dxf>
              <fill>
                <patternFill>
                  <bgColor rgb="FFFFC000"/>
                </patternFill>
              </fill>
            </x14:dxf>
          </x14:cfRule>
          <xm:sqref>I44:I47</xm:sqref>
        </x14:conditionalFormatting>
        <x14:conditionalFormatting xmlns:xm="http://schemas.microsoft.com/office/excel/2006/main">
          <x14:cfRule type="containsText" priority="49" operator="containsText" id="{A7D26AB0-7A58-4C19-B2B1-7218EEF17D87}">
            <xm:f>NOT(ISERROR(SEARCH($I$74,I48)))</xm:f>
            <xm:f>$I$74</xm:f>
            <x14:dxf>
              <fill>
                <patternFill>
                  <bgColor rgb="FF92D050"/>
                </patternFill>
              </fill>
            </x14:dxf>
          </x14:cfRule>
          <x14:cfRule type="containsText" priority="50" operator="containsText" id="{DFDAAC9E-1435-4B4B-96F5-11246833E301}">
            <xm:f>NOT(ISERROR(SEARCH($I$75,I48)))</xm:f>
            <xm:f>$I$75</xm:f>
            <x14:dxf>
              <fill>
                <patternFill>
                  <bgColor theme="9" tint="0.39994506668294322"/>
                </patternFill>
              </fill>
            </x14:dxf>
          </x14:cfRule>
          <xm:sqref>I48</xm:sqref>
        </x14:conditionalFormatting>
        <x14:conditionalFormatting xmlns:xm="http://schemas.microsoft.com/office/excel/2006/main">
          <x14:cfRule type="containsText" priority="47" operator="containsText" id="{02570C42-0339-4F26-BB77-35CC8E0343DF}">
            <xm:f>NOT(ISERROR(SEARCH($I$70,I48)))</xm:f>
            <xm:f>$I$70</xm:f>
            <x14:dxf>
              <fill>
                <patternFill>
                  <bgColor rgb="FF00B0F0"/>
                </patternFill>
              </fill>
            </x14:dxf>
          </x14:cfRule>
          <xm:sqref>I48</xm:sqref>
        </x14:conditionalFormatting>
        <x14:conditionalFormatting xmlns:xm="http://schemas.microsoft.com/office/excel/2006/main">
          <x14:cfRule type="containsText" priority="45" operator="containsText" id="{44D863DE-8F77-431A-AE0A-9C1DFC1B8365}">
            <xm:f>NOT(ISERROR(SEARCH($I$70,I48)))</xm:f>
            <xm:f>$I$70</xm:f>
            <x14:dxf>
              <fill>
                <patternFill>
                  <bgColor rgb="FF00B0F0"/>
                </patternFill>
              </fill>
            </x14:dxf>
          </x14:cfRule>
          <xm:sqref>I48</xm:sqref>
        </x14:conditionalFormatting>
        <x14:conditionalFormatting xmlns:xm="http://schemas.microsoft.com/office/excel/2006/main">
          <x14:cfRule type="containsText" priority="43" operator="containsText" id="{6F338A79-3C2A-4E56-9D09-38874CFBF542}">
            <xm:f>NOT(ISERROR(SEARCH($I$70,I48)))</xm:f>
            <xm:f>$I$70</xm:f>
            <x14:dxf>
              <fill>
                <patternFill>
                  <bgColor rgb="FF00B0F0"/>
                </patternFill>
              </fill>
            </x14:dxf>
          </x14:cfRule>
          <xm:sqref>I48</xm:sqref>
        </x14:conditionalFormatting>
        <x14:conditionalFormatting xmlns:xm="http://schemas.microsoft.com/office/excel/2006/main">
          <x14:cfRule type="containsText" priority="41" operator="containsText" id="{B9909409-9427-4559-B80C-870C49E27D2E}">
            <xm:f>NOT(ISERROR(SEARCH($I$70,I48)))</xm:f>
            <xm:f>$I$70</xm:f>
            <x14:dxf>
              <fill>
                <patternFill>
                  <bgColor rgb="FF00B0F0"/>
                </patternFill>
              </fill>
            </x14:dxf>
          </x14:cfRule>
          <x14:cfRule type="containsText" priority="42" operator="containsText" id="{487D6AFF-7824-4168-83A7-81051175B41C}">
            <xm:f>NOT(ISERROR(SEARCH($I$73,I48)))</xm:f>
            <xm:f>$I$73</xm:f>
            <x14:dxf>
              <fill>
                <patternFill>
                  <bgColor rgb="FFFFC000"/>
                </patternFill>
              </fill>
            </x14:dxf>
          </x14:cfRule>
          <xm:sqref>I48</xm:sqref>
        </x14:conditionalFormatting>
        <x14:conditionalFormatting xmlns:xm="http://schemas.microsoft.com/office/excel/2006/main">
          <x14:cfRule type="containsText" priority="39" operator="containsText" id="{DADEC3CE-5023-439F-80F2-7A6808D8DC37}">
            <xm:f>NOT(ISERROR(SEARCH($I$74,I49)))</xm:f>
            <xm:f>$I$74</xm:f>
            <x14:dxf>
              <fill>
                <patternFill>
                  <bgColor rgb="FF92D050"/>
                </patternFill>
              </fill>
            </x14:dxf>
          </x14:cfRule>
          <x14:cfRule type="containsText" priority="40" operator="containsText" id="{84A33401-ADF7-4D39-9683-4D2CA885E868}">
            <xm:f>NOT(ISERROR(SEARCH($I$75,I49)))</xm:f>
            <xm:f>$I$75</xm:f>
            <x14:dxf>
              <fill>
                <patternFill>
                  <bgColor theme="9" tint="0.39994506668294322"/>
                </patternFill>
              </fill>
            </x14:dxf>
          </x14:cfRule>
          <xm:sqref>I49</xm:sqref>
        </x14:conditionalFormatting>
        <x14:conditionalFormatting xmlns:xm="http://schemas.microsoft.com/office/excel/2006/main">
          <x14:cfRule type="containsText" priority="37" operator="containsText" id="{198A374A-8305-448C-B368-E21355D40312}">
            <xm:f>NOT(ISERROR(SEARCH($I$70,I49)))</xm:f>
            <xm:f>$I$70</xm:f>
            <x14:dxf>
              <fill>
                <patternFill>
                  <bgColor rgb="FF00B0F0"/>
                </patternFill>
              </fill>
            </x14:dxf>
          </x14:cfRule>
          <xm:sqref>I49</xm:sqref>
        </x14:conditionalFormatting>
        <x14:conditionalFormatting xmlns:xm="http://schemas.microsoft.com/office/excel/2006/main">
          <x14:cfRule type="containsText" priority="35" operator="containsText" id="{0D0B89B4-44B8-4B2E-83D1-31C6ACCA3573}">
            <xm:f>NOT(ISERROR(SEARCH($I$70,I49)))</xm:f>
            <xm:f>$I$70</xm:f>
            <x14:dxf>
              <fill>
                <patternFill>
                  <bgColor rgb="FF00B0F0"/>
                </patternFill>
              </fill>
            </x14:dxf>
          </x14:cfRule>
          <xm:sqref>I49</xm:sqref>
        </x14:conditionalFormatting>
        <x14:conditionalFormatting xmlns:xm="http://schemas.microsoft.com/office/excel/2006/main">
          <x14:cfRule type="containsText" priority="33" operator="containsText" id="{F02257CF-9FD4-46F6-987C-A1B4FB9A8BF8}">
            <xm:f>NOT(ISERROR(SEARCH($I$70,I49)))</xm:f>
            <xm:f>$I$70</xm:f>
            <x14:dxf>
              <fill>
                <patternFill>
                  <bgColor rgb="FF00B0F0"/>
                </patternFill>
              </fill>
            </x14:dxf>
          </x14:cfRule>
          <xm:sqref>I49</xm:sqref>
        </x14:conditionalFormatting>
        <x14:conditionalFormatting xmlns:xm="http://schemas.microsoft.com/office/excel/2006/main">
          <x14:cfRule type="containsText" priority="31" operator="containsText" id="{D5054B4C-31C3-4AA8-B0B6-5EC2B6387D6B}">
            <xm:f>NOT(ISERROR(SEARCH($I$70,I49)))</xm:f>
            <xm:f>$I$70</xm:f>
            <x14:dxf>
              <fill>
                <patternFill>
                  <bgColor rgb="FF00B0F0"/>
                </patternFill>
              </fill>
            </x14:dxf>
          </x14:cfRule>
          <x14:cfRule type="containsText" priority="32" operator="containsText" id="{665850A0-F053-4A9F-8355-22E167861934}">
            <xm:f>NOT(ISERROR(SEARCH($I$73,I49)))</xm:f>
            <xm:f>$I$73</xm:f>
            <x14:dxf>
              <fill>
                <patternFill>
                  <bgColor rgb="FFFFC000"/>
                </patternFill>
              </fill>
            </x14:dxf>
          </x14:cfRule>
          <xm:sqref>I49</xm:sqref>
        </x14:conditionalFormatting>
        <x14:conditionalFormatting xmlns:xm="http://schemas.microsoft.com/office/excel/2006/main">
          <x14:cfRule type="containsText" priority="29" operator="containsText" id="{3F5C7C4B-D794-4C8E-B11F-58E3EDE2BE14}">
            <xm:f>NOT(ISERROR(SEARCH($I$74,I50)))</xm:f>
            <xm:f>$I$74</xm:f>
            <x14:dxf>
              <fill>
                <patternFill>
                  <bgColor rgb="FF92D050"/>
                </patternFill>
              </fill>
            </x14:dxf>
          </x14:cfRule>
          <x14:cfRule type="containsText" priority="30" operator="containsText" id="{6CA88170-D1F9-444A-801B-D8304F5E5B26}">
            <xm:f>NOT(ISERROR(SEARCH($I$75,I50)))</xm:f>
            <xm:f>$I$75</xm:f>
            <x14:dxf>
              <fill>
                <patternFill>
                  <bgColor theme="9" tint="0.39994506668294322"/>
                </patternFill>
              </fill>
            </x14:dxf>
          </x14:cfRule>
          <xm:sqref>I50</xm:sqref>
        </x14:conditionalFormatting>
        <x14:conditionalFormatting xmlns:xm="http://schemas.microsoft.com/office/excel/2006/main">
          <x14:cfRule type="containsText" priority="27" operator="containsText" id="{71D5BDE5-FA7D-4943-A0C1-D4A4BD3B385E}">
            <xm:f>NOT(ISERROR(SEARCH($I$70,I50)))</xm:f>
            <xm:f>$I$70</xm:f>
            <x14:dxf>
              <fill>
                <patternFill>
                  <bgColor rgb="FF00B0F0"/>
                </patternFill>
              </fill>
            </x14:dxf>
          </x14:cfRule>
          <xm:sqref>I50</xm:sqref>
        </x14:conditionalFormatting>
        <x14:conditionalFormatting xmlns:xm="http://schemas.microsoft.com/office/excel/2006/main">
          <x14:cfRule type="containsText" priority="25" operator="containsText" id="{534CB866-D643-4557-AF91-7F05C3C0204A}">
            <xm:f>NOT(ISERROR(SEARCH($I$70,I50)))</xm:f>
            <xm:f>$I$70</xm:f>
            <x14:dxf>
              <fill>
                <patternFill>
                  <bgColor rgb="FF00B0F0"/>
                </patternFill>
              </fill>
            </x14:dxf>
          </x14:cfRule>
          <xm:sqref>I50</xm:sqref>
        </x14:conditionalFormatting>
        <x14:conditionalFormatting xmlns:xm="http://schemas.microsoft.com/office/excel/2006/main">
          <x14:cfRule type="containsText" priority="23" operator="containsText" id="{FE43835E-3847-4BA2-A6B3-0E20780F9770}">
            <xm:f>NOT(ISERROR(SEARCH($I$70,I50)))</xm:f>
            <xm:f>$I$70</xm:f>
            <x14:dxf>
              <fill>
                <patternFill>
                  <bgColor rgb="FF00B0F0"/>
                </patternFill>
              </fill>
            </x14:dxf>
          </x14:cfRule>
          <xm:sqref>I50</xm:sqref>
        </x14:conditionalFormatting>
        <x14:conditionalFormatting xmlns:xm="http://schemas.microsoft.com/office/excel/2006/main">
          <x14:cfRule type="containsText" priority="21" operator="containsText" id="{1A963664-77A8-47F3-9EEE-F1B9340F4EA1}">
            <xm:f>NOT(ISERROR(SEARCH($I$70,I50)))</xm:f>
            <xm:f>$I$70</xm:f>
            <x14:dxf>
              <fill>
                <patternFill>
                  <bgColor rgb="FF00B0F0"/>
                </patternFill>
              </fill>
            </x14:dxf>
          </x14:cfRule>
          <x14:cfRule type="containsText" priority="22" operator="containsText" id="{F7DB12F0-1D6B-4720-B592-C8198B120E14}">
            <xm:f>NOT(ISERROR(SEARCH($I$73,I50)))</xm:f>
            <xm:f>$I$73</xm:f>
            <x14:dxf>
              <fill>
                <patternFill>
                  <bgColor rgb="FFFFC000"/>
                </patternFill>
              </fill>
            </x14:dxf>
          </x14:cfRule>
          <xm:sqref>I50</xm:sqref>
        </x14:conditionalFormatting>
        <x14:conditionalFormatting xmlns:xm="http://schemas.microsoft.com/office/excel/2006/main">
          <x14:cfRule type="containsText" priority="19" operator="containsText" id="{DC2E933C-55D7-4994-B117-8E01CDDCD803}">
            <xm:f>NOT(ISERROR(SEARCH($I$74,I51)))</xm:f>
            <xm:f>$I$74</xm:f>
            <x14:dxf>
              <fill>
                <patternFill>
                  <bgColor rgb="FF92D050"/>
                </patternFill>
              </fill>
            </x14:dxf>
          </x14:cfRule>
          <x14:cfRule type="containsText" priority="20" operator="containsText" id="{9961D813-98F9-4D28-82D3-E6ACF9D1B1A2}">
            <xm:f>NOT(ISERROR(SEARCH($I$75,I51)))</xm:f>
            <xm:f>$I$75</xm:f>
            <x14:dxf>
              <fill>
                <patternFill>
                  <bgColor theme="9" tint="0.39994506668294322"/>
                </patternFill>
              </fill>
            </x14:dxf>
          </x14:cfRule>
          <xm:sqref>I51</xm:sqref>
        </x14:conditionalFormatting>
        <x14:conditionalFormatting xmlns:xm="http://schemas.microsoft.com/office/excel/2006/main">
          <x14:cfRule type="containsText" priority="17" operator="containsText" id="{C13274B6-B2AF-4EBC-9E32-1E4389D8EE87}">
            <xm:f>NOT(ISERROR(SEARCH($I$70,I51)))</xm:f>
            <xm:f>$I$70</xm:f>
            <x14:dxf>
              <fill>
                <patternFill>
                  <bgColor rgb="FF00B0F0"/>
                </patternFill>
              </fill>
            </x14:dxf>
          </x14:cfRule>
          <xm:sqref>I51</xm:sqref>
        </x14:conditionalFormatting>
        <x14:conditionalFormatting xmlns:xm="http://schemas.microsoft.com/office/excel/2006/main">
          <x14:cfRule type="containsText" priority="15" operator="containsText" id="{6248A8AA-1DA8-4897-B6FC-80B87F6A682C}">
            <xm:f>NOT(ISERROR(SEARCH($I$70,I51)))</xm:f>
            <xm:f>$I$70</xm:f>
            <x14:dxf>
              <fill>
                <patternFill>
                  <bgColor rgb="FF00B0F0"/>
                </patternFill>
              </fill>
            </x14:dxf>
          </x14:cfRule>
          <xm:sqref>I51</xm:sqref>
        </x14:conditionalFormatting>
        <x14:conditionalFormatting xmlns:xm="http://schemas.microsoft.com/office/excel/2006/main">
          <x14:cfRule type="containsText" priority="13" operator="containsText" id="{E0B3EFE6-1C00-40A1-A072-3F505703B299}">
            <xm:f>NOT(ISERROR(SEARCH($I$70,I51)))</xm:f>
            <xm:f>$I$70</xm:f>
            <x14:dxf>
              <fill>
                <patternFill>
                  <bgColor rgb="FF00B0F0"/>
                </patternFill>
              </fill>
            </x14:dxf>
          </x14:cfRule>
          <xm:sqref>I51</xm:sqref>
        </x14:conditionalFormatting>
        <x14:conditionalFormatting xmlns:xm="http://schemas.microsoft.com/office/excel/2006/main">
          <x14:cfRule type="containsText" priority="11" operator="containsText" id="{3A8D94D8-9916-4599-846A-D8B65CD9F7F8}">
            <xm:f>NOT(ISERROR(SEARCH($I$70,I51)))</xm:f>
            <xm:f>$I$70</xm:f>
            <x14:dxf>
              <fill>
                <patternFill>
                  <bgColor rgb="FF00B0F0"/>
                </patternFill>
              </fill>
            </x14:dxf>
          </x14:cfRule>
          <x14:cfRule type="containsText" priority="12" operator="containsText" id="{EEDC0B11-EE5A-40D8-8E56-74806E2F4B8C}">
            <xm:f>NOT(ISERROR(SEARCH($I$73,I51)))</xm:f>
            <xm:f>$I$73</xm:f>
            <x14:dxf>
              <fill>
                <patternFill>
                  <bgColor rgb="FFFFC000"/>
                </patternFill>
              </fill>
            </x14:dxf>
          </x14:cfRule>
          <xm:sqref>I51</xm:sqref>
        </x14:conditionalFormatting>
        <x14:conditionalFormatting xmlns:xm="http://schemas.microsoft.com/office/excel/2006/main">
          <x14:cfRule type="containsText" priority="9" operator="containsText" id="{E5AD76E3-52F7-4009-8FA1-B7914977BD9A}">
            <xm:f>NOT(ISERROR(SEARCH($I$74,I52)))</xm:f>
            <xm:f>$I$74</xm:f>
            <x14:dxf>
              <fill>
                <patternFill>
                  <bgColor rgb="FF92D050"/>
                </patternFill>
              </fill>
            </x14:dxf>
          </x14:cfRule>
          <x14:cfRule type="containsText" priority="10" operator="containsText" id="{D58071AF-C12D-41E0-A865-BB99C8ABB08F}">
            <xm:f>NOT(ISERROR(SEARCH($I$75,I52)))</xm:f>
            <xm:f>$I$75</xm:f>
            <x14:dxf>
              <fill>
                <patternFill>
                  <bgColor theme="9" tint="0.39994506668294322"/>
                </patternFill>
              </fill>
            </x14:dxf>
          </x14:cfRule>
          <xm:sqref>I52:I54</xm:sqref>
        </x14:conditionalFormatting>
        <x14:conditionalFormatting xmlns:xm="http://schemas.microsoft.com/office/excel/2006/main">
          <x14:cfRule type="containsText" priority="7" operator="containsText" id="{FC523313-ED11-4493-B6D4-62397CA8B7A0}">
            <xm:f>NOT(ISERROR(SEARCH($I$70,I52)))</xm:f>
            <xm:f>$I$70</xm:f>
            <x14:dxf>
              <fill>
                <patternFill>
                  <bgColor rgb="FF00B0F0"/>
                </patternFill>
              </fill>
            </x14:dxf>
          </x14:cfRule>
          <xm:sqref>I52:I54</xm:sqref>
        </x14:conditionalFormatting>
        <x14:conditionalFormatting xmlns:xm="http://schemas.microsoft.com/office/excel/2006/main">
          <x14:cfRule type="containsText" priority="5" operator="containsText" id="{8B88C7BA-AC8A-43CD-8046-EE936CDB741D}">
            <xm:f>NOT(ISERROR(SEARCH($I$70,I52)))</xm:f>
            <xm:f>$I$70</xm:f>
            <x14:dxf>
              <fill>
                <patternFill>
                  <bgColor rgb="FF00B0F0"/>
                </patternFill>
              </fill>
            </x14:dxf>
          </x14:cfRule>
          <xm:sqref>I52:I54</xm:sqref>
        </x14:conditionalFormatting>
        <x14:conditionalFormatting xmlns:xm="http://schemas.microsoft.com/office/excel/2006/main">
          <x14:cfRule type="containsText" priority="3" operator="containsText" id="{004AC45D-5A04-47E4-B0C0-29E083FE7221}">
            <xm:f>NOT(ISERROR(SEARCH($I$70,I52)))</xm:f>
            <xm:f>$I$70</xm:f>
            <x14:dxf>
              <fill>
                <patternFill>
                  <bgColor rgb="FF00B0F0"/>
                </patternFill>
              </fill>
            </x14:dxf>
          </x14:cfRule>
          <xm:sqref>I52:I54</xm:sqref>
        </x14:conditionalFormatting>
        <x14:conditionalFormatting xmlns:xm="http://schemas.microsoft.com/office/excel/2006/main">
          <x14:cfRule type="containsText" priority="1" operator="containsText" id="{9DD5757A-918C-4EB6-BDF5-B77049E113C2}">
            <xm:f>NOT(ISERROR(SEARCH($I$70,I52)))</xm:f>
            <xm:f>$I$70</xm:f>
            <x14:dxf>
              <fill>
                <patternFill>
                  <bgColor rgb="FF00B0F0"/>
                </patternFill>
              </fill>
            </x14:dxf>
          </x14:cfRule>
          <x14:cfRule type="containsText" priority="2" operator="containsText" id="{892573B1-4DE0-49F4-896A-987569A6723A}">
            <xm:f>NOT(ISERROR(SEARCH($I$73,I52)))</xm:f>
            <xm:f>$I$73</xm:f>
            <x14:dxf>
              <fill>
                <patternFill>
                  <bgColor rgb="FFFFC000"/>
                </patternFill>
              </fill>
            </x14:dxf>
          </x14:cfRule>
          <xm:sqref>I52:I54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8A38-E746-4A8F-AC14-DBEEEF87D083}">
  <sheetPr>
    <tabColor rgb="FFFF0000"/>
  </sheetPr>
  <dimension ref="A1:M10"/>
  <sheetViews>
    <sheetView topLeftCell="G4" workbookViewId="0">
      <selection activeCell="J8" sqref="J8"/>
    </sheetView>
  </sheetViews>
  <sheetFormatPr baseColWidth="10" defaultRowHeight="15" x14ac:dyDescent="0.25"/>
  <cols>
    <col min="1" max="4" width="16.28515625" customWidth="1"/>
    <col min="5" max="5" width="15.85546875" customWidth="1"/>
    <col min="6" max="6" width="21.28515625" customWidth="1"/>
    <col min="7" max="7" width="19.28515625" customWidth="1"/>
    <col min="11" max="11" width="24.85546875" customWidth="1"/>
    <col min="12" max="12" width="26.5703125" customWidth="1"/>
    <col min="13" max="13" width="33.85546875" customWidth="1"/>
  </cols>
  <sheetData>
    <row r="1" spans="1:13" ht="15.75" x14ac:dyDescent="0.25">
      <c r="A1" s="718" t="s">
        <v>119</v>
      </c>
      <c r="B1" s="719"/>
      <c r="C1" s="719"/>
      <c r="D1" s="719"/>
      <c r="E1" s="720"/>
      <c r="F1" s="720"/>
      <c r="G1" s="721"/>
    </row>
    <row r="2" spans="1:13" ht="30.75" customHeight="1" x14ac:dyDescent="0.25">
      <c r="A2" s="722" t="s">
        <v>43</v>
      </c>
      <c r="B2" s="723"/>
      <c r="C2" s="724" t="s">
        <v>44</v>
      </c>
      <c r="D2" s="725"/>
      <c r="E2" s="725"/>
      <c r="F2" s="725"/>
      <c r="G2" s="726"/>
    </row>
    <row r="3" spans="1:13" ht="30.75" customHeight="1" x14ac:dyDescent="0.25">
      <c r="A3" s="722"/>
      <c r="B3" s="723"/>
      <c r="C3" s="151">
        <v>1</v>
      </c>
      <c r="D3" s="152">
        <v>2</v>
      </c>
      <c r="E3" s="65">
        <v>3</v>
      </c>
      <c r="F3" s="65">
        <v>4</v>
      </c>
      <c r="G3" s="10">
        <v>5</v>
      </c>
    </row>
    <row r="4" spans="1:13" ht="30.75" customHeight="1" x14ac:dyDescent="0.25">
      <c r="A4" s="722"/>
      <c r="B4" s="723"/>
      <c r="C4" s="66" t="s">
        <v>108</v>
      </c>
      <c r="D4" s="66" t="s">
        <v>107</v>
      </c>
      <c r="E4" s="40" t="s">
        <v>45</v>
      </c>
      <c r="F4" s="40" t="s">
        <v>19</v>
      </c>
      <c r="G4" s="11" t="s">
        <v>46</v>
      </c>
    </row>
    <row r="5" spans="1:13" ht="56.25" customHeight="1" x14ac:dyDescent="0.25">
      <c r="A5" s="12">
        <v>5</v>
      </c>
      <c r="B5" s="40" t="s">
        <v>51</v>
      </c>
      <c r="C5" s="422"/>
      <c r="D5" s="422"/>
      <c r="E5" s="155"/>
      <c r="F5" s="155"/>
      <c r="G5" s="154"/>
    </row>
    <row r="6" spans="1:13" ht="56.25" customHeight="1" x14ac:dyDescent="0.25">
      <c r="A6" s="12">
        <v>4</v>
      </c>
      <c r="B6" s="40" t="s">
        <v>9</v>
      </c>
      <c r="C6" s="423"/>
      <c r="D6" s="422"/>
      <c r="E6" s="157"/>
      <c r="F6" s="155"/>
      <c r="G6" s="156"/>
    </row>
    <row r="7" spans="1:13" ht="56.25" customHeight="1" x14ac:dyDescent="0.25">
      <c r="A7" s="12">
        <v>3</v>
      </c>
      <c r="B7" s="40" t="s">
        <v>10</v>
      </c>
      <c r="C7" s="421"/>
      <c r="D7" s="423"/>
      <c r="E7" s="157"/>
      <c r="F7" s="155"/>
      <c r="G7" s="156"/>
      <c r="J7" s="435" t="s">
        <v>298</v>
      </c>
      <c r="K7" s="432"/>
    </row>
    <row r="8" spans="1:13" ht="56.25" customHeight="1" x14ac:dyDescent="0.25">
      <c r="A8" s="12">
        <v>2</v>
      </c>
      <c r="B8" s="40" t="s">
        <v>11</v>
      </c>
      <c r="C8" s="421"/>
      <c r="D8" s="421"/>
      <c r="E8" s="158"/>
      <c r="F8" s="157"/>
      <c r="G8" s="156"/>
      <c r="J8" s="435" t="s">
        <v>297</v>
      </c>
      <c r="K8" s="433"/>
    </row>
    <row r="9" spans="1:13" ht="56.25" customHeight="1" x14ac:dyDescent="0.25">
      <c r="A9" s="12">
        <v>1</v>
      </c>
      <c r="B9" s="40" t="s">
        <v>37</v>
      </c>
      <c r="C9" s="421"/>
      <c r="D9" s="421"/>
      <c r="E9" s="158"/>
      <c r="F9" s="157"/>
      <c r="G9" s="156"/>
      <c r="J9" s="435" t="s">
        <v>132</v>
      </c>
      <c r="K9" s="434"/>
    </row>
    <row r="10" spans="1:13" ht="135" x14ac:dyDescent="0.25">
      <c r="A10" s="160"/>
      <c r="L10" s="431" t="s">
        <v>52</v>
      </c>
      <c r="M10" s="431" t="s">
        <v>120</v>
      </c>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15" priority="5" operator="equal">
      <formula>"E"</formula>
    </cfRule>
    <cfRule type="cellIs" dxfId="14" priority="6" operator="equal">
      <formula>"A"</formula>
    </cfRule>
    <cfRule type="cellIs" dxfId="13" priority="7" operator="equal">
      <formula>"M"</formula>
    </cfRule>
    <cfRule type="cellIs" dxfId="12" priority="8" operator="equal">
      <formula>"B"</formula>
    </cfRule>
  </conditionalFormatting>
  <conditionalFormatting sqref="M10">
    <cfRule type="cellIs" dxfId="11" priority="1" operator="equal">
      <formula>"E"</formula>
    </cfRule>
    <cfRule type="cellIs" dxfId="10" priority="2" operator="equal">
      <formula>"A"</formula>
    </cfRule>
    <cfRule type="cellIs" dxfId="9" priority="3" operator="equal">
      <formula>"M"</formula>
    </cfRule>
    <cfRule type="cellIs" dxfId="8" priority="4" operator="equal">
      <formula>"B"</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sheetPr>
  <dimension ref="A1:M11"/>
  <sheetViews>
    <sheetView zoomScale="95" zoomScaleNormal="100" workbookViewId="0">
      <selection activeCell="I7" sqref="I7"/>
    </sheetView>
  </sheetViews>
  <sheetFormatPr baseColWidth="10" defaultRowHeight="15" x14ac:dyDescent="0.25"/>
  <cols>
    <col min="1" max="4" width="16.28515625" customWidth="1"/>
    <col min="5" max="5" width="15.85546875" customWidth="1"/>
    <col min="6" max="6" width="21.28515625" customWidth="1"/>
    <col min="7" max="7" width="19.28515625" customWidth="1"/>
    <col min="12" max="12" width="26.5703125" customWidth="1"/>
    <col min="13" max="13" width="33.85546875" customWidth="1"/>
  </cols>
  <sheetData>
    <row r="1" spans="1:13" ht="45" customHeight="1" x14ac:dyDescent="0.25">
      <c r="A1" s="718" t="s">
        <v>119</v>
      </c>
      <c r="B1" s="719"/>
      <c r="C1" s="719"/>
      <c r="D1" s="719"/>
      <c r="E1" s="720"/>
      <c r="F1" s="720"/>
      <c r="G1" s="721"/>
    </row>
    <row r="2" spans="1:13" ht="34.5" customHeight="1" x14ac:dyDescent="0.25">
      <c r="A2" s="722" t="s">
        <v>43</v>
      </c>
      <c r="B2" s="723"/>
      <c r="C2" s="724" t="s">
        <v>44</v>
      </c>
      <c r="D2" s="725"/>
      <c r="E2" s="725"/>
      <c r="F2" s="725"/>
      <c r="G2" s="726"/>
    </row>
    <row r="3" spans="1:13" x14ac:dyDescent="0.25">
      <c r="A3" s="722"/>
      <c r="B3" s="723"/>
      <c r="C3" s="151">
        <v>1</v>
      </c>
      <c r="D3" s="152">
        <v>2</v>
      </c>
      <c r="E3" s="41">
        <v>3</v>
      </c>
      <c r="F3" s="41">
        <v>4</v>
      </c>
      <c r="G3" s="10">
        <v>5</v>
      </c>
    </row>
    <row r="4" spans="1:13" x14ac:dyDescent="0.25">
      <c r="A4" s="722"/>
      <c r="B4" s="723"/>
      <c r="C4" s="150" t="s">
        <v>108</v>
      </c>
      <c r="D4" s="150" t="s">
        <v>107</v>
      </c>
      <c r="E4" s="40" t="s">
        <v>45</v>
      </c>
      <c r="F4" s="40" t="s">
        <v>19</v>
      </c>
      <c r="G4" s="11" t="s">
        <v>46</v>
      </c>
    </row>
    <row r="5" spans="1:13" ht="68.25" customHeight="1" x14ac:dyDescent="0.25">
      <c r="A5" s="12">
        <v>5</v>
      </c>
      <c r="B5" s="40" t="s">
        <v>51</v>
      </c>
      <c r="C5" s="149"/>
      <c r="D5" s="149"/>
      <c r="E5" s="153"/>
      <c r="F5" s="153"/>
      <c r="G5" s="154"/>
    </row>
    <row r="6" spans="1:13" ht="68.25" customHeight="1" x14ac:dyDescent="0.25">
      <c r="A6" s="12">
        <v>4</v>
      </c>
      <c r="B6" s="40" t="s">
        <v>9</v>
      </c>
      <c r="C6" s="147"/>
      <c r="D6" s="149"/>
      <c r="E6" s="157"/>
      <c r="F6" s="155"/>
      <c r="G6" s="156"/>
    </row>
    <row r="7" spans="1:13" ht="68.25" customHeight="1" x14ac:dyDescent="0.25">
      <c r="A7" s="12">
        <v>3</v>
      </c>
      <c r="B7" s="40" t="s">
        <v>10</v>
      </c>
      <c r="C7" s="148"/>
      <c r="D7" s="147"/>
      <c r="E7" s="157"/>
      <c r="F7" s="155"/>
      <c r="G7" s="156"/>
    </row>
    <row r="8" spans="1:13" ht="68.25" customHeight="1" x14ac:dyDescent="0.25">
      <c r="A8" s="12">
        <v>2</v>
      </c>
      <c r="B8" s="42" t="s">
        <v>11</v>
      </c>
      <c r="C8" s="148"/>
      <c r="D8" s="148"/>
      <c r="E8" s="158"/>
      <c r="F8" s="157"/>
      <c r="G8" s="156"/>
    </row>
    <row r="9" spans="1:13" ht="68.25" customHeight="1" x14ac:dyDescent="0.25">
      <c r="A9" s="12">
        <v>1</v>
      </c>
      <c r="B9" s="42" t="s">
        <v>37</v>
      </c>
      <c r="C9" s="148"/>
      <c r="D9" s="148"/>
      <c r="E9" s="158"/>
      <c r="F9" s="157"/>
      <c r="G9" s="156"/>
    </row>
    <row r="10" spans="1:13" ht="156" customHeight="1" x14ac:dyDescent="0.25">
      <c r="A10" s="160"/>
      <c r="B10" s="39"/>
      <c r="C10" s="39"/>
      <c r="D10" s="39"/>
      <c r="E10" s="39"/>
      <c r="L10" s="159" t="s">
        <v>52</v>
      </c>
      <c r="M10" s="159" t="s">
        <v>120</v>
      </c>
    </row>
    <row r="11" spans="1:13" x14ac:dyDescent="0.25">
      <c r="A11" s="39"/>
      <c r="B11" s="39"/>
      <c r="C11" s="39"/>
      <c r="D11" s="39"/>
      <c r="E11" s="39"/>
      <c r="F11" s="39"/>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7" priority="5" operator="equal">
      <formula>"E"</formula>
    </cfRule>
    <cfRule type="cellIs" dxfId="6" priority="6" operator="equal">
      <formula>"A"</formula>
    </cfRule>
    <cfRule type="cellIs" dxfId="5" priority="7" operator="equal">
      <formula>"M"</formula>
    </cfRule>
    <cfRule type="cellIs" dxfId="4" priority="8" operator="equal">
      <formula>"B"</formula>
    </cfRule>
  </conditionalFormatting>
  <conditionalFormatting sqref="M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2:AK130"/>
  <sheetViews>
    <sheetView topLeftCell="A45" zoomScaleNormal="100" workbookViewId="0">
      <selection activeCell="A45" sqref="A45"/>
    </sheetView>
  </sheetViews>
  <sheetFormatPr baseColWidth="10" defaultRowHeight="11.25" x14ac:dyDescent="0.2"/>
  <cols>
    <col min="1" max="1" width="11.42578125" style="164"/>
    <col min="2" max="2" width="10.7109375" style="164" customWidth="1"/>
    <col min="3" max="3" width="10.5703125" style="164" customWidth="1"/>
    <col min="4" max="4" width="6.7109375" style="164" customWidth="1"/>
    <col min="5" max="5" width="9" style="164" customWidth="1"/>
    <col min="6" max="8" width="6.7109375" style="164" customWidth="1"/>
    <col min="9" max="9" width="11" style="164" customWidth="1"/>
    <col min="10" max="10" width="6.7109375" style="164" customWidth="1"/>
    <col min="11" max="11" width="8.42578125" style="164" customWidth="1"/>
    <col min="12" max="14" width="6.7109375" style="164" customWidth="1"/>
    <col min="15" max="15" width="11.42578125" style="164"/>
    <col min="16" max="16" width="18.85546875" style="164" customWidth="1"/>
    <col min="17" max="17" width="17.5703125" style="164" customWidth="1"/>
    <col min="18" max="18" width="20" style="164" customWidth="1"/>
    <col min="19" max="19" width="15.28515625" style="164" customWidth="1"/>
    <col min="20" max="20" width="16.85546875" style="164" customWidth="1"/>
    <col min="21" max="22" width="11.42578125" style="164"/>
    <col min="23" max="23" width="15.28515625" style="164" customWidth="1"/>
    <col min="24" max="24" width="16.7109375" style="164" customWidth="1"/>
    <col min="25" max="25" width="20.42578125" style="164" customWidth="1"/>
    <col min="26" max="26" width="15.85546875" style="164" customWidth="1"/>
    <col min="27" max="27" width="11.42578125" style="164"/>
    <col min="28" max="28" width="17.5703125" style="164" customWidth="1"/>
    <col min="29" max="33" width="11.42578125" style="164"/>
    <col min="34" max="34" width="17" style="164" customWidth="1"/>
    <col min="35" max="40" width="11.42578125" style="164"/>
    <col min="41" max="41" width="11.42578125" style="164" customWidth="1"/>
    <col min="42" max="16384" width="11.42578125" style="164"/>
  </cols>
  <sheetData>
    <row r="2" spans="2:37" ht="12" thickBot="1" x14ac:dyDescent="0.25">
      <c r="B2" s="163"/>
    </row>
    <row r="3" spans="2:37" ht="20.25" customHeight="1" thickTop="1" thickBot="1" x14ac:dyDescent="0.25">
      <c r="B3" s="745" t="s">
        <v>420</v>
      </c>
      <c r="C3" s="746"/>
      <c r="D3" s="746"/>
      <c r="E3" s="746"/>
      <c r="F3" s="746"/>
      <c r="G3" s="746"/>
      <c r="H3" s="746"/>
      <c r="I3" s="746"/>
      <c r="J3" s="746"/>
      <c r="K3" s="746"/>
      <c r="L3" s="746"/>
      <c r="M3" s="746"/>
      <c r="N3" s="747"/>
      <c r="O3" s="163"/>
    </row>
    <row r="4" spans="2:37" ht="20.25" customHeight="1" thickBot="1" x14ac:dyDescent="0.25">
      <c r="B4" s="748" t="s">
        <v>115</v>
      </c>
      <c r="C4" s="750" t="s">
        <v>116</v>
      </c>
      <c r="D4" s="750"/>
      <c r="E4" s="750"/>
      <c r="F4" s="750"/>
      <c r="G4" s="750"/>
      <c r="H4" s="750"/>
      <c r="I4" s="750"/>
      <c r="J4" s="750"/>
      <c r="K4" s="750"/>
      <c r="L4" s="750"/>
      <c r="M4" s="750"/>
      <c r="N4" s="751"/>
      <c r="O4" s="163"/>
      <c r="P4" s="730" t="s">
        <v>428</v>
      </c>
      <c r="Q4" s="731"/>
      <c r="R4" s="731"/>
      <c r="S4" s="325"/>
      <c r="Y4" s="730" t="s">
        <v>427</v>
      </c>
      <c r="Z4" s="731"/>
      <c r="AA4" s="732"/>
      <c r="AB4" s="233"/>
      <c r="AH4" s="727" t="s">
        <v>434</v>
      </c>
      <c r="AI4" s="728"/>
      <c r="AJ4" s="728"/>
      <c r="AK4" s="729"/>
    </row>
    <row r="5" spans="2:37" ht="24.75" customHeight="1" thickBot="1" x14ac:dyDescent="0.25">
      <c r="B5" s="748"/>
      <c r="C5" s="750" t="s">
        <v>117</v>
      </c>
      <c r="D5" s="750"/>
      <c r="E5" s="750"/>
      <c r="F5" s="750"/>
      <c r="G5" s="750"/>
      <c r="H5" s="750"/>
      <c r="I5" s="752" t="s">
        <v>118</v>
      </c>
      <c r="J5" s="752"/>
      <c r="K5" s="752"/>
      <c r="L5" s="752"/>
      <c r="M5" s="752"/>
      <c r="N5" s="753"/>
      <c r="O5" s="163"/>
      <c r="P5" s="232" t="s">
        <v>429</v>
      </c>
      <c r="Q5" s="232" t="s">
        <v>430</v>
      </c>
      <c r="R5" s="232" t="s">
        <v>431</v>
      </c>
      <c r="S5" s="232" t="s">
        <v>432</v>
      </c>
      <c r="X5" s="230"/>
      <c r="Y5" s="228" t="s">
        <v>132</v>
      </c>
      <c r="Z5" s="228" t="s">
        <v>133</v>
      </c>
      <c r="AA5" s="228" t="s">
        <v>300</v>
      </c>
      <c r="AB5" s="232" t="s">
        <v>383</v>
      </c>
      <c r="AH5" s="359" t="s">
        <v>157</v>
      </c>
      <c r="AI5" s="348" t="s">
        <v>132</v>
      </c>
      <c r="AJ5" s="349" t="s">
        <v>297</v>
      </c>
      <c r="AK5" s="356" t="s">
        <v>298</v>
      </c>
    </row>
    <row r="6" spans="2:37" ht="29.25" customHeight="1" thickBot="1" x14ac:dyDescent="0.25">
      <c r="B6" s="749"/>
      <c r="C6" s="346" t="s">
        <v>43</v>
      </c>
      <c r="D6" s="346" t="s">
        <v>382</v>
      </c>
      <c r="E6" s="346" t="s">
        <v>44</v>
      </c>
      <c r="F6" s="346" t="s">
        <v>382</v>
      </c>
      <c r="G6" s="346" t="s">
        <v>109</v>
      </c>
      <c r="H6" s="346" t="s">
        <v>382</v>
      </c>
      <c r="I6" s="346" t="s">
        <v>43</v>
      </c>
      <c r="J6" s="346" t="s">
        <v>382</v>
      </c>
      <c r="K6" s="346" t="s">
        <v>44</v>
      </c>
      <c r="L6" s="346" t="s">
        <v>382</v>
      </c>
      <c r="M6" s="346" t="s">
        <v>109</v>
      </c>
      <c r="N6" s="347" t="s">
        <v>382</v>
      </c>
      <c r="O6" s="163"/>
      <c r="P6" s="229">
        <f>SUMIFS($N$7:$N$61,M7:M61,M8)</f>
        <v>13</v>
      </c>
      <c r="Q6" s="229">
        <f>SUMIFS($N$7:$N$61,M7:M61,M9)</f>
        <v>7</v>
      </c>
      <c r="R6" s="229">
        <f>SUMIFS($N$7:$N$61,M7:M61,M10)</f>
        <v>5</v>
      </c>
      <c r="S6" s="229">
        <f>SUM(P6:R6)</f>
        <v>25</v>
      </c>
      <c r="X6" s="231"/>
      <c r="Y6" s="229">
        <f>SUMIFS(L7:L61,K7:K61,$K$9)</f>
        <v>14</v>
      </c>
      <c r="Z6" s="229">
        <f>SUMIFS(L7:L61,K7:K61,$K$8)</f>
        <v>7</v>
      </c>
      <c r="AA6" s="229">
        <f>SUMIFS(L7:L61,K7:K61,$K$7)</f>
        <v>4</v>
      </c>
      <c r="AB6" s="229">
        <f>SUM(X6:AA6)</f>
        <v>25</v>
      </c>
      <c r="AH6" s="171" t="s">
        <v>307</v>
      </c>
      <c r="AI6" s="350"/>
      <c r="AJ6" s="351">
        <v>1</v>
      </c>
      <c r="AK6" s="357"/>
    </row>
    <row r="7" spans="2:37" ht="14.25" thickTop="1" thickBot="1" x14ac:dyDescent="0.25">
      <c r="B7" s="744" t="s">
        <v>307</v>
      </c>
      <c r="C7" s="214" t="s">
        <v>37</v>
      </c>
      <c r="D7" s="215">
        <v>1</v>
      </c>
      <c r="E7" s="214" t="s">
        <v>46</v>
      </c>
      <c r="F7" s="215"/>
      <c r="G7" s="214" t="s">
        <v>39</v>
      </c>
      <c r="H7" s="216"/>
      <c r="I7" s="217" t="s">
        <v>37</v>
      </c>
      <c r="J7" s="215">
        <v>1</v>
      </c>
      <c r="K7" s="214" t="s">
        <v>46</v>
      </c>
      <c r="L7" s="215"/>
      <c r="M7" s="323"/>
      <c r="N7" s="218"/>
      <c r="O7" s="165"/>
      <c r="Y7" s="250">
        <f>Y6/$AB$6</f>
        <v>0.56000000000000005</v>
      </c>
      <c r="Z7" s="250">
        <f>Z6/$AB$6</f>
        <v>0.28000000000000003</v>
      </c>
      <c r="AA7" s="250">
        <f>AA6/$AB$6</f>
        <v>0.16</v>
      </c>
      <c r="AB7" s="345">
        <f>SUM(Y7:AA7)</f>
        <v>1</v>
      </c>
      <c r="AH7" s="171" t="s">
        <v>88</v>
      </c>
      <c r="AI7" s="350">
        <v>1</v>
      </c>
      <c r="AJ7" s="351"/>
      <c r="AK7" s="357"/>
    </row>
    <row r="8" spans="2:37" ht="13.5" thickBot="1" x14ac:dyDescent="0.25">
      <c r="B8" s="738"/>
      <c r="C8" s="192" t="s">
        <v>11</v>
      </c>
      <c r="D8" s="193"/>
      <c r="E8" s="192" t="s">
        <v>19</v>
      </c>
      <c r="F8" s="193">
        <v>1</v>
      </c>
      <c r="G8" s="192" t="s">
        <v>40</v>
      </c>
      <c r="H8" s="194"/>
      <c r="I8" s="195" t="s">
        <v>11</v>
      </c>
      <c r="J8" s="193"/>
      <c r="K8" s="192" t="s">
        <v>19</v>
      </c>
      <c r="L8" s="193">
        <v>1</v>
      </c>
      <c r="M8" s="192" t="s">
        <v>40</v>
      </c>
      <c r="N8" s="219"/>
      <c r="O8" s="165"/>
      <c r="AH8" s="168" t="s">
        <v>348</v>
      </c>
      <c r="AI8" s="350">
        <v>2</v>
      </c>
      <c r="AJ8" s="351"/>
      <c r="AK8" s="357"/>
    </row>
    <row r="9" spans="2:37" ht="13.5" thickBot="1" x14ac:dyDescent="0.25">
      <c r="B9" s="738"/>
      <c r="C9" s="192" t="s">
        <v>10</v>
      </c>
      <c r="D9" s="193"/>
      <c r="E9" s="192" t="s">
        <v>20</v>
      </c>
      <c r="F9" s="193"/>
      <c r="G9" s="192" t="s">
        <v>41</v>
      </c>
      <c r="H9" s="194">
        <v>1</v>
      </c>
      <c r="I9" s="195" t="s">
        <v>10</v>
      </c>
      <c r="J9" s="193"/>
      <c r="K9" s="192" t="s">
        <v>20</v>
      </c>
      <c r="L9" s="193"/>
      <c r="M9" s="192" t="s">
        <v>41</v>
      </c>
      <c r="N9" s="219">
        <v>1</v>
      </c>
      <c r="O9" s="165"/>
      <c r="AH9" s="168" t="s">
        <v>54</v>
      </c>
      <c r="AI9" s="350"/>
      <c r="AJ9" s="351">
        <v>1</v>
      </c>
      <c r="AK9" s="357">
        <v>2</v>
      </c>
    </row>
    <row r="10" spans="2:37" ht="13.5" thickBot="1" x14ac:dyDescent="0.25">
      <c r="B10" s="738"/>
      <c r="C10" s="192" t="s">
        <v>9</v>
      </c>
      <c r="D10" s="193"/>
      <c r="E10" s="196"/>
      <c r="F10" s="193"/>
      <c r="G10" s="192" t="s">
        <v>42</v>
      </c>
      <c r="H10" s="194"/>
      <c r="I10" s="195" t="s">
        <v>9</v>
      </c>
      <c r="J10" s="193"/>
      <c r="K10" s="196"/>
      <c r="L10" s="193"/>
      <c r="M10" s="192" t="s">
        <v>42</v>
      </c>
      <c r="N10" s="219"/>
      <c r="O10" s="165"/>
      <c r="AH10" s="168" t="s">
        <v>350</v>
      </c>
      <c r="AI10" s="350">
        <v>2</v>
      </c>
      <c r="AJ10" s="351">
        <v>2</v>
      </c>
      <c r="AK10" s="357"/>
    </row>
    <row r="11" spans="2:37" ht="12" customHeight="1" thickBot="1" x14ac:dyDescent="0.25">
      <c r="B11" s="739"/>
      <c r="C11" s="197" t="s">
        <v>8</v>
      </c>
      <c r="D11" s="198"/>
      <c r="E11" s="196"/>
      <c r="F11" s="198"/>
      <c r="G11" s="199"/>
      <c r="H11" s="200"/>
      <c r="I11" s="201" t="s">
        <v>8</v>
      </c>
      <c r="J11" s="198"/>
      <c r="K11" s="196"/>
      <c r="L11" s="198"/>
      <c r="M11" s="199"/>
      <c r="N11" s="207"/>
      <c r="O11" s="165"/>
      <c r="AH11" s="168" t="s">
        <v>64</v>
      </c>
      <c r="AI11" s="350">
        <v>4</v>
      </c>
      <c r="AJ11" s="351"/>
      <c r="AK11" s="357"/>
    </row>
    <row r="12" spans="2:37" ht="13.5" thickBot="1" x14ac:dyDescent="0.25">
      <c r="B12" s="737" t="s">
        <v>88</v>
      </c>
      <c r="C12" s="202" t="s">
        <v>37</v>
      </c>
      <c r="D12" s="203">
        <v>1</v>
      </c>
      <c r="E12" s="202" t="s">
        <v>46</v>
      </c>
      <c r="F12" s="203"/>
      <c r="G12" s="202" t="s">
        <v>39</v>
      </c>
      <c r="H12" s="204"/>
      <c r="I12" s="205" t="s">
        <v>37</v>
      </c>
      <c r="J12" s="203">
        <v>1</v>
      </c>
      <c r="K12" s="202" t="s">
        <v>46</v>
      </c>
      <c r="L12" s="203"/>
      <c r="M12" s="324"/>
      <c r="N12" s="220"/>
      <c r="O12" s="165"/>
      <c r="AH12" s="168" t="s">
        <v>73</v>
      </c>
      <c r="AI12" s="350">
        <v>2</v>
      </c>
      <c r="AJ12" s="351"/>
      <c r="AK12" s="357"/>
    </row>
    <row r="13" spans="2:37" ht="13.5" thickBot="1" x14ac:dyDescent="0.25">
      <c r="B13" s="738"/>
      <c r="C13" s="192" t="s">
        <v>11</v>
      </c>
      <c r="D13" s="193"/>
      <c r="E13" s="192" t="s">
        <v>19</v>
      </c>
      <c r="F13" s="193">
        <v>1</v>
      </c>
      <c r="G13" s="192" t="s">
        <v>40</v>
      </c>
      <c r="H13" s="194"/>
      <c r="I13" s="195" t="s">
        <v>11</v>
      </c>
      <c r="J13" s="193"/>
      <c r="K13" s="192" t="s">
        <v>19</v>
      </c>
      <c r="L13" s="193"/>
      <c r="M13" s="192" t="s">
        <v>40</v>
      </c>
      <c r="N13" s="219">
        <v>1</v>
      </c>
      <c r="O13" s="165"/>
      <c r="AH13" s="171" t="s">
        <v>96</v>
      </c>
      <c r="AI13" s="350"/>
      <c r="AJ13" s="351">
        <v>1</v>
      </c>
      <c r="AK13" s="357">
        <v>1</v>
      </c>
    </row>
    <row r="14" spans="2:37" ht="13.5" thickBot="1" x14ac:dyDescent="0.25">
      <c r="B14" s="738"/>
      <c r="C14" s="192" t="s">
        <v>10</v>
      </c>
      <c r="D14" s="193"/>
      <c r="E14" s="192" t="s">
        <v>20</v>
      </c>
      <c r="F14" s="193"/>
      <c r="G14" s="192" t="s">
        <v>41</v>
      </c>
      <c r="H14" s="194">
        <v>1</v>
      </c>
      <c r="I14" s="195" t="s">
        <v>10</v>
      </c>
      <c r="J14" s="193"/>
      <c r="K14" s="192" t="s">
        <v>20</v>
      </c>
      <c r="L14" s="193">
        <v>1</v>
      </c>
      <c r="M14" s="192" t="s">
        <v>41</v>
      </c>
      <c r="N14" s="219"/>
      <c r="O14" s="165"/>
      <c r="AH14" s="171" t="s">
        <v>77</v>
      </c>
      <c r="AI14" s="350">
        <v>1</v>
      </c>
      <c r="AJ14" s="351">
        <v>2</v>
      </c>
      <c r="AK14" s="357"/>
    </row>
    <row r="15" spans="2:37" ht="13.5" thickBot="1" x14ac:dyDescent="0.25">
      <c r="B15" s="738"/>
      <c r="C15" s="192" t="s">
        <v>9</v>
      </c>
      <c r="D15" s="193"/>
      <c r="E15" s="196"/>
      <c r="F15" s="193"/>
      <c r="G15" s="192" t="s">
        <v>42</v>
      </c>
      <c r="H15" s="194"/>
      <c r="I15" s="195" t="s">
        <v>9</v>
      </c>
      <c r="J15" s="193"/>
      <c r="K15" s="196"/>
      <c r="L15" s="193"/>
      <c r="M15" s="192" t="s">
        <v>42</v>
      </c>
      <c r="N15" s="219"/>
      <c r="O15" s="165"/>
      <c r="AH15" s="171" t="s">
        <v>85</v>
      </c>
      <c r="AI15" s="350"/>
      <c r="AJ15" s="351"/>
      <c r="AK15" s="357">
        <v>1</v>
      </c>
    </row>
    <row r="16" spans="2:37" ht="22.5" customHeight="1" thickBot="1" x14ac:dyDescent="0.25">
      <c r="B16" s="739"/>
      <c r="C16" s="197" t="s">
        <v>8</v>
      </c>
      <c r="D16" s="198"/>
      <c r="E16" s="206"/>
      <c r="F16" s="198"/>
      <c r="G16" s="199"/>
      <c r="H16" s="207"/>
      <c r="I16" s="208" t="s">
        <v>8</v>
      </c>
      <c r="J16" s="198"/>
      <c r="K16" s="199"/>
      <c r="L16" s="198"/>
      <c r="M16" s="199"/>
      <c r="N16" s="207"/>
      <c r="O16" s="165"/>
      <c r="AH16" s="172" t="s">
        <v>89</v>
      </c>
      <c r="AI16" s="352">
        <v>1</v>
      </c>
      <c r="AJ16" s="353"/>
      <c r="AK16" s="358">
        <v>1</v>
      </c>
    </row>
    <row r="17" spans="2:37" ht="18.75" customHeight="1" thickBot="1" x14ac:dyDescent="0.25">
      <c r="B17" s="741" t="s">
        <v>348</v>
      </c>
      <c r="C17" s="202" t="s">
        <v>37</v>
      </c>
      <c r="D17" s="191">
        <v>2</v>
      </c>
      <c r="E17" s="190" t="s">
        <v>46</v>
      </c>
      <c r="F17" s="191"/>
      <c r="G17" s="202" t="s">
        <v>39</v>
      </c>
      <c r="H17" s="209"/>
      <c r="I17" s="205" t="s">
        <v>37</v>
      </c>
      <c r="J17" s="191">
        <v>2</v>
      </c>
      <c r="K17" s="202" t="s">
        <v>46</v>
      </c>
      <c r="L17" s="203"/>
      <c r="M17" s="324"/>
      <c r="N17" s="209"/>
      <c r="O17" s="165"/>
      <c r="AH17" s="354" t="s">
        <v>36</v>
      </c>
      <c r="AI17" s="355">
        <f>SUM(AI6:AI16)</f>
        <v>13</v>
      </c>
      <c r="AJ17" s="355">
        <f t="shared" ref="AJ17:AK17" si="0">SUM(AJ6:AJ16)</f>
        <v>7</v>
      </c>
      <c r="AK17" s="355">
        <f t="shared" si="0"/>
        <v>5</v>
      </c>
    </row>
    <row r="18" spans="2:37" ht="15.75" customHeight="1" x14ac:dyDescent="0.2">
      <c r="B18" s="742"/>
      <c r="C18" s="192" t="s">
        <v>11</v>
      </c>
      <c r="D18" s="193"/>
      <c r="E18" s="192" t="s">
        <v>19</v>
      </c>
      <c r="F18" s="193"/>
      <c r="G18" s="192" t="s">
        <v>40</v>
      </c>
      <c r="H18" s="210">
        <v>2</v>
      </c>
      <c r="I18" s="195" t="s">
        <v>11</v>
      </c>
      <c r="J18" s="193"/>
      <c r="K18" s="192" t="s">
        <v>19</v>
      </c>
      <c r="L18" s="193"/>
      <c r="M18" s="192" t="s">
        <v>40</v>
      </c>
      <c r="N18" s="210">
        <v>2</v>
      </c>
      <c r="O18" s="165"/>
    </row>
    <row r="19" spans="2:37" ht="15.75" customHeight="1" x14ac:dyDescent="0.2">
      <c r="B19" s="742"/>
      <c r="C19" s="192" t="s">
        <v>10</v>
      </c>
      <c r="D19" s="193"/>
      <c r="E19" s="192" t="s">
        <v>20</v>
      </c>
      <c r="F19" s="193">
        <v>2</v>
      </c>
      <c r="G19" s="192" t="s">
        <v>41</v>
      </c>
      <c r="H19" s="210"/>
      <c r="I19" s="195" t="s">
        <v>10</v>
      </c>
      <c r="J19" s="193"/>
      <c r="K19" s="192" t="s">
        <v>20</v>
      </c>
      <c r="L19" s="193">
        <v>2</v>
      </c>
      <c r="M19" s="192" t="s">
        <v>41</v>
      </c>
      <c r="N19" s="210"/>
      <c r="O19" s="165"/>
    </row>
    <row r="20" spans="2:37" ht="15.75" customHeight="1" x14ac:dyDescent="0.2">
      <c r="B20" s="742"/>
      <c r="C20" s="192" t="s">
        <v>9</v>
      </c>
      <c r="D20" s="193"/>
      <c r="E20" s="196"/>
      <c r="F20" s="193"/>
      <c r="G20" s="192" t="s">
        <v>42</v>
      </c>
      <c r="H20" s="210"/>
      <c r="I20" s="195" t="s">
        <v>9</v>
      </c>
      <c r="J20" s="193"/>
      <c r="K20" s="196"/>
      <c r="L20" s="193"/>
      <c r="M20" s="192" t="s">
        <v>42</v>
      </c>
      <c r="N20" s="210"/>
      <c r="O20" s="165"/>
    </row>
    <row r="21" spans="2:37" ht="16.5" customHeight="1" thickBot="1" x14ac:dyDescent="0.25">
      <c r="B21" s="743"/>
      <c r="C21" s="197" t="s">
        <v>8</v>
      </c>
      <c r="D21" s="198"/>
      <c r="E21" s="199"/>
      <c r="F21" s="198"/>
      <c r="G21" s="212"/>
      <c r="H21" s="207"/>
      <c r="I21" s="208" t="s">
        <v>8</v>
      </c>
      <c r="J21" s="198"/>
      <c r="K21" s="196"/>
      <c r="L21" s="211"/>
      <c r="M21" s="213"/>
      <c r="N21" s="207"/>
      <c r="O21" s="163"/>
    </row>
    <row r="22" spans="2:37" x14ac:dyDescent="0.2">
      <c r="B22" s="737" t="s">
        <v>54</v>
      </c>
      <c r="C22" s="202" t="s">
        <v>37</v>
      </c>
      <c r="D22" s="191">
        <v>2</v>
      </c>
      <c r="E22" s="190" t="s">
        <v>46</v>
      </c>
      <c r="F22" s="191">
        <v>2</v>
      </c>
      <c r="G22" s="202" t="s">
        <v>39</v>
      </c>
      <c r="H22" s="209"/>
      <c r="I22" s="205" t="s">
        <v>37</v>
      </c>
      <c r="J22" s="191">
        <v>2</v>
      </c>
      <c r="K22" s="202" t="s">
        <v>46</v>
      </c>
      <c r="L22" s="203">
        <v>2</v>
      </c>
      <c r="M22" s="324"/>
      <c r="N22" s="209"/>
      <c r="O22" s="165"/>
    </row>
    <row r="23" spans="2:37" x14ac:dyDescent="0.2">
      <c r="B23" s="738"/>
      <c r="C23" s="192" t="s">
        <v>11</v>
      </c>
      <c r="D23" s="193"/>
      <c r="E23" s="192" t="s">
        <v>19</v>
      </c>
      <c r="F23" s="193"/>
      <c r="G23" s="192" t="s">
        <v>40</v>
      </c>
      <c r="H23" s="210">
        <v>1</v>
      </c>
      <c r="I23" s="195" t="s">
        <v>11</v>
      </c>
      <c r="J23" s="193">
        <v>1</v>
      </c>
      <c r="K23" s="192" t="s">
        <v>19</v>
      </c>
      <c r="L23" s="193">
        <v>1</v>
      </c>
      <c r="M23" s="192" t="s">
        <v>40</v>
      </c>
      <c r="N23" s="210"/>
      <c r="O23" s="165"/>
    </row>
    <row r="24" spans="2:37" x14ac:dyDescent="0.2">
      <c r="B24" s="738"/>
      <c r="C24" s="192" t="s">
        <v>10</v>
      </c>
      <c r="D24" s="193">
        <v>1</v>
      </c>
      <c r="E24" s="192" t="s">
        <v>20</v>
      </c>
      <c r="F24" s="193">
        <v>1</v>
      </c>
      <c r="G24" s="192" t="s">
        <v>41</v>
      </c>
      <c r="H24" s="210"/>
      <c r="I24" s="195" t="s">
        <v>10</v>
      </c>
      <c r="J24" s="193"/>
      <c r="K24" s="192" t="s">
        <v>20</v>
      </c>
      <c r="L24" s="193"/>
      <c r="M24" s="192" t="s">
        <v>41</v>
      </c>
      <c r="N24" s="210">
        <v>1</v>
      </c>
      <c r="O24" s="165"/>
    </row>
    <row r="25" spans="2:37" x14ac:dyDescent="0.2">
      <c r="B25" s="738"/>
      <c r="C25" s="192" t="s">
        <v>9</v>
      </c>
      <c r="D25" s="193"/>
      <c r="E25" s="196"/>
      <c r="F25" s="193"/>
      <c r="G25" s="192" t="s">
        <v>42</v>
      </c>
      <c r="H25" s="210">
        <v>2</v>
      </c>
      <c r="I25" s="195" t="s">
        <v>9</v>
      </c>
      <c r="J25" s="193"/>
      <c r="K25" s="196"/>
      <c r="L25" s="193"/>
      <c r="M25" s="192" t="s">
        <v>42</v>
      </c>
      <c r="N25" s="210">
        <v>2</v>
      </c>
      <c r="O25" s="165"/>
    </row>
    <row r="26" spans="2:37" ht="12" customHeight="1" thickBot="1" x14ac:dyDescent="0.25">
      <c r="B26" s="739"/>
      <c r="C26" s="197" t="s">
        <v>8</v>
      </c>
      <c r="D26" s="211"/>
      <c r="E26" s="212"/>
      <c r="F26" s="211"/>
      <c r="G26" s="212"/>
      <c r="H26" s="207"/>
      <c r="I26" s="208" t="s">
        <v>8</v>
      </c>
      <c r="J26" s="198"/>
      <c r="K26" s="196"/>
      <c r="L26" s="211"/>
      <c r="M26" s="213"/>
      <c r="N26" s="207"/>
      <c r="O26" s="165"/>
    </row>
    <row r="27" spans="2:37" x14ac:dyDescent="0.2">
      <c r="B27" s="737" t="s">
        <v>63</v>
      </c>
      <c r="C27" s="202" t="s">
        <v>37</v>
      </c>
      <c r="D27" s="203">
        <v>4</v>
      </c>
      <c r="E27" s="202" t="s">
        <v>46</v>
      </c>
      <c r="F27" s="203"/>
      <c r="G27" s="202" t="s">
        <v>39</v>
      </c>
      <c r="H27" s="204"/>
      <c r="I27" s="205" t="s">
        <v>37</v>
      </c>
      <c r="J27" s="203">
        <v>4</v>
      </c>
      <c r="K27" s="202" t="s">
        <v>46</v>
      </c>
      <c r="L27" s="203"/>
      <c r="M27" s="324"/>
      <c r="N27" s="220"/>
      <c r="O27" s="165"/>
    </row>
    <row r="28" spans="2:37" x14ac:dyDescent="0.2">
      <c r="B28" s="738"/>
      <c r="C28" s="192" t="s">
        <v>11</v>
      </c>
      <c r="D28" s="193"/>
      <c r="E28" s="192" t="s">
        <v>19</v>
      </c>
      <c r="F28" s="193">
        <v>2</v>
      </c>
      <c r="G28" s="192" t="s">
        <v>40</v>
      </c>
      <c r="H28" s="194">
        <v>2</v>
      </c>
      <c r="I28" s="195" t="s">
        <v>11</v>
      </c>
      <c r="J28" s="193"/>
      <c r="K28" s="192" t="s">
        <v>19</v>
      </c>
      <c r="L28" s="193">
        <v>2</v>
      </c>
      <c r="M28" s="192" t="s">
        <v>40</v>
      </c>
      <c r="N28" s="219">
        <v>2</v>
      </c>
      <c r="O28" s="165"/>
    </row>
    <row r="29" spans="2:37" x14ac:dyDescent="0.2">
      <c r="B29" s="738"/>
      <c r="C29" s="192" t="s">
        <v>10</v>
      </c>
      <c r="D29" s="193"/>
      <c r="E29" s="192" t="s">
        <v>20</v>
      </c>
      <c r="F29" s="193">
        <v>2</v>
      </c>
      <c r="G29" s="192" t="s">
        <v>41</v>
      </c>
      <c r="H29" s="194">
        <v>2</v>
      </c>
      <c r="I29" s="195" t="s">
        <v>10</v>
      </c>
      <c r="J29" s="193"/>
      <c r="K29" s="192" t="s">
        <v>20</v>
      </c>
      <c r="L29" s="193">
        <v>2</v>
      </c>
      <c r="M29" s="192" t="s">
        <v>41</v>
      </c>
      <c r="N29" s="219">
        <v>2</v>
      </c>
      <c r="O29" s="165"/>
    </row>
    <row r="30" spans="2:37" x14ac:dyDescent="0.2">
      <c r="B30" s="738"/>
      <c r="C30" s="192" t="s">
        <v>9</v>
      </c>
      <c r="D30" s="193"/>
      <c r="E30" s="196"/>
      <c r="F30" s="193"/>
      <c r="G30" s="192" t="s">
        <v>42</v>
      </c>
      <c r="H30" s="194"/>
      <c r="I30" s="195" t="s">
        <v>9</v>
      </c>
      <c r="J30" s="193"/>
      <c r="K30" s="196"/>
      <c r="L30" s="193"/>
      <c r="M30" s="192" t="s">
        <v>42</v>
      </c>
      <c r="N30" s="219"/>
      <c r="O30" s="165"/>
    </row>
    <row r="31" spans="2:37" ht="12" customHeight="1" thickBot="1" x14ac:dyDescent="0.25">
      <c r="B31" s="739"/>
      <c r="C31" s="197" t="s">
        <v>8</v>
      </c>
      <c r="D31" s="198"/>
      <c r="E31" s="206"/>
      <c r="F31" s="198"/>
      <c r="G31" s="199"/>
      <c r="H31" s="200"/>
      <c r="I31" s="201" t="s">
        <v>8</v>
      </c>
      <c r="J31" s="198"/>
      <c r="K31" s="206"/>
      <c r="L31" s="198"/>
      <c r="M31" s="199"/>
      <c r="N31" s="207"/>
      <c r="O31" s="165"/>
    </row>
    <row r="32" spans="2:37" x14ac:dyDescent="0.2">
      <c r="B32" s="737" t="s">
        <v>64</v>
      </c>
      <c r="C32" s="202" t="s">
        <v>37</v>
      </c>
      <c r="D32" s="203">
        <v>4</v>
      </c>
      <c r="E32" s="202" t="s">
        <v>46</v>
      </c>
      <c r="F32" s="203"/>
      <c r="G32" s="202" t="s">
        <v>39</v>
      </c>
      <c r="H32" s="204"/>
      <c r="I32" s="205" t="s">
        <v>37</v>
      </c>
      <c r="J32" s="203">
        <v>4</v>
      </c>
      <c r="K32" s="202" t="s">
        <v>46</v>
      </c>
      <c r="L32" s="203"/>
      <c r="M32" s="324"/>
      <c r="N32" s="220"/>
      <c r="O32" s="165"/>
    </row>
    <row r="33" spans="2:15" x14ac:dyDescent="0.2">
      <c r="B33" s="738"/>
      <c r="C33" s="192" t="s">
        <v>11</v>
      </c>
      <c r="D33" s="193"/>
      <c r="E33" s="192" t="s">
        <v>19</v>
      </c>
      <c r="F33" s="193"/>
      <c r="G33" s="192" t="s">
        <v>40</v>
      </c>
      <c r="H33" s="194">
        <v>4</v>
      </c>
      <c r="I33" s="195" t="s">
        <v>11</v>
      </c>
      <c r="J33" s="193"/>
      <c r="K33" s="192" t="s">
        <v>19</v>
      </c>
      <c r="L33" s="193"/>
      <c r="M33" s="192" t="s">
        <v>40</v>
      </c>
      <c r="N33" s="219">
        <v>4</v>
      </c>
      <c r="O33" s="165"/>
    </row>
    <row r="34" spans="2:15" x14ac:dyDescent="0.2">
      <c r="B34" s="738"/>
      <c r="C34" s="192" t="s">
        <v>10</v>
      </c>
      <c r="D34" s="193"/>
      <c r="E34" s="192" t="s">
        <v>20</v>
      </c>
      <c r="F34" s="193">
        <v>4</v>
      </c>
      <c r="G34" s="192" t="s">
        <v>41</v>
      </c>
      <c r="H34" s="194"/>
      <c r="I34" s="195" t="s">
        <v>10</v>
      </c>
      <c r="J34" s="193"/>
      <c r="K34" s="192" t="s">
        <v>20</v>
      </c>
      <c r="L34" s="193">
        <v>4</v>
      </c>
      <c r="M34" s="192" t="s">
        <v>41</v>
      </c>
      <c r="N34" s="219"/>
      <c r="O34" s="165"/>
    </row>
    <row r="35" spans="2:15" x14ac:dyDescent="0.2">
      <c r="B35" s="738"/>
      <c r="C35" s="192" t="s">
        <v>9</v>
      </c>
      <c r="D35" s="193"/>
      <c r="E35" s="196"/>
      <c r="F35" s="193"/>
      <c r="G35" s="192" t="s">
        <v>42</v>
      </c>
      <c r="H35" s="194"/>
      <c r="I35" s="195" t="s">
        <v>9</v>
      </c>
      <c r="J35" s="193"/>
      <c r="K35" s="196"/>
      <c r="L35" s="193"/>
      <c r="M35" s="192" t="s">
        <v>42</v>
      </c>
      <c r="N35" s="219"/>
      <c r="O35" s="165"/>
    </row>
    <row r="36" spans="2:15" ht="12" customHeight="1" thickBot="1" x14ac:dyDescent="0.25">
      <c r="B36" s="739"/>
      <c r="C36" s="197" t="s">
        <v>8</v>
      </c>
      <c r="D36" s="198"/>
      <c r="E36" s="206"/>
      <c r="F36" s="198"/>
      <c r="G36" s="199"/>
      <c r="H36" s="200"/>
      <c r="I36" s="201" t="s">
        <v>8</v>
      </c>
      <c r="J36" s="198"/>
      <c r="K36" s="206"/>
      <c r="L36" s="198"/>
      <c r="M36" s="199"/>
      <c r="N36" s="207"/>
      <c r="O36" s="165"/>
    </row>
    <row r="37" spans="2:15" x14ac:dyDescent="0.2">
      <c r="B37" s="737" t="s">
        <v>73</v>
      </c>
      <c r="C37" s="202" t="s">
        <v>37</v>
      </c>
      <c r="D37" s="203">
        <v>2</v>
      </c>
      <c r="E37" s="202" t="s">
        <v>46</v>
      </c>
      <c r="F37" s="203"/>
      <c r="G37" s="202" t="s">
        <v>39</v>
      </c>
      <c r="H37" s="204"/>
      <c r="I37" s="205" t="s">
        <v>37</v>
      </c>
      <c r="J37" s="203">
        <v>2</v>
      </c>
      <c r="K37" s="202" t="s">
        <v>46</v>
      </c>
      <c r="L37" s="203"/>
      <c r="M37" s="324"/>
      <c r="N37" s="220"/>
      <c r="O37" s="165"/>
    </row>
    <row r="38" spans="2:15" x14ac:dyDescent="0.2">
      <c r="B38" s="738"/>
      <c r="C38" s="192" t="s">
        <v>11</v>
      </c>
      <c r="D38" s="193"/>
      <c r="E38" s="192" t="s">
        <v>19</v>
      </c>
      <c r="F38" s="193"/>
      <c r="G38" s="192" t="s">
        <v>40</v>
      </c>
      <c r="H38" s="194">
        <v>2</v>
      </c>
      <c r="I38" s="195" t="s">
        <v>11</v>
      </c>
      <c r="J38" s="193"/>
      <c r="K38" s="192" t="s">
        <v>19</v>
      </c>
      <c r="L38" s="193"/>
      <c r="M38" s="192" t="s">
        <v>40</v>
      </c>
      <c r="N38" s="219">
        <v>2</v>
      </c>
      <c r="O38" s="165"/>
    </row>
    <row r="39" spans="2:15" x14ac:dyDescent="0.2">
      <c r="B39" s="738"/>
      <c r="C39" s="192" t="s">
        <v>10</v>
      </c>
      <c r="D39" s="193"/>
      <c r="E39" s="192" t="s">
        <v>20</v>
      </c>
      <c r="F39" s="193">
        <v>2</v>
      </c>
      <c r="G39" s="192" t="s">
        <v>41</v>
      </c>
      <c r="H39" s="194"/>
      <c r="I39" s="195" t="s">
        <v>10</v>
      </c>
      <c r="J39" s="193"/>
      <c r="K39" s="192" t="s">
        <v>20</v>
      </c>
      <c r="L39" s="193">
        <v>2</v>
      </c>
      <c r="M39" s="192" t="s">
        <v>41</v>
      </c>
      <c r="N39" s="219"/>
      <c r="O39" s="165"/>
    </row>
    <row r="40" spans="2:15" x14ac:dyDescent="0.2">
      <c r="B40" s="738"/>
      <c r="C40" s="192" t="s">
        <v>9</v>
      </c>
      <c r="D40" s="193"/>
      <c r="E40" s="196"/>
      <c r="F40" s="193"/>
      <c r="G40" s="192" t="s">
        <v>42</v>
      </c>
      <c r="H40" s="194"/>
      <c r="I40" s="195" t="s">
        <v>9</v>
      </c>
      <c r="J40" s="193"/>
      <c r="K40" s="196"/>
      <c r="L40" s="193"/>
      <c r="M40" s="192" t="s">
        <v>42</v>
      </c>
      <c r="N40" s="219"/>
      <c r="O40" s="165"/>
    </row>
    <row r="41" spans="2:15" ht="12" customHeight="1" thickBot="1" x14ac:dyDescent="0.25">
      <c r="B41" s="739"/>
      <c r="C41" s="197" t="s">
        <v>8</v>
      </c>
      <c r="D41" s="198"/>
      <c r="E41" s="206"/>
      <c r="F41" s="198"/>
      <c r="G41" s="199"/>
      <c r="H41" s="200"/>
      <c r="I41" s="201" t="s">
        <v>8</v>
      </c>
      <c r="J41" s="198"/>
      <c r="K41" s="206"/>
      <c r="L41" s="198"/>
      <c r="M41" s="199"/>
      <c r="N41" s="207"/>
      <c r="O41" s="165"/>
    </row>
    <row r="42" spans="2:15" x14ac:dyDescent="0.2">
      <c r="B42" s="737" t="s">
        <v>96</v>
      </c>
      <c r="C42" s="202" t="s">
        <v>37</v>
      </c>
      <c r="D42" s="203">
        <v>1</v>
      </c>
      <c r="E42" s="202" t="s">
        <v>46</v>
      </c>
      <c r="F42" s="203"/>
      <c r="G42" s="202" t="s">
        <v>39</v>
      </c>
      <c r="H42" s="204"/>
      <c r="I42" s="205" t="s">
        <v>37</v>
      </c>
      <c r="J42" s="203">
        <v>1</v>
      </c>
      <c r="K42" s="202" t="s">
        <v>46</v>
      </c>
      <c r="L42" s="203"/>
      <c r="M42" s="324"/>
      <c r="N42" s="220"/>
      <c r="O42" s="165"/>
    </row>
    <row r="43" spans="2:15" x14ac:dyDescent="0.2">
      <c r="B43" s="738"/>
      <c r="C43" s="192" t="s">
        <v>11</v>
      </c>
      <c r="D43" s="193"/>
      <c r="E43" s="192" t="s">
        <v>19</v>
      </c>
      <c r="F43" s="193">
        <v>2</v>
      </c>
      <c r="G43" s="192" t="s">
        <v>40</v>
      </c>
      <c r="H43" s="194"/>
      <c r="I43" s="195" t="s">
        <v>11</v>
      </c>
      <c r="J43" s="193"/>
      <c r="K43" s="192" t="s">
        <v>19</v>
      </c>
      <c r="L43" s="193">
        <v>2</v>
      </c>
      <c r="M43" s="192" t="s">
        <v>40</v>
      </c>
      <c r="N43" s="219"/>
      <c r="O43" s="165"/>
    </row>
    <row r="44" spans="2:15" x14ac:dyDescent="0.2">
      <c r="B44" s="738"/>
      <c r="C44" s="192" t="s">
        <v>10</v>
      </c>
      <c r="D44" s="193">
        <v>1</v>
      </c>
      <c r="E44" s="192" t="s">
        <v>20</v>
      </c>
      <c r="F44" s="193"/>
      <c r="G44" s="192" t="s">
        <v>41</v>
      </c>
      <c r="H44" s="194">
        <v>1</v>
      </c>
      <c r="I44" s="195" t="s">
        <v>10</v>
      </c>
      <c r="J44" s="193">
        <v>1</v>
      </c>
      <c r="K44" s="192" t="s">
        <v>20</v>
      </c>
      <c r="L44" s="193"/>
      <c r="M44" s="192" t="s">
        <v>41</v>
      </c>
      <c r="N44" s="219">
        <v>1</v>
      </c>
      <c r="O44" s="165"/>
    </row>
    <row r="45" spans="2:15" x14ac:dyDescent="0.2">
      <c r="B45" s="738"/>
      <c r="C45" s="192" t="s">
        <v>9</v>
      </c>
      <c r="D45" s="193"/>
      <c r="E45" s="196"/>
      <c r="F45" s="193"/>
      <c r="G45" s="192" t="s">
        <v>42</v>
      </c>
      <c r="H45" s="194">
        <v>1</v>
      </c>
      <c r="I45" s="195" t="s">
        <v>9</v>
      </c>
      <c r="J45" s="193"/>
      <c r="K45" s="196"/>
      <c r="L45" s="193"/>
      <c r="M45" s="192" t="s">
        <v>42</v>
      </c>
      <c r="N45" s="219">
        <v>1</v>
      </c>
      <c r="O45" s="165"/>
    </row>
    <row r="46" spans="2:15" ht="12" thickBot="1" x14ac:dyDescent="0.25">
      <c r="B46" s="739"/>
      <c r="C46" s="197" t="s">
        <v>8</v>
      </c>
      <c r="D46" s="198"/>
      <c r="E46" s="206"/>
      <c r="F46" s="198"/>
      <c r="G46" s="199"/>
      <c r="H46" s="200"/>
      <c r="I46" s="201" t="s">
        <v>8</v>
      </c>
      <c r="J46" s="198"/>
      <c r="K46" s="206"/>
      <c r="L46" s="198"/>
      <c r="M46" s="199"/>
      <c r="N46" s="207"/>
      <c r="O46" s="165"/>
    </row>
    <row r="47" spans="2:15" x14ac:dyDescent="0.2">
      <c r="B47" s="737" t="s">
        <v>77</v>
      </c>
      <c r="C47" s="202" t="s">
        <v>37</v>
      </c>
      <c r="D47" s="203">
        <v>3</v>
      </c>
      <c r="E47" s="202" t="s">
        <v>46</v>
      </c>
      <c r="F47" s="203"/>
      <c r="G47" s="202" t="s">
        <v>39</v>
      </c>
      <c r="H47" s="204"/>
      <c r="I47" s="205" t="s">
        <v>37</v>
      </c>
      <c r="J47" s="203">
        <v>3</v>
      </c>
      <c r="K47" s="202" t="s">
        <v>46</v>
      </c>
      <c r="L47" s="203"/>
      <c r="M47" s="324"/>
      <c r="N47" s="220"/>
      <c r="O47" s="165"/>
    </row>
    <row r="48" spans="2:15" x14ac:dyDescent="0.2">
      <c r="B48" s="738"/>
      <c r="C48" s="192" t="s">
        <v>11</v>
      </c>
      <c r="D48" s="193"/>
      <c r="E48" s="192" t="s">
        <v>19</v>
      </c>
      <c r="F48" s="193"/>
      <c r="G48" s="192" t="s">
        <v>40</v>
      </c>
      <c r="H48" s="194">
        <v>1</v>
      </c>
      <c r="I48" s="195" t="s">
        <v>11</v>
      </c>
      <c r="J48" s="193"/>
      <c r="K48" s="192" t="s">
        <v>19</v>
      </c>
      <c r="L48" s="193"/>
      <c r="M48" s="192" t="s">
        <v>40</v>
      </c>
      <c r="N48" s="219">
        <v>1</v>
      </c>
      <c r="O48" s="165"/>
    </row>
    <row r="49" spans="2:15" x14ac:dyDescent="0.2">
      <c r="B49" s="738"/>
      <c r="C49" s="192" t="s">
        <v>10</v>
      </c>
      <c r="D49" s="193"/>
      <c r="E49" s="192" t="s">
        <v>20</v>
      </c>
      <c r="F49" s="193">
        <v>3</v>
      </c>
      <c r="G49" s="192" t="s">
        <v>41</v>
      </c>
      <c r="H49" s="194">
        <v>2</v>
      </c>
      <c r="I49" s="195" t="s">
        <v>10</v>
      </c>
      <c r="J49" s="193"/>
      <c r="K49" s="192" t="s">
        <v>20</v>
      </c>
      <c r="L49" s="193">
        <v>3</v>
      </c>
      <c r="M49" s="192" t="s">
        <v>41</v>
      </c>
      <c r="N49" s="219">
        <v>2</v>
      </c>
      <c r="O49" s="165"/>
    </row>
    <row r="50" spans="2:15" x14ac:dyDescent="0.2">
      <c r="B50" s="738"/>
      <c r="C50" s="192" t="s">
        <v>9</v>
      </c>
      <c r="D50" s="193"/>
      <c r="E50" s="196"/>
      <c r="F50" s="193"/>
      <c r="G50" s="192" t="s">
        <v>42</v>
      </c>
      <c r="H50" s="194"/>
      <c r="I50" s="195" t="s">
        <v>9</v>
      </c>
      <c r="J50" s="193"/>
      <c r="K50" s="196"/>
      <c r="L50" s="193"/>
      <c r="M50" s="192" t="s">
        <v>42</v>
      </c>
      <c r="N50" s="219"/>
      <c r="O50" s="165"/>
    </row>
    <row r="51" spans="2:15" ht="12" customHeight="1" thickBot="1" x14ac:dyDescent="0.25">
      <c r="B51" s="739"/>
      <c r="C51" s="197" t="s">
        <v>8</v>
      </c>
      <c r="D51" s="198"/>
      <c r="E51" s="206"/>
      <c r="F51" s="198"/>
      <c r="G51" s="199"/>
      <c r="H51" s="200"/>
      <c r="I51" s="201" t="s">
        <v>8</v>
      </c>
      <c r="J51" s="198"/>
      <c r="K51" s="206"/>
      <c r="L51" s="198"/>
      <c r="M51" s="199"/>
      <c r="N51" s="207"/>
      <c r="O51" s="165"/>
    </row>
    <row r="52" spans="2:15" x14ac:dyDescent="0.2">
      <c r="B52" s="737" t="s">
        <v>85</v>
      </c>
      <c r="C52" s="202" t="s">
        <v>37</v>
      </c>
      <c r="D52" s="203"/>
      <c r="E52" s="202" t="s">
        <v>46</v>
      </c>
      <c r="F52" s="203">
        <v>1</v>
      </c>
      <c r="G52" s="202" t="s">
        <v>39</v>
      </c>
      <c r="H52" s="204"/>
      <c r="I52" s="205" t="s">
        <v>37</v>
      </c>
      <c r="J52" s="203">
        <v>1</v>
      </c>
      <c r="K52" s="202" t="s">
        <v>46</v>
      </c>
      <c r="L52" s="203">
        <v>1</v>
      </c>
      <c r="M52" s="324"/>
      <c r="N52" s="220"/>
      <c r="O52" s="165"/>
    </row>
    <row r="53" spans="2:15" x14ac:dyDescent="0.2">
      <c r="B53" s="738"/>
      <c r="C53" s="192" t="s">
        <v>11</v>
      </c>
      <c r="D53" s="193"/>
      <c r="E53" s="192" t="s">
        <v>19</v>
      </c>
      <c r="F53" s="193"/>
      <c r="G53" s="192" t="s">
        <v>40</v>
      </c>
      <c r="H53" s="194"/>
      <c r="I53" s="195" t="s">
        <v>11</v>
      </c>
      <c r="J53" s="193"/>
      <c r="K53" s="192" t="s">
        <v>19</v>
      </c>
      <c r="L53" s="193"/>
      <c r="M53" s="192" t="s">
        <v>40</v>
      </c>
      <c r="N53" s="219"/>
      <c r="O53" s="165"/>
    </row>
    <row r="54" spans="2:15" x14ac:dyDescent="0.2">
      <c r="B54" s="738"/>
      <c r="C54" s="192" t="s">
        <v>10</v>
      </c>
      <c r="D54" s="193">
        <v>1</v>
      </c>
      <c r="E54" s="192" t="s">
        <v>20</v>
      </c>
      <c r="F54" s="193"/>
      <c r="G54" s="192" t="s">
        <v>41</v>
      </c>
      <c r="H54" s="194"/>
      <c r="I54" s="195" t="s">
        <v>10</v>
      </c>
      <c r="J54" s="193"/>
      <c r="K54" s="192" t="s">
        <v>20</v>
      </c>
      <c r="L54" s="193"/>
      <c r="M54" s="192" t="s">
        <v>41</v>
      </c>
      <c r="N54" s="219"/>
      <c r="O54" s="165"/>
    </row>
    <row r="55" spans="2:15" x14ac:dyDescent="0.2">
      <c r="B55" s="738"/>
      <c r="C55" s="192" t="s">
        <v>9</v>
      </c>
      <c r="D55" s="193"/>
      <c r="E55" s="196"/>
      <c r="F55" s="193"/>
      <c r="G55" s="192" t="s">
        <v>42</v>
      </c>
      <c r="H55" s="194">
        <v>1</v>
      </c>
      <c r="I55" s="195" t="s">
        <v>9</v>
      </c>
      <c r="J55" s="193"/>
      <c r="K55" s="196"/>
      <c r="L55" s="193"/>
      <c r="M55" s="192" t="s">
        <v>42</v>
      </c>
      <c r="N55" s="219">
        <v>1</v>
      </c>
      <c r="O55" s="165"/>
    </row>
    <row r="56" spans="2:15" ht="12" customHeight="1" thickBot="1" x14ac:dyDescent="0.25">
      <c r="B56" s="739"/>
      <c r="C56" s="197" t="s">
        <v>8</v>
      </c>
      <c r="D56" s="198"/>
      <c r="E56" s="206"/>
      <c r="F56" s="198"/>
      <c r="G56" s="199"/>
      <c r="H56" s="200"/>
      <c r="I56" s="201" t="s">
        <v>8</v>
      </c>
      <c r="J56" s="198"/>
      <c r="K56" s="206"/>
      <c r="L56" s="198"/>
      <c r="M56" s="199"/>
      <c r="N56" s="207"/>
      <c r="O56" s="165"/>
    </row>
    <row r="57" spans="2:15" x14ac:dyDescent="0.2">
      <c r="B57" s="737" t="s">
        <v>89</v>
      </c>
      <c r="C57" s="202" t="s">
        <v>37</v>
      </c>
      <c r="D57" s="203">
        <v>2</v>
      </c>
      <c r="E57" s="202" t="s">
        <v>46</v>
      </c>
      <c r="F57" s="203">
        <v>1</v>
      </c>
      <c r="G57" s="202" t="s">
        <v>39</v>
      </c>
      <c r="H57" s="204"/>
      <c r="I57" s="205" t="s">
        <v>37</v>
      </c>
      <c r="J57" s="203">
        <v>2</v>
      </c>
      <c r="K57" s="202" t="s">
        <v>46</v>
      </c>
      <c r="L57" s="203">
        <v>1</v>
      </c>
      <c r="M57" s="324"/>
      <c r="N57" s="220"/>
      <c r="O57" s="165"/>
    </row>
    <row r="58" spans="2:15" x14ac:dyDescent="0.2">
      <c r="B58" s="738"/>
      <c r="C58" s="192" t="s">
        <v>11</v>
      </c>
      <c r="D58" s="193"/>
      <c r="E58" s="192" t="s">
        <v>19</v>
      </c>
      <c r="F58" s="193">
        <v>1</v>
      </c>
      <c r="G58" s="192" t="s">
        <v>40</v>
      </c>
      <c r="H58" s="194">
        <v>1</v>
      </c>
      <c r="I58" s="195" t="s">
        <v>11</v>
      </c>
      <c r="J58" s="193"/>
      <c r="K58" s="192" t="s">
        <v>19</v>
      </c>
      <c r="L58" s="193">
        <v>1</v>
      </c>
      <c r="M58" s="192" t="s">
        <v>40</v>
      </c>
      <c r="N58" s="219">
        <v>1</v>
      </c>
      <c r="O58" s="165"/>
    </row>
    <row r="59" spans="2:15" x14ac:dyDescent="0.2">
      <c r="B59" s="738"/>
      <c r="C59" s="192" t="s">
        <v>10</v>
      </c>
      <c r="D59" s="193"/>
      <c r="E59" s="192" t="s">
        <v>20</v>
      </c>
      <c r="F59" s="193"/>
      <c r="G59" s="192" t="s">
        <v>41</v>
      </c>
      <c r="H59" s="194"/>
      <c r="I59" s="195" t="s">
        <v>10</v>
      </c>
      <c r="J59" s="193"/>
      <c r="K59" s="192" t="s">
        <v>20</v>
      </c>
      <c r="L59" s="193"/>
      <c r="M59" s="192" t="s">
        <v>41</v>
      </c>
      <c r="N59" s="219"/>
      <c r="O59" s="165"/>
    </row>
    <row r="60" spans="2:15" x14ac:dyDescent="0.2">
      <c r="B60" s="738"/>
      <c r="C60" s="192" t="s">
        <v>9</v>
      </c>
      <c r="D60" s="193"/>
      <c r="E60" s="196"/>
      <c r="F60" s="193"/>
      <c r="G60" s="192" t="s">
        <v>42</v>
      </c>
      <c r="H60" s="194">
        <v>1</v>
      </c>
      <c r="I60" s="195" t="s">
        <v>9</v>
      </c>
      <c r="J60" s="193"/>
      <c r="K60" s="196"/>
      <c r="L60" s="193"/>
      <c r="M60" s="192" t="s">
        <v>42</v>
      </c>
      <c r="N60" s="219">
        <v>1</v>
      </c>
      <c r="O60" s="165"/>
    </row>
    <row r="61" spans="2:15" ht="12" thickBot="1" x14ac:dyDescent="0.25">
      <c r="B61" s="740"/>
      <c r="C61" s="221" t="s">
        <v>8</v>
      </c>
      <c r="D61" s="222"/>
      <c r="E61" s="223"/>
      <c r="F61" s="222"/>
      <c r="G61" s="224"/>
      <c r="H61" s="225"/>
      <c r="I61" s="226" t="s">
        <v>8</v>
      </c>
      <c r="J61" s="222"/>
      <c r="K61" s="223"/>
      <c r="L61" s="222"/>
      <c r="M61" s="224"/>
      <c r="N61" s="227"/>
      <c r="O61" s="165"/>
    </row>
    <row r="62" spans="2:15" ht="12" thickTop="1" x14ac:dyDescent="0.2">
      <c r="B62" s="163"/>
      <c r="C62" s="163"/>
      <c r="D62" s="163"/>
      <c r="E62" s="163"/>
      <c r="F62" s="163"/>
      <c r="G62" s="163"/>
      <c r="H62" s="163"/>
      <c r="I62" s="163"/>
      <c r="J62" s="163"/>
      <c r="K62" s="163"/>
      <c r="L62" s="163"/>
      <c r="M62" s="163"/>
      <c r="N62" s="163"/>
    </row>
    <row r="63" spans="2:15" x14ac:dyDescent="0.2">
      <c r="B63" s="163"/>
      <c r="C63" s="163"/>
      <c r="D63" s="163"/>
      <c r="E63" s="163"/>
      <c r="F63" s="163"/>
      <c r="G63" s="163"/>
      <c r="H63" s="163"/>
      <c r="I63" s="163"/>
      <c r="J63" s="163"/>
      <c r="K63" s="163"/>
      <c r="L63" s="163"/>
      <c r="M63" s="163"/>
    </row>
    <row r="64" spans="2:15" x14ac:dyDescent="0.2">
      <c r="B64" s="163"/>
      <c r="C64" s="163"/>
      <c r="D64" s="163"/>
      <c r="E64" s="163"/>
      <c r="F64" s="163"/>
      <c r="G64" s="163"/>
      <c r="H64" s="163"/>
      <c r="I64" s="163"/>
      <c r="J64" s="163"/>
      <c r="K64" s="163"/>
      <c r="L64" s="163"/>
      <c r="M64" s="163"/>
    </row>
    <row r="69" spans="17:26" ht="12" thickBot="1" x14ac:dyDescent="0.25"/>
    <row r="70" spans="17:26" ht="33.75" customHeight="1" thickBot="1" x14ac:dyDescent="0.25">
      <c r="Q70" s="733" t="s">
        <v>433</v>
      </c>
      <c r="R70" s="734"/>
      <c r="S70" s="734"/>
      <c r="T70" s="734"/>
      <c r="U70" s="735"/>
      <c r="W70" s="736" t="s">
        <v>433</v>
      </c>
      <c r="X70" s="736"/>
      <c r="Y70" s="736"/>
      <c r="Z70" s="736"/>
    </row>
    <row r="71" spans="17:26" ht="28.5" customHeight="1" thickBot="1" x14ac:dyDescent="0.25">
      <c r="Q71" s="166" t="s">
        <v>157</v>
      </c>
      <c r="R71" s="167" t="s">
        <v>132</v>
      </c>
      <c r="S71" s="167" t="s">
        <v>133</v>
      </c>
      <c r="T71" s="167" t="s">
        <v>300</v>
      </c>
      <c r="U71" s="167" t="s">
        <v>36</v>
      </c>
      <c r="W71" s="236" t="s">
        <v>132</v>
      </c>
      <c r="X71" s="236" t="s">
        <v>133</v>
      </c>
      <c r="Y71" s="236" t="s">
        <v>300</v>
      </c>
      <c r="Z71" s="236" t="s">
        <v>36</v>
      </c>
    </row>
    <row r="72" spans="17:26" ht="46.5" customHeight="1" thickBot="1" x14ac:dyDescent="0.25">
      <c r="Q72" s="168" t="s">
        <v>307</v>
      </c>
      <c r="R72" s="169"/>
      <c r="S72" s="169">
        <v>1</v>
      </c>
      <c r="T72" s="169"/>
      <c r="U72" s="170">
        <v>1</v>
      </c>
      <c r="W72" s="234">
        <f>R83</f>
        <v>14</v>
      </c>
      <c r="X72" s="234">
        <f>S83</f>
        <v>7</v>
      </c>
      <c r="Y72" s="234">
        <f>T83</f>
        <v>4</v>
      </c>
      <c r="Z72" s="234">
        <f>SUM(W72:Y72)</f>
        <v>25</v>
      </c>
    </row>
    <row r="73" spans="17:26" ht="26.25" customHeight="1" thickBot="1" x14ac:dyDescent="0.25">
      <c r="Q73" s="168" t="s">
        <v>88</v>
      </c>
      <c r="R73" s="169">
        <v>1</v>
      </c>
      <c r="S73" s="169"/>
      <c r="T73" s="169"/>
      <c r="U73" s="170">
        <v>1</v>
      </c>
      <c r="W73" s="235">
        <f>W72/$Z$72</f>
        <v>0.56000000000000005</v>
      </c>
      <c r="X73" s="235">
        <f t="shared" ref="X73:Z73" si="1">X72/$Z$72</f>
        <v>0.28000000000000003</v>
      </c>
      <c r="Y73" s="235">
        <f t="shared" si="1"/>
        <v>0.16</v>
      </c>
      <c r="Z73" s="235">
        <f t="shared" si="1"/>
        <v>1</v>
      </c>
    </row>
    <row r="74" spans="17:26" ht="27" customHeight="1" thickBot="1" x14ac:dyDescent="0.25">
      <c r="Q74" s="168" t="s">
        <v>348</v>
      </c>
      <c r="R74" s="169">
        <v>2</v>
      </c>
      <c r="S74" s="169"/>
      <c r="T74" s="169"/>
      <c r="U74" s="170">
        <v>1</v>
      </c>
    </row>
    <row r="75" spans="17:26" ht="27" customHeight="1" thickBot="1" x14ac:dyDescent="0.25">
      <c r="Q75" s="168" t="s">
        <v>54</v>
      </c>
      <c r="R75" s="169"/>
      <c r="S75" s="169">
        <v>1</v>
      </c>
      <c r="T75" s="169">
        <v>2</v>
      </c>
      <c r="U75" s="170">
        <v>3</v>
      </c>
    </row>
    <row r="76" spans="17:26" ht="27" customHeight="1" thickBot="1" x14ac:dyDescent="0.25">
      <c r="Q76" s="168" t="s">
        <v>350</v>
      </c>
      <c r="R76" s="169">
        <v>2</v>
      </c>
      <c r="S76" s="169">
        <v>2</v>
      </c>
      <c r="T76" s="169"/>
      <c r="U76" s="170">
        <v>4</v>
      </c>
      <c r="W76" s="736" t="s">
        <v>433</v>
      </c>
      <c r="X76" s="736"/>
      <c r="Y76" s="736"/>
      <c r="Z76" s="736"/>
    </row>
    <row r="77" spans="17:26" ht="18.75" customHeight="1" thickBot="1" x14ac:dyDescent="0.25">
      <c r="Q77" s="168" t="s">
        <v>64</v>
      </c>
      <c r="R77" s="169">
        <v>4</v>
      </c>
      <c r="S77" s="169"/>
      <c r="T77" s="169"/>
      <c r="U77" s="170">
        <v>4</v>
      </c>
      <c r="W77" s="236" t="s">
        <v>132</v>
      </c>
      <c r="X77" s="236" t="s">
        <v>133</v>
      </c>
      <c r="Y77" s="236" t="s">
        <v>300</v>
      </c>
      <c r="Z77" s="236"/>
    </row>
    <row r="78" spans="17:26" ht="25.5" customHeight="1" thickBot="1" x14ac:dyDescent="0.25">
      <c r="Q78" s="168" t="s">
        <v>73</v>
      </c>
      <c r="R78" s="169">
        <v>2</v>
      </c>
      <c r="S78" s="169"/>
      <c r="T78" s="169"/>
      <c r="U78" s="170">
        <v>2</v>
      </c>
      <c r="W78" s="235">
        <f>W73</f>
        <v>0.56000000000000005</v>
      </c>
      <c r="X78" s="235">
        <f t="shared" ref="X78:Y78" si="2">X73</f>
        <v>0.28000000000000003</v>
      </c>
      <c r="Y78" s="235">
        <f t="shared" si="2"/>
        <v>0.16</v>
      </c>
      <c r="Z78" s="235"/>
    </row>
    <row r="79" spans="17:26" ht="13.5" thickBot="1" x14ac:dyDescent="0.25">
      <c r="Q79" s="171" t="s">
        <v>96</v>
      </c>
      <c r="R79" s="169"/>
      <c r="S79" s="169">
        <v>2</v>
      </c>
      <c r="T79" s="169"/>
      <c r="U79" s="170">
        <v>2</v>
      </c>
    </row>
    <row r="80" spans="17:26" ht="13.5" thickBot="1" x14ac:dyDescent="0.25">
      <c r="Q80" s="171" t="s">
        <v>77</v>
      </c>
      <c r="R80" s="169">
        <v>3</v>
      </c>
      <c r="S80" s="169"/>
      <c r="T80" s="169"/>
      <c r="U80" s="170">
        <v>3</v>
      </c>
    </row>
    <row r="81" spans="16:21" ht="13.5" thickBot="1" x14ac:dyDescent="0.25">
      <c r="Q81" s="172" t="s">
        <v>85</v>
      </c>
      <c r="R81" s="173"/>
      <c r="S81" s="174"/>
      <c r="T81" s="174">
        <v>1</v>
      </c>
      <c r="U81" s="175">
        <v>1</v>
      </c>
    </row>
    <row r="82" spans="16:21" ht="26.25" thickBot="1" x14ac:dyDescent="0.25">
      <c r="Q82" s="176" t="s">
        <v>89</v>
      </c>
      <c r="R82" s="177"/>
      <c r="S82" s="177">
        <v>1</v>
      </c>
      <c r="T82" s="177">
        <v>1</v>
      </c>
      <c r="U82" s="178">
        <v>2</v>
      </c>
    </row>
    <row r="83" spans="16:21" ht="14.25" thickBot="1" x14ac:dyDescent="0.25">
      <c r="Q83" s="179" t="s">
        <v>36</v>
      </c>
      <c r="R83" s="180">
        <f>SUM(R72:R82)</f>
        <v>14</v>
      </c>
      <c r="S83" s="180">
        <f t="shared" ref="S83" si="3">SUM(S72:S82)</f>
        <v>7</v>
      </c>
      <c r="T83" s="180">
        <f>SUM(T72:T82)</f>
        <v>4</v>
      </c>
      <c r="U83" s="180">
        <f>SUM(R83:T83)</f>
        <v>25</v>
      </c>
    </row>
    <row r="90" spans="16:21" ht="15.75" x14ac:dyDescent="0.25">
      <c r="P90" s="181"/>
    </row>
    <row r="91" spans="16:21" ht="15.75" x14ac:dyDescent="0.25">
      <c r="P91" s="181"/>
    </row>
    <row r="92" spans="16:21" ht="27" customHeight="1" x14ac:dyDescent="0.2"/>
    <row r="93" spans="16:21" ht="26.25" customHeight="1" x14ac:dyDescent="0.2"/>
    <row r="94" spans="16:21" ht="37.5" customHeight="1" x14ac:dyDescent="0.2"/>
    <row r="95" spans="16:21" ht="29.25" customHeight="1" x14ac:dyDescent="0.2"/>
    <row r="96" spans="16:21" ht="26.25" customHeight="1" x14ac:dyDescent="0.2"/>
    <row r="97" ht="33.75" customHeight="1" x14ac:dyDescent="0.2"/>
    <row r="98" ht="29.25" customHeight="1" x14ac:dyDescent="0.2"/>
    <row r="99" ht="18" customHeight="1" x14ac:dyDescent="0.2"/>
    <row r="100" ht="18" customHeight="1" x14ac:dyDescent="0.2"/>
    <row r="101" ht="18" customHeight="1" x14ac:dyDescent="0.2"/>
    <row r="102" ht="18" customHeight="1" x14ac:dyDescent="0.2"/>
    <row r="103" ht="18" customHeight="1" x14ac:dyDescent="0.2"/>
    <row r="104" ht="25.5" customHeight="1" x14ac:dyDescent="0.2"/>
    <row r="105" ht="23.25" customHeight="1" x14ac:dyDescent="0.2"/>
    <row r="118" ht="33" customHeight="1" x14ac:dyDescent="0.2"/>
    <row r="119" ht="30.75" customHeight="1" x14ac:dyDescent="0.2"/>
    <row r="120" ht="30.75" customHeight="1" x14ac:dyDescent="0.2"/>
    <row r="121" ht="30.75" customHeight="1" x14ac:dyDescent="0.2"/>
    <row r="122" ht="30.75" customHeight="1" x14ac:dyDescent="0.2"/>
    <row r="123" ht="30.75" customHeight="1" x14ac:dyDescent="0.2"/>
    <row r="124" ht="30.75" customHeight="1" x14ac:dyDescent="0.2"/>
    <row r="125" ht="30.75" customHeight="1" x14ac:dyDescent="0.2"/>
    <row r="126" ht="30.75" customHeight="1" x14ac:dyDescent="0.2"/>
    <row r="127" ht="30.75" customHeight="1" x14ac:dyDescent="0.2"/>
    <row r="128" ht="30.75" customHeight="1" x14ac:dyDescent="0.2"/>
    <row r="129" ht="30.75" customHeight="1" x14ac:dyDescent="0.2"/>
    <row r="130" ht="24.75" customHeight="1" x14ac:dyDescent="0.2"/>
  </sheetData>
  <mergeCells count="22">
    <mergeCell ref="B12:B16"/>
    <mergeCell ref="B22:B26"/>
    <mergeCell ref="B27:B31"/>
    <mergeCell ref="B32:B36"/>
    <mergeCell ref="B37:B41"/>
    <mergeCell ref="B7:B11"/>
    <mergeCell ref="B3:N3"/>
    <mergeCell ref="B4:B6"/>
    <mergeCell ref="C4:N4"/>
    <mergeCell ref="C5:H5"/>
    <mergeCell ref="I5:N5"/>
    <mergeCell ref="B47:B51"/>
    <mergeCell ref="B52:B56"/>
    <mergeCell ref="B57:B61"/>
    <mergeCell ref="B42:B46"/>
    <mergeCell ref="B17:B21"/>
    <mergeCell ref="AH4:AK4"/>
    <mergeCell ref="Y4:AA4"/>
    <mergeCell ref="Q70:U70"/>
    <mergeCell ref="W70:Z70"/>
    <mergeCell ref="W76:Z76"/>
    <mergeCell ref="P4:R4"/>
  </mergeCells>
  <dataValidations count="1">
    <dataValidation type="list" allowBlank="1" showInputMessage="1" showErrorMessage="1" sqref="G57:G60 M17:M20 G17:G20 M52:M55 M47:M50 M42:M45 M37:M40 M32:M35 M27:M30 M12:M15 M7:M10 M57:M60 G52:G55 G47:G50 G42:G45 G37:G40 G32:G35 G27:G30 G12:G15 G7:G10 G22:G25 M22:M25 K7:K61 I7:I61 C7:C61 E7:E61" xr:uid="{00000000-0002-0000-0700-000000000000}">
      <formula1>#REF!</formula1>
    </dataValidation>
  </dataValidations>
  <printOptions horizontalCentered="1"/>
  <pageMargins left="0.51181102362204722" right="0.31496062992125984" top="0.35433070866141736" bottom="0.35433070866141736" header="0.31496062992125984" footer="0.31496062992125984"/>
  <pageSetup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H150"/>
  <sheetViews>
    <sheetView zoomScaleNormal="100" workbookViewId="0"/>
  </sheetViews>
  <sheetFormatPr baseColWidth="10" defaultRowHeight="15" x14ac:dyDescent="0.25"/>
  <cols>
    <col min="2" max="2" width="18" customWidth="1"/>
    <col min="3" max="3" width="29.5703125" customWidth="1"/>
    <col min="4" max="4" width="12.5703125" customWidth="1"/>
    <col min="5" max="5" width="13.28515625" customWidth="1"/>
    <col min="6" max="6" width="12.7109375" customWidth="1"/>
    <col min="7" max="7" width="6.42578125" customWidth="1"/>
    <col min="8" max="8" width="42.42578125" customWidth="1"/>
  </cols>
  <sheetData>
    <row r="1" spans="2:6" ht="27.6" customHeight="1" thickTop="1" x14ac:dyDescent="0.25">
      <c r="B1" s="756" t="s">
        <v>421</v>
      </c>
      <c r="C1" s="757"/>
      <c r="D1" s="757"/>
      <c r="E1" s="757"/>
      <c r="F1" s="758"/>
    </row>
    <row r="2" spans="2:6" ht="26.45" customHeight="1" thickBot="1" x14ac:dyDescent="0.3">
      <c r="B2" s="759"/>
      <c r="C2" s="760"/>
      <c r="D2" s="760"/>
      <c r="E2" s="760"/>
      <c r="F2" s="761"/>
    </row>
    <row r="3" spans="2:6" ht="48" customHeight="1" thickTop="1" thickBot="1" x14ac:dyDescent="0.3">
      <c r="B3" s="762" t="s">
        <v>58</v>
      </c>
      <c r="C3" s="763"/>
      <c r="D3" s="763"/>
      <c r="E3" s="763"/>
      <c r="F3" s="764"/>
    </row>
    <row r="4" spans="2:6" ht="49.9" customHeight="1" thickBot="1" x14ac:dyDescent="0.3">
      <c r="B4" s="765" t="s">
        <v>35</v>
      </c>
      <c r="C4" s="766" t="s">
        <v>99</v>
      </c>
      <c r="D4" s="326" t="s">
        <v>100</v>
      </c>
      <c r="E4" s="326" t="s">
        <v>100</v>
      </c>
      <c r="F4" s="327" t="s">
        <v>100</v>
      </c>
    </row>
    <row r="5" spans="2:6" ht="25.15" customHeight="1" thickBot="1" x14ac:dyDescent="0.3">
      <c r="B5" s="765"/>
      <c r="C5" s="766"/>
      <c r="D5" s="328">
        <v>43951</v>
      </c>
      <c r="E5" s="328">
        <v>44074</v>
      </c>
      <c r="F5" s="329">
        <v>44196</v>
      </c>
    </row>
    <row r="6" spans="2:6" ht="45.75" customHeight="1" thickBot="1" x14ac:dyDescent="0.3">
      <c r="B6" s="765"/>
      <c r="C6" s="766"/>
      <c r="D6" s="326" t="s">
        <v>104</v>
      </c>
      <c r="E6" s="326" t="s">
        <v>105</v>
      </c>
      <c r="F6" s="327" t="s">
        <v>106</v>
      </c>
    </row>
    <row r="7" spans="2:6" s="21" customFormat="1" ht="28.5" customHeight="1" thickBot="1" x14ac:dyDescent="0.25">
      <c r="B7" s="330" t="s">
        <v>307</v>
      </c>
      <c r="C7" s="331" t="s">
        <v>422</v>
      </c>
      <c r="D7" s="332"/>
      <c r="E7" s="332"/>
      <c r="F7" s="333"/>
    </row>
    <row r="8" spans="2:6" s="20" customFormat="1" ht="18.600000000000001" customHeight="1" thickBot="1" x14ac:dyDescent="0.25">
      <c r="B8" s="334" t="s">
        <v>88</v>
      </c>
      <c r="C8" s="335" t="s">
        <v>101</v>
      </c>
      <c r="D8" s="336"/>
      <c r="E8" s="336"/>
      <c r="F8" s="337"/>
    </row>
    <row r="9" spans="2:6" s="20" customFormat="1" ht="18.600000000000001" customHeight="1" thickBot="1" x14ac:dyDescent="0.25">
      <c r="B9" s="330" t="s">
        <v>54</v>
      </c>
      <c r="C9" s="338" t="s">
        <v>425</v>
      </c>
      <c r="D9" s="336"/>
      <c r="E9" s="336"/>
      <c r="F9" s="337"/>
    </row>
    <row r="10" spans="2:6" s="20" customFormat="1" ht="18.600000000000001" customHeight="1" thickBot="1" x14ac:dyDescent="0.25">
      <c r="B10" s="330" t="s">
        <v>63</v>
      </c>
      <c r="C10" s="338" t="s">
        <v>425</v>
      </c>
      <c r="D10" s="336"/>
      <c r="E10" s="336"/>
      <c r="F10" s="337"/>
    </row>
    <row r="11" spans="2:6" s="20" customFormat="1" ht="18.600000000000001" customHeight="1" thickBot="1" x14ac:dyDescent="0.25">
      <c r="B11" s="334" t="s">
        <v>64</v>
      </c>
      <c r="C11" s="339" t="s">
        <v>426</v>
      </c>
      <c r="D11" s="336"/>
      <c r="E11" s="336"/>
      <c r="F11" s="337"/>
    </row>
    <row r="12" spans="2:6" s="20" customFormat="1" ht="18.600000000000001" customHeight="1" thickBot="1" x14ac:dyDescent="0.25">
      <c r="B12" s="334" t="s">
        <v>73</v>
      </c>
      <c r="C12" s="339" t="s">
        <v>426</v>
      </c>
      <c r="D12" s="336"/>
      <c r="E12" s="336"/>
      <c r="F12" s="337"/>
    </row>
    <row r="13" spans="2:6" s="20" customFormat="1" ht="18.600000000000001" customHeight="1" thickBot="1" x14ac:dyDescent="0.25">
      <c r="B13" s="334" t="s">
        <v>96</v>
      </c>
      <c r="C13" s="340" t="s">
        <v>423</v>
      </c>
      <c r="D13" s="336"/>
      <c r="E13" s="336"/>
      <c r="F13" s="337"/>
    </row>
    <row r="14" spans="2:6" s="20" customFormat="1" ht="18.600000000000001" customHeight="1" thickBot="1" x14ac:dyDescent="0.25">
      <c r="B14" s="334" t="s">
        <v>77</v>
      </c>
      <c r="C14" s="340" t="s">
        <v>102</v>
      </c>
      <c r="D14" s="336"/>
      <c r="E14" s="336"/>
      <c r="F14" s="337"/>
    </row>
    <row r="15" spans="2:6" s="20" customFormat="1" ht="18.600000000000001" customHeight="1" thickBot="1" x14ac:dyDescent="0.25">
      <c r="B15" s="334" t="s">
        <v>85</v>
      </c>
      <c r="C15" s="340" t="s">
        <v>424</v>
      </c>
      <c r="D15" s="336"/>
      <c r="E15" s="336"/>
      <c r="F15" s="337"/>
    </row>
    <row r="16" spans="2:6" s="20" customFormat="1" ht="30.75" customHeight="1" thickBot="1" x14ac:dyDescent="0.25">
      <c r="B16" s="341" t="s">
        <v>89</v>
      </c>
      <c r="C16" s="342" t="s">
        <v>103</v>
      </c>
      <c r="D16" s="343"/>
      <c r="E16" s="343"/>
      <c r="F16" s="344"/>
    </row>
    <row r="17" spans="2:8" ht="15.75" thickTop="1" x14ac:dyDescent="0.25">
      <c r="B17" s="4"/>
      <c r="C17" s="3"/>
    </row>
    <row r="18" spans="2:8" x14ac:dyDescent="0.25">
      <c r="B18" s="4"/>
      <c r="C18" s="3"/>
    </row>
    <row r="19" spans="2:8" ht="15.75" x14ac:dyDescent="0.25">
      <c r="B19" s="767" t="s">
        <v>32</v>
      </c>
      <c r="C19" s="768"/>
    </row>
    <row r="20" spans="2:8" ht="15.75" thickBot="1" x14ac:dyDescent="0.3">
      <c r="B20" s="707"/>
      <c r="C20" s="708"/>
    </row>
    <row r="21" spans="2:8" x14ac:dyDescent="0.25">
      <c r="B21" s="24"/>
      <c r="C21" s="29"/>
    </row>
    <row r="22" spans="2:8" x14ac:dyDescent="0.25">
      <c r="B22" s="25"/>
      <c r="C22" s="30"/>
    </row>
    <row r="23" spans="2:8" ht="15.75" thickBot="1" x14ac:dyDescent="0.3">
      <c r="B23" s="26"/>
      <c r="C23" s="31"/>
    </row>
    <row r="24" spans="2:8" x14ac:dyDescent="0.25">
      <c r="B24" s="705" t="s">
        <v>31</v>
      </c>
      <c r="C24" s="754"/>
    </row>
    <row r="25" spans="2:8" x14ac:dyDescent="0.25">
      <c r="B25" s="755"/>
      <c r="C25" s="754"/>
    </row>
    <row r="26" spans="2:8" x14ac:dyDescent="0.25">
      <c r="B26" s="755"/>
      <c r="C26" s="754"/>
    </row>
    <row r="30" spans="2:8" ht="15.75" thickBot="1" x14ac:dyDescent="0.3"/>
    <row r="31" spans="2:8" ht="25.5" customHeight="1" thickTop="1" thickBot="1" x14ac:dyDescent="0.3">
      <c r="G31" s="237" t="s">
        <v>128</v>
      </c>
      <c r="H31" s="237" t="s">
        <v>115</v>
      </c>
    </row>
    <row r="32" spans="2:8" ht="23.25" customHeight="1" thickTop="1" thickBot="1" x14ac:dyDescent="0.3">
      <c r="G32" s="243">
        <v>1</v>
      </c>
      <c r="H32" s="238" t="s">
        <v>307</v>
      </c>
    </row>
    <row r="33" spans="7:8" ht="16.5" thickBot="1" x14ac:dyDescent="0.3">
      <c r="G33" s="244">
        <v>2</v>
      </c>
      <c r="H33" s="239" t="s">
        <v>88</v>
      </c>
    </row>
    <row r="34" spans="7:8" ht="17.25" thickTop="1" thickBot="1" x14ac:dyDescent="0.3">
      <c r="G34" s="243">
        <v>3</v>
      </c>
      <c r="H34" s="240" t="s">
        <v>348</v>
      </c>
    </row>
    <row r="35" spans="7:8" ht="16.5" thickBot="1" x14ac:dyDescent="0.3">
      <c r="G35" s="244">
        <v>4</v>
      </c>
      <c r="H35" s="241" t="s">
        <v>54</v>
      </c>
    </row>
    <row r="36" spans="7:8" ht="17.25" thickTop="1" thickBot="1" x14ac:dyDescent="0.3">
      <c r="G36" s="243">
        <v>5</v>
      </c>
      <c r="H36" s="241" t="s">
        <v>63</v>
      </c>
    </row>
    <row r="37" spans="7:8" ht="16.5" thickBot="1" x14ac:dyDescent="0.3">
      <c r="G37" s="244">
        <v>6</v>
      </c>
      <c r="H37" s="241" t="s">
        <v>64</v>
      </c>
    </row>
    <row r="38" spans="7:8" ht="17.25" thickTop="1" thickBot="1" x14ac:dyDescent="0.3">
      <c r="G38" s="243">
        <v>7</v>
      </c>
      <c r="H38" s="241" t="s">
        <v>73</v>
      </c>
    </row>
    <row r="39" spans="7:8" ht="16.5" thickBot="1" x14ac:dyDescent="0.3">
      <c r="G39" s="244">
        <v>8</v>
      </c>
      <c r="H39" s="241" t="s">
        <v>96</v>
      </c>
    </row>
    <row r="40" spans="7:8" ht="17.25" thickTop="1" thickBot="1" x14ac:dyDescent="0.3">
      <c r="G40" s="243">
        <v>9</v>
      </c>
      <c r="H40" s="241" t="s">
        <v>77</v>
      </c>
    </row>
    <row r="41" spans="7:8" ht="16.5" thickBot="1" x14ac:dyDescent="0.3">
      <c r="G41" s="244">
        <v>10</v>
      </c>
      <c r="H41" s="241" t="s">
        <v>85</v>
      </c>
    </row>
    <row r="42" spans="7:8" ht="18.75" customHeight="1" thickTop="1" thickBot="1" x14ac:dyDescent="0.3">
      <c r="G42" s="245">
        <v>11</v>
      </c>
      <c r="H42" s="242" t="s">
        <v>89</v>
      </c>
    </row>
    <row r="43" spans="7:8" ht="15.75" thickTop="1" x14ac:dyDescent="0.25"/>
    <row r="150" s="9" customFormat="1" x14ac:dyDescent="0.25"/>
  </sheetData>
  <mergeCells count="7">
    <mergeCell ref="B24:C26"/>
    <mergeCell ref="B1:F2"/>
    <mergeCell ref="B3:F3"/>
    <mergeCell ref="B4:B6"/>
    <mergeCell ref="C4:C6"/>
    <mergeCell ref="B19:C19"/>
    <mergeCell ref="B20:C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MATRIZ DEFINICIÓN RIESGO</vt:lpstr>
      <vt:lpstr>IDENTIFICACIÓN DEL RIESGO</vt:lpstr>
      <vt:lpstr>ANALISIS DE RIESGOS - PROBABILI</vt:lpstr>
      <vt:lpstr>CRITERIO PARA CALIFICAR IMPACTO</vt:lpstr>
      <vt:lpstr>EVALUACIÓN CONTROLES</vt:lpstr>
      <vt:lpstr>MAPA RIESGO CORRUPCIÓN</vt:lpstr>
      <vt:lpstr>MAPA CALOR</vt:lpstr>
      <vt:lpstr>MAPA DE CALOR</vt:lpstr>
      <vt:lpstr>RESUMEN MRC</vt:lpstr>
      <vt:lpstr>VERIFICACION SEGUIMIENTOS</vt:lpstr>
      <vt:lpstr>'MAPA RIESGO CORRUPCIÓN'!Área_de_impresión</vt:lpstr>
      <vt:lpstr>'RESUMEN MRC'!Área_de_impresión</vt:lpstr>
      <vt:lpstr>'MAPA RIESGO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dc:creator>
  <cp:lastModifiedBy>Marisol Viveros</cp:lastModifiedBy>
  <cp:lastPrinted>2020-01-20T19:04:05Z</cp:lastPrinted>
  <dcterms:created xsi:type="dcterms:W3CDTF">2014-07-11T18:50:50Z</dcterms:created>
  <dcterms:modified xsi:type="dcterms:W3CDTF">2021-05-11T15:30:56Z</dcterms:modified>
</cp:coreProperties>
</file>